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EE8B" lockStructure="1" lockWindows="1"/>
  <bookViews>
    <workbookView xWindow="240" yWindow="120" windowWidth="18060" windowHeight="7050"/>
  </bookViews>
  <sheets>
    <sheet name="Ejec. Pptal Acum MARZO 2016" sheetId="1" r:id="rId1"/>
  </sheets>
  <calcPr calcId="145621"/>
</workbook>
</file>

<file path=xl/calcChain.xml><?xml version="1.0" encoding="utf-8"?>
<calcChain xmlns="http://schemas.openxmlformats.org/spreadsheetml/2006/main">
  <c r="W7" i="1" l="1"/>
  <c r="X7" i="1"/>
  <c r="Y7" i="1"/>
  <c r="W8" i="1"/>
  <c r="X8" i="1"/>
  <c r="Y8" i="1"/>
  <c r="W9" i="1"/>
  <c r="X9" i="1"/>
  <c r="Y9" i="1"/>
  <c r="W10" i="1"/>
  <c r="X10" i="1"/>
  <c r="Y10" i="1"/>
  <c r="W11" i="1"/>
  <c r="X11" i="1"/>
  <c r="Y11" i="1"/>
  <c r="W13" i="1"/>
  <c r="X13" i="1"/>
  <c r="Y13" i="1"/>
  <c r="W14" i="1"/>
  <c r="X14" i="1"/>
  <c r="Y14" i="1"/>
  <c r="W16" i="1"/>
  <c r="X16" i="1"/>
  <c r="Y16" i="1"/>
  <c r="W17" i="1"/>
  <c r="X17" i="1"/>
  <c r="Y17" i="1"/>
  <c r="W18" i="1"/>
  <c r="X18" i="1"/>
  <c r="Y18" i="1"/>
  <c r="W19" i="1"/>
  <c r="X19" i="1"/>
  <c r="Y19" i="1"/>
  <c r="W21" i="1"/>
  <c r="X21" i="1"/>
  <c r="Y21" i="1"/>
  <c r="W22" i="1"/>
  <c r="X22" i="1"/>
  <c r="Y22" i="1"/>
  <c r="W23" i="1"/>
  <c r="X23" i="1"/>
  <c r="Y23" i="1"/>
  <c r="W24" i="1"/>
  <c r="X24" i="1"/>
  <c r="Y24" i="1"/>
  <c r="W25" i="1"/>
  <c r="X25" i="1"/>
  <c r="Y25" i="1"/>
  <c r="W26" i="1"/>
  <c r="X26" i="1"/>
  <c r="Y26" i="1"/>
  <c r="W27" i="1"/>
  <c r="X27" i="1"/>
  <c r="Y27" i="1"/>
  <c r="W28" i="1"/>
  <c r="X28" i="1"/>
  <c r="Y28" i="1"/>
  <c r="W29" i="1"/>
  <c r="X29" i="1"/>
  <c r="Y29" i="1"/>
  <c r="W30" i="1"/>
  <c r="X30" i="1"/>
  <c r="Y30" i="1"/>
  <c r="W33" i="1"/>
  <c r="Y6" i="1"/>
  <c r="X6" i="1"/>
  <c r="W6" i="1"/>
  <c r="L33" i="1"/>
  <c r="M33" i="1"/>
  <c r="N33" i="1"/>
  <c r="O33" i="1"/>
  <c r="P33" i="1"/>
  <c r="Q33" i="1"/>
  <c r="R33" i="1"/>
  <c r="S33" i="1"/>
  <c r="X33" i="1" s="1"/>
  <c r="T33" i="1"/>
  <c r="U33" i="1"/>
  <c r="L34" i="1"/>
  <c r="M34" i="1"/>
  <c r="N34" i="1"/>
  <c r="O34" i="1"/>
  <c r="O36" i="1" s="1"/>
  <c r="P34" i="1"/>
  <c r="Q34" i="1"/>
  <c r="R34" i="1"/>
  <c r="W34" i="1" s="1"/>
  <c r="S34" i="1"/>
  <c r="S36" i="1" s="1"/>
  <c r="T34" i="1"/>
  <c r="U34" i="1"/>
  <c r="L35" i="1"/>
  <c r="M35" i="1"/>
  <c r="N35" i="1"/>
  <c r="O35" i="1"/>
  <c r="P35" i="1"/>
  <c r="Q35" i="1"/>
  <c r="R35" i="1"/>
  <c r="W35" i="1" s="1"/>
  <c r="S35" i="1"/>
  <c r="X35" i="1" s="1"/>
  <c r="T35" i="1"/>
  <c r="T36" i="1" s="1"/>
  <c r="U35" i="1"/>
  <c r="Y35" i="1" s="1"/>
  <c r="L38" i="1"/>
  <c r="M38" i="1"/>
  <c r="N38" i="1"/>
  <c r="N40" i="1" s="1"/>
  <c r="O38" i="1"/>
  <c r="P38" i="1"/>
  <c r="Q38" i="1"/>
  <c r="R38" i="1"/>
  <c r="W38" i="1" s="1"/>
  <c r="S38" i="1"/>
  <c r="T38" i="1"/>
  <c r="U38" i="1"/>
  <c r="L39" i="1"/>
  <c r="L40" i="1" s="1"/>
  <c r="M39" i="1"/>
  <c r="N39" i="1"/>
  <c r="O39" i="1"/>
  <c r="P39" i="1"/>
  <c r="P40" i="1" s="1"/>
  <c r="Q39" i="1"/>
  <c r="Q40" i="1" s="1"/>
  <c r="R39" i="1"/>
  <c r="W39" i="1" s="1"/>
  <c r="S39" i="1"/>
  <c r="X39" i="1" s="1"/>
  <c r="T39" i="1"/>
  <c r="T40" i="1" s="1"/>
  <c r="U39" i="1"/>
  <c r="Y39" i="1" s="1"/>
  <c r="K39" i="1"/>
  <c r="K38" i="1"/>
  <c r="K40" i="1" s="1"/>
  <c r="K35" i="1"/>
  <c r="K34" i="1"/>
  <c r="K33" i="1"/>
  <c r="K36" i="1" s="1"/>
  <c r="M40" i="1" l="1"/>
  <c r="L36" i="1"/>
  <c r="T42" i="1"/>
  <c r="R40" i="1"/>
  <c r="W40" i="1" s="1"/>
  <c r="Y34" i="1"/>
  <c r="X38" i="1"/>
  <c r="K42" i="1"/>
  <c r="U36" i="1"/>
  <c r="Q36" i="1"/>
  <c r="Q42" i="1" s="1"/>
  <c r="M36" i="1"/>
  <c r="M42" i="1" s="1"/>
  <c r="X34" i="1"/>
  <c r="U40" i="1"/>
  <c r="Y40" i="1" s="1"/>
  <c r="L42" i="1"/>
  <c r="P36" i="1"/>
  <c r="P42" i="1" s="1"/>
  <c r="S40" i="1"/>
  <c r="O40" i="1"/>
  <c r="O42" i="1" s="1"/>
  <c r="Y38" i="1"/>
  <c r="Y33" i="1"/>
  <c r="R36" i="1"/>
  <c r="N36" i="1"/>
  <c r="N42" i="1" s="1"/>
  <c r="U42" i="1" l="1"/>
  <c r="Y42" i="1" s="1"/>
  <c r="Y36" i="1"/>
  <c r="R42" i="1"/>
  <c r="W42" i="1" s="1"/>
  <c r="W36" i="1"/>
  <c r="S42" i="1"/>
  <c r="X42" i="1" s="1"/>
  <c r="X40" i="1"/>
  <c r="X36" i="1"/>
</calcChain>
</file>

<file path=xl/sharedStrings.xml><?xml version="1.0" encoding="utf-8"?>
<sst xmlns="http://schemas.openxmlformats.org/spreadsheetml/2006/main" count="261" uniqueCount="77">
  <si>
    <t/>
  </si>
  <si>
    <t>TIPO</t>
  </si>
  <si>
    <t>CTA</t>
  </si>
  <si>
    <t>SUB
CTA</t>
  </si>
  <si>
    <t>OBJ</t>
  </si>
  <si>
    <t>ORD</t>
  </si>
  <si>
    <t>SOR
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</si>
  <si>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</si>
  <si>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</si>
  <si>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</si>
  <si>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</si>
  <si>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</si>
  <si>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</si>
  <si>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</si>
  <si>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</si>
  <si>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</si>
  <si>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</si>
  <si>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</si>
  <si>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</si>
  <si>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</si>
  <si>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</si>
  <si>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</si>
  <si>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</t>
  </si>
  <si>
    <t>1</t>
  </si>
  <si>
    <t>0</t>
  </si>
  <si>
    <t>Nación</t>
  </si>
  <si>
    <t>10</t>
  </si>
  <si>
    <t>CSF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</si>
  <si>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</si>
  <si>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</si>
  <si>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</si>
  <si>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</si>
  <si>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</si>
  <si>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</si>
  <si>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</si>
  <si>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</si>
  <si>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</si>
  <si>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</si>
  <si>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</si>
  <si>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</si>
  <si>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</si>
  <si>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11</t>
  </si>
  <si>
    <t>SSF</t>
  </si>
  <si>
    <t>CUOTA DE AUDITAJE CONTRANAL</t>
  </si>
  <si>
    <t>MESADAS PENSIONALES</t>
  </si>
  <si>
    <t>6</t>
  </si>
  <si>
    <t>SENTENCIAS Y CONCILIACIONES</t>
  </si>
  <si>
    <t>20</t>
  </si>
  <si>
    <t>OTRAS TRANSFERENCIAS - PREVIO CONCEPTO DGPPN</t>
  </si>
  <si>
    <t>C</t>
  </si>
  <si>
    <t>111</t>
  </si>
  <si>
    <t>1000</t>
  </si>
  <si>
    <t>FORTALECIMIENTO DE LOS SISTEMAS DE INFORMACIÓN DEL EMPLEO PÚBLICO EN COLOMBIA</t>
  </si>
  <si>
    <t>123</t>
  </si>
  <si>
    <t>MEJORAMIENTO FORTALECIMIENTO DE LA CAPACIDAD INSTITUCIONAL PARA EL DESARROLLO DE POLITICAS PUBLICAS. NACIONAL</t>
  </si>
  <si>
    <t>15</t>
  </si>
  <si>
    <t>MEJORAMIENTO DE LA INFRAESTRUCTURA PROPIA DEL SECTOR</t>
  </si>
  <si>
    <t>520</t>
  </si>
  <si>
    <t>MEJORAMIENTO DE LA GESTION DE LAS POLITICAS PUBLICAS A TRAVES DE LAS TECNOLOGIAS DE INFORMACION TICS</t>
  </si>
  <si>
    <t>MEJORAMIENTO TECNOLÓGICO Y OPERATIVO DE LA GESTIÓN DOCUMENTAL DEL DEPARTAMENTO ADMINISTRATIVO DE LA FUNCIÓN PÚBLICA</t>
  </si>
  <si>
    <t>1403</t>
  </si>
  <si>
    <t>DESARROLLO CAPACIDAD INSTITUCIONAL DE LAS ENTIDADES PÚBLICAS DEL ORDEN TERRITORIAL</t>
  </si>
  <si>
    <t>DEPARTAMENTO ADMINISTRATIVO DE LA FUNCIÓN PÚBLICA</t>
  </si>
  <si>
    <t>REPORTE EJECUCIÓN PRESUPUESTAL</t>
  </si>
  <si>
    <t>Ejecución Presupuestal Acumulada al 31 de MARZO de 2016</t>
  </si>
  <si>
    <t>%
Comp/
Aprop.</t>
  </si>
  <si>
    <t>%
Oblig/
Aprop.</t>
  </si>
  <si>
    <t>%
Pagos/
Aprop.</t>
  </si>
  <si>
    <t>TOTAL PRESUPUESTO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</si>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</sst>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name val="Calibri"/>
      <family val="2"/>
    </font>
    <font>
      <b/>
      <sz val="8"/>
      <name val="Arial"/>
      <family val="2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0" fontId="5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6" borderId="1" xfId="0" applyNumberFormat="1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7" fillId="0" borderId="4" xfId="0" applyNumberFormat="1" applyFont="1" applyFill="1" applyBorder="1" applyAlignment="1">
      <alignment horizontal="center" vertical="center" wrapText="1" readingOrder="1"/>
    </xf>
    <xf numFmtId="39" fontId="4" fillId="3" borderId="1" xfId="0" applyNumberFormat="1" applyFont="1" applyFill="1" applyBorder="1" applyAlignment="1">
      <alignment horizontal="right" vertical="center" wrapText="1" readingOrder="1"/>
    </xf>
    <xf numFmtId="39" fontId="8" fillId="0" borderId="1" xfId="0" applyNumberFormat="1" applyFont="1" applyFill="1" applyBorder="1"/>
    <xf numFmtId="39" fontId="3" fillId="0" borderId="1" xfId="0" applyNumberFormat="1" applyFont="1" applyFill="1" applyBorder="1" applyAlignment="1">
      <alignment horizontal="right" vertical="center" wrapText="1" readingOrder="1"/>
    </xf>
    <xf numFmtId="39" fontId="9" fillId="5" borderId="1" xfId="0" applyNumberFormat="1" applyFont="1" applyFill="1" applyBorder="1"/>
    <xf numFmtId="39" fontId="9" fillId="4" borderId="1" xfId="0" applyNumberFormat="1" applyFont="1" applyFill="1" applyBorder="1"/>
    <xf numFmtId="0" fontId="4" fillId="0" borderId="1" xfId="0" applyNumberFormat="1" applyFont="1" applyFill="1" applyBorder="1" applyAlignment="1">
      <alignment horizontal="left" vertical="center" wrapText="1" readingOrder="1"/>
    </xf>
    <xf numFmtId="2" fontId="8" fillId="0" borderId="1" xfId="0" applyNumberFormat="1" applyFont="1" applyFill="1" applyBorder="1"/>
    <xf numFmtId="0" fontId="8" fillId="0" borderId="1" xfId="0" applyFont="1" applyFill="1" applyBorder="1"/>
    <xf numFmtId="0" fontId="8" fillId="0" borderId="0" xfId="0" applyFont="1" applyFill="1" applyBorder="1"/>
    <xf numFmtId="39" fontId="3" fillId="0" borderId="3" xfId="0" applyNumberFormat="1" applyFont="1" applyFill="1" applyBorder="1" applyAlignment="1">
      <alignment horizontal="right" vertical="center" wrapText="1" readingOrder="1"/>
    </xf>
    <xf numFmtId="4" fontId="10" fillId="0" borderId="1" xfId="0" applyNumberFormat="1" applyFont="1" applyFill="1" applyBorder="1" applyAlignment="1" applyProtection="1">
      <alignment horizontal="center" vertical="center"/>
    </xf>
    <xf numFmtId="4" fontId="11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/>
    <xf numFmtId="4" fontId="10" fillId="0" borderId="1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horizontal="center" vertical="center"/>
    </xf>
    <xf numFmtId="2" fontId="8" fillId="0" borderId="1" xfId="0" applyNumberFormat="1" applyFont="1" applyFill="1" applyBorder="1" applyAlignment="1">
      <alignment horizontal="right" vertical="center"/>
    </xf>
    <xf numFmtId="4" fontId="10" fillId="8" borderId="5" xfId="0" applyNumberFormat="1" applyFont="1" applyFill="1" applyBorder="1" applyAlignment="1" applyProtection="1">
      <alignment horizontal="center"/>
    </xf>
    <xf numFmtId="4" fontId="10" fillId="8" borderId="6" xfId="0" applyNumberFormat="1" applyFont="1" applyFill="1" applyBorder="1" applyAlignment="1" applyProtection="1">
      <alignment horizontal="center"/>
    </xf>
    <xf numFmtId="4" fontId="10" fillId="8" borderId="7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windowProtection="1" showGridLines="0" tabSelected="1" topLeftCell="A16" workbookViewId="0">
      <selection activeCell="U22" sqref="U22"/>
    </sheetView>
  </sheetViews>
  <sheetFormatPr baseColWidth="10" defaultRowHeight="15" x14ac:dyDescent="0.25"/>
  <cols>
    <col min="1" max="6" width="4.42578125" customWidth="1"/>
    <col min="7" max="7" width="6.7109375" customWidth="1"/>
    <col min="8" max="9" width="4.42578125" customWidth="1"/>
    <col min="10" max="10" width="40.7109375" customWidth="1"/>
    <col min="11" max="21" width="18.28515625" customWidth="1"/>
    <col min="22" max="22" width="0" hidden="1" customWidth="1"/>
    <col min="23" max="25" width="6.42578125" customWidth="1"/>
  </cols>
  <sheetData>
    <row r="1" spans="1:25" x14ac:dyDescent="0.25">
      <c r="A1" s="35" t="s">
        <v>62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x14ac:dyDescent="0.25">
      <c r="A2" s="35" t="s">
        <v>63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x14ac:dyDescent="0.25">
      <c r="A3" s="35" t="s">
        <v>64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x14ac:dyDescent="0.25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</row>
    <row r="5" spans="1:25" s="6" customFormat="1" ht="33.75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8" t="s">
        <v>14</v>
      </c>
      <c r="O5" s="7" t="s">
        <v>15</v>
      </c>
      <c r="P5" s="7" t="s">
        <v>16</v>
      </c>
      <c r="Q5" s="7" t="s">
        <v>17</v>
      </c>
      <c r="R5" s="8" t="s">
        <v>18</v>
      </c>
      <c r="S5" s="9" t="s">
        <v>19</v>
      </c>
      <c r="T5" s="7" t="s">
        <v>20</v>
      </c>
      <c r="U5" s="10" t="s">
        <v>21</v>
      </c>
      <c r="V5" s="11"/>
      <c r="W5" s="12" t="s">
        <v>65</v>
      </c>
      <c r="X5" s="13" t="s">
        <v>66</v>
      </c>
      <c r="Y5" s="13" t="s">
        <v>67</v>
      </c>
    </row>
    <row r="6" spans="1:25" s="24" customFormat="1" ht="14.25" customHeight="1" x14ac:dyDescent="0.2">
      <c r="A6" s="2" t="s">
        <v>22</v>
      </c>
      <c r="B6" s="2" t="s">
        <v>23</v>
      </c>
      <c r="C6" s="2" t="s">
        <v>24</v>
      </c>
      <c r="D6" s="2" t="s">
        <v>23</v>
      </c>
      <c r="E6" s="2" t="s">
        <v>23</v>
      </c>
      <c r="F6" s="2"/>
      <c r="G6" s="2" t="s">
        <v>25</v>
      </c>
      <c r="H6" s="2" t="s">
        <v>26</v>
      </c>
      <c r="I6" s="2" t="s">
        <v>27</v>
      </c>
      <c r="J6" s="3" t="s">
        <v>28</v>
      </c>
      <c r="K6" s="18">
        <v>7040021000</v>
      </c>
      <c r="L6" s="18">
        <v>0</v>
      </c>
      <c r="M6" s="18">
        <v>0</v>
      </c>
      <c r="N6" s="18">
        <v>7040021000</v>
      </c>
      <c r="O6" s="18">
        <v>0</v>
      </c>
      <c r="P6" s="18">
        <v>7040021000</v>
      </c>
      <c r="Q6" s="18">
        <v>0</v>
      </c>
      <c r="R6" s="18">
        <v>1732821588</v>
      </c>
      <c r="S6" s="18">
        <v>1728606198</v>
      </c>
      <c r="T6" s="18">
        <v>1728606198</v>
      </c>
      <c r="U6" s="18">
        <v>1728606198</v>
      </c>
      <c r="V6" s="23"/>
      <c r="W6" s="22">
        <f>R6/N6*100</f>
        <v>24.613869589309463</v>
      </c>
      <c r="X6" s="22">
        <f>S6/N6*100</f>
        <v>24.553992069057749</v>
      </c>
      <c r="Y6" s="22">
        <f>U6/N6*100</f>
        <v>24.553992069057749</v>
      </c>
    </row>
    <row r="7" spans="1:25" s="24" customFormat="1" ht="14.25" customHeight="1" x14ac:dyDescent="0.2">
      <c r="A7" s="2" t="s">
        <v>22</v>
      </c>
      <c r="B7" s="2" t="s">
        <v>23</v>
      </c>
      <c r="C7" s="2" t="s">
        <v>24</v>
      </c>
      <c r="D7" s="2" t="s">
        <v>23</v>
      </c>
      <c r="E7" s="2" t="s">
        <v>29</v>
      </c>
      <c r="F7" s="2"/>
      <c r="G7" s="2" t="s">
        <v>25</v>
      </c>
      <c r="H7" s="2" t="s">
        <v>26</v>
      </c>
      <c r="I7" s="2" t="s">
        <v>27</v>
      </c>
      <c r="J7" s="3" t="s">
        <v>30</v>
      </c>
      <c r="K7" s="18">
        <v>714061000</v>
      </c>
      <c r="L7" s="18">
        <v>0</v>
      </c>
      <c r="M7" s="18">
        <v>0</v>
      </c>
      <c r="N7" s="18">
        <v>714061000</v>
      </c>
      <c r="O7" s="18">
        <v>0</v>
      </c>
      <c r="P7" s="18">
        <v>714061000</v>
      </c>
      <c r="Q7" s="18">
        <v>0</v>
      </c>
      <c r="R7" s="18">
        <v>164094067</v>
      </c>
      <c r="S7" s="18">
        <v>164094067</v>
      </c>
      <c r="T7" s="18">
        <v>164094067</v>
      </c>
      <c r="U7" s="18">
        <v>164094067</v>
      </c>
      <c r="V7" s="23"/>
      <c r="W7" s="22">
        <f t="shared" ref="W7:W42" si="0">R7/N7*100</f>
        <v>22.980399013529656</v>
      </c>
      <c r="X7" s="22">
        <f t="shared" ref="X7:X42" si="1">S7/N7*100</f>
        <v>22.980399013529656</v>
      </c>
      <c r="Y7" s="22">
        <f t="shared" ref="Y7:Y42" si="2">U7/N7*100</f>
        <v>22.980399013529656</v>
      </c>
    </row>
    <row r="8" spans="1:25" s="24" customFormat="1" ht="14.25" customHeight="1" x14ac:dyDescent="0.2">
      <c r="A8" s="2" t="s">
        <v>22</v>
      </c>
      <c r="B8" s="2" t="s">
        <v>23</v>
      </c>
      <c r="C8" s="2" t="s">
        <v>24</v>
      </c>
      <c r="D8" s="2" t="s">
        <v>23</v>
      </c>
      <c r="E8" s="2" t="s">
        <v>31</v>
      </c>
      <c r="F8" s="2"/>
      <c r="G8" s="2" t="s">
        <v>25</v>
      </c>
      <c r="H8" s="2" t="s">
        <v>26</v>
      </c>
      <c r="I8" s="2" t="s">
        <v>27</v>
      </c>
      <c r="J8" s="3" t="s">
        <v>32</v>
      </c>
      <c r="K8" s="18">
        <v>2266781000</v>
      </c>
      <c r="L8" s="18">
        <v>0</v>
      </c>
      <c r="M8" s="18">
        <v>0</v>
      </c>
      <c r="N8" s="18">
        <v>2266781000</v>
      </c>
      <c r="O8" s="18">
        <v>0</v>
      </c>
      <c r="P8" s="18">
        <v>2266781000</v>
      </c>
      <c r="Q8" s="18">
        <v>0</v>
      </c>
      <c r="R8" s="18">
        <v>253858997</v>
      </c>
      <c r="S8" s="18">
        <v>251072126</v>
      </c>
      <c r="T8" s="18">
        <v>251072126</v>
      </c>
      <c r="U8" s="18">
        <v>251072126</v>
      </c>
      <c r="V8" s="23"/>
      <c r="W8" s="22">
        <f t="shared" si="0"/>
        <v>11.199096736738131</v>
      </c>
      <c r="X8" s="22">
        <f t="shared" si="1"/>
        <v>11.076152747001144</v>
      </c>
      <c r="Y8" s="22">
        <f t="shared" si="2"/>
        <v>11.076152747001144</v>
      </c>
    </row>
    <row r="9" spans="1:25" s="24" customFormat="1" ht="14.25" customHeight="1" x14ac:dyDescent="0.2">
      <c r="A9" s="2" t="s">
        <v>22</v>
      </c>
      <c r="B9" s="2" t="s">
        <v>23</v>
      </c>
      <c r="C9" s="2" t="s">
        <v>24</v>
      </c>
      <c r="D9" s="2" t="s">
        <v>23</v>
      </c>
      <c r="E9" s="2" t="s">
        <v>33</v>
      </c>
      <c r="F9" s="2"/>
      <c r="G9" s="2" t="s">
        <v>25</v>
      </c>
      <c r="H9" s="2" t="s">
        <v>26</v>
      </c>
      <c r="I9" s="2" t="s">
        <v>27</v>
      </c>
      <c r="J9" s="3" t="s">
        <v>34</v>
      </c>
      <c r="K9" s="18">
        <v>271365000</v>
      </c>
      <c r="L9" s="18">
        <v>0</v>
      </c>
      <c r="M9" s="18">
        <v>0</v>
      </c>
      <c r="N9" s="18">
        <v>271365000</v>
      </c>
      <c r="O9" s="18">
        <v>2713650</v>
      </c>
      <c r="P9" s="18">
        <v>268651350</v>
      </c>
      <c r="Q9" s="18">
        <v>0</v>
      </c>
      <c r="R9" s="18">
        <v>45554177</v>
      </c>
      <c r="S9" s="18">
        <v>44623178</v>
      </c>
      <c r="T9" s="18">
        <v>44623178</v>
      </c>
      <c r="U9" s="18">
        <v>44623178</v>
      </c>
      <c r="V9" s="23"/>
      <c r="W9" s="22">
        <f t="shared" si="0"/>
        <v>16.787049545814678</v>
      </c>
      <c r="X9" s="22">
        <f t="shared" si="1"/>
        <v>16.443969561291986</v>
      </c>
      <c r="Y9" s="22">
        <f t="shared" si="2"/>
        <v>16.443969561291986</v>
      </c>
    </row>
    <row r="10" spans="1:25" s="24" customFormat="1" ht="14.25" customHeight="1" x14ac:dyDescent="0.2">
      <c r="A10" s="2" t="s">
        <v>22</v>
      </c>
      <c r="B10" s="2" t="s">
        <v>23</v>
      </c>
      <c r="C10" s="2" t="s">
        <v>24</v>
      </c>
      <c r="D10" s="2" t="s">
        <v>35</v>
      </c>
      <c r="E10" s="2"/>
      <c r="F10" s="2"/>
      <c r="G10" s="2" t="s">
        <v>25</v>
      </c>
      <c r="H10" s="2" t="s">
        <v>26</v>
      </c>
      <c r="I10" s="2" t="s">
        <v>27</v>
      </c>
      <c r="J10" s="3" t="s">
        <v>36</v>
      </c>
      <c r="K10" s="18">
        <v>133850300</v>
      </c>
      <c r="L10" s="18">
        <v>0</v>
      </c>
      <c r="M10" s="18">
        <v>0</v>
      </c>
      <c r="N10" s="18">
        <v>133850300</v>
      </c>
      <c r="O10" s="18">
        <v>6692515</v>
      </c>
      <c r="P10" s="18">
        <v>125690875</v>
      </c>
      <c r="Q10" s="18">
        <v>1466910</v>
      </c>
      <c r="R10" s="18">
        <v>95927800</v>
      </c>
      <c r="S10" s="18">
        <v>13375600</v>
      </c>
      <c r="T10" s="18">
        <v>13375600</v>
      </c>
      <c r="U10" s="18">
        <v>13375600</v>
      </c>
      <c r="V10" s="23"/>
      <c r="W10" s="22">
        <f t="shared" si="0"/>
        <v>71.667975342602901</v>
      </c>
      <c r="X10" s="22">
        <f t="shared" si="1"/>
        <v>9.992954815939898</v>
      </c>
      <c r="Y10" s="22">
        <f t="shared" si="2"/>
        <v>9.992954815939898</v>
      </c>
    </row>
    <row r="11" spans="1:25" s="24" customFormat="1" ht="14.25" customHeight="1" x14ac:dyDescent="0.2">
      <c r="A11" s="2" t="s">
        <v>22</v>
      </c>
      <c r="B11" s="2" t="s">
        <v>23</v>
      </c>
      <c r="C11" s="2" t="s">
        <v>24</v>
      </c>
      <c r="D11" s="2" t="s">
        <v>31</v>
      </c>
      <c r="E11" s="2"/>
      <c r="F11" s="2"/>
      <c r="G11" s="2" t="s">
        <v>25</v>
      </c>
      <c r="H11" s="2" t="s">
        <v>26</v>
      </c>
      <c r="I11" s="2" t="s">
        <v>27</v>
      </c>
      <c r="J11" s="3" t="s">
        <v>37</v>
      </c>
      <c r="K11" s="18">
        <v>3213900000</v>
      </c>
      <c r="L11" s="18">
        <v>0</v>
      </c>
      <c r="M11" s="18">
        <v>0</v>
      </c>
      <c r="N11" s="18">
        <v>3213900000</v>
      </c>
      <c r="O11" s="18">
        <v>0</v>
      </c>
      <c r="P11" s="18">
        <v>3213900000</v>
      </c>
      <c r="Q11" s="18">
        <v>0</v>
      </c>
      <c r="R11" s="18">
        <v>788188634</v>
      </c>
      <c r="S11" s="18">
        <v>787523434</v>
      </c>
      <c r="T11" s="18">
        <v>787523434</v>
      </c>
      <c r="U11" s="18">
        <v>787523434</v>
      </c>
      <c r="V11" s="23"/>
      <c r="W11" s="22">
        <f t="shared" si="0"/>
        <v>24.524367092940043</v>
      </c>
      <c r="X11" s="22">
        <f t="shared" si="1"/>
        <v>24.503669498117553</v>
      </c>
      <c r="Y11" s="22">
        <f t="shared" si="2"/>
        <v>24.503669498117553</v>
      </c>
    </row>
    <row r="12" spans="1:25" s="24" customFormat="1" ht="14.2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s="24" customFormat="1" ht="14.25" customHeight="1" x14ac:dyDescent="0.2">
      <c r="A13" s="2" t="s">
        <v>22</v>
      </c>
      <c r="B13" s="2" t="s">
        <v>35</v>
      </c>
      <c r="C13" s="2" t="s">
        <v>24</v>
      </c>
      <c r="D13" s="2" t="s">
        <v>38</v>
      </c>
      <c r="E13" s="2"/>
      <c r="F13" s="2"/>
      <c r="G13" s="2" t="s">
        <v>25</v>
      </c>
      <c r="H13" s="2" t="s">
        <v>26</v>
      </c>
      <c r="I13" s="2" t="s">
        <v>27</v>
      </c>
      <c r="J13" s="3" t="s">
        <v>39</v>
      </c>
      <c r="K13" s="18">
        <v>29000000</v>
      </c>
      <c r="L13" s="18">
        <v>0</v>
      </c>
      <c r="M13" s="18">
        <v>0</v>
      </c>
      <c r="N13" s="18">
        <v>29000000</v>
      </c>
      <c r="O13" s="18">
        <v>0</v>
      </c>
      <c r="P13" s="18">
        <v>29000000</v>
      </c>
      <c r="Q13" s="18">
        <v>0</v>
      </c>
      <c r="R13" s="18">
        <v>27477000</v>
      </c>
      <c r="S13" s="18">
        <v>27477000</v>
      </c>
      <c r="T13" s="18">
        <v>230000</v>
      </c>
      <c r="U13" s="18">
        <v>230000</v>
      </c>
      <c r="V13" s="23"/>
      <c r="W13" s="22">
        <f t="shared" si="0"/>
        <v>94.748275862068965</v>
      </c>
      <c r="X13" s="22">
        <f t="shared" si="1"/>
        <v>94.748275862068965</v>
      </c>
      <c r="Y13" s="22">
        <f t="shared" si="2"/>
        <v>0.7931034482758621</v>
      </c>
    </row>
    <row r="14" spans="1:25" s="24" customFormat="1" ht="14.25" customHeight="1" x14ac:dyDescent="0.2">
      <c r="A14" s="2" t="s">
        <v>22</v>
      </c>
      <c r="B14" s="2" t="s">
        <v>35</v>
      </c>
      <c r="C14" s="2" t="s">
        <v>24</v>
      </c>
      <c r="D14" s="2" t="s">
        <v>29</v>
      </c>
      <c r="E14" s="2"/>
      <c r="F14" s="2"/>
      <c r="G14" s="2" t="s">
        <v>25</v>
      </c>
      <c r="H14" s="2" t="s">
        <v>26</v>
      </c>
      <c r="I14" s="2" t="s">
        <v>27</v>
      </c>
      <c r="J14" s="3" t="s">
        <v>40</v>
      </c>
      <c r="K14" s="18">
        <v>1767304110</v>
      </c>
      <c r="L14" s="18">
        <v>0</v>
      </c>
      <c r="M14" s="18">
        <v>0</v>
      </c>
      <c r="N14" s="18">
        <v>1767304110</v>
      </c>
      <c r="O14" s="18">
        <v>88365205</v>
      </c>
      <c r="P14" s="18">
        <v>1452362352.5599999</v>
      </c>
      <c r="Q14" s="18">
        <v>226576552.44</v>
      </c>
      <c r="R14" s="18">
        <v>1208073548.96</v>
      </c>
      <c r="S14" s="18">
        <v>242792561.09</v>
      </c>
      <c r="T14" s="18">
        <v>242792561.09</v>
      </c>
      <c r="U14" s="18">
        <v>242792561.09</v>
      </c>
      <c r="V14" s="23"/>
      <c r="W14" s="22">
        <f t="shared" si="0"/>
        <v>68.356857324345839</v>
      </c>
      <c r="X14" s="22">
        <f t="shared" si="1"/>
        <v>13.738018245767561</v>
      </c>
      <c r="Y14" s="22">
        <f t="shared" si="2"/>
        <v>13.738018245767561</v>
      </c>
    </row>
    <row r="15" spans="1:25" s="24" customFormat="1" ht="14.2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s="24" customFormat="1" ht="14.25" customHeight="1" x14ac:dyDescent="0.2">
      <c r="A16" s="2" t="s">
        <v>22</v>
      </c>
      <c r="B16" s="2" t="s">
        <v>38</v>
      </c>
      <c r="C16" s="2" t="s">
        <v>35</v>
      </c>
      <c r="D16" s="2" t="s">
        <v>23</v>
      </c>
      <c r="E16" s="2" t="s">
        <v>23</v>
      </c>
      <c r="F16" s="2"/>
      <c r="G16" s="2" t="s">
        <v>25</v>
      </c>
      <c r="H16" s="2" t="s">
        <v>41</v>
      </c>
      <c r="I16" s="2" t="s">
        <v>42</v>
      </c>
      <c r="J16" s="3" t="s">
        <v>43</v>
      </c>
      <c r="K16" s="18">
        <v>30435600</v>
      </c>
      <c r="L16" s="18">
        <v>0</v>
      </c>
      <c r="M16" s="18">
        <v>0</v>
      </c>
      <c r="N16" s="18">
        <v>30435600</v>
      </c>
      <c r="O16" s="18">
        <v>304356</v>
      </c>
      <c r="P16" s="18">
        <v>0</v>
      </c>
      <c r="Q16" s="18">
        <v>30131244</v>
      </c>
      <c r="R16" s="18">
        <v>0</v>
      </c>
      <c r="S16" s="18">
        <v>0</v>
      </c>
      <c r="T16" s="18">
        <v>0</v>
      </c>
      <c r="U16" s="18">
        <v>0</v>
      </c>
      <c r="V16" s="23"/>
      <c r="W16" s="22">
        <f t="shared" si="0"/>
        <v>0</v>
      </c>
      <c r="X16" s="22">
        <f t="shared" si="1"/>
        <v>0</v>
      </c>
      <c r="Y16" s="22">
        <f t="shared" si="2"/>
        <v>0</v>
      </c>
    </row>
    <row r="17" spans="1:25" s="24" customFormat="1" ht="14.25" customHeight="1" x14ac:dyDescent="0.2">
      <c r="A17" s="2" t="s">
        <v>22</v>
      </c>
      <c r="B17" s="2" t="s">
        <v>38</v>
      </c>
      <c r="C17" s="2" t="s">
        <v>31</v>
      </c>
      <c r="D17" s="2" t="s">
        <v>23</v>
      </c>
      <c r="E17" s="2" t="s">
        <v>23</v>
      </c>
      <c r="F17" s="2"/>
      <c r="G17" s="2" t="s">
        <v>25</v>
      </c>
      <c r="H17" s="2" t="s">
        <v>26</v>
      </c>
      <c r="I17" s="2" t="s">
        <v>27</v>
      </c>
      <c r="J17" s="3" t="s">
        <v>44</v>
      </c>
      <c r="K17" s="18">
        <v>196560000</v>
      </c>
      <c r="L17" s="18">
        <v>0</v>
      </c>
      <c r="M17" s="18">
        <v>0</v>
      </c>
      <c r="N17" s="18">
        <v>196560000</v>
      </c>
      <c r="O17" s="18">
        <v>1965600</v>
      </c>
      <c r="P17" s="18">
        <v>194594400</v>
      </c>
      <c r="Q17" s="18">
        <v>0</v>
      </c>
      <c r="R17" s="18">
        <v>38659950</v>
      </c>
      <c r="S17" s="18">
        <v>38659950</v>
      </c>
      <c r="T17" s="18">
        <v>38659950</v>
      </c>
      <c r="U17" s="18">
        <v>38641950</v>
      </c>
      <c r="V17" s="23"/>
      <c r="W17" s="22">
        <f t="shared" si="0"/>
        <v>19.66826923076923</v>
      </c>
      <c r="X17" s="22">
        <f t="shared" si="1"/>
        <v>19.66826923076923</v>
      </c>
      <c r="Y17" s="22">
        <f t="shared" si="2"/>
        <v>19.659111721611723</v>
      </c>
    </row>
    <row r="18" spans="1:25" s="24" customFormat="1" ht="14.25" customHeight="1" x14ac:dyDescent="0.2">
      <c r="A18" s="2" t="s">
        <v>22</v>
      </c>
      <c r="B18" s="2" t="s">
        <v>38</v>
      </c>
      <c r="C18" s="2" t="s">
        <v>45</v>
      </c>
      <c r="D18" s="2" t="s">
        <v>23</v>
      </c>
      <c r="E18" s="2" t="s">
        <v>23</v>
      </c>
      <c r="F18" s="2"/>
      <c r="G18" s="2" t="s">
        <v>25</v>
      </c>
      <c r="H18" s="2" t="s">
        <v>26</v>
      </c>
      <c r="I18" s="2" t="s">
        <v>27</v>
      </c>
      <c r="J18" s="3" t="s">
        <v>46</v>
      </c>
      <c r="K18" s="18">
        <v>375485760</v>
      </c>
      <c r="L18" s="18">
        <v>0</v>
      </c>
      <c r="M18" s="18">
        <v>0</v>
      </c>
      <c r="N18" s="18">
        <v>375485760</v>
      </c>
      <c r="O18" s="18">
        <v>3754858</v>
      </c>
      <c r="P18" s="18">
        <v>0</v>
      </c>
      <c r="Q18" s="18">
        <v>371730902</v>
      </c>
      <c r="R18" s="18">
        <v>0</v>
      </c>
      <c r="S18" s="18">
        <v>0</v>
      </c>
      <c r="T18" s="18">
        <v>0</v>
      </c>
      <c r="U18" s="18">
        <v>0</v>
      </c>
      <c r="V18" s="23"/>
      <c r="W18" s="22">
        <f t="shared" si="0"/>
        <v>0</v>
      </c>
      <c r="X18" s="22">
        <f t="shared" si="1"/>
        <v>0</v>
      </c>
      <c r="Y18" s="22">
        <f t="shared" si="2"/>
        <v>0</v>
      </c>
    </row>
    <row r="19" spans="1:25" s="24" customFormat="1" ht="14.25" customHeight="1" x14ac:dyDescent="0.2">
      <c r="A19" s="2" t="s">
        <v>22</v>
      </c>
      <c r="B19" s="2" t="s">
        <v>38</v>
      </c>
      <c r="C19" s="2" t="s">
        <v>45</v>
      </c>
      <c r="D19" s="2" t="s">
        <v>38</v>
      </c>
      <c r="E19" s="2" t="s">
        <v>47</v>
      </c>
      <c r="F19" s="2"/>
      <c r="G19" s="2" t="s">
        <v>25</v>
      </c>
      <c r="H19" s="2" t="s">
        <v>26</v>
      </c>
      <c r="I19" s="2" t="s">
        <v>27</v>
      </c>
      <c r="J19" s="3" t="s">
        <v>48</v>
      </c>
      <c r="K19" s="18">
        <v>1174750619</v>
      </c>
      <c r="L19" s="18">
        <v>0</v>
      </c>
      <c r="M19" s="18">
        <v>0</v>
      </c>
      <c r="N19" s="18">
        <v>1174750619</v>
      </c>
      <c r="O19" s="18">
        <v>1174750619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23"/>
      <c r="W19" s="22">
        <f t="shared" si="0"/>
        <v>0</v>
      </c>
      <c r="X19" s="22">
        <f t="shared" si="1"/>
        <v>0</v>
      </c>
      <c r="Y19" s="22">
        <f t="shared" si="2"/>
        <v>0</v>
      </c>
    </row>
    <row r="20" spans="1:25" s="24" customFormat="1" ht="11.25" x14ac:dyDescent="0.2">
      <c r="A20" s="4"/>
      <c r="B20" s="4"/>
      <c r="C20" s="4"/>
      <c r="D20" s="4"/>
      <c r="E20" s="4"/>
      <c r="F20" s="4"/>
      <c r="G20" s="4"/>
      <c r="H20" s="4"/>
      <c r="I20" s="4"/>
      <c r="J20" s="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s="24" customFormat="1" ht="22.5" x14ac:dyDescent="0.2">
      <c r="A21" s="2" t="s">
        <v>49</v>
      </c>
      <c r="B21" s="2" t="s">
        <v>50</v>
      </c>
      <c r="C21" s="2" t="s">
        <v>51</v>
      </c>
      <c r="D21" s="2" t="s">
        <v>23</v>
      </c>
      <c r="E21" s="2" t="s">
        <v>0</v>
      </c>
      <c r="F21" s="2" t="s">
        <v>0</v>
      </c>
      <c r="G21" s="2" t="s">
        <v>25</v>
      </c>
      <c r="H21" s="2" t="s">
        <v>26</v>
      </c>
      <c r="I21" s="2" t="s">
        <v>27</v>
      </c>
      <c r="J21" s="3" t="s">
        <v>52</v>
      </c>
      <c r="K21" s="18">
        <v>800000000</v>
      </c>
      <c r="L21" s="18">
        <v>0</v>
      </c>
      <c r="M21" s="18">
        <v>0</v>
      </c>
      <c r="N21" s="18">
        <v>800000000</v>
      </c>
      <c r="O21" s="18">
        <v>8000000</v>
      </c>
      <c r="P21" s="18">
        <v>0</v>
      </c>
      <c r="Q21" s="18">
        <v>792000000</v>
      </c>
      <c r="R21" s="18">
        <v>0</v>
      </c>
      <c r="S21" s="18">
        <v>0</v>
      </c>
      <c r="T21" s="18">
        <v>0</v>
      </c>
      <c r="U21" s="18">
        <v>0</v>
      </c>
      <c r="V21" s="23"/>
      <c r="W21" s="31">
        <f t="shared" si="0"/>
        <v>0</v>
      </c>
      <c r="X21" s="31">
        <f t="shared" si="1"/>
        <v>0</v>
      </c>
      <c r="Y21" s="31">
        <f t="shared" si="2"/>
        <v>0</v>
      </c>
    </row>
    <row r="22" spans="1:25" s="24" customFormat="1" ht="33.75" x14ac:dyDescent="0.2">
      <c r="A22" s="2" t="s">
        <v>49</v>
      </c>
      <c r="B22" s="2" t="s">
        <v>53</v>
      </c>
      <c r="C22" s="2" t="s">
        <v>51</v>
      </c>
      <c r="D22" s="2" t="s">
        <v>29</v>
      </c>
      <c r="E22" s="2" t="s">
        <v>0</v>
      </c>
      <c r="F22" s="2" t="s">
        <v>0</v>
      </c>
      <c r="G22" s="2" t="s">
        <v>25</v>
      </c>
      <c r="H22" s="2" t="s">
        <v>26</v>
      </c>
      <c r="I22" s="2" t="s">
        <v>27</v>
      </c>
      <c r="J22" s="3" t="s">
        <v>54</v>
      </c>
      <c r="K22" s="18">
        <v>2904153000</v>
      </c>
      <c r="L22" s="18">
        <v>0</v>
      </c>
      <c r="M22" s="18">
        <v>0</v>
      </c>
      <c r="N22" s="18">
        <v>2904153000</v>
      </c>
      <c r="O22" s="18">
        <v>0</v>
      </c>
      <c r="P22" s="18">
        <v>2904121905</v>
      </c>
      <c r="Q22" s="18">
        <v>31095</v>
      </c>
      <c r="R22" s="18">
        <v>838615084</v>
      </c>
      <c r="S22" s="18">
        <v>775075084</v>
      </c>
      <c r="T22" s="18">
        <v>775075084</v>
      </c>
      <c r="U22" s="18">
        <v>736275084</v>
      </c>
      <c r="V22" s="23"/>
      <c r="W22" s="31">
        <f t="shared" si="0"/>
        <v>28.876408508780354</v>
      </c>
      <c r="X22" s="31">
        <f t="shared" si="1"/>
        <v>26.68850725151189</v>
      </c>
      <c r="Y22" s="31">
        <f t="shared" si="2"/>
        <v>25.352489486607627</v>
      </c>
    </row>
    <row r="23" spans="1:25" s="24" customFormat="1" ht="33.75" x14ac:dyDescent="0.2">
      <c r="A23" s="2" t="s">
        <v>49</v>
      </c>
      <c r="B23" s="2" t="s">
        <v>53</v>
      </c>
      <c r="C23" s="2" t="s">
        <v>51</v>
      </c>
      <c r="D23" s="2" t="s">
        <v>29</v>
      </c>
      <c r="E23" s="2" t="s">
        <v>0</v>
      </c>
      <c r="F23" s="2" t="s">
        <v>0</v>
      </c>
      <c r="G23" s="2" t="s">
        <v>25</v>
      </c>
      <c r="H23" s="2" t="s">
        <v>41</v>
      </c>
      <c r="I23" s="2" t="s">
        <v>42</v>
      </c>
      <c r="J23" s="3" t="s">
        <v>54</v>
      </c>
      <c r="K23" s="18">
        <v>0</v>
      </c>
      <c r="L23" s="18">
        <v>3000000000</v>
      </c>
      <c r="M23" s="18">
        <v>0</v>
      </c>
      <c r="N23" s="18">
        <v>3000000000</v>
      </c>
      <c r="O23" s="18">
        <v>0</v>
      </c>
      <c r="P23" s="18">
        <v>759207000</v>
      </c>
      <c r="Q23" s="18">
        <v>2240793000</v>
      </c>
      <c r="R23" s="18">
        <v>336888000</v>
      </c>
      <c r="S23" s="18">
        <v>0</v>
      </c>
      <c r="T23" s="18">
        <v>0</v>
      </c>
      <c r="U23" s="18">
        <v>0</v>
      </c>
      <c r="V23" s="23"/>
      <c r="W23" s="31">
        <f t="shared" si="0"/>
        <v>11.229600000000001</v>
      </c>
      <c r="X23" s="31">
        <f t="shared" si="1"/>
        <v>0</v>
      </c>
      <c r="Y23" s="31">
        <f t="shared" si="2"/>
        <v>0</v>
      </c>
    </row>
    <row r="24" spans="1:25" s="24" customFormat="1" ht="33.75" x14ac:dyDescent="0.2">
      <c r="A24" s="2" t="s">
        <v>49</v>
      </c>
      <c r="B24" s="2" t="s">
        <v>53</v>
      </c>
      <c r="C24" s="2" t="s">
        <v>51</v>
      </c>
      <c r="D24" s="2" t="s">
        <v>29</v>
      </c>
      <c r="E24" s="2" t="s">
        <v>0</v>
      </c>
      <c r="F24" s="2" t="s">
        <v>0</v>
      </c>
      <c r="G24" s="2" t="s">
        <v>25</v>
      </c>
      <c r="H24" s="2" t="s">
        <v>55</v>
      </c>
      <c r="I24" s="2" t="s">
        <v>42</v>
      </c>
      <c r="J24" s="3" t="s">
        <v>54</v>
      </c>
      <c r="K24" s="18">
        <v>288000000</v>
      </c>
      <c r="L24" s="18">
        <v>0</v>
      </c>
      <c r="M24" s="18">
        <v>0</v>
      </c>
      <c r="N24" s="18">
        <v>288000000</v>
      </c>
      <c r="O24" s="18">
        <v>0</v>
      </c>
      <c r="P24" s="18">
        <v>0</v>
      </c>
      <c r="Q24" s="18">
        <v>288000000</v>
      </c>
      <c r="R24" s="18">
        <v>0</v>
      </c>
      <c r="S24" s="18">
        <v>0</v>
      </c>
      <c r="T24" s="18">
        <v>0</v>
      </c>
      <c r="U24" s="18">
        <v>0</v>
      </c>
      <c r="V24" s="23"/>
      <c r="W24" s="31">
        <f t="shared" si="0"/>
        <v>0</v>
      </c>
      <c r="X24" s="31">
        <f t="shared" si="1"/>
        <v>0</v>
      </c>
      <c r="Y24" s="31">
        <f t="shared" si="2"/>
        <v>0</v>
      </c>
    </row>
    <row r="25" spans="1:25" s="24" customFormat="1" ht="22.5" x14ac:dyDescent="0.2">
      <c r="A25" s="2" t="s">
        <v>49</v>
      </c>
      <c r="B25" s="2" t="s">
        <v>53</v>
      </c>
      <c r="C25" s="2" t="s">
        <v>51</v>
      </c>
      <c r="D25" s="2" t="s">
        <v>31</v>
      </c>
      <c r="E25" s="2" t="s">
        <v>0</v>
      </c>
      <c r="F25" s="2" t="s">
        <v>0</v>
      </c>
      <c r="G25" s="2" t="s">
        <v>25</v>
      </c>
      <c r="H25" s="2" t="s">
        <v>26</v>
      </c>
      <c r="I25" s="2" t="s">
        <v>27</v>
      </c>
      <c r="J25" s="3" t="s">
        <v>56</v>
      </c>
      <c r="K25" s="18">
        <v>45847000</v>
      </c>
      <c r="L25" s="18">
        <v>0</v>
      </c>
      <c r="M25" s="18">
        <v>0</v>
      </c>
      <c r="N25" s="18">
        <v>45847000</v>
      </c>
      <c r="O25" s="18">
        <v>458470</v>
      </c>
      <c r="P25" s="18">
        <v>45300000</v>
      </c>
      <c r="Q25" s="18">
        <v>88530</v>
      </c>
      <c r="R25" s="18">
        <v>8000000</v>
      </c>
      <c r="S25" s="18">
        <v>0</v>
      </c>
      <c r="T25" s="18">
        <v>0</v>
      </c>
      <c r="U25" s="18">
        <v>0</v>
      </c>
      <c r="V25" s="23"/>
      <c r="W25" s="31">
        <f t="shared" si="0"/>
        <v>17.449342377909133</v>
      </c>
      <c r="X25" s="31">
        <f t="shared" si="1"/>
        <v>0</v>
      </c>
      <c r="Y25" s="31">
        <f t="shared" si="2"/>
        <v>0</v>
      </c>
    </row>
    <row r="26" spans="1:25" s="24" customFormat="1" ht="33.75" x14ac:dyDescent="0.2">
      <c r="A26" s="2" t="s">
        <v>49</v>
      </c>
      <c r="B26" s="2" t="s">
        <v>57</v>
      </c>
      <c r="C26" s="2" t="s">
        <v>51</v>
      </c>
      <c r="D26" s="2" t="s">
        <v>26</v>
      </c>
      <c r="E26" s="2" t="s">
        <v>0</v>
      </c>
      <c r="F26" s="2" t="s">
        <v>0</v>
      </c>
      <c r="G26" s="2" t="s">
        <v>25</v>
      </c>
      <c r="H26" s="2" t="s">
        <v>26</v>
      </c>
      <c r="I26" s="2" t="s">
        <v>27</v>
      </c>
      <c r="J26" s="3" t="s">
        <v>58</v>
      </c>
      <c r="K26" s="18">
        <v>3000000000</v>
      </c>
      <c r="L26" s="18">
        <v>0</v>
      </c>
      <c r="M26" s="18">
        <v>0</v>
      </c>
      <c r="N26" s="18">
        <v>3000000000</v>
      </c>
      <c r="O26" s="18">
        <v>30000000</v>
      </c>
      <c r="P26" s="18">
        <v>2660266750</v>
      </c>
      <c r="Q26" s="18">
        <v>309733250</v>
      </c>
      <c r="R26" s="18">
        <v>965397153</v>
      </c>
      <c r="S26" s="18">
        <v>502247053</v>
      </c>
      <c r="T26" s="18">
        <v>502247053</v>
      </c>
      <c r="U26" s="18">
        <v>324376507</v>
      </c>
      <c r="V26" s="23"/>
      <c r="W26" s="31">
        <f t="shared" si="0"/>
        <v>32.179905099999999</v>
      </c>
      <c r="X26" s="31">
        <f t="shared" si="1"/>
        <v>16.741568433333335</v>
      </c>
      <c r="Y26" s="31">
        <f t="shared" si="2"/>
        <v>10.812550233333333</v>
      </c>
    </row>
    <row r="27" spans="1:25" s="24" customFormat="1" ht="33.75" x14ac:dyDescent="0.2">
      <c r="A27" s="2" t="s">
        <v>49</v>
      </c>
      <c r="B27" s="2" t="s">
        <v>57</v>
      </c>
      <c r="C27" s="2" t="s">
        <v>51</v>
      </c>
      <c r="D27" s="2" t="s">
        <v>26</v>
      </c>
      <c r="E27" s="2" t="s">
        <v>0</v>
      </c>
      <c r="F27" s="2" t="s">
        <v>0</v>
      </c>
      <c r="G27" s="2" t="s">
        <v>25</v>
      </c>
      <c r="H27" s="2" t="s">
        <v>41</v>
      </c>
      <c r="I27" s="2" t="s">
        <v>42</v>
      </c>
      <c r="J27" s="3" t="s">
        <v>58</v>
      </c>
      <c r="K27" s="18">
        <v>0</v>
      </c>
      <c r="L27" s="18">
        <v>3000000000</v>
      </c>
      <c r="M27" s="18">
        <v>0</v>
      </c>
      <c r="N27" s="18">
        <v>3000000000</v>
      </c>
      <c r="O27" s="18">
        <v>0</v>
      </c>
      <c r="P27" s="18">
        <v>0</v>
      </c>
      <c r="Q27" s="18">
        <v>3000000000</v>
      </c>
      <c r="R27" s="18">
        <v>0</v>
      </c>
      <c r="S27" s="18">
        <v>0</v>
      </c>
      <c r="T27" s="18">
        <v>0</v>
      </c>
      <c r="U27" s="18">
        <v>0</v>
      </c>
      <c r="V27" s="23"/>
      <c r="W27" s="31">
        <f t="shared" si="0"/>
        <v>0</v>
      </c>
      <c r="X27" s="31">
        <f t="shared" si="1"/>
        <v>0</v>
      </c>
      <c r="Y27" s="31">
        <f t="shared" si="2"/>
        <v>0</v>
      </c>
    </row>
    <row r="28" spans="1:25" s="24" customFormat="1" ht="33.75" x14ac:dyDescent="0.2">
      <c r="A28" s="2" t="s">
        <v>49</v>
      </c>
      <c r="B28" s="2" t="s">
        <v>57</v>
      </c>
      <c r="C28" s="2" t="s">
        <v>51</v>
      </c>
      <c r="D28" s="2" t="s">
        <v>41</v>
      </c>
      <c r="E28" s="2" t="s">
        <v>0</v>
      </c>
      <c r="F28" s="2" t="s">
        <v>0</v>
      </c>
      <c r="G28" s="2" t="s">
        <v>25</v>
      </c>
      <c r="H28" s="2" t="s">
        <v>26</v>
      </c>
      <c r="I28" s="2" t="s">
        <v>27</v>
      </c>
      <c r="J28" s="3" t="s">
        <v>59</v>
      </c>
      <c r="K28" s="18">
        <v>1000000000</v>
      </c>
      <c r="L28" s="18">
        <v>0</v>
      </c>
      <c r="M28" s="18">
        <v>0</v>
      </c>
      <c r="N28" s="18">
        <v>1000000000</v>
      </c>
      <c r="O28" s="18">
        <v>41921530</v>
      </c>
      <c r="P28" s="18">
        <v>0</v>
      </c>
      <c r="Q28" s="18">
        <v>958078470</v>
      </c>
      <c r="R28" s="18">
        <v>0</v>
      </c>
      <c r="S28" s="18">
        <v>0</v>
      </c>
      <c r="T28" s="18">
        <v>0</v>
      </c>
      <c r="U28" s="18">
        <v>0</v>
      </c>
      <c r="V28" s="23"/>
      <c r="W28" s="31">
        <f t="shared" si="0"/>
        <v>0</v>
      </c>
      <c r="X28" s="31">
        <f t="shared" si="1"/>
        <v>0</v>
      </c>
      <c r="Y28" s="31">
        <f t="shared" si="2"/>
        <v>0</v>
      </c>
    </row>
    <row r="29" spans="1:25" s="24" customFormat="1" ht="22.5" x14ac:dyDescent="0.2">
      <c r="A29" s="2" t="s">
        <v>49</v>
      </c>
      <c r="B29" s="2" t="s">
        <v>57</v>
      </c>
      <c r="C29" s="2" t="s">
        <v>60</v>
      </c>
      <c r="D29" s="2" t="s">
        <v>23</v>
      </c>
      <c r="E29" s="2" t="s">
        <v>0</v>
      </c>
      <c r="F29" s="2" t="s">
        <v>0</v>
      </c>
      <c r="G29" s="2" t="s">
        <v>25</v>
      </c>
      <c r="H29" s="2" t="s">
        <v>26</v>
      </c>
      <c r="I29" s="2" t="s">
        <v>27</v>
      </c>
      <c r="J29" s="3" t="s">
        <v>61</v>
      </c>
      <c r="K29" s="18">
        <v>1250000000</v>
      </c>
      <c r="L29" s="18">
        <v>0</v>
      </c>
      <c r="M29" s="18">
        <v>0</v>
      </c>
      <c r="N29" s="18">
        <v>1250000000</v>
      </c>
      <c r="O29" s="18">
        <v>12500000</v>
      </c>
      <c r="P29" s="18">
        <v>543889000</v>
      </c>
      <c r="Q29" s="18">
        <v>693611000</v>
      </c>
      <c r="R29" s="18">
        <v>361860922</v>
      </c>
      <c r="S29" s="18">
        <v>57909922</v>
      </c>
      <c r="T29" s="18">
        <v>44803255</v>
      </c>
      <c r="U29" s="18">
        <v>40303255</v>
      </c>
      <c r="V29" s="23"/>
      <c r="W29" s="31">
        <f t="shared" si="0"/>
        <v>28.948873759999998</v>
      </c>
      <c r="X29" s="31">
        <f t="shared" si="1"/>
        <v>4.6327937600000002</v>
      </c>
      <c r="Y29" s="31">
        <f t="shared" si="2"/>
        <v>3.2242603999999999</v>
      </c>
    </row>
    <row r="30" spans="1:25" s="24" customFormat="1" ht="11.25" x14ac:dyDescent="0.2">
      <c r="A30" s="14" t="s">
        <v>0</v>
      </c>
      <c r="B30" s="14" t="s">
        <v>0</v>
      </c>
      <c r="C30" s="14" t="s">
        <v>0</v>
      </c>
      <c r="D30" s="14" t="s">
        <v>0</v>
      </c>
      <c r="E30" s="14" t="s">
        <v>0</v>
      </c>
      <c r="F30" s="14" t="s">
        <v>0</v>
      </c>
      <c r="G30" s="14" t="s">
        <v>0</v>
      </c>
      <c r="H30" s="14" t="s">
        <v>0</v>
      </c>
      <c r="I30" s="15" t="s">
        <v>0</v>
      </c>
      <c r="J30" s="26" t="s">
        <v>68</v>
      </c>
      <c r="K30" s="16">
        <v>26501514389</v>
      </c>
      <c r="L30" s="16">
        <v>6000000000</v>
      </c>
      <c r="M30" s="16">
        <v>0</v>
      </c>
      <c r="N30" s="16">
        <v>32501514389</v>
      </c>
      <c r="O30" s="16">
        <v>1371426803</v>
      </c>
      <c r="P30" s="16">
        <v>22217846632.560001</v>
      </c>
      <c r="Q30" s="16">
        <v>8912240953.4400005</v>
      </c>
      <c r="R30" s="16">
        <v>6865416920.96</v>
      </c>
      <c r="S30" s="16">
        <v>4633456173.0900002</v>
      </c>
      <c r="T30" s="16">
        <v>4593102506.0900002</v>
      </c>
      <c r="U30" s="16">
        <v>4371913960.0900002</v>
      </c>
      <c r="V30" s="16"/>
      <c r="W30" s="16">
        <f t="shared" si="0"/>
        <v>21.123375479647098</v>
      </c>
      <c r="X30" s="16">
        <f t="shared" si="1"/>
        <v>14.256123938206935</v>
      </c>
      <c r="Y30" s="16">
        <f t="shared" si="2"/>
        <v>13.451416164071592</v>
      </c>
    </row>
    <row r="31" spans="1:25" s="24" customFormat="1" ht="11.25" x14ac:dyDescent="0.2">
      <c r="J31" s="27"/>
    </row>
    <row r="32" spans="1:25" s="24" customFormat="1" ht="16.5" customHeight="1" x14ac:dyDescent="0.2">
      <c r="J32" s="32" t="s">
        <v>69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4"/>
    </row>
    <row r="33" spans="10:25" s="24" customFormat="1" ht="16.5" customHeight="1" x14ac:dyDescent="0.2">
      <c r="J33" s="3" t="s">
        <v>70</v>
      </c>
      <c r="K33" s="17">
        <f t="shared" ref="K33:U33" si="3">SUM(K6:K11)</f>
        <v>13639978300</v>
      </c>
      <c r="L33" s="17">
        <f t="shared" si="3"/>
        <v>0</v>
      </c>
      <c r="M33" s="17">
        <f t="shared" si="3"/>
        <v>0</v>
      </c>
      <c r="N33" s="17">
        <f t="shared" si="3"/>
        <v>13639978300</v>
      </c>
      <c r="O33" s="17">
        <f t="shared" si="3"/>
        <v>9406165</v>
      </c>
      <c r="P33" s="17">
        <f t="shared" si="3"/>
        <v>13629105225</v>
      </c>
      <c r="Q33" s="17">
        <f t="shared" si="3"/>
        <v>1466910</v>
      </c>
      <c r="R33" s="17">
        <f t="shared" si="3"/>
        <v>3080445263</v>
      </c>
      <c r="S33" s="17">
        <f t="shared" si="3"/>
        <v>2989294603</v>
      </c>
      <c r="T33" s="17">
        <f t="shared" si="3"/>
        <v>2989294603</v>
      </c>
      <c r="U33" s="17">
        <f t="shared" si="3"/>
        <v>2989294603</v>
      </c>
      <c r="V33" s="18"/>
      <c r="W33" s="18">
        <f t="shared" si="0"/>
        <v>22.583945481790099</v>
      </c>
      <c r="X33" s="18">
        <f t="shared" si="1"/>
        <v>21.915684447973057</v>
      </c>
      <c r="Y33" s="22">
        <f t="shared" si="2"/>
        <v>21.915684447973057</v>
      </c>
    </row>
    <row r="34" spans="10:25" s="24" customFormat="1" ht="16.5" customHeight="1" x14ac:dyDescent="0.2">
      <c r="J34" s="3" t="s">
        <v>71</v>
      </c>
      <c r="K34" s="17">
        <f t="shared" ref="K34:U34" si="4">SUM(K13:K14)</f>
        <v>1796304110</v>
      </c>
      <c r="L34" s="17">
        <f t="shared" si="4"/>
        <v>0</v>
      </c>
      <c r="M34" s="17">
        <f t="shared" si="4"/>
        <v>0</v>
      </c>
      <c r="N34" s="17">
        <f t="shared" si="4"/>
        <v>1796304110</v>
      </c>
      <c r="O34" s="17">
        <f t="shared" si="4"/>
        <v>88365205</v>
      </c>
      <c r="P34" s="17">
        <f t="shared" si="4"/>
        <v>1481362352.5599999</v>
      </c>
      <c r="Q34" s="17">
        <f t="shared" si="4"/>
        <v>226576552.44</v>
      </c>
      <c r="R34" s="17">
        <f t="shared" si="4"/>
        <v>1235550548.96</v>
      </c>
      <c r="S34" s="17">
        <f t="shared" si="4"/>
        <v>270269561.09000003</v>
      </c>
      <c r="T34" s="17">
        <f t="shared" si="4"/>
        <v>243022561.09</v>
      </c>
      <c r="U34" s="17">
        <f t="shared" si="4"/>
        <v>243022561.09</v>
      </c>
      <c r="V34" s="18"/>
      <c r="W34" s="18">
        <f t="shared" si="0"/>
        <v>68.782927238305987</v>
      </c>
      <c r="X34" s="18">
        <f t="shared" si="1"/>
        <v>15.045868880743141</v>
      </c>
      <c r="Y34" s="22">
        <f t="shared" si="2"/>
        <v>13.529032179857342</v>
      </c>
    </row>
    <row r="35" spans="10:25" s="24" customFormat="1" ht="16.5" customHeight="1" x14ac:dyDescent="0.2">
      <c r="J35" s="3" t="s">
        <v>72</v>
      </c>
      <c r="K35" s="17">
        <f t="shared" ref="K35:U35" si="5">SUM(K16:K19)</f>
        <v>1777231979</v>
      </c>
      <c r="L35" s="17">
        <f t="shared" si="5"/>
        <v>0</v>
      </c>
      <c r="M35" s="17">
        <f t="shared" si="5"/>
        <v>0</v>
      </c>
      <c r="N35" s="17">
        <f t="shared" si="5"/>
        <v>1777231979</v>
      </c>
      <c r="O35" s="17">
        <f t="shared" si="5"/>
        <v>1180775433</v>
      </c>
      <c r="P35" s="17">
        <f t="shared" si="5"/>
        <v>194594400</v>
      </c>
      <c r="Q35" s="17">
        <f t="shared" si="5"/>
        <v>401862146</v>
      </c>
      <c r="R35" s="17">
        <f t="shared" si="5"/>
        <v>38659950</v>
      </c>
      <c r="S35" s="17">
        <f t="shared" si="5"/>
        <v>38659950</v>
      </c>
      <c r="T35" s="17">
        <f t="shared" si="5"/>
        <v>38659950</v>
      </c>
      <c r="U35" s="17">
        <f t="shared" si="5"/>
        <v>38641950</v>
      </c>
      <c r="V35" s="18"/>
      <c r="W35" s="18">
        <f t="shared" si="0"/>
        <v>2.1752900272339741</v>
      </c>
      <c r="X35" s="18">
        <f t="shared" si="1"/>
        <v>2.1752900272339741</v>
      </c>
      <c r="Y35" s="22">
        <f t="shared" si="2"/>
        <v>2.1742772162890502</v>
      </c>
    </row>
    <row r="36" spans="10:25" s="24" customFormat="1" ht="16.5" customHeight="1" x14ac:dyDescent="0.2">
      <c r="J36" s="21" t="s">
        <v>73</v>
      </c>
      <c r="K36" s="19">
        <f>SUM(K33:K35)</f>
        <v>17213514389</v>
      </c>
      <c r="L36" s="19">
        <f t="shared" ref="L36:U36" si="6">SUM(L33:L35)</f>
        <v>0</v>
      </c>
      <c r="M36" s="19">
        <f t="shared" si="6"/>
        <v>0</v>
      </c>
      <c r="N36" s="19">
        <f t="shared" si="6"/>
        <v>17213514389</v>
      </c>
      <c r="O36" s="19">
        <f t="shared" si="6"/>
        <v>1278546803</v>
      </c>
      <c r="P36" s="19">
        <f t="shared" si="6"/>
        <v>15305061977.559999</v>
      </c>
      <c r="Q36" s="19">
        <f t="shared" si="6"/>
        <v>629905608.44000006</v>
      </c>
      <c r="R36" s="19">
        <f t="shared" si="6"/>
        <v>4354655761.96</v>
      </c>
      <c r="S36" s="19">
        <f t="shared" si="6"/>
        <v>3298224114.0900002</v>
      </c>
      <c r="T36" s="19">
        <f t="shared" si="6"/>
        <v>3270977114.0900002</v>
      </c>
      <c r="U36" s="19">
        <f t="shared" si="6"/>
        <v>3270959114.0900002</v>
      </c>
      <c r="V36" s="19"/>
      <c r="W36" s="19">
        <f t="shared" si="0"/>
        <v>25.297888993213192</v>
      </c>
      <c r="X36" s="19">
        <f t="shared" si="1"/>
        <v>19.160666668961415</v>
      </c>
      <c r="Y36" s="19">
        <f t="shared" si="2"/>
        <v>19.002273679686528</v>
      </c>
    </row>
    <row r="37" spans="10:25" s="24" customFormat="1" ht="16.5" customHeight="1" x14ac:dyDescent="0.2">
      <c r="J37" s="28"/>
    </row>
    <row r="38" spans="10:25" s="24" customFormat="1" ht="16.5" customHeight="1" x14ac:dyDescent="0.2">
      <c r="J38" s="3" t="s">
        <v>74</v>
      </c>
      <c r="K38" s="17">
        <f t="shared" ref="K38:U38" si="7">SUM(K21+K22+K25+K26+K28+K29)</f>
        <v>9000000000</v>
      </c>
      <c r="L38" s="17">
        <f t="shared" si="7"/>
        <v>0</v>
      </c>
      <c r="M38" s="17">
        <f t="shared" si="7"/>
        <v>0</v>
      </c>
      <c r="N38" s="17">
        <f t="shared" si="7"/>
        <v>9000000000</v>
      </c>
      <c r="O38" s="17">
        <f t="shared" si="7"/>
        <v>92880000</v>
      </c>
      <c r="P38" s="17">
        <f t="shared" si="7"/>
        <v>6153577655</v>
      </c>
      <c r="Q38" s="17">
        <f t="shared" si="7"/>
        <v>2753542345</v>
      </c>
      <c r="R38" s="17">
        <f t="shared" si="7"/>
        <v>2173873159</v>
      </c>
      <c r="S38" s="17">
        <f t="shared" si="7"/>
        <v>1335232059</v>
      </c>
      <c r="T38" s="17">
        <f t="shared" si="7"/>
        <v>1322125392</v>
      </c>
      <c r="U38" s="17">
        <f t="shared" si="7"/>
        <v>1100954846</v>
      </c>
      <c r="V38" s="18"/>
      <c r="W38" s="18">
        <f t="shared" si="0"/>
        <v>24.154146211111112</v>
      </c>
      <c r="X38" s="18">
        <f t="shared" si="1"/>
        <v>14.835911766666667</v>
      </c>
      <c r="Y38" s="22">
        <f t="shared" si="2"/>
        <v>12.232831622222221</v>
      </c>
    </row>
    <row r="39" spans="10:25" s="24" customFormat="1" ht="16.5" customHeight="1" x14ac:dyDescent="0.2">
      <c r="J39" s="3" t="s">
        <v>75</v>
      </c>
      <c r="K39" s="17">
        <f t="shared" ref="K39:U39" si="8">SUM(K23+K24+K27)</f>
        <v>288000000</v>
      </c>
      <c r="L39" s="17">
        <f t="shared" si="8"/>
        <v>6000000000</v>
      </c>
      <c r="M39" s="17">
        <f t="shared" si="8"/>
        <v>0</v>
      </c>
      <c r="N39" s="17">
        <f t="shared" si="8"/>
        <v>6288000000</v>
      </c>
      <c r="O39" s="17">
        <f t="shared" si="8"/>
        <v>0</v>
      </c>
      <c r="P39" s="17">
        <f t="shared" si="8"/>
        <v>759207000</v>
      </c>
      <c r="Q39" s="17">
        <f t="shared" si="8"/>
        <v>5528793000</v>
      </c>
      <c r="R39" s="17">
        <f t="shared" si="8"/>
        <v>336888000</v>
      </c>
      <c r="S39" s="17">
        <f t="shared" si="8"/>
        <v>0</v>
      </c>
      <c r="T39" s="17">
        <f t="shared" si="8"/>
        <v>0</v>
      </c>
      <c r="U39" s="17">
        <f t="shared" si="8"/>
        <v>0</v>
      </c>
      <c r="V39" s="18"/>
      <c r="W39" s="18">
        <f t="shared" si="0"/>
        <v>5.3576335877862595</v>
      </c>
      <c r="X39" s="18">
        <f t="shared" si="1"/>
        <v>0</v>
      </c>
      <c r="Y39" s="22">
        <f t="shared" si="2"/>
        <v>0</v>
      </c>
    </row>
    <row r="40" spans="10:25" s="24" customFormat="1" ht="16.5" customHeight="1" x14ac:dyDescent="0.2">
      <c r="J40" s="29" t="s">
        <v>76</v>
      </c>
      <c r="K40" s="20">
        <f>SUM(K38:K39)</f>
        <v>9288000000</v>
      </c>
      <c r="L40" s="20">
        <f t="shared" ref="L40:U40" si="9">SUM(L38:L39)</f>
        <v>6000000000</v>
      </c>
      <c r="M40" s="20">
        <f t="shared" si="9"/>
        <v>0</v>
      </c>
      <c r="N40" s="20">
        <f t="shared" si="9"/>
        <v>15288000000</v>
      </c>
      <c r="O40" s="20">
        <f t="shared" si="9"/>
        <v>92880000</v>
      </c>
      <c r="P40" s="20">
        <f t="shared" si="9"/>
        <v>6912784655</v>
      </c>
      <c r="Q40" s="20">
        <f t="shared" si="9"/>
        <v>8282335345</v>
      </c>
      <c r="R40" s="20">
        <f t="shared" si="9"/>
        <v>2510761159</v>
      </c>
      <c r="S40" s="20">
        <f t="shared" si="9"/>
        <v>1335232059</v>
      </c>
      <c r="T40" s="20">
        <f t="shared" si="9"/>
        <v>1322125392</v>
      </c>
      <c r="U40" s="20">
        <f t="shared" si="9"/>
        <v>1100954846</v>
      </c>
      <c r="V40" s="20"/>
      <c r="W40" s="20">
        <f t="shared" si="0"/>
        <v>16.423084504186289</v>
      </c>
      <c r="X40" s="20">
        <f t="shared" si="1"/>
        <v>8.7338570054945048</v>
      </c>
      <c r="Y40" s="20">
        <f t="shared" si="2"/>
        <v>7.2014314887493462</v>
      </c>
    </row>
    <row r="41" spans="10:25" s="24" customFormat="1" ht="16.5" customHeight="1" x14ac:dyDescent="0.2">
      <c r="J41" s="30"/>
    </row>
    <row r="42" spans="10:25" s="24" customFormat="1" ht="16.5" customHeight="1" x14ac:dyDescent="0.2">
      <c r="J42" s="26" t="s">
        <v>68</v>
      </c>
      <c r="K42" s="16">
        <f>SUM(K36+K40)</f>
        <v>26501514389</v>
      </c>
      <c r="L42" s="16">
        <f t="shared" ref="L42:U42" si="10">SUM(L36+L40)</f>
        <v>6000000000</v>
      </c>
      <c r="M42" s="16">
        <f t="shared" si="10"/>
        <v>0</v>
      </c>
      <c r="N42" s="16">
        <f t="shared" si="10"/>
        <v>32501514389</v>
      </c>
      <c r="O42" s="16">
        <f t="shared" si="10"/>
        <v>1371426803</v>
      </c>
      <c r="P42" s="16">
        <f t="shared" si="10"/>
        <v>22217846632.559998</v>
      </c>
      <c r="Q42" s="16">
        <f t="shared" si="10"/>
        <v>8912240953.4400005</v>
      </c>
      <c r="R42" s="16">
        <f t="shared" si="10"/>
        <v>6865416920.96</v>
      </c>
      <c r="S42" s="16">
        <f t="shared" si="10"/>
        <v>4633456173.0900002</v>
      </c>
      <c r="T42" s="16">
        <f t="shared" si="10"/>
        <v>4593102506.0900002</v>
      </c>
      <c r="U42" s="16">
        <f t="shared" si="10"/>
        <v>4371913960.0900002</v>
      </c>
      <c r="V42" s="16"/>
      <c r="W42" s="16">
        <f t="shared" si="0"/>
        <v>21.123375479647098</v>
      </c>
      <c r="X42" s="16">
        <f t="shared" si="1"/>
        <v>14.256123938206935</v>
      </c>
      <c r="Y42" s="16">
        <f t="shared" si="2"/>
        <v>13.451416164071592</v>
      </c>
    </row>
    <row r="43" spans="10:25" s="24" customFormat="1" ht="11.25" x14ac:dyDescent="0.2"/>
    <row r="44" spans="10:25" s="24" customFormat="1" ht="11.25" x14ac:dyDescent="0.2"/>
  </sheetData>
  <sheetProtection password="EE8B" sheet="1" objects="1" scenarios="1"/>
  <mergeCells count="4">
    <mergeCell ref="J32:Y32"/>
    <mergeCell ref="A1:Y1"/>
    <mergeCell ref="A2:Y2"/>
    <mergeCell ref="A3:Y3"/>
  </mergeCells>
  <pageMargins left="0.78740157480314965" right="0.78740157480314965" top="0.78740157480314965" bottom="0.78740157480314965" header="0.78740157480314965" footer="0.78740157480314965"/>
  <pageSetup paperSize="5" scale="5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Pptal Acum MARZO 2016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Stella Mesa Herran</dc:creator>
  <cp:lastModifiedBy>Yenny Marcela Herrera Martinez</cp:lastModifiedBy>
  <cp:lastPrinted>2016-04-01T18:33:38Z</cp:lastPrinted>
  <dcterms:created xsi:type="dcterms:W3CDTF">2016-04-01T13:54:18Z</dcterms:created>
  <dcterms:modified xsi:type="dcterms:W3CDTF">2016-04-01T18:39:27Z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