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EE8B" lockStructure="1"/>
  <bookViews>
    <workbookView xWindow="240" yWindow="120" windowWidth="18060" windowHeight="7050"/>
  </bookViews>
  <sheets>
    <sheet name="Ejec Acumulada ENERO 2016" sheetId="1" r:id="rId1"/>
  </sheets>
  <calcPr calcId="145621"/>
</workbook>
</file>

<file path=xl/calcChain.xml><?xml version="1.0" encoding="utf-8"?>
<calcChain xmlns="http://schemas.openxmlformats.org/spreadsheetml/2006/main">
  <c r="Z8" i="1" l="1"/>
  <c r="AA8" i="1"/>
  <c r="AB8" i="1"/>
  <c r="Z9" i="1"/>
  <c r="AA9" i="1"/>
  <c r="AB9" i="1"/>
  <c r="Z10" i="1"/>
  <c r="AA10" i="1"/>
  <c r="AB10" i="1"/>
  <c r="Z11" i="1"/>
  <c r="AA11" i="1"/>
  <c r="AB11" i="1"/>
  <c r="Z12" i="1"/>
  <c r="AA12" i="1"/>
  <c r="AB12" i="1"/>
  <c r="Z14" i="1"/>
  <c r="AA14" i="1"/>
  <c r="AB14" i="1"/>
  <c r="Z15" i="1"/>
  <c r="AA15" i="1"/>
  <c r="AB15" i="1"/>
  <c r="Z17" i="1"/>
  <c r="AA17" i="1"/>
  <c r="AB17" i="1"/>
  <c r="Z18" i="1"/>
  <c r="AA18" i="1"/>
  <c r="AB18" i="1"/>
  <c r="Z19" i="1"/>
  <c r="AA19" i="1"/>
  <c r="AB19" i="1"/>
  <c r="Z20" i="1"/>
  <c r="AA20" i="1"/>
  <c r="AB20" i="1"/>
  <c r="Z22" i="1"/>
  <c r="AA22" i="1"/>
  <c r="AB22" i="1"/>
  <c r="Z23" i="1"/>
  <c r="AA23" i="1"/>
  <c r="AB23" i="1"/>
  <c r="Z24" i="1"/>
  <c r="AA24" i="1"/>
  <c r="AB24" i="1"/>
  <c r="Z25" i="1"/>
  <c r="AA25" i="1"/>
  <c r="AB25" i="1"/>
  <c r="Z26" i="1"/>
  <c r="AA26" i="1"/>
  <c r="AB26" i="1"/>
  <c r="Z27" i="1"/>
  <c r="AA27" i="1"/>
  <c r="AB27" i="1"/>
  <c r="Z28" i="1"/>
  <c r="AA28" i="1"/>
  <c r="AB28" i="1"/>
  <c r="Z29" i="1"/>
  <c r="AA29" i="1"/>
  <c r="AB29" i="1"/>
  <c r="AB7" i="1"/>
  <c r="AA7" i="1"/>
  <c r="Z7" i="1"/>
  <c r="O32" i="1"/>
  <c r="P32" i="1"/>
  <c r="Q32" i="1"/>
  <c r="AB32" i="1" s="1"/>
  <c r="R32" i="1"/>
  <c r="S32" i="1"/>
  <c r="T32" i="1"/>
  <c r="U32" i="1"/>
  <c r="Z32" i="1" s="1"/>
  <c r="V32" i="1"/>
  <c r="V35" i="1" s="1"/>
  <c r="W32" i="1"/>
  <c r="X32" i="1"/>
  <c r="O33" i="1"/>
  <c r="P33" i="1"/>
  <c r="Q33" i="1"/>
  <c r="R33" i="1"/>
  <c r="S33" i="1"/>
  <c r="S35" i="1" s="1"/>
  <c r="T33" i="1"/>
  <c r="U33" i="1"/>
  <c r="Z33" i="1" s="1"/>
  <c r="V33" i="1"/>
  <c r="AA33" i="1" s="1"/>
  <c r="W33" i="1"/>
  <c r="X33" i="1"/>
  <c r="AB33" i="1" s="1"/>
  <c r="O34" i="1"/>
  <c r="P34" i="1"/>
  <c r="Q34" i="1"/>
  <c r="R34" i="1"/>
  <c r="S34" i="1"/>
  <c r="T34" i="1"/>
  <c r="U34" i="1"/>
  <c r="Z34" i="1" s="1"/>
  <c r="V34" i="1"/>
  <c r="AA34" i="1" s="1"/>
  <c r="W34" i="1"/>
  <c r="X34" i="1"/>
  <c r="AB34" i="1" s="1"/>
  <c r="O35" i="1"/>
  <c r="R35" i="1"/>
  <c r="W35" i="1"/>
  <c r="O37" i="1"/>
  <c r="P37" i="1"/>
  <c r="Q37" i="1"/>
  <c r="AB37" i="1" s="1"/>
  <c r="R37" i="1"/>
  <c r="S37" i="1"/>
  <c r="S39" i="1" s="1"/>
  <c r="T37" i="1"/>
  <c r="U37" i="1"/>
  <c r="Z37" i="1" s="1"/>
  <c r="V37" i="1"/>
  <c r="AA37" i="1" s="1"/>
  <c r="W37" i="1"/>
  <c r="X37" i="1"/>
  <c r="O38" i="1"/>
  <c r="P38" i="1"/>
  <c r="Q38" i="1"/>
  <c r="AA38" i="1" s="1"/>
  <c r="R38" i="1"/>
  <c r="S38" i="1"/>
  <c r="T38" i="1"/>
  <c r="T39" i="1" s="1"/>
  <c r="U38" i="1"/>
  <c r="Z38" i="1" s="1"/>
  <c r="V38" i="1"/>
  <c r="W38" i="1"/>
  <c r="X38" i="1"/>
  <c r="AB38" i="1" s="1"/>
  <c r="P39" i="1"/>
  <c r="X39" i="1"/>
  <c r="N38" i="1"/>
  <c r="N37" i="1"/>
  <c r="N39" i="1" s="1"/>
  <c r="N35" i="1"/>
  <c r="N41" i="1" s="1"/>
  <c r="N34" i="1"/>
  <c r="N33" i="1"/>
  <c r="N32" i="1"/>
  <c r="Q35" i="1" l="1"/>
  <c r="AA32" i="1"/>
  <c r="U39" i="1"/>
  <c r="P35" i="1"/>
  <c r="P41" i="1" s="1"/>
  <c r="S41" i="1"/>
  <c r="U35" i="1"/>
  <c r="W39" i="1"/>
  <c r="W41" i="1" s="1"/>
  <c r="O39" i="1"/>
  <c r="O41" i="1" s="1"/>
  <c r="Q39" i="1"/>
  <c r="AB39" i="1" s="1"/>
  <c r="X35" i="1"/>
  <c r="T35" i="1"/>
  <c r="T41" i="1" s="1"/>
  <c r="V39" i="1"/>
  <c r="R39" i="1"/>
  <c r="R41" i="1" s="1"/>
  <c r="Q41" i="1" l="1"/>
  <c r="V41" i="1"/>
  <c r="AA41" i="1" s="1"/>
  <c r="AA39" i="1"/>
  <c r="AA35" i="1"/>
  <c r="Z39" i="1"/>
  <c r="X41" i="1"/>
  <c r="AB41" i="1" s="1"/>
  <c r="AB35" i="1"/>
  <c r="U41" i="1"/>
  <c r="Z35" i="1"/>
  <c r="Z41" i="1" l="1"/>
</calcChain>
</file>

<file path=xl/sharedStrings.xml><?xml version="1.0" encoding="utf-8"?>
<sst xmlns="http://schemas.openxmlformats.org/spreadsheetml/2006/main" count="306" uniqueCount="101">
  <si>
    <t>Año Fiscal:</t>
  </si>
  <si>
    <t/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</si>
  <si>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</si>
  <si>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</si>
  <si>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</si>
  <si>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</si>
  <si>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</si>
  <si>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</si>
  <si>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</si>
  <si>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</si>
  <si>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</si>
  <si>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</si>
  <si>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</si>
  <si>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</si>
  <si>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</si>
  <si>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</si>
  <si>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</si>
  <si>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</si>
  <si>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</si>
  <si>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</si>
  <si>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</si>
  <si>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</si>
  <si>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</si>
  <si>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</si>
  <si>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</si>
  <si>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</si>
  <si>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</si>
  <si>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</si>
  <si>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</si>
  <si>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</si>
  <si>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</si>
  <si>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</si>
  <si>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</si>
  <si>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</si>
  <si>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</si>
  <si>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</si>
  <si>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</si>
  <si>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</si>
  <si>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</si>
  <si>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</si>
  <si>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</si>
  <si>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</si>
  <si>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</si>
  <si>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</si>
  <si>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</si>
  <si>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</si>
  <si>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</si>
  <si>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</si>
  <si>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</si>
  <si>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</si>
  <si>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</si>
  <si>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</si>
  <si>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</si>
  <si>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</si>
  <si>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</si>
  <si>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</si>
  <si>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</si>
  <si>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</si>
  <si>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</si>
  <si>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</si>
  <si>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</si>
  <si>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</si>
  <si>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</si>
  <si>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</si>
  <si>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A-3-6-3-20</t>
  </si>
  <si>
    <t>20</t>
  </si>
  <si>
    <t>OTRAS TRANSFERENCIAS - PREVIO CONCEPTO DGPPN</t>
  </si>
  <si>
    <t>C-111-1000-1</t>
  </si>
  <si>
    <t>C</t>
  </si>
  <si>
    <t>111</t>
  </si>
  <si>
    <t>1000</t>
  </si>
  <si>
    <t>FORTALECIMIENTO DE LOS SISTEMAS DE INFORMACIÓN DEL EMPLEO PÚBLICO EN COLOMBIA</t>
  </si>
  <si>
    <t>C-123-1000-4</t>
  </si>
  <si>
    <t>123</t>
  </si>
  <si>
    <t>MEJORAMIENTO FORTALECIMIENTO DE LA CAPACIDAD INSTITUCIONAL PARA EL DESARROLLO DE POLITICAS PUBLICAS. NACIONAL</t>
  </si>
  <si>
    <t>15</t>
  </si>
  <si>
    <t>C-123-1000-5</t>
  </si>
  <si>
    <t>MEJORAMIENTO DE LA INFRAESTRUCTURA PROPIA DEL SECTOR</t>
  </si>
  <si>
    <t>C-520-1000-10</t>
  </si>
  <si>
    <t>520</t>
  </si>
  <si>
    <t>MEJORAMIENTO DE LA GESTION DE LAS POLITICAS PUBLICAS A TRAVES DE LAS TECNOLOGIAS DE INFORMACION TICS</t>
  </si>
  <si>
    <t>C-520-1000-11</t>
  </si>
  <si>
    <t>MEJORAMIENTO TECNOLÓGICO Y OPERATIVO DE LA GESTIÓN DOCUMENTAL DEL DEPARTAMENTO ADMINISTRATIVO DE LA FUNCIÓN PÚBLICA</t>
  </si>
  <si>
    <t>C-520-1403-1</t>
  </si>
  <si>
    <t>1403</t>
  </si>
  <si>
    <t>DESARROLLO CAPACIDAD INSTITUCIONAL DE LAS ENTIDADES PÚBLICAS DEL ORDEN TERRITORIAL</t>
  </si>
  <si>
    <t>DEPARTAMENTO ADMINISTRATIVO DE LA FUNCIÓN PÚBLICA</t>
  </si>
  <si>
    <t>REPORTE EJECUCIÓN PRESUPUESTAL</t>
  </si>
  <si>
    <t>Ejecución Presupuestal Acumulada al 31 de ENERO de 2016</t>
  </si>
  <si>
    <t>%
Comp/
Aprop.</t>
  </si>
  <si>
    <t>%
Oblig/
Aprop.</t>
  </si>
  <si>
    <t>%
Pagos/
Aprop.</t>
  </si>
  <si>
    <t>TOTAL PRESUPUESTO</t>
  </si>
  <si>
    <t>RESUMEN</t>
  </si>
  <si>
    <t>Gastos de Personal</t>
  </si>
  <si>
    <t>Gastos Generales</t>
  </si>
  <si>
    <t>Transferencias Corrientes</t>
  </si>
  <si>
    <t>Inversión CSF</t>
  </si>
  <si>
    <t>Inversión SSF</t>
  </si>
  <si>
    <t>Total Presupuesto de INVERSIÓN</t>
  </si>
  <si>
    <t>Total Presupuesto de FUNCIONAMIENTO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</si>
</sst>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scheme val="minor"/>
    </font>
    <font>
      <sz val="9"/>
      <name val="Calibri"/>
      <family val="2"/>
    </font>
    <font>
      <b/>
      <sz val="7"/>
      <color rgb="FF000000"/>
      <name val="Arial"/>
      <family val="2"/>
    </font>
    <font>
      <sz val="7"/>
      <name val="Calibri"/>
      <family val="2"/>
    </font>
    <font>
      <b/>
      <sz val="7"/>
      <color rgb="FF000000"/>
      <name val="Times New Roman"/>
      <family val="1"/>
    </font>
    <font>
      <b/>
      <sz val="7"/>
      <name val="Calibri"/>
      <family val="2"/>
    </font>
    <font>
      <b/>
      <sz val="7"/>
      <name val="Arial"/>
      <family val="2"/>
    </font>
    <font>
      <sz val="7"/>
      <color rgb="FF000000"/>
      <name val="Times New Roman"/>
      <family val="1"/>
    </font>
    <font>
      <sz val="7"/>
      <color rgb="FF000000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</borders>
  <cellStyleXfs count="1">
    <xf numFmtId="0" fontId="0" fillId="0" borderId="0"/>
  </cellStyleXfs>
  <cellXfs count="44">
    <xf numFmtId="0" fontId="0" fillId="0" borderId="0" xfId="0" applyFont="1" applyFill="1" applyBorder="1"/>
    <xf numFmtId="0" fontId="2" fillId="0" borderId="5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4" fillId="0" borderId="3" xfId="0" applyNumberFormat="1" applyFont="1" applyFill="1" applyBorder="1" applyAlignment="1">
      <alignment horizontal="center" vertical="center" wrapText="1" readingOrder="1"/>
    </xf>
    <xf numFmtId="0" fontId="2" fillId="5" borderId="5" xfId="0" applyNumberFormat="1" applyFont="1" applyFill="1" applyBorder="1" applyAlignment="1">
      <alignment horizontal="center" vertical="center" wrapText="1" readingOrder="1"/>
    </xf>
    <xf numFmtId="0" fontId="2" fillId="6" borderId="5" xfId="0" applyNumberFormat="1" applyFont="1" applyFill="1" applyBorder="1" applyAlignment="1">
      <alignment horizontal="center" vertical="center" wrapText="1" readingOrder="1"/>
    </xf>
    <xf numFmtId="0" fontId="2" fillId="4" borderId="5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6" fillId="2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0" fontId="7" fillId="0" borderId="3" xfId="0" applyNumberFormat="1" applyFont="1" applyFill="1" applyBorder="1" applyAlignment="1">
      <alignment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left" vertical="center" wrapText="1" readingOrder="1"/>
    </xf>
    <xf numFmtId="39" fontId="8" fillId="0" borderId="2" xfId="0" applyNumberFormat="1" applyFont="1" applyFill="1" applyBorder="1" applyAlignment="1">
      <alignment horizontal="right" vertical="center" wrapText="1" readingOrder="1"/>
    </xf>
    <xf numFmtId="0" fontId="3" fillId="0" borderId="2" xfId="0" applyFont="1" applyFill="1" applyBorder="1"/>
    <xf numFmtId="2" fontId="3" fillId="0" borderId="2" xfId="0" applyNumberFormat="1" applyFont="1" applyFill="1" applyBorder="1"/>
    <xf numFmtId="2" fontId="3" fillId="0" borderId="2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 wrapText="1" readingOrder="1"/>
    </xf>
    <xf numFmtId="0" fontId="8" fillId="0" borderId="6" xfId="0" applyNumberFormat="1" applyFont="1" applyFill="1" applyBorder="1" applyAlignment="1">
      <alignment horizontal="center" vertical="center" wrapText="1" readingOrder="1"/>
    </xf>
    <xf numFmtId="0" fontId="8" fillId="0" borderId="6" xfId="0" applyNumberFormat="1" applyFont="1" applyFill="1" applyBorder="1" applyAlignment="1">
      <alignment horizontal="left" vertical="center" wrapText="1" readingOrder="1"/>
    </xf>
    <xf numFmtId="39" fontId="8" fillId="0" borderId="6" xfId="0" applyNumberFormat="1" applyFont="1" applyFill="1" applyBorder="1" applyAlignment="1">
      <alignment horizontal="right" vertical="center" wrapText="1" readingOrder="1"/>
    </xf>
    <xf numFmtId="2" fontId="3" fillId="0" borderId="0" xfId="0" applyNumberFormat="1" applyFont="1" applyFill="1" applyBorder="1"/>
    <xf numFmtId="0" fontId="7" fillId="0" borderId="4" xfId="0" applyNumberFormat="1" applyFont="1" applyFill="1" applyBorder="1" applyAlignment="1">
      <alignment horizontal="center" vertical="center" wrapText="1" readingOrder="1"/>
    </xf>
    <xf numFmtId="0" fontId="7" fillId="0" borderId="7" xfId="0" applyNumberFormat="1" applyFont="1" applyFill="1" applyBorder="1" applyAlignment="1">
      <alignment horizontal="center" vertical="center" wrapText="1" readingOrder="1"/>
    </xf>
    <xf numFmtId="39" fontId="2" fillId="4" borderId="2" xfId="0" applyNumberFormat="1" applyFont="1" applyFill="1" applyBorder="1" applyAlignment="1">
      <alignment horizontal="right" vertical="center" wrapText="1" readingOrder="1"/>
    </xf>
    <xf numFmtId="4" fontId="9" fillId="0" borderId="0" xfId="0" applyNumberFormat="1" applyFont="1" applyFill="1" applyBorder="1" applyAlignment="1" applyProtection="1">
      <alignment horizontal="center"/>
    </xf>
    <xf numFmtId="4" fontId="10" fillId="7" borderId="2" xfId="0" applyNumberFormat="1" applyFont="1" applyFill="1" applyBorder="1" applyAlignment="1" applyProtection="1">
      <alignment horizontal="center"/>
    </xf>
    <xf numFmtId="39" fontId="3" fillId="0" borderId="2" xfId="0" applyNumberFormat="1" applyFont="1" applyFill="1" applyBorder="1"/>
    <xf numFmtId="0" fontId="2" fillId="0" borderId="2" xfId="0" applyNumberFormat="1" applyFont="1" applyFill="1" applyBorder="1" applyAlignment="1">
      <alignment horizontal="center" vertical="center" wrapText="1" readingOrder="1"/>
    </xf>
    <xf numFmtId="39" fontId="5" fillId="8" borderId="2" xfId="0" applyNumberFormat="1" applyFont="1" applyFill="1" applyBorder="1"/>
    <xf numFmtId="4" fontId="9" fillId="0" borderId="0" xfId="0" applyNumberFormat="1" applyFont="1" applyFill="1" applyBorder="1" applyAlignment="1" applyProtection="1"/>
    <xf numFmtId="39" fontId="2" fillId="0" borderId="0" xfId="0" applyNumberFormat="1" applyFont="1" applyFill="1" applyBorder="1" applyAlignment="1">
      <alignment horizontal="right" vertical="center" wrapText="1" readingOrder="1"/>
    </xf>
    <xf numFmtId="4" fontId="10" fillId="0" borderId="2" xfId="0" applyNumberFormat="1" applyFont="1" applyFill="1" applyBorder="1" applyAlignment="1" applyProtection="1">
      <alignment horizontal="center"/>
    </xf>
    <xf numFmtId="39" fontId="5" fillId="5" borderId="2" xfId="0" applyNumberFormat="1" applyFont="1" applyFill="1" applyBorder="1"/>
    <xf numFmtId="39" fontId="3" fillId="0" borderId="0" xfId="0" applyNumberFormat="1" applyFont="1" applyFill="1" applyBorder="1"/>
    <xf numFmtId="4" fontId="10" fillId="0" borderId="2" xfId="0" applyNumberFormat="1" applyFont="1" applyFill="1" applyBorder="1" applyAlignment="1" applyProtection="1">
      <alignment horizontal="center" vertical="center"/>
    </xf>
    <xf numFmtId="39" fontId="2" fillId="4" borderId="2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/>
    </xf>
    <xf numFmtId="4" fontId="10" fillId="7" borderId="2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41"/>
  <sheetViews>
    <sheetView showGridLines="0" tabSelected="1" topLeftCell="D13" workbookViewId="0">
      <selection activeCell="N24" sqref="N24"/>
    </sheetView>
  </sheetViews>
  <sheetFormatPr baseColWidth="10" defaultRowHeight="9" x14ac:dyDescent="0.15"/>
  <cols>
    <col min="1" max="1" width="13.42578125" style="2" hidden="1" customWidth="1"/>
    <col min="2" max="2" width="27" style="2" hidden="1" customWidth="1"/>
    <col min="3" max="3" width="21.5703125" style="2" hidden="1" customWidth="1"/>
    <col min="4" max="5" width="4.42578125" style="2" customWidth="1"/>
    <col min="6" max="6" width="4.5703125" style="2" customWidth="1"/>
    <col min="7" max="9" width="4.42578125" style="2" customWidth="1"/>
    <col min="10" max="10" width="6.7109375" style="2" customWidth="1"/>
    <col min="11" max="12" width="4.42578125" style="2" customWidth="1"/>
    <col min="13" max="13" width="33.5703125" style="2" customWidth="1"/>
    <col min="14" max="14" width="13.7109375" style="2" customWidth="1"/>
    <col min="15" max="16" width="6.42578125" style="2" customWidth="1"/>
    <col min="17" max="17" width="14.140625" style="2" customWidth="1"/>
    <col min="18" max="18" width="12.5703125" style="2" customWidth="1"/>
    <col min="19" max="22" width="14.140625" style="2" customWidth="1"/>
    <col min="23" max="23" width="12.85546875" style="2" customWidth="1"/>
    <col min="24" max="24" width="12.7109375" style="2" customWidth="1"/>
    <col min="25" max="25" width="0" style="2" hidden="1" customWidth="1"/>
    <col min="26" max="28" width="5.5703125" style="2" customWidth="1"/>
    <col min="29" max="16384" width="11.42578125" style="2"/>
  </cols>
  <sheetData>
    <row r="2" spans="1:28" ht="12" x14ac:dyDescent="0.2">
      <c r="D2" s="42" t="s">
        <v>86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ht="12" x14ac:dyDescent="0.2">
      <c r="D3" s="42" t="s">
        <v>87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ht="12" x14ac:dyDescent="0.2">
      <c r="D4" s="42" t="s">
        <v>88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x14ac:dyDescent="0.15">
      <c r="A5" s="3" t="s">
        <v>0</v>
      </c>
      <c r="B5" s="3">
        <v>2016</v>
      </c>
      <c r="C5" s="4" t="s">
        <v>1</v>
      </c>
      <c r="D5" s="4" t="s">
        <v>1</v>
      </c>
      <c r="E5" s="4" t="s">
        <v>1</v>
      </c>
      <c r="F5" s="4" t="s">
        <v>1</v>
      </c>
      <c r="G5" s="4" t="s">
        <v>1</v>
      </c>
      <c r="H5" s="4" t="s">
        <v>1</v>
      </c>
      <c r="I5" s="4" t="s">
        <v>1</v>
      </c>
      <c r="J5" s="4" t="s">
        <v>1</v>
      </c>
      <c r="K5" s="4" t="s">
        <v>1</v>
      </c>
      <c r="L5" s="4" t="s">
        <v>1</v>
      </c>
      <c r="M5" s="4" t="s">
        <v>1</v>
      </c>
      <c r="N5" s="4" t="s">
        <v>1</v>
      </c>
      <c r="O5" s="4" t="s">
        <v>1</v>
      </c>
      <c r="P5" s="4" t="s">
        <v>1</v>
      </c>
      <c r="Q5" s="4" t="s">
        <v>1</v>
      </c>
      <c r="R5" s="4" t="s">
        <v>1</v>
      </c>
      <c r="S5" s="4" t="s">
        <v>1</v>
      </c>
      <c r="T5" s="4" t="s">
        <v>1</v>
      </c>
      <c r="U5" s="4" t="s">
        <v>1</v>
      </c>
      <c r="V5" s="4" t="s">
        <v>1</v>
      </c>
      <c r="W5" s="4" t="s">
        <v>1</v>
      </c>
      <c r="X5" s="4" t="s">
        <v>1</v>
      </c>
    </row>
    <row r="6" spans="1:28" ht="44.25" customHeight="1" x14ac:dyDescent="0.15">
      <c r="A6" s="3" t="s">
        <v>2</v>
      </c>
      <c r="B6" s="3" t="s">
        <v>3</v>
      </c>
      <c r="C6" s="5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13</v>
      </c>
      <c r="M6" s="1" t="s">
        <v>14</v>
      </c>
      <c r="N6" s="1" t="s">
        <v>15</v>
      </c>
      <c r="O6" s="1" t="s">
        <v>16</v>
      </c>
      <c r="P6" s="1" t="s">
        <v>17</v>
      </c>
      <c r="Q6" s="6" t="s">
        <v>18</v>
      </c>
      <c r="R6" s="1" t="s">
        <v>19</v>
      </c>
      <c r="S6" s="1" t="s">
        <v>20</v>
      </c>
      <c r="T6" s="1" t="s">
        <v>21</v>
      </c>
      <c r="U6" s="6" t="s">
        <v>22</v>
      </c>
      <c r="V6" s="7" t="s">
        <v>23</v>
      </c>
      <c r="W6" s="1" t="s">
        <v>24</v>
      </c>
      <c r="X6" s="8" t="s">
        <v>25</v>
      </c>
      <c r="Y6" s="9"/>
      <c r="Z6" s="10" t="s">
        <v>89</v>
      </c>
      <c r="AA6" s="11" t="s">
        <v>90</v>
      </c>
      <c r="AB6" s="12" t="s">
        <v>91</v>
      </c>
    </row>
    <row r="7" spans="1:28" ht="14.1" customHeight="1" x14ac:dyDescent="0.15">
      <c r="A7" s="13" t="s">
        <v>26</v>
      </c>
      <c r="B7" s="14" t="s">
        <v>27</v>
      </c>
      <c r="C7" s="15" t="s">
        <v>28</v>
      </c>
      <c r="D7" s="16" t="s">
        <v>29</v>
      </c>
      <c r="E7" s="16" t="s">
        <v>30</v>
      </c>
      <c r="F7" s="16" t="s">
        <v>31</v>
      </c>
      <c r="G7" s="16" t="s">
        <v>30</v>
      </c>
      <c r="H7" s="16" t="s">
        <v>30</v>
      </c>
      <c r="I7" s="16"/>
      <c r="J7" s="16" t="s">
        <v>32</v>
      </c>
      <c r="K7" s="16" t="s">
        <v>33</v>
      </c>
      <c r="L7" s="16" t="s">
        <v>34</v>
      </c>
      <c r="M7" s="17" t="s">
        <v>35</v>
      </c>
      <c r="N7" s="18">
        <v>7040021000</v>
      </c>
      <c r="O7" s="18">
        <v>0</v>
      </c>
      <c r="P7" s="18">
        <v>0</v>
      </c>
      <c r="Q7" s="18">
        <v>7040021000</v>
      </c>
      <c r="R7" s="18">
        <v>0</v>
      </c>
      <c r="S7" s="18">
        <v>7040021000</v>
      </c>
      <c r="T7" s="18">
        <v>0</v>
      </c>
      <c r="U7" s="18">
        <v>495349752</v>
      </c>
      <c r="V7" s="18">
        <v>495349752</v>
      </c>
      <c r="W7" s="18">
        <v>495349752</v>
      </c>
      <c r="X7" s="18">
        <v>495349752</v>
      </c>
      <c r="Y7" s="19"/>
      <c r="Z7" s="20">
        <f>U7/Q7*100</f>
        <v>7.0361970795257562</v>
      </c>
      <c r="AA7" s="20">
        <f>V7/Q7*100</f>
        <v>7.0361970795257562</v>
      </c>
      <c r="AB7" s="20">
        <f>X7/Q7*100</f>
        <v>7.0361970795257562</v>
      </c>
    </row>
    <row r="8" spans="1:28" ht="14.1" customHeight="1" x14ac:dyDescent="0.15">
      <c r="A8" s="13" t="s">
        <v>26</v>
      </c>
      <c r="B8" s="14" t="s">
        <v>27</v>
      </c>
      <c r="C8" s="15" t="s">
        <v>36</v>
      </c>
      <c r="D8" s="16" t="s">
        <v>29</v>
      </c>
      <c r="E8" s="16" t="s">
        <v>30</v>
      </c>
      <c r="F8" s="16" t="s">
        <v>31</v>
      </c>
      <c r="G8" s="16" t="s">
        <v>30</v>
      </c>
      <c r="H8" s="16" t="s">
        <v>37</v>
      </c>
      <c r="I8" s="16"/>
      <c r="J8" s="16" t="s">
        <v>32</v>
      </c>
      <c r="K8" s="16" t="s">
        <v>33</v>
      </c>
      <c r="L8" s="16" t="s">
        <v>34</v>
      </c>
      <c r="M8" s="17" t="s">
        <v>38</v>
      </c>
      <c r="N8" s="18">
        <v>714061000</v>
      </c>
      <c r="O8" s="18">
        <v>0</v>
      </c>
      <c r="P8" s="18">
        <v>0</v>
      </c>
      <c r="Q8" s="18">
        <v>714061000</v>
      </c>
      <c r="R8" s="18">
        <v>0</v>
      </c>
      <c r="S8" s="18">
        <v>714061000</v>
      </c>
      <c r="T8" s="18">
        <v>0</v>
      </c>
      <c r="U8" s="18">
        <v>46775854</v>
      </c>
      <c r="V8" s="18">
        <v>46775854</v>
      </c>
      <c r="W8" s="18">
        <v>46775854</v>
      </c>
      <c r="X8" s="18">
        <v>46775854</v>
      </c>
      <c r="Y8" s="19"/>
      <c r="Z8" s="20">
        <f t="shared" ref="Z8:Z41" si="0">U8/Q8*100</f>
        <v>6.5506804040551163</v>
      </c>
      <c r="AA8" s="20">
        <f t="shared" ref="AA8:AA41" si="1">V8/Q8*100</f>
        <v>6.5506804040551163</v>
      </c>
      <c r="AB8" s="20">
        <f t="shared" ref="AB8:AB41" si="2">X8/Q8*100</f>
        <v>6.5506804040551163</v>
      </c>
    </row>
    <row r="9" spans="1:28" ht="14.1" customHeight="1" x14ac:dyDescent="0.15">
      <c r="A9" s="13" t="s">
        <v>26</v>
      </c>
      <c r="B9" s="14" t="s">
        <v>27</v>
      </c>
      <c r="C9" s="15" t="s">
        <v>39</v>
      </c>
      <c r="D9" s="16" t="s">
        <v>29</v>
      </c>
      <c r="E9" s="16" t="s">
        <v>30</v>
      </c>
      <c r="F9" s="16" t="s">
        <v>31</v>
      </c>
      <c r="G9" s="16" t="s">
        <v>30</v>
      </c>
      <c r="H9" s="16" t="s">
        <v>40</v>
      </c>
      <c r="I9" s="16"/>
      <c r="J9" s="16" t="s">
        <v>32</v>
      </c>
      <c r="K9" s="16" t="s">
        <v>33</v>
      </c>
      <c r="L9" s="16" t="s">
        <v>34</v>
      </c>
      <c r="M9" s="17" t="s">
        <v>41</v>
      </c>
      <c r="N9" s="18">
        <v>2266781000</v>
      </c>
      <c r="O9" s="18">
        <v>0</v>
      </c>
      <c r="P9" s="18">
        <v>0</v>
      </c>
      <c r="Q9" s="18">
        <v>2266781000</v>
      </c>
      <c r="R9" s="18">
        <v>0</v>
      </c>
      <c r="S9" s="18">
        <v>2266781000</v>
      </c>
      <c r="T9" s="18">
        <v>0</v>
      </c>
      <c r="U9" s="18">
        <v>71275824</v>
      </c>
      <c r="V9" s="18">
        <v>71275824</v>
      </c>
      <c r="W9" s="18">
        <v>71275824</v>
      </c>
      <c r="X9" s="18">
        <v>66358632</v>
      </c>
      <c r="Y9" s="19"/>
      <c r="Z9" s="20">
        <f t="shared" si="0"/>
        <v>3.1443630416877504</v>
      </c>
      <c r="AA9" s="20">
        <f t="shared" si="1"/>
        <v>3.1443630416877504</v>
      </c>
      <c r="AB9" s="20">
        <f t="shared" si="2"/>
        <v>2.9274390424130075</v>
      </c>
    </row>
    <row r="10" spans="1:28" ht="18" x14ac:dyDescent="0.15">
      <c r="A10" s="13" t="s">
        <v>26</v>
      </c>
      <c r="B10" s="14" t="s">
        <v>27</v>
      </c>
      <c r="C10" s="15" t="s">
        <v>42</v>
      </c>
      <c r="D10" s="16" t="s">
        <v>29</v>
      </c>
      <c r="E10" s="16" t="s">
        <v>30</v>
      </c>
      <c r="F10" s="16" t="s">
        <v>31</v>
      </c>
      <c r="G10" s="16" t="s">
        <v>30</v>
      </c>
      <c r="H10" s="16" t="s">
        <v>43</v>
      </c>
      <c r="I10" s="16"/>
      <c r="J10" s="16" t="s">
        <v>32</v>
      </c>
      <c r="K10" s="16" t="s">
        <v>33</v>
      </c>
      <c r="L10" s="16" t="s">
        <v>34</v>
      </c>
      <c r="M10" s="17" t="s">
        <v>44</v>
      </c>
      <c r="N10" s="18">
        <v>271365000</v>
      </c>
      <c r="O10" s="18">
        <v>0</v>
      </c>
      <c r="P10" s="18">
        <v>0</v>
      </c>
      <c r="Q10" s="18">
        <v>271365000</v>
      </c>
      <c r="R10" s="18">
        <v>0</v>
      </c>
      <c r="S10" s="18">
        <v>268651350</v>
      </c>
      <c r="T10" s="18">
        <v>2713650</v>
      </c>
      <c r="U10" s="18">
        <v>5893943</v>
      </c>
      <c r="V10" s="18">
        <v>5893943</v>
      </c>
      <c r="W10" s="18">
        <v>5893943</v>
      </c>
      <c r="X10" s="18">
        <v>2843746</v>
      </c>
      <c r="Y10" s="19"/>
      <c r="Z10" s="21">
        <f t="shared" si="0"/>
        <v>2.171961380428574</v>
      </c>
      <c r="AA10" s="21">
        <f t="shared" si="1"/>
        <v>2.171961380428574</v>
      </c>
      <c r="AB10" s="21">
        <f t="shared" si="2"/>
        <v>1.0479413336281391</v>
      </c>
    </row>
    <row r="11" spans="1:28" ht="14.1" customHeight="1" x14ac:dyDescent="0.15">
      <c r="A11" s="13" t="s">
        <v>26</v>
      </c>
      <c r="B11" s="14" t="s">
        <v>27</v>
      </c>
      <c r="C11" s="15" t="s">
        <v>45</v>
      </c>
      <c r="D11" s="16" t="s">
        <v>29</v>
      </c>
      <c r="E11" s="16" t="s">
        <v>30</v>
      </c>
      <c r="F11" s="16" t="s">
        <v>31</v>
      </c>
      <c r="G11" s="16" t="s">
        <v>46</v>
      </c>
      <c r="H11" s="16"/>
      <c r="I11" s="16"/>
      <c r="J11" s="16" t="s">
        <v>32</v>
      </c>
      <c r="K11" s="16" t="s">
        <v>33</v>
      </c>
      <c r="L11" s="16" t="s">
        <v>34</v>
      </c>
      <c r="M11" s="17" t="s">
        <v>47</v>
      </c>
      <c r="N11" s="18">
        <v>133850300</v>
      </c>
      <c r="O11" s="18">
        <v>0</v>
      </c>
      <c r="P11" s="18">
        <v>0</v>
      </c>
      <c r="Q11" s="18">
        <v>133850300</v>
      </c>
      <c r="R11" s="18">
        <v>0</v>
      </c>
      <c r="S11" s="18">
        <v>29492875</v>
      </c>
      <c r="T11" s="18">
        <v>104357425</v>
      </c>
      <c r="U11" s="18">
        <v>11566600</v>
      </c>
      <c r="V11" s="18">
        <v>14400</v>
      </c>
      <c r="W11" s="18">
        <v>14400</v>
      </c>
      <c r="X11" s="18">
        <v>0</v>
      </c>
      <c r="Y11" s="19"/>
      <c r="Z11" s="20">
        <f t="shared" si="0"/>
        <v>8.6414449575383845</v>
      </c>
      <c r="AA11" s="20">
        <f t="shared" si="1"/>
        <v>1.0758287430061794E-2</v>
      </c>
      <c r="AB11" s="20">
        <f t="shared" si="2"/>
        <v>0</v>
      </c>
    </row>
    <row r="12" spans="1:28" ht="18" x14ac:dyDescent="0.15">
      <c r="A12" s="13" t="s">
        <v>26</v>
      </c>
      <c r="B12" s="14" t="s">
        <v>27</v>
      </c>
      <c r="C12" s="15" t="s">
        <v>48</v>
      </c>
      <c r="D12" s="16" t="s">
        <v>29</v>
      </c>
      <c r="E12" s="16" t="s">
        <v>30</v>
      </c>
      <c r="F12" s="16" t="s">
        <v>31</v>
      </c>
      <c r="G12" s="16" t="s">
        <v>40</v>
      </c>
      <c r="H12" s="16"/>
      <c r="I12" s="16"/>
      <c r="J12" s="16" t="s">
        <v>32</v>
      </c>
      <c r="K12" s="16" t="s">
        <v>33</v>
      </c>
      <c r="L12" s="16" t="s">
        <v>34</v>
      </c>
      <c r="M12" s="17" t="s">
        <v>49</v>
      </c>
      <c r="N12" s="18">
        <v>3213900000</v>
      </c>
      <c r="O12" s="18">
        <v>0</v>
      </c>
      <c r="P12" s="18">
        <v>0</v>
      </c>
      <c r="Q12" s="18">
        <v>3213900000</v>
      </c>
      <c r="R12" s="18">
        <v>0</v>
      </c>
      <c r="S12" s="18">
        <v>3213900000</v>
      </c>
      <c r="T12" s="18">
        <v>0</v>
      </c>
      <c r="U12" s="18">
        <v>251875330</v>
      </c>
      <c r="V12" s="18">
        <v>251875330</v>
      </c>
      <c r="W12" s="18">
        <v>251875330</v>
      </c>
      <c r="X12" s="18">
        <v>251875330</v>
      </c>
      <c r="Y12" s="19"/>
      <c r="Z12" s="21">
        <f t="shared" si="0"/>
        <v>7.8370618251968018</v>
      </c>
      <c r="AA12" s="21">
        <f t="shared" si="1"/>
        <v>7.8370618251968018</v>
      </c>
      <c r="AB12" s="21">
        <f t="shared" si="2"/>
        <v>7.8370618251968018</v>
      </c>
    </row>
    <row r="13" spans="1:28" ht="15" customHeight="1" x14ac:dyDescent="0.15">
      <c r="A13" s="13"/>
      <c r="B13" s="14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4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Z13" s="26"/>
      <c r="AA13" s="26"/>
      <c r="AB13" s="26"/>
    </row>
    <row r="14" spans="1:28" ht="14.1" customHeight="1" x14ac:dyDescent="0.15">
      <c r="A14" s="13" t="s">
        <v>26</v>
      </c>
      <c r="B14" s="14" t="s">
        <v>27</v>
      </c>
      <c r="C14" s="15" t="s">
        <v>50</v>
      </c>
      <c r="D14" s="16" t="s">
        <v>29</v>
      </c>
      <c r="E14" s="16" t="s">
        <v>46</v>
      </c>
      <c r="F14" s="16" t="s">
        <v>31</v>
      </c>
      <c r="G14" s="16" t="s">
        <v>51</v>
      </c>
      <c r="H14" s="16"/>
      <c r="I14" s="16"/>
      <c r="J14" s="16" t="s">
        <v>32</v>
      </c>
      <c r="K14" s="16" t="s">
        <v>33</v>
      </c>
      <c r="L14" s="16" t="s">
        <v>34</v>
      </c>
      <c r="M14" s="17" t="s">
        <v>52</v>
      </c>
      <c r="N14" s="18">
        <v>29000000</v>
      </c>
      <c r="O14" s="18">
        <v>0</v>
      </c>
      <c r="P14" s="18">
        <v>0</v>
      </c>
      <c r="Q14" s="18">
        <v>29000000</v>
      </c>
      <c r="R14" s="18">
        <v>0</v>
      </c>
      <c r="S14" s="18">
        <v>0</v>
      </c>
      <c r="T14" s="18">
        <v>29000000</v>
      </c>
      <c r="U14" s="18">
        <v>0</v>
      </c>
      <c r="V14" s="18">
        <v>0</v>
      </c>
      <c r="W14" s="18">
        <v>0</v>
      </c>
      <c r="X14" s="18">
        <v>0</v>
      </c>
      <c r="Y14" s="19"/>
      <c r="Z14" s="20">
        <f t="shared" si="0"/>
        <v>0</v>
      </c>
      <c r="AA14" s="20">
        <f t="shared" si="1"/>
        <v>0</v>
      </c>
      <c r="AB14" s="20">
        <f t="shared" si="2"/>
        <v>0</v>
      </c>
    </row>
    <row r="15" spans="1:28" ht="14.1" customHeight="1" x14ac:dyDescent="0.15">
      <c r="A15" s="13" t="s">
        <v>26</v>
      </c>
      <c r="B15" s="14" t="s">
        <v>27</v>
      </c>
      <c r="C15" s="15" t="s">
        <v>53</v>
      </c>
      <c r="D15" s="16" t="s">
        <v>29</v>
      </c>
      <c r="E15" s="16" t="s">
        <v>46</v>
      </c>
      <c r="F15" s="16" t="s">
        <v>31</v>
      </c>
      <c r="G15" s="16" t="s">
        <v>37</v>
      </c>
      <c r="H15" s="16"/>
      <c r="I15" s="16"/>
      <c r="J15" s="16" t="s">
        <v>32</v>
      </c>
      <c r="K15" s="16" t="s">
        <v>33</v>
      </c>
      <c r="L15" s="16" t="s">
        <v>34</v>
      </c>
      <c r="M15" s="17" t="s">
        <v>54</v>
      </c>
      <c r="N15" s="18">
        <v>1767304110</v>
      </c>
      <c r="O15" s="18">
        <v>0</v>
      </c>
      <c r="P15" s="18">
        <v>0</v>
      </c>
      <c r="Q15" s="18">
        <v>1767304110</v>
      </c>
      <c r="R15" s="18">
        <v>0</v>
      </c>
      <c r="S15" s="18">
        <v>1354318316.5599999</v>
      </c>
      <c r="T15" s="18">
        <v>412985793.44</v>
      </c>
      <c r="U15" s="18">
        <v>1101970346.5599999</v>
      </c>
      <c r="V15" s="18">
        <v>79949503.090000004</v>
      </c>
      <c r="W15" s="18">
        <v>79949503.090000004</v>
      </c>
      <c r="X15" s="18">
        <v>79949503.090000004</v>
      </c>
      <c r="Y15" s="19"/>
      <c r="Z15" s="20">
        <f t="shared" si="0"/>
        <v>62.353181907102559</v>
      </c>
      <c r="AA15" s="20">
        <f t="shared" si="1"/>
        <v>4.5238113031944458</v>
      </c>
      <c r="AB15" s="20">
        <f t="shared" si="2"/>
        <v>4.5238113031944458</v>
      </c>
    </row>
    <row r="16" spans="1:28" ht="15.75" customHeight="1" x14ac:dyDescent="0.15">
      <c r="A16" s="13"/>
      <c r="B16" s="14"/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4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Z16" s="26"/>
      <c r="AA16" s="26"/>
      <c r="AB16" s="26"/>
    </row>
    <row r="17" spans="1:28" ht="14.1" customHeight="1" x14ac:dyDescent="0.15">
      <c r="A17" s="13" t="s">
        <v>26</v>
      </c>
      <c r="B17" s="14" t="s">
        <v>27</v>
      </c>
      <c r="C17" s="15" t="s">
        <v>55</v>
      </c>
      <c r="D17" s="16" t="s">
        <v>29</v>
      </c>
      <c r="E17" s="16" t="s">
        <v>51</v>
      </c>
      <c r="F17" s="16" t="s">
        <v>46</v>
      </c>
      <c r="G17" s="16" t="s">
        <v>30</v>
      </c>
      <c r="H17" s="16" t="s">
        <v>30</v>
      </c>
      <c r="I17" s="16"/>
      <c r="J17" s="16" t="s">
        <v>32</v>
      </c>
      <c r="K17" s="16" t="s">
        <v>56</v>
      </c>
      <c r="L17" s="16" t="s">
        <v>57</v>
      </c>
      <c r="M17" s="17" t="s">
        <v>58</v>
      </c>
      <c r="N17" s="18">
        <v>30435600</v>
      </c>
      <c r="O17" s="18">
        <v>0</v>
      </c>
      <c r="P17" s="18">
        <v>0</v>
      </c>
      <c r="Q17" s="18">
        <v>30435600</v>
      </c>
      <c r="R17" s="18">
        <v>0</v>
      </c>
      <c r="S17" s="18">
        <v>0</v>
      </c>
      <c r="T17" s="18">
        <v>30435600</v>
      </c>
      <c r="U17" s="18">
        <v>0</v>
      </c>
      <c r="V17" s="18">
        <v>0</v>
      </c>
      <c r="W17" s="18">
        <v>0</v>
      </c>
      <c r="X17" s="18">
        <v>0</v>
      </c>
      <c r="Y17" s="19"/>
      <c r="Z17" s="20">
        <f t="shared" si="0"/>
        <v>0</v>
      </c>
      <c r="AA17" s="20">
        <f t="shared" si="1"/>
        <v>0</v>
      </c>
      <c r="AB17" s="20">
        <f t="shared" si="2"/>
        <v>0</v>
      </c>
    </row>
    <row r="18" spans="1:28" ht="14.1" customHeight="1" x14ac:dyDescent="0.15">
      <c r="A18" s="13" t="s">
        <v>26</v>
      </c>
      <c r="B18" s="14" t="s">
        <v>27</v>
      </c>
      <c r="C18" s="15" t="s">
        <v>59</v>
      </c>
      <c r="D18" s="16" t="s">
        <v>29</v>
      </c>
      <c r="E18" s="16" t="s">
        <v>51</v>
      </c>
      <c r="F18" s="16" t="s">
        <v>40</v>
      </c>
      <c r="G18" s="16" t="s">
        <v>30</v>
      </c>
      <c r="H18" s="16" t="s">
        <v>30</v>
      </c>
      <c r="I18" s="16"/>
      <c r="J18" s="16" t="s">
        <v>32</v>
      </c>
      <c r="K18" s="16" t="s">
        <v>33</v>
      </c>
      <c r="L18" s="16" t="s">
        <v>34</v>
      </c>
      <c r="M18" s="17" t="s">
        <v>60</v>
      </c>
      <c r="N18" s="18">
        <v>196560000</v>
      </c>
      <c r="O18" s="18">
        <v>0</v>
      </c>
      <c r="P18" s="18">
        <v>0</v>
      </c>
      <c r="Q18" s="18">
        <v>196560000</v>
      </c>
      <c r="R18" s="18">
        <v>0</v>
      </c>
      <c r="S18" s="18">
        <v>194594400</v>
      </c>
      <c r="T18" s="18">
        <v>1965600</v>
      </c>
      <c r="U18" s="18">
        <v>12886650</v>
      </c>
      <c r="V18" s="18">
        <v>12886650</v>
      </c>
      <c r="W18" s="18">
        <v>12886650</v>
      </c>
      <c r="X18" s="18">
        <v>12868659</v>
      </c>
      <c r="Y18" s="19"/>
      <c r="Z18" s="20">
        <f t="shared" si="0"/>
        <v>6.5560897435897436</v>
      </c>
      <c r="AA18" s="20">
        <f t="shared" si="1"/>
        <v>6.5560897435897436</v>
      </c>
      <c r="AB18" s="20">
        <f t="shared" si="2"/>
        <v>6.5469368131868126</v>
      </c>
    </row>
    <row r="19" spans="1:28" ht="14.1" customHeight="1" x14ac:dyDescent="0.15">
      <c r="A19" s="13" t="s">
        <v>26</v>
      </c>
      <c r="B19" s="14" t="s">
        <v>27</v>
      </c>
      <c r="C19" s="15" t="s">
        <v>61</v>
      </c>
      <c r="D19" s="16" t="s">
        <v>29</v>
      </c>
      <c r="E19" s="16" t="s">
        <v>51</v>
      </c>
      <c r="F19" s="16" t="s">
        <v>62</v>
      </c>
      <c r="G19" s="16" t="s">
        <v>30</v>
      </c>
      <c r="H19" s="16" t="s">
        <v>30</v>
      </c>
      <c r="I19" s="16"/>
      <c r="J19" s="16" t="s">
        <v>32</v>
      </c>
      <c r="K19" s="16" t="s">
        <v>33</v>
      </c>
      <c r="L19" s="16" t="s">
        <v>34</v>
      </c>
      <c r="M19" s="17" t="s">
        <v>63</v>
      </c>
      <c r="N19" s="18">
        <v>375485760</v>
      </c>
      <c r="O19" s="18">
        <v>0</v>
      </c>
      <c r="P19" s="18">
        <v>0</v>
      </c>
      <c r="Q19" s="18">
        <v>375485760</v>
      </c>
      <c r="R19" s="18">
        <v>0</v>
      </c>
      <c r="S19" s="18">
        <v>0</v>
      </c>
      <c r="T19" s="18">
        <v>375485760</v>
      </c>
      <c r="U19" s="18">
        <v>0</v>
      </c>
      <c r="V19" s="18">
        <v>0</v>
      </c>
      <c r="W19" s="18">
        <v>0</v>
      </c>
      <c r="X19" s="18">
        <v>0</v>
      </c>
      <c r="Y19" s="19"/>
      <c r="Z19" s="20">
        <f t="shared" si="0"/>
        <v>0</v>
      </c>
      <c r="AA19" s="20">
        <f t="shared" si="1"/>
        <v>0</v>
      </c>
      <c r="AB19" s="20">
        <f t="shared" si="2"/>
        <v>0</v>
      </c>
    </row>
    <row r="20" spans="1:28" ht="23.25" customHeight="1" x14ac:dyDescent="0.15">
      <c r="A20" s="13" t="s">
        <v>26</v>
      </c>
      <c r="B20" s="14" t="s">
        <v>27</v>
      </c>
      <c r="C20" s="15" t="s">
        <v>64</v>
      </c>
      <c r="D20" s="16" t="s">
        <v>29</v>
      </c>
      <c r="E20" s="16" t="s">
        <v>51</v>
      </c>
      <c r="F20" s="16" t="s">
        <v>62</v>
      </c>
      <c r="G20" s="16" t="s">
        <v>51</v>
      </c>
      <c r="H20" s="16" t="s">
        <v>65</v>
      </c>
      <c r="I20" s="16"/>
      <c r="J20" s="16" t="s">
        <v>32</v>
      </c>
      <c r="K20" s="16" t="s">
        <v>33</v>
      </c>
      <c r="L20" s="16" t="s">
        <v>34</v>
      </c>
      <c r="M20" s="17" t="s">
        <v>66</v>
      </c>
      <c r="N20" s="18">
        <v>1174750619</v>
      </c>
      <c r="O20" s="18">
        <v>0</v>
      </c>
      <c r="P20" s="18">
        <v>0</v>
      </c>
      <c r="Q20" s="18">
        <v>1174750619</v>
      </c>
      <c r="R20" s="18">
        <v>1174750619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9"/>
      <c r="Z20" s="20">
        <f t="shared" si="0"/>
        <v>0</v>
      </c>
      <c r="AA20" s="20">
        <f t="shared" si="1"/>
        <v>0</v>
      </c>
      <c r="AB20" s="20">
        <f t="shared" si="2"/>
        <v>0</v>
      </c>
    </row>
    <row r="21" spans="1:28" ht="15.75" customHeight="1" x14ac:dyDescent="0.15">
      <c r="A21" s="13"/>
      <c r="B21" s="14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4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Z21" s="26"/>
      <c r="AA21" s="26"/>
      <c r="AB21" s="26"/>
    </row>
    <row r="22" spans="1:28" ht="27" x14ac:dyDescent="0.15">
      <c r="A22" s="13" t="s">
        <v>26</v>
      </c>
      <c r="B22" s="14" t="s">
        <v>27</v>
      </c>
      <c r="C22" s="15" t="s">
        <v>67</v>
      </c>
      <c r="D22" s="16" t="s">
        <v>68</v>
      </c>
      <c r="E22" s="16" t="s">
        <v>69</v>
      </c>
      <c r="F22" s="16" t="s">
        <v>70</v>
      </c>
      <c r="G22" s="16" t="s">
        <v>30</v>
      </c>
      <c r="H22" s="16" t="s">
        <v>1</v>
      </c>
      <c r="I22" s="16" t="s">
        <v>1</v>
      </c>
      <c r="J22" s="16" t="s">
        <v>32</v>
      </c>
      <c r="K22" s="16" t="s">
        <v>33</v>
      </c>
      <c r="L22" s="16" t="s">
        <v>34</v>
      </c>
      <c r="M22" s="17" t="s">
        <v>71</v>
      </c>
      <c r="N22" s="18">
        <v>800000000</v>
      </c>
      <c r="O22" s="18">
        <v>0</v>
      </c>
      <c r="P22" s="18">
        <v>0</v>
      </c>
      <c r="Q22" s="18">
        <v>800000000</v>
      </c>
      <c r="R22" s="18">
        <v>0</v>
      </c>
      <c r="S22" s="18">
        <v>0</v>
      </c>
      <c r="T22" s="18">
        <v>800000000</v>
      </c>
      <c r="U22" s="18">
        <v>0</v>
      </c>
      <c r="V22" s="18">
        <v>0</v>
      </c>
      <c r="W22" s="18">
        <v>0</v>
      </c>
      <c r="X22" s="18">
        <v>0</v>
      </c>
      <c r="Y22" s="19"/>
      <c r="Z22" s="21">
        <f t="shared" si="0"/>
        <v>0</v>
      </c>
      <c r="AA22" s="21">
        <f t="shared" si="1"/>
        <v>0</v>
      </c>
      <c r="AB22" s="21">
        <f t="shared" si="2"/>
        <v>0</v>
      </c>
    </row>
    <row r="23" spans="1:28" ht="36" x14ac:dyDescent="0.15">
      <c r="A23" s="13" t="s">
        <v>26</v>
      </c>
      <c r="B23" s="14" t="s">
        <v>27</v>
      </c>
      <c r="C23" s="15" t="s">
        <v>72</v>
      </c>
      <c r="D23" s="16" t="s">
        <v>68</v>
      </c>
      <c r="E23" s="16" t="s">
        <v>73</v>
      </c>
      <c r="F23" s="16" t="s">
        <v>70</v>
      </c>
      <c r="G23" s="16" t="s">
        <v>37</v>
      </c>
      <c r="H23" s="16" t="s">
        <v>1</v>
      </c>
      <c r="I23" s="16" t="s">
        <v>1</v>
      </c>
      <c r="J23" s="16" t="s">
        <v>32</v>
      </c>
      <c r="K23" s="16" t="s">
        <v>33</v>
      </c>
      <c r="L23" s="16" t="s">
        <v>34</v>
      </c>
      <c r="M23" s="17" t="s">
        <v>74</v>
      </c>
      <c r="N23" s="18">
        <v>2904153000</v>
      </c>
      <c r="O23" s="18">
        <v>0</v>
      </c>
      <c r="P23" s="18">
        <v>0</v>
      </c>
      <c r="Q23" s="18">
        <v>2904153000</v>
      </c>
      <c r="R23" s="18">
        <v>0</v>
      </c>
      <c r="S23" s="18">
        <v>2862461905</v>
      </c>
      <c r="T23" s="18">
        <v>41691095</v>
      </c>
      <c r="U23" s="18">
        <v>418034968</v>
      </c>
      <c r="V23" s="18">
        <v>163274968</v>
      </c>
      <c r="W23" s="18">
        <v>159745616</v>
      </c>
      <c r="X23" s="18">
        <v>159745616</v>
      </c>
      <c r="Y23" s="19"/>
      <c r="Z23" s="21">
        <f t="shared" si="0"/>
        <v>14.394385144308858</v>
      </c>
      <c r="AA23" s="21">
        <f t="shared" si="1"/>
        <v>5.6221200467055281</v>
      </c>
      <c r="AB23" s="21">
        <f t="shared" si="2"/>
        <v>5.5005922897312916</v>
      </c>
    </row>
    <row r="24" spans="1:28" ht="36" x14ac:dyDescent="0.15">
      <c r="A24" s="13" t="s">
        <v>26</v>
      </c>
      <c r="B24" s="14" t="s">
        <v>27</v>
      </c>
      <c r="C24" s="15" t="s">
        <v>72</v>
      </c>
      <c r="D24" s="16" t="s">
        <v>68</v>
      </c>
      <c r="E24" s="16" t="s">
        <v>73</v>
      </c>
      <c r="F24" s="16" t="s">
        <v>70</v>
      </c>
      <c r="G24" s="16" t="s">
        <v>37</v>
      </c>
      <c r="H24" s="16" t="s">
        <v>1</v>
      </c>
      <c r="I24" s="16" t="s">
        <v>1</v>
      </c>
      <c r="J24" s="16" t="s">
        <v>32</v>
      </c>
      <c r="K24" s="16" t="s">
        <v>75</v>
      </c>
      <c r="L24" s="16" t="s">
        <v>57</v>
      </c>
      <c r="M24" s="17" t="s">
        <v>74</v>
      </c>
      <c r="N24" s="18">
        <v>288000000</v>
      </c>
      <c r="O24" s="18">
        <v>0</v>
      </c>
      <c r="P24" s="18">
        <v>0</v>
      </c>
      <c r="Q24" s="18">
        <v>288000000</v>
      </c>
      <c r="R24" s="18">
        <v>0</v>
      </c>
      <c r="S24" s="18">
        <v>0</v>
      </c>
      <c r="T24" s="18">
        <v>288000000</v>
      </c>
      <c r="U24" s="18">
        <v>0</v>
      </c>
      <c r="V24" s="18">
        <v>0</v>
      </c>
      <c r="W24" s="18">
        <v>0</v>
      </c>
      <c r="X24" s="18">
        <v>0</v>
      </c>
      <c r="Y24" s="19"/>
      <c r="Z24" s="21">
        <f t="shared" si="0"/>
        <v>0</v>
      </c>
      <c r="AA24" s="21">
        <f t="shared" si="1"/>
        <v>0</v>
      </c>
      <c r="AB24" s="21">
        <f t="shared" si="2"/>
        <v>0</v>
      </c>
    </row>
    <row r="25" spans="1:28" ht="18" x14ac:dyDescent="0.15">
      <c r="A25" s="13" t="s">
        <v>26</v>
      </c>
      <c r="B25" s="14" t="s">
        <v>27</v>
      </c>
      <c r="C25" s="15" t="s">
        <v>76</v>
      </c>
      <c r="D25" s="16" t="s">
        <v>68</v>
      </c>
      <c r="E25" s="16" t="s">
        <v>73</v>
      </c>
      <c r="F25" s="16" t="s">
        <v>70</v>
      </c>
      <c r="G25" s="16" t="s">
        <v>40</v>
      </c>
      <c r="H25" s="16" t="s">
        <v>1</v>
      </c>
      <c r="I25" s="16" t="s">
        <v>1</v>
      </c>
      <c r="J25" s="16" t="s">
        <v>32</v>
      </c>
      <c r="K25" s="16" t="s">
        <v>33</v>
      </c>
      <c r="L25" s="16" t="s">
        <v>34</v>
      </c>
      <c r="M25" s="17" t="s">
        <v>77</v>
      </c>
      <c r="N25" s="18">
        <v>45847000</v>
      </c>
      <c r="O25" s="18">
        <v>0</v>
      </c>
      <c r="P25" s="18">
        <v>0</v>
      </c>
      <c r="Q25" s="18">
        <v>45847000</v>
      </c>
      <c r="R25" s="18">
        <v>0</v>
      </c>
      <c r="S25" s="18">
        <v>45300000</v>
      </c>
      <c r="T25" s="18">
        <v>547000</v>
      </c>
      <c r="U25" s="18">
        <v>0</v>
      </c>
      <c r="V25" s="18">
        <v>0</v>
      </c>
      <c r="W25" s="18">
        <v>0</v>
      </c>
      <c r="X25" s="18">
        <v>0</v>
      </c>
      <c r="Y25" s="19"/>
      <c r="Z25" s="21">
        <f t="shared" si="0"/>
        <v>0</v>
      </c>
      <c r="AA25" s="21">
        <f t="shared" si="1"/>
        <v>0</v>
      </c>
      <c r="AB25" s="21">
        <f t="shared" si="2"/>
        <v>0</v>
      </c>
    </row>
    <row r="26" spans="1:28" ht="27" x14ac:dyDescent="0.15">
      <c r="A26" s="13" t="s">
        <v>26</v>
      </c>
      <c r="B26" s="14" t="s">
        <v>27</v>
      </c>
      <c r="C26" s="15" t="s">
        <v>78</v>
      </c>
      <c r="D26" s="16" t="s">
        <v>68</v>
      </c>
      <c r="E26" s="16" t="s">
        <v>79</v>
      </c>
      <c r="F26" s="16" t="s">
        <v>70</v>
      </c>
      <c r="G26" s="16" t="s">
        <v>33</v>
      </c>
      <c r="H26" s="16" t="s">
        <v>1</v>
      </c>
      <c r="I26" s="16" t="s">
        <v>1</v>
      </c>
      <c r="J26" s="16" t="s">
        <v>32</v>
      </c>
      <c r="K26" s="16" t="s">
        <v>33</v>
      </c>
      <c r="L26" s="16" t="s">
        <v>34</v>
      </c>
      <c r="M26" s="17" t="s">
        <v>80</v>
      </c>
      <c r="N26" s="18">
        <v>3000000000</v>
      </c>
      <c r="O26" s="18">
        <v>0</v>
      </c>
      <c r="P26" s="18">
        <v>0</v>
      </c>
      <c r="Q26" s="18">
        <v>3000000000</v>
      </c>
      <c r="R26" s="18">
        <v>0</v>
      </c>
      <c r="S26" s="18">
        <v>1681373633</v>
      </c>
      <c r="T26" s="18">
        <v>1318626367</v>
      </c>
      <c r="U26" s="18">
        <v>489827442</v>
      </c>
      <c r="V26" s="18">
        <v>70377442</v>
      </c>
      <c r="W26" s="18">
        <v>70377442</v>
      </c>
      <c r="X26" s="18">
        <v>70377442</v>
      </c>
      <c r="Y26" s="19"/>
      <c r="Z26" s="21">
        <f t="shared" si="0"/>
        <v>16.3275814</v>
      </c>
      <c r="AA26" s="21">
        <f t="shared" si="1"/>
        <v>2.3459147333333332</v>
      </c>
      <c r="AB26" s="21">
        <f t="shared" si="2"/>
        <v>2.3459147333333332</v>
      </c>
    </row>
    <row r="27" spans="1:28" ht="36" x14ac:dyDescent="0.15">
      <c r="A27" s="13" t="s">
        <v>26</v>
      </c>
      <c r="B27" s="14" t="s">
        <v>27</v>
      </c>
      <c r="C27" s="15" t="s">
        <v>81</v>
      </c>
      <c r="D27" s="16" t="s">
        <v>68</v>
      </c>
      <c r="E27" s="16" t="s">
        <v>79</v>
      </c>
      <c r="F27" s="16" t="s">
        <v>70</v>
      </c>
      <c r="G27" s="16" t="s">
        <v>56</v>
      </c>
      <c r="H27" s="16" t="s">
        <v>1</v>
      </c>
      <c r="I27" s="16" t="s">
        <v>1</v>
      </c>
      <c r="J27" s="16" t="s">
        <v>32</v>
      </c>
      <c r="K27" s="16" t="s">
        <v>33</v>
      </c>
      <c r="L27" s="16" t="s">
        <v>34</v>
      </c>
      <c r="M27" s="17" t="s">
        <v>82</v>
      </c>
      <c r="N27" s="18">
        <v>1000000000</v>
      </c>
      <c r="O27" s="18">
        <v>0</v>
      </c>
      <c r="P27" s="18">
        <v>0</v>
      </c>
      <c r="Q27" s="18">
        <v>1000000000</v>
      </c>
      <c r="R27" s="18">
        <v>0</v>
      </c>
      <c r="S27" s="18">
        <v>0</v>
      </c>
      <c r="T27" s="18">
        <v>1000000000</v>
      </c>
      <c r="U27" s="18">
        <v>0</v>
      </c>
      <c r="V27" s="18">
        <v>0</v>
      </c>
      <c r="W27" s="18">
        <v>0</v>
      </c>
      <c r="X27" s="18">
        <v>0</v>
      </c>
      <c r="Y27" s="19"/>
      <c r="Z27" s="21">
        <f t="shared" si="0"/>
        <v>0</v>
      </c>
      <c r="AA27" s="21">
        <f t="shared" si="1"/>
        <v>0</v>
      </c>
      <c r="AB27" s="21">
        <f t="shared" si="2"/>
        <v>0</v>
      </c>
    </row>
    <row r="28" spans="1:28" ht="27" x14ac:dyDescent="0.15">
      <c r="A28" s="13" t="s">
        <v>26</v>
      </c>
      <c r="B28" s="14" t="s">
        <v>27</v>
      </c>
      <c r="C28" s="15" t="s">
        <v>83</v>
      </c>
      <c r="D28" s="16" t="s">
        <v>68</v>
      </c>
      <c r="E28" s="16" t="s">
        <v>79</v>
      </c>
      <c r="F28" s="16" t="s">
        <v>84</v>
      </c>
      <c r="G28" s="16" t="s">
        <v>30</v>
      </c>
      <c r="H28" s="16" t="s">
        <v>1</v>
      </c>
      <c r="I28" s="16" t="s">
        <v>1</v>
      </c>
      <c r="J28" s="16" t="s">
        <v>32</v>
      </c>
      <c r="K28" s="16" t="s">
        <v>33</v>
      </c>
      <c r="L28" s="16" t="s">
        <v>34</v>
      </c>
      <c r="M28" s="17" t="s">
        <v>85</v>
      </c>
      <c r="N28" s="18">
        <v>1250000000</v>
      </c>
      <c r="O28" s="18">
        <v>0</v>
      </c>
      <c r="P28" s="18">
        <v>0</v>
      </c>
      <c r="Q28" s="18">
        <v>1250000000</v>
      </c>
      <c r="R28" s="18">
        <v>0</v>
      </c>
      <c r="S28" s="18">
        <v>56880000</v>
      </c>
      <c r="T28" s="18">
        <v>1193120000</v>
      </c>
      <c r="U28" s="18">
        <v>55180000</v>
      </c>
      <c r="V28" s="18">
        <v>0</v>
      </c>
      <c r="W28" s="18">
        <v>0</v>
      </c>
      <c r="X28" s="18">
        <v>0</v>
      </c>
      <c r="Y28" s="19"/>
      <c r="Z28" s="21">
        <f t="shared" si="0"/>
        <v>4.4144000000000005</v>
      </c>
      <c r="AA28" s="21">
        <f t="shared" si="1"/>
        <v>0</v>
      </c>
      <c r="AB28" s="21">
        <f t="shared" si="2"/>
        <v>0</v>
      </c>
    </row>
    <row r="29" spans="1:28" ht="14.25" customHeight="1" x14ac:dyDescent="0.15">
      <c r="A29" s="27" t="s">
        <v>1</v>
      </c>
      <c r="B29" s="27" t="s">
        <v>1</v>
      </c>
      <c r="C29" s="27" t="s">
        <v>1</v>
      </c>
      <c r="D29" s="27" t="s">
        <v>1</v>
      </c>
      <c r="E29" s="27" t="s">
        <v>1</v>
      </c>
      <c r="F29" s="27" t="s">
        <v>1</v>
      </c>
      <c r="G29" s="27" t="s">
        <v>1</v>
      </c>
      <c r="H29" s="27" t="s">
        <v>1</v>
      </c>
      <c r="I29" s="27" t="s">
        <v>1</v>
      </c>
      <c r="J29" s="27" t="s">
        <v>1</v>
      </c>
      <c r="K29" s="27" t="s">
        <v>1</v>
      </c>
      <c r="L29" s="28" t="s">
        <v>1</v>
      </c>
      <c r="M29" s="41" t="s">
        <v>92</v>
      </c>
      <c r="N29" s="29">
        <v>26501514389</v>
      </c>
      <c r="O29" s="29">
        <v>0</v>
      </c>
      <c r="P29" s="29">
        <v>0</v>
      </c>
      <c r="Q29" s="29">
        <v>26501514389</v>
      </c>
      <c r="R29" s="29">
        <v>1174750619</v>
      </c>
      <c r="S29" s="29">
        <v>19727835479.560001</v>
      </c>
      <c r="T29" s="29">
        <v>5598928290.4399996</v>
      </c>
      <c r="U29" s="29">
        <v>2960636709.5599999</v>
      </c>
      <c r="V29" s="29">
        <v>1197673666.0899999</v>
      </c>
      <c r="W29" s="29">
        <v>1194144314.0899999</v>
      </c>
      <c r="X29" s="29">
        <v>1186144534.0899999</v>
      </c>
      <c r="Z29" s="29">
        <f t="shared" si="0"/>
        <v>11.171575579050204</v>
      </c>
      <c r="AA29" s="29">
        <f t="shared" si="1"/>
        <v>4.5192650069352984</v>
      </c>
      <c r="AB29" s="29">
        <f t="shared" si="2"/>
        <v>4.4757613345384275</v>
      </c>
    </row>
    <row r="30" spans="1:28" ht="12.75" customHeight="1" x14ac:dyDescent="0.15">
      <c r="M30" s="30"/>
      <c r="Z30" s="26"/>
      <c r="AA30" s="26"/>
      <c r="AB30" s="26"/>
    </row>
    <row r="31" spans="1:28" ht="13.5" customHeight="1" x14ac:dyDescent="0.15">
      <c r="M31" s="43" t="s">
        <v>93</v>
      </c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31"/>
    </row>
    <row r="32" spans="1:28" ht="13.5" customHeight="1" x14ac:dyDescent="0.15">
      <c r="M32" s="17" t="s">
        <v>94</v>
      </c>
      <c r="N32" s="32">
        <f t="shared" ref="N32:X32" si="3">SUM(N7:N12)</f>
        <v>13639978300</v>
      </c>
      <c r="O32" s="32">
        <f t="shared" si="3"/>
        <v>0</v>
      </c>
      <c r="P32" s="32">
        <f t="shared" si="3"/>
        <v>0</v>
      </c>
      <c r="Q32" s="32">
        <f t="shared" si="3"/>
        <v>13639978300</v>
      </c>
      <c r="R32" s="32">
        <f t="shared" si="3"/>
        <v>0</v>
      </c>
      <c r="S32" s="32">
        <f t="shared" si="3"/>
        <v>13532907225</v>
      </c>
      <c r="T32" s="32">
        <f t="shared" si="3"/>
        <v>107071075</v>
      </c>
      <c r="U32" s="32">
        <f t="shared" si="3"/>
        <v>882737303</v>
      </c>
      <c r="V32" s="32">
        <f t="shared" si="3"/>
        <v>871185103</v>
      </c>
      <c r="W32" s="32">
        <f t="shared" si="3"/>
        <v>871185103</v>
      </c>
      <c r="X32" s="32">
        <f t="shared" si="3"/>
        <v>863203314</v>
      </c>
      <c r="Y32" s="18"/>
      <c r="Z32" s="18">
        <f t="shared" si="0"/>
        <v>6.4716914029108095</v>
      </c>
      <c r="AA32" s="18">
        <f t="shared" si="1"/>
        <v>6.3869977197837633</v>
      </c>
      <c r="AB32" s="17">
        <f t="shared" si="2"/>
        <v>6.3284801120248115</v>
      </c>
    </row>
    <row r="33" spans="13:28" ht="13.5" customHeight="1" x14ac:dyDescent="0.15">
      <c r="M33" s="17" t="s">
        <v>95</v>
      </c>
      <c r="N33" s="32">
        <f t="shared" ref="N33:X33" si="4">SUM(N14:N15)</f>
        <v>1796304110</v>
      </c>
      <c r="O33" s="32">
        <f t="shared" si="4"/>
        <v>0</v>
      </c>
      <c r="P33" s="32">
        <f t="shared" si="4"/>
        <v>0</v>
      </c>
      <c r="Q33" s="32">
        <f t="shared" si="4"/>
        <v>1796304110</v>
      </c>
      <c r="R33" s="32">
        <f t="shared" si="4"/>
        <v>0</v>
      </c>
      <c r="S33" s="32">
        <f t="shared" si="4"/>
        <v>1354318316.5599999</v>
      </c>
      <c r="T33" s="32">
        <f t="shared" si="4"/>
        <v>441985793.44</v>
      </c>
      <c r="U33" s="32">
        <f t="shared" si="4"/>
        <v>1101970346.5599999</v>
      </c>
      <c r="V33" s="32">
        <f t="shared" si="4"/>
        <v>79949503.090000004</v>
      </c>
      <c r="W33" s="32">
        <f t="shared" si="4"/>
        <v>79949503.090000004</v>
      </c>
      <c r="X33" s="32">
        <f t="shared" si="4"/>
        <v>79949503.090000004</v>
      </c>
      <c r="Y33" s="18"/>
      <c r="Z33" s="18">
        <f t="shared" si="0"/>
        <v>61.346535947078586</v>
      </c>
      <c r="AA33" s="18">
        <f t="shared" si="1"/>
        <v>4.4507777188128799</v>
      </c>
      <c r="AB33" s="17">
        <f t="shared" si="2"/>
        <v>4.4507777188128799</v>
      </c>
    </row>
    <row r="34" spans="13:28" ht="13.5" customHeight="1" x14ac:dyDescent="0.15">
      <c r="M34" s="17" t="s">
        <v>96</v>
      </c>
      <c r="N34" s="32">
        <f t="shared" ref="N34:X34" si="5">SUM(N17:N20)</f>
        <v>1777231979</v>
      </c>
      <c r="O34" s="32">
        <f t="shared" si="5"/>
        <v>0</v>
      </c>
      <c r="P34" s="32">
        <f t="shared" si="5"/>
        <v>0</v>
      </c>
      <c r="Q34" s="32">
        <f t="shared" si="5"/>
        <v>1777231979</v>
      </c>
      <c r="R34" s="32">
        <f t="shared" si="5"/>
        <v>1174750619</v>
      </c>
      <c r="S34" s="32">
        <f t="shared" si="5"/>
        <v>194594400</v>
      </c>
      <c r="T34" s="32">
        <f t="shared" si="5"/>
        <v>407886960</v>
      </c>
      <c r="U34" s="32">
        <f t="shared" si="5"/>
        <v>12886650</v>
      </c>
      <c r="V34" s="32">
        <f t="shared" si="5"/>
        <v>12886650</v>
      </c>
      <c r="W34" s="32">
        <f t="shared" si="5"/>
        <v>12886650</v>
      </c>
      <c r="X34" s="32">
        <f t="shared" si="5"/>
        <v>12868659</v>
      </c>
      <c r="Y34" s="18"/>
      <c r="Z34" s="18">
        <f t="shared" si="0"/>
        <v>0.72509667574465808</v>
      </c>
      <c r="AA34" s="18">
        <f t="shared" si="1"/>
        <v>0.72509667574465808</v>
      </c>
      <c r="AB34" s="17">
        <f t="shared" si="2"/>
        <v>0.72408437120520663</v>
      </c>
    </row>
    <row r="35" spans="13:28" ht="13.5" customHeight="1" x14ac:dyDescent="0.15">
      <c r="M35" s="33" t="s">
        <v>100</v>
      </c>
      <c r="N35" s="34">
        <f>SUM(N32:N34)</f>
        <v>17213514389</v>
      </c>
      <c r="O35" s="34">
        <f t="shared" ref="O35:X35" si="6">SUM(O32:O34)</f>
        <v>0</v>
      </c>
      <c r="P35" s="34">
        <f t="shared" si="6"/>
        <v>0</v>
      </c>
      <c r="Q35" s="34">
        <f t="shared" si="6"/>
        <v>17213514389</v>
      </c>
      <c r="R35" s="34">
        <f t="shared" si="6"/>
        <v>1174750619</v>
      </c>
      <c r="S35" s="34">
        <f t="shared" si="6"/>
        <v>15081819941.559999</v>
      </c>
      <c r="T35" s="34">
        <f t="shared" si="6"/>
        <v>956943828.44000006</v>
      </c>
      <c r="U35" s="34">
        <f t="shared" si="6"/>
        <v>1997594299.5599999</v>
      </c>
      <c r="V35" s="34">
        <f t="shared" si="6"/>
        <v>964021256.09000003</v>
      </c>
      <c r="W35" s="34">
        <f t="shared" si="6"/>
        <v>964021256.09000003</v>
      </c>
      <c r="X35" s="34">
        <f t="shared" si="6"/>
        <v>956021476.09000003</v>
      </c>
      <c r="Y35" s="34"/>
      <c r="Z35" s="34">
        <f t="shared" si="0"/>
        <v>11.604802217707084</v>
      </c>
      <c r="AA35" s="34">
        <f t="shared" si="1"/>
        <v>5.6003744168944447</v>
      </c>
      <c r="AB35" s="33">
        <f t="shared" si="2"/>
        <v>5.553900583491127</v>
      </c>
    </row>
    <row r="36" spans="13:28" ht="10.5" customHeight="1" x14ac:dyDescent="0.15">
      <c r="M36" s="35"/>
      <c r="Y36" s="36"/>
      <c r="Z36" s="36"/>
      <c r="AA36" s="36"/>
      <c r="AB36" s="35"/>
    </row>
    <row r="37" spans="13:28" ht="13.5" customHeight="1" x14ac:dyDescent="0.15">
      <c r="M37" s="17" t="s">
        <v>97</v>
      </c>
      <c r="N37" s="32">
        <f t="shared" ref="N37:X37" si="7">SUM(N22+N23+N25+N26+N27+N28)</f>
        <v>9000000000</v>
      </c>
      <c r="O37" s="32">
        <f t="shared" si="7"/>
        <v>0</v>
      </c>
      <c r="P37" s="32">
        <f t="shared" si="7"/>
        <v>0</v>
      </c>
      <c r="Q37" s="32">
        <f t="shared" si="7"/>
        <v>9000000000</v>
      </c>
      <c r="R37" s="32">
        <f t="shared" si="7"/>
        <v>0</v>
      </c>
      <c r="S37" s="32">
        <f t="shared" si="7"/>
        <v>4646015538</v>
      </c>
      <c r="T37" s="32">
        <f t="shared" si="7"/>
        <v>4353984462</v>
      </c>
      <c r="U37" s="32">
        <f t="shared" si="7"/>
        <v>963042410</v>
      </c>
      <c r="V37" s="32">
        <f t="shared" si="7"/>
        <v>233652410</v>
      </c>
      <c r="W37" s="32">
        <f t="shared" si="7"/>
        <v>230123058</v>
      </c>
      <c r="X37" s="32">
        <f t="shared" si="7"/>
        <v>230123058</v>
      </c>
      <c r="Y37" s="32"/>
      <c r="Z37" s="32">
        <f t="shared" si="0"/>
        <v>10.700471222222223</v>
      </c>
      <c r="AA37" s="32">
        <f t="shared" si="1"/>
        <v>2.5961378888888889</v>
      </c>
      <c r="AB37" s="17">
        <f t="shared" si="2"/>
        <v>2.5569228666666666</v>
      </c>
    </row>
    <row r="38" spans="13:28" ht="13.5" customHeight="1" x14ac:dyDescent="0.15">
      <c r="M38" s="17" t="s">
        <v>98</v>
      </c>
      <c r="N38" s="32">
        <f>SUM(N24)</f>
        <v>288000000</v>
      </c>
      <c r="O38" s="32">
        <f t="shared" ref="O38:X38" si="8">SUM(O24)</f>
        <v>0</v>
      </c>
      <c r="P38" s="32">
        <f t="shared" si="8"/>
        <v>0</v>
      </c>
      <c r="Q38" s="32">
        <f t="shared" si="8"/>
        <v>288000000</v>
      </c>
      <c r="R38" s="32">
        <f t="shared" si="8"/>
        <v>0</v>
      </c>
      <c r="S38" s="32">
        <f t="shared" si="8"/>
        <v>0</v>
      </c>
      <c r="T38" s="32">
        <f t="shared" si="8"/>
        <v>288000000</v>
      </c>
      <c r="U38" s="32">
        <f t="shared" si="8"/>
        <v>0</v>
      </c>
      <c r="V38" s="32">
        <f t="shared" si="8"/>
        <v>0</v>
      </c>
      <c r="W38" s="32">
        <f t="shared" si="8"/>
        <v>0</v>
      </c>
      <c r="X38" s="32">
        <f t="shared" si="8"/>
        <v>0</v>
      </c>
      <c r="Y38" s="32"/>
      <c r="Z38" s="32">
        <f t="shared" si="0"/>
        <v>0</v>
      </c>
      <c r="AA38" s="32">
        <f t="shared" si="1"/>
        <v>0</v>
      </c>
      <c r="AB38" s="17">
        <f t="shared" si="2"/>
        <v>0</v>
      </c>
    </row>
    <row r="39" spans="13:28" ht="13.5" customHeight="1" x14ac:dyDescent="0.15">
      <c r="M39" s="37" t="s">
        <v>99</v>
      </c>
      <c r="N39" s="38">
        <f>SUM(N37:N38)</f>
        <v>9288000000</v>
      </c>
      <c r="O39" s="38">
        <f t="shared" ref="O39:X39" si="9">SUM(O37:O38)</f>
        <v>0</v>
      </c>
      <c r="P39" s="38">
        <f t="shared" si="9"/>
        <v>0</v>
      </c>
      <c r="Q39" s="38">
        <f t="shared" si="9"/>
        <v>9288000000</v>
      </c>
      <c r="R39" s="38">
        <f t="shared" si="9"/>
        <v>0</v>
      </c>
      <c r="S39" s="38">
        <f t="shared" si="9"/>
        <v>4646015538</v>
      </c>
      <c r="T39" s="38">
        <f t="shared" si="9"/>
        <v>4641984462</v>
      </c>
      <c r="U39" s="38">
        <f t="shared" si="9"/>
        <v>963042410</v>
      </c>
      <c r="V39" s="38">
        <f t="shared" si="9"/>
        <v>233652410</v>
      </c>
      <c r="W39" s="38">
        <f t="shared" si="9"/>
        <v>230123058</v>
      </c>
      <c r="X39" s="38">
        <f t="shared" si="9"/>
        <v>230123058</v>
      </c>
      <c r="Y39" s="38"/>
      <c r="Z39" s="38">
        <f t="shared" si="0"/>
        <v>10.368673664944014</v>
      </c>
      <c r="AA39" s="38">
        <f t="shared" si="1"/>
        <v>2.5156374892334195</v>
      </c>
      <c r="AB39" s="37">
        <f t="shared" si="2"/>
        <v>2.4776384366925064</v>
      </c>
    </row>
    <row r="40" spans="13:28" ht="9" customHeight="1" x14ac:dyDescent="0.15">
      <c r="M40" s="30"/>
      <c r="Y40" s="39"/>
      <c r="Z40" s="39"/>
      <c r="AA40" s="39"/>
      <c r="AB40" s="30"/>
    </row>
    <row r="41" spans="13:28" ht="13.5" customHeight="1" x14ac:dyDescent="0.15">
      <c r="M41" s="40" t="s">
        <v>92</v>
      </c>
      <c r="N41" s="29">
        <f>SUM(N35+N39)</f>
        <v>26501514389</v>
      </c>
      <c r="O41" s="29">
        <f t="shared" ref="O41:X41" si="10">SUM(O35+O39)</f>
        <v>0</v>
      </c>
      <c r="P41" s="29">
        <f t="shared" si="10"/>
        <v>0</v>
      </c>
      <c r="Q41" s="29">
        <f t="shared" si="10"/>
        <v>26501514389</v>
      </c>
      <c r="R41" s="29">
        <f t="shared" si="10"/>
        <v>1174750619</v>
      </c>
      <c r="S41" s="29">
        <f t="shared" si="10"/>
        <v>19727835479.559998</v>
      </c>
      <c r="T41" s="29">
        <f t="shared" si="10"/>
        <v>5598928290.4400005</v>
      </c>
      <c r="U41" s="29">
        <f t="shared" si="10"/>
        <v>2960636709.5599999</v>
      </c>
      <c r="V41" s="29">
        <f t="shared" si="10"/>
        <v>1197673666.0900002</v>
      </c>
      <c r="W41" s="29">
        <f t="shared" si="10"/>
        <v>1194144314.0900002</v>
      </c>
      <c r="X41" s="29">
        <f t="shared" si="10"/>
        <v>1186144534.0900002</v>
      </c>
      <c r="Y41" s="29"/>
      <c r="Z41" s="29">
        <f t="shared" si="0"/>
        <v>11.171575579050204</v>
      </c>
      <c r="AA41" s="29">
        <f t="shared" si="1"/>
        <v>4.5192650069352993</v>
      </c>
      <c r="AB41" s="40">
        <f t="shared" si="2"/>
        <v>4.4757613345384284</v>
      </c>
    </row>
  </sheetData>
  <mergeCells count="4">
    <mergeCell ref="D2:AB2"/>
    <mergeCell ref="D3:AB3"/>
    <mergeCell ref="D4:AB4"/>
    <mergeCell ref="M31:AA31"/>
  </mergeCells>
  <pageMargins left="0.59055118110236227" right="0.59055118110236227" top="0.78740157480314965" bottom="0.78740157480314965" header="0.78740157480314965" footer="0.78740157480314965"/>
  <pageSetup paperSize="5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Acumulada ENERO 2016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Marcela Herrera Martinez</dc:creator>
  <cp:lastModifiedBy>Yenny Marcela Herrera Martinez</cp:lastModifiedBy>
  <cp:lastPrinted>2016-02-01T17:58:05Z</cp:lastPrinted>
  <dcterms:created xsi:type="dcterms:W3CDTF">2016-02-01T17:46:18Z</dcterms:created>
  <dcterms:modified xsi:type="dcterms:W3CDTF">2016-02-01T17:59:04Z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