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eneses\Desktop\NANCY MENESES\OFICINA_CONTROL_INTERNO\2026\CONVENIOS ESAP_DAFP\"/>
    </mc:Choice>
  </mc:AlternateContent>
  <bookViews>
    <workbookView xWindow="0" yWindow="0" windowWidth="20490" windowHeight="8205" firstSheet="1" activeTab="1"/>
  </bookViews>
  <sheets>
    <sheet name="Hoja1" sheetId="1" state="hidden" r:id="rId1"/>
    <sheet name="Certificación " sheetId="2" r:id="rId2"/>
  </sheets>
  <definedNames>
    <definedName name="_xlnm._FilterDatabase" localSheetId="1" hidden="1">'Certificación '!$A$1:$M$1</definedName>
    <definedName name="_xlnm._FilterDatabase" localSheetId="0" hidden="1">Hoja1!$A$1:$M$1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2" l="1"/>
  <c r="P25" i="2"/>
  <c r="G62" i="2"/>
  <c r="H61" i="2"/>
  <c r="H60" i="2"/>
  <c r="H59" i="2"/>
  <c r="H58" i="2"/>
  <c r="H57" i="2"/>
  <c r="I57" i="2" s="1"/>
  <c r="J57" i="2" s="1"/>
  <c r="K57" i="2" s="1"/>
  <c r="H56" i="2"/>
  <c r="H55" i="2"/>
  <c r="H54" i="2"/>
  <c r="I54" i="2" s="1"/>
  <c r="J54" i="2" s="1"/>
  <c r="K54" i="2" s="1"/>
  <c r="H53" i="2"/>
  <c r="H52" i="2"/>
  <c r="H51" i="2"/>
  <c r="H50" i="2"/>
  <c r="H49" i="2"/>
  <c r="H48" i="2"/>
  <c r="I48" i="2" s="1"/>
  <c r="J48" i="2" s="1"/>
  <c r="K48" i="2" s="1"/>
  <c r="H47" i="2"/>
  <c r="H46" i="2"/>
  <c r="I46" i="2" s="1"/>
  <c r="J46" i="2" s="1"/>
  <c r="K46" i="2" s="1"/>
  <c r="H45" i="2"/>
  <c r="H44" i="2"/>
  <c r="H43" i="2"/>
  <c r="I43" i="2" s="1"/>
  <c r="J43" i="2" s="1"/>
  <c r="K43" i="2" s="1"/>
  <c r="N42" i="2"/>
  <c r="H42" i="2"/>
  <c r="H41" i="2"/>
  <c r="H40" i="2"/>
  <c r="H39" i="2"/>
  <c r="H37" i="2"/>
  <c r="H36" i="2"/>
  <c r="H35" i="2"/>
  <c r="I35" i="2" s="1"/>
  <c r="J35" i="2" s="1"/>
  <c r="K35" i="2" s="1"/>
  <c r="H34" i="2"/>
  <c r="I34" i="2" s="1"/>
  <c r="J34" i="2" s="1"/>
  <c r="K34" i="2" s="1"/>
  <c r="H33" i="2"/>
  <c r="H32" i="2"/>
  <c r="I32" i="2" s="1"/>
  <c r="J32" i="2" s="1"/>
  <c r="K32" i="2" s="1"/>
  <c r="H31" i="2"/>
  <c r="H30" i="2"/>
  <c r="H29" i="2"/>
  <c r="H27" i="2"/>
  <c r="H26" i="2"/>
  <c r="I26" i="2" s="1"/>
  <c r="J26" i="2" s="1"/>
  <c r="K26" i="2" s="1"/>
  <c r="H25" i="2"/>
  <c r="H24" i="2"/>
  <c r="H23" i="2"/>
  <c r="H22" i="2"/>
  <c r="H21" i="2"/>
  <c r="H20" i="2"/>
  <c r="I19" i="2"/>
  <c r="J19" i="2" s="1"/>
  <c r="H19" i="2"/>
  <c r="H17" i="2"/>
  <c r="H16" i="2"/>
  <c r="H15" i="2"/>
  <c r="H14" i="2"/>
  <c r="I14" i="2" s="1"/>
  <c r="J14" i="2" s="1"/>
  <c r="H13" i="2"/>
  <c r="H12" i="2"/>
  <c r="H11" i="2"/>
  <c r="H9" i="2"/>
  <c r="H8" i="2"/>
  <c r="H7" i="2"/>
  <c r="I7" i="2" s="1"/>
  <c r="J7" i="2" s="1"/>
  <c r="H6" i="2"/>
  <c r="I6" i="2" s="1"/>
  <c r="J6" i="2" s="1"/>
  <c r="H4" i="2"/>
  <c r="I3" i="2" s="1"/>
  <c r="J3" i="2" s="1"/>
  <c r="P3" i="2"/>
  <c r="Q3" i="2" s="1"/>
  <c r="H3" i="2"/>
  <c r="I2" i="2"/>
  <c r="J2" i="2" s="1"/>
  <c r="H2" i="2"/>
  <c r="P2" i="2" l="1"/>
  <c r="Q2" i="2" s="1"/>
  <c r="O2" i="2"/>
  <c r="K2" i="2"/>
  <c r="P7" i="2"/>
  <c r="Q7" i="2" s="1"/>
  <c r="O7" i="2"/>
  <c r="K7" i="2"/>
  <c r="P19" i="2"/>
  <c r="Q19" i="2" s="1"/>
  <c r="O19" i="2"/>
  <c r="K19" i="2"/>
  <c r="L19" i="2" s="1"/>
  <c r="I60" i="2"/>
  <c r="J60" i="2" s="1"/>
  <c r="K60" i="2" s="1"/>
  <c r="P14" i="2"/>
  <c r="Q14" i="2" s="1"/>
  <c r="O14" i="2"/>
  <c r="K14" i="2"/>
  <c r="I36" i="2"/>
  <c r="J36" i="2" s="1"/>
  <c r="K36" i="2" s="1"/>
  <c r="I61" i="2"/>
  <c r="J61" i="2" s="1"/>
  <c r="K61" i="2" s="1"/>
  <c r="P6" i="2"/>
  <c r="Q6" i="2" s="1"/>
  <c r="O6" i="2"/>
  <c r="K6" i="2"/>
  <c r="L6" i="2" s="1"/>
  <c r="I15" i="2"/>
  <c r="J15" i="2" s="1"/>
  <c r="I31" i="2"/>
  <c r="J31" i="2" s="1"/>
  <c r="I37" i="2"/>
  <c r="J37" i="2" s="1"/>
  <c r="K37" i="2" s="1"/>
  <c r="I49" i="2"/>
  <c r="J49" i="2" s="1"/>
  <c r="K49" i="2" s="1"/>
  <c r="I11" i="2"/>
  <c r="J11" i="2" s="1"/>
  <c r="I50" i="2"/>
  <c r="J50" i="2" s="1"/>
  <c r="K50" i="2" s="1"/>
  <c r="I56" i="2"/>
  <c r="J56" i="2" s="1"/>
  <c r="K56" i="2" s="1"/>
  <c r="I23" i="2"/>
  <c r="J23" i="2" s="1"/>
  <c r="I29" i="2"/>
  <c r="J29" i="2" s="1"/>
  <c r="I39" i="2"/>
  <c r="J39" i="2" s="1"/>
  <c r="K39" i="2" s="1"/>
  <c r="L39" i="2" s="1"/>
  <c r="I45" i="2"/>
  <c r="J45" i="2" s="1"/>
  <c r="K45" i="2" s="1"/>
  <c r="I12" i="2"/>
  <c r="J12" i="2" s="1"/>
  <c r="I33" i="2"/>
  <c r="J33" i="2" s="1"/>
  <c r="I51" i="2"/>
  <c r="J51" i="2" s="1"/>
  <c r="K51" i="2" s="1"/>
  <c r="I53" i="2"/>
  <c r="J53" i="2" s="1"/>
  <c r="K53" i="2" s="1"/>
  <c r="I40" i="2"/>
  <c r="J40" i="2" s="1"/>
  <c r="K40" i="2" s="1"/>
  <c r="I13" i="2"/>
  <c r="J13" i="2" s="1"/>
  <c r="I16" i="2"/>
  <c r="J16" i="2" s="1"/>
  <c r="I24" i="2"/>
  <c r="J24" i="2" s="1"/>
  <c r="I41" i="2"/>
  <c r="J41" i="2" s="1"/>
  <c r="K41" i="2" s="1"/>
  <c r="I58" i="2"/>
  <c r="J58" i="2" s="1"/>
  <c r="K58" i="2" s="1"/>
  <c r="O3" i="2"/>
  <c r="K3" i="2"/>
  <c r="I17" i="2"/>
  <c r="J17" i="2" s="1"/>
  <c r="I22" i="2"/>
  <c r="J22" i="2" s="1"/>
  <c r="I25" i="2"/>
  <c r="J25" i="2" s="1"/>
  <c r="I4" i="2"/>
  <c r="J4" i="2" s="1"/>
  <c r="I9" i="2"/>
  <c r="J9" i="2" s="1"/>
  <c r="K9" i="2" s="1"/>
  <c r="I21" i="2"/>
  <c r="J21" i="2" s="1"/>
  <c r="I47" i="2"/>
  <c r="J47" i="2" s="1"/>
  <c r="K47" i="2" s="1"/>
  <c r="I59" i="2"/>
  <c r="J59" i="2" s="1"/>
  <c r="K59" i="2" s="1"/>
  <c r="I30" i="2"/>
  <c r="J30" i="2" s="1"/>
  <c r="I55" i="2"/>
  <c r="J55" i="2" s="1"/>
  <c r="K55" i="2" s="1"/>
  <c r="I44" i="2"/>
  <c r="J44" i="2" s="1"/>
  <c r="K44" i="2" s="1"/>
  <c r="I8" i="2"/>
  <c r="J8" i="2" s="1"/>
  <c r="K8" i="2" s="1"/>
  <c r="I27" i="2"/>
  <c r="J27" i="2" s="1"/>
  <c r="K27" i="2" s="1"/>
  <c r="I52" i="2"/>
  <c r="J52" i="2" s="1"/>
  <c r="K52" i="2" s="1"/>
  <c r="I20" i="2"/>
  <c r="J20" i="2" s="1"/>
  <c r="I42" i="2"/>
  <c r="P29" i="2" l="1"/>
  <c r="Q29" i="2" s="1"/>
  <c r="O29" i="2"/>
  <c r="K29" i="2"/>
  <c r="L29" i="2" s="1"/>
  <c r="P24" i="2"/>
  <c r="Q24" i="2" s="1"/>
  <c r="O24" i="2"/>
  <c r="K24" i="2"/>
  <c r="O23" i="2"/>
  <c r="K23" i="2"/>
  <c r="P23" i="2"/>
  <c r="Q23" i="2" s="1"/>
  <c r="P21" i="2"/>
  <c r="Q21" i="2" s="1"/>
  <c r="O21" i="2"/>
  <c r="K21" i="2"/>
  <c r="O16" i="2"/>
  <c r="K16" i="2"/>
  <c r="P16" i="2"/>
  <c r="Q16" i="2" s="1"/>
  <c r="L2" i="2"/>
  <c r="N33" i="2"/>
  <c r="N11" i="2"/>
  <c r="J42" i="2"/>
  <c r="K42" i="2" s="1"/>
  <c r="N29" i="2"/>
  <c r="N2" i="2"/>
  <c r="N6" i="2"/>
  <c r="N17" i="2"/>
  <c r="K13" i="2"/>
  <c r="P13" i="2"/>
  <c r="Q13" i="2" s="1"/>
  <c r="O13" i="2"/>
  <c r="K20" i="2"/>
  <c r="K62" i="2" s="1"/>
  <c r="P20" i="2"/>
  <c r="Q20" i="2" s="1"/>
  <c r="O20" i="2"/>
  <c r="O4" i="2"/>
  <c r="K4" i="2"/>
  <c r="P4" i="2"/>
  <c r="Q4" i="2" s="1"/>
  <c r="O11" i="2"/>
  <c r="K11" i="2"/>
  <c r="L11" i="2" s="1"/>
  <c r="P11" i="2"/>
  <c r="Q11" i="2" s="1"/>
  <c r="J62" i="2"/>
  <c r="O25" i="2"/>
  <c r="K25" i="2"/>
  <c r="K22" i="2"/>
  <c r="P22" i="2"/>
  <c r="Q22" i="2" s="1"/>
  <c r="O22" i="2"/>
  <c r="P17" i="2"/>
  <c r="Q17" i="2" s="1"/>
  <c r="O17" i="2"/>
  <c r="K17" i="2"/>
  <c r="O33" i="2"/>
  <c r="K33" i="2"/>
  <c r="P33" i="2"/>
  <c r="Q33" i="2" s="1"/>
  <c r="P31" i="2"/>
  <c r="Q31" i="2" s="1"/>
  <c r="O31" i="2"/>
  <c r="K31" i="2"/>
  <c r="K12" i="2"/>
  <c r="O12" i="2"/>
  <c r="P15" i="2"/>
  <c r="Q15" i="2" s="1"/>
  <c r="O15" i="2"/>
  <c r="K15" i="2"/>
  <c r="P30" i="2"/>
  <c r="Q30" i="2" s="1"/>
  <c r="O30" i="2"/>
  <c r="K30" i="2"/>
  <c r="H61" i="1" l="1"/>
  <c r="I61" i="1" s="1"/>
  <c r="J61" i="1" s="1"/>
  <c r="K61" i="1" s="1"/>
  <c r="H60" i="1"/>
  <c r="I60" i="1" s="1"/>
  <c r="J60" i="1" s="1"/>
  <c r="K60" i="1" s="1"/>
  <c r="H59" i="1"/>
  <c r="I59" i="1" s="1"/>
  <c r="J59" i="1" s="1"/>
  <c r="K59" i="1" s="1"/>
  <c r="H58" i="1"/>
  <c r="H57" i="1"/>
  <c r="I57" i="1" s="1"/>
  <c r="J57" i="1" s="1"/>
  <c r="K57" i="1" s="1"/>
  <c r="H56" i="1"/>
  <c r="H55" i="1"/>
  <c r="I55" i="1" s="1"/>
  <c r="J55" i="1" s="1"/>
  <c r="K55" i="1" s="1"/>
  <c r="H54" i="1"/>
  <c r="I54" i="1" s="1"/>
  <c r="J54" i="1" s="1"/>
  <c r="K54" i="1" s="1"/>
  <c r="H53" i="1"/>
  <c r="I53" i="1" s="1"/>
  <c r="J53" i="1" s="1"/>
  <c r="K53" i="1" s="1"/>
  <c r="H52" i="1"/>
  <c r="I52" i="1" s="1"/>
  <c r="J52" i="1" s="1"/>
  <c r="K52" i="1" s="1"/>
  <c r="H51" i="1"/>
  <c r="I51" i="1" s="1"/>
  <c r="J51" i="1" s="1"/>
  <c r="K51" i="1" s="1"/>
  <c r="H50" i="1"/>
  <c r="I50" i="1" s="1"/>
  <c r="J50" i="1" s="1"/>
  <c r="K50" i="1" s="1"/>
  <c r="H49" i="1"/>
  <c r="I49" i="1" s="1"/>
  <c r="J49" i="1" s="1"/>
  <c r="K49" i="1" s="1"/>
  <c r="H48" i="1"/>
  <c r="I48" i="1" s="1"/>
  <c r="J48" i="1" s="1"/>
  <c r="K48" i="1" s="1"/>
  <c r="H47" i="1"/>
  <c r="H46" i="1"/>
  <c r="I46" i="1" s="1"/>
  <c r="J46" i="1" s="1"/>
  <c r="K46" i="1" s="1"/>
  <c r="H45" i="1"/>
  <c r="H44" i="1"/>
  <c r="I44" i="1" s="1"/>
  <c r="J44" i="1" s="1"/>
  <c r="K44" i="1" s="1"/>
  <c r="H43" i="1"/>
  <c r="I43" i="1" s="1"/>
  <c r="J43" i="1" s="1"/>
  <c r="K43" i="1" s="1"/>
  <c r="H42" i="1"/>
  <c r="I42" i="1" s="1"/>
  <c r="J42" i="1" s="1"/>
  <c r="K42" i="1" s="1"/>
  <c r="H41" i="1"/>
  <c r="I41" i="1" s="1"/>
  <c r="J41" i="1" s="1"/>
  <c r="K41" i="1" s="1"/>
  <c r="H40" i="1"/>
  <c r="I40" i="1" s="1"/>
  <c r="J40" i="1" s="1"/>
  <c r="K40" i="1" s="1"/>
  <c r="H39" i="1"/>
  <c r="I56" i="1" s="1"/>
  <c r="J56" i="1" s="1"/>
  <c r="K56" i="1" s="1"/>
  <c r="H29" i="1"/>
  <c r="I31" i="1" s="1"/>
  <c r="J31" i="1" s="1"/>
  <c r="K31" i="1" s="1"/>
  <c r="H37" i="1"/>
  <c r="H36" i="1"/>
  <c r="H35" i="1"/>
  <c r="H34" i="1"/>
  <c r="H33" i="1"/>
  <c r="H32" i="1"/>
  <c r="I32" i="1" s="1"/>
  <c r="J32" i="1" s="1"/>
  <c r="K32" i="1" s="1"/>
  <c r="H31" i="1"/>
  <c r="H30" i="1"/>
  <c r="I30" i="1" s="1"/>
  <c r="J30" i="1" s="1"/>
  <c r="K30" i="1" s="1"/>
  <c r="H19" i="1"/>
  <c r="H27" i="1"/>
  <c r="H26" i="1"/>
  <c r="H25" i="1"/>
  <c r="H24" i="1"/>
  <c r="I24" i="1" s="1"/>
  <c r="J24" i="1" s="1"/>
  <c r="K24" i="1" s="1"/>
  <c r="H23" i="1"/>
  <c r="H22" i="1"/>
  <c r="H21" i="1"/>
  <c r="H20" i="1"/>
  <c r="I20" i="1" s="1"/>
  <c r="J20" i="1" s="1"/>
  <c r="K20" i="1" s="1"/>
  <c r="H17" i="1"/>
  <c r="H16" i="1"/>
  <c r="H15" i="1"/>
  <c r="H14" i="1"/>
  <c r="H13" i="1"/>
  <c r="H12" i="1"/>
  <c r="H11" i="1"/>
  <c r="I11" i="1" s="1"/>
  <c r="J11" i="1" s="1"/>
  <c r="I15" i="1"/>
  <c r="J15" i="1" s="1"/>
  <c r="K15" i="1" s="1"/>
  <c r="I7" i="1"/>
  <c r="J7" i="1" s="1"/>
  <c r="K7" i="1" s="1"/>
  <c r="H9" i="1"/>
  <c r="H8" i="1"/>
  <c r="H7" i="1"/>
  <c r="H6" i="1"/>
  <c r="I6" i="1" s="1"/>
  <c r="J6" i="1" s="1"/>
  <c r="K6" i="1" s="1"/>
  <c r="L6" i="1" s="1"/>
  <c r="H4" i="1"/>
  <c r="H3" i="1"/>
  <c r="H2" i="1"/>
  <c r="I4" i="1" l="1"/>
  <c r="J4" i="1" s="1"/>
  <c r="K4" i="1" s="1"/>
  <c r="I2" i="1"/>
  <c r="J2" i="1" s="1"/>
  <c r="K2" i="1" s="1"/>
  <c r="L2" i="1" s="1"/>
  <c r="I3" i="1"/>
  <c r="J3" i="1" s="1"/>
  <c r="K3" i="1" s="1"/>
  <c r="I33" i="1"/>
  <c r="J33" i="1" s="1"/>
  <c r="K33" i="1" s="1"/>
  <c r="I47" i="1"/>
  <c r="J47" i="1" s="1"/>
  <c r="K47" i="1" s="1"/>
  <c r="I34" i="1"/>
  <c r="J34" i="1" s="1"/>
  <c r="K34" i="1" s="1"/>
  <c r="I9" i="1"/>
  <c r="J9" i="1" s="1"/>
  <c r="K9" i="1" s="1"/>
  <c r="I35" i="1"/>
  <c r="J35" i="1" s="1"/>
  <c r="K35" i="1" s="1"/>
  <c r="I12" i="1"/>
  <c r="J12" i="1" s="1"/>
  <c r="K12" i="1" s="1"/>
  <c r="I39" i="1"/>
  <c r="J39" i="1" s="1"/>
  <c r="K39" i="1" s="1"/>
  <c r="L39" i="1" s="1"/>
  <c r="I37" i="1"/>
  <c r="J37" i="1" s="1"/>
  <c r="K37" i="1" s="1"/>
  <c r="I16" i="1"/>
  <c r="J16" i="1" s="1"/>
  <c r="K16" i="1" s="1"/>
  <c r="I29" i="1"/>
  <c r="J29" i="1" s="1"/>
  <c r="K29" i="1" s="1"/>
  <c r="L29" i="1" s="1"/>
  <c r="I58" i="1"/>
  <c r="J58" i="1" s="1"/>
  <c r="K58" i="1" s="1"/>
  <c r="I8" i="1"/>
  <c r="J8" i="1" s="1"/>
  <c r="K8" i="1" s="1"/>
  <c r="I27" i="1"/>
  <c r="J27" i="1" s="1"/>
  <c r="K27" i="1" s="1"/>
  <c r="I36" i="1"/>
  <c r="J36" i="1" s="1"/>
  <c r="K36" i="1" s="1"/>
  <c r="I45" i="1"/>
  <c r="J45" i="1" s="1"/>
  <c r="K45" i="1" s="1"/>
  <c r="I21" i="1"/>
  <c r="J21" i="1" s="1"/>
  <c r="K21" i="1" s="1"/>
  <c r="I25" i="1"/>
  <c r="J25" i="1" s="1"/>
  <c r="K25" i="1" s="1"/>
  <c r="I22" i="1"/>
  <c r="J22" i="1" s="1"/>
  <c r="K22" i="1" s="1"/>
  <c r="I26" i="1"/>
  <c r="J26" i="1" s="1"/>
  <c r="K26" i="1" s="1"/>
  <c r="I19" i="1"/>
  <c r="I23" i="1"/>
  <c r="J23" i="1" s="1"/>
  <c r="K23" i="1" s="1"/>
  <c r="I14" i="1"/>
  <c r="J14" i="1" s="1"/>
  <c r="K14" i="1" s="1"/>
  <c r="I13" i="1"/>
  <c r="J13" i="1" s="1"/>
  <c r="K13" i="1" s="1"/>
  <c r="I17" i="1"/>
  <c r="K11" i="1"/>
  <c r="G62" i="1"/>
  <c r="J17" i="1" l="1"/>
  <c r="K17" i="1" s="1"/>
  <c r="K62" i="1" s="1"/>
  <c r="J19" i="1"/>
  <c r="K19" i="1" s="1"/>
  <c r="L19" i="1" s="1"/>
  <c r="L11" i="1"/>
  <c r="J62" i="1" l="1"/>
  <c r="N33" i="1"/>
  <c r="O25" i="1" l="1"/>
  <c r="N17" i="1"/>
  <c r="N11" i="1" l="1"/>
  <c r="N2" i="1" l="1"/>
  <c r="N29" i="1"/>
  <c r="N6" i="1"/>
  <c r="P7" i="1" l="1"/>
  <c r="Q7" i="1" s="1"/>
  <c r="O7" i="1"/>
  <c r="P30" i="1"/>
  <c r="P2" i="1"/>
  <c r="Q2" i="1" s="1"/>
  <c r="P29" i="1"/>
  <c r="P31" i="1"/>
  <c r="O12" i="1"/>
  <c r="P33" i="1" l="1"/>
  <c r="Q33" i="1" s="1"/>
  <c r="O33" i="1"/>
  <c r="O11" i="1"/>
  <c r="P11" i="1"/>
  <c r="Q11" i="1" s="1"/>
  <c r="O31" i="1"/>
  <c r="Q31" i="1"/>
  <c r="O13" i="1"/>
  <c r="P13" i="1"/>
  <c r="Q13" i="1" s="1"/>
  <c r="O4" i="1"/>
  <c r="P4" i="1"/>
  <c r="Q4" i="1" s="1"/>
  <c r="O3" i="1"/>
  <c r="P3" i="1"/>
  <c r="Q3" i="1" s="1"/>
  <c r="O2" i="1"/>
  <c r="O6" i="1"/>
  <c r="P6" i="1"/>
  <c r="Q6" i="1" s="1"/>
  <c r="O14" i="1"/>
  <c r="P14" i="1"/>
  <c r="Q14" i="1" s="1"/>
  <c r="O16" i="1"/>
  <c r="P16" i="1"/>
  <c r="Q16" i="1" s="1"/>
  <c r="O15" i="1"/>
  <c r="P15" i="1"/>
  <c r="Q15" i="1" s="1"/>
  <c r="O30" i="1"/>
  <c r="Q30" i="1"/>
  <c r="O29" i="1"/>
  <c r="Q29" i="1"/>
  <c r="P17" i="1" l="1"/>
  <c r="Q17" i="1" s="1"/>
  <c r="O17" i="1"/>
  <c r="O21" i="1"/>
  <c r="P21" i="1"/>
  <c r="Q21" i="1" s="1"/>
  <c r="O22" i="1"/>
  <c r="P22" i="1"/>
  <c r="Q22" i="1" s="1"/>
  <c r="O20" i="1"/>
  <c r="P20" i="1"/>
  <c r="Q20" i="1" s="1"/>
  <c r="O24" i="1"/>
  <c r="P24" i="1"/>
  <c r="Q24" i="1" s="1"/>
  <c r="O19" i="1"/>
  <c r="P19" i="1"/>
  <c r="Q19" i="1" s="1"/>
  <c r="O23" i="1"/>
  <c r="P23" i="1"/>
  <c r="Q23" i="1" s="1"/>
  <c r="N42" i="1" l="1"/>
</calcChain>
</file>

<file path=xl/sharedStrings.xml><?xml version="1.0" encoding="utf-8"?>
<sst xmlns="http://schemas.openxmlformats.org/spreadsheetml/2006/main" count="402" uniqueCount="103">
  <si>
    <t>NOMBRES</t>
  </si>
  <si>
    <t>NO. IDENTIFICACIÓN</t>
  </si>
  <si>
    <t>CARGO</t>
  </si>
  <si>
    <t>GRADO</t>
  </si>
  <si>
    <t>Francisco Camargo Salsas</t>
  </si>
  <si>
    <t>Director Técnico</t>
  </si>
  <si>
    <t>PLANTA GLOBAL</t>
  </si>
  <si>
    <t>Viviana Angélica Peña Moreno</t>
  </si>
  <si>
    <t>Asesor</t>
  </si>
  <si>
    <t>Andrés Felipe González</t>
  </si>
  <si>
    <t>PLANTA TEMPORAL</t>
  </si>
  <si>
    <t xml:space="preserve">Paulo Alberto Molina Bolívar </t>
  </si>
  <si>
    <t xml:space="preserve">María Genobeba Ramírez Valderrama </t>
  </si>
  <si>
    <t xml:space="preserve">Carlos Enrique Garzón Dueñas </t>
  </si>
  <si>
    <t xml:space="preserve">Adriana Marcela Londoño Cancelado </t>
  </si>
  <si>
    <t xml:space="preserve">Sandra Yaneth García Herrera </t>
  </si>
  <si>
    <t>Cristian Leonardo Prieto Rivera</t>
  </si>
  <si>
    <t xml:space="preserve">Ana Yamile Correa Camacho </t>
  </si>
  <si>
    <t xml:space="preserve">Director técnico </t>
  </si>
  <si>
    <t>Grado 22</t>
  </si>
  <si>
    <t xml:space="preserve">Profesional especializada </t>
  </si>
  <si>
    <t xml:space="preserve">Grado 18 </t>
  </si>
  <si>
    <t>Porfesional especializado</t>
  </si>
  <si>
    <t>Jesús Hernando Amado Abril</t>
  </si>
  <si>
    <t xml:space="preserve">Subdirector </t>
  </si>
  <si>
    <t>Daniela Muñoz Neira</t>
  </si>
  <si>
    <t>Grado 17</t>
  </si>
  <si>
    <t>Grado 13</t>
  </si>
  <si>
    <t>Grado 00</t>
  </si>
  <si>
    <t>Aura Isabel Mora</t>
  </si>
  <si>
    <t>% DE PRODUCTOS</t>
  </si>
  <si>
    <t>Grado  15</t>
  </si>
  <si>
    <t>Grado 18</t>
  </si>
  <si>
    <t>Grado 9</t>
  </si>
  <si>
    <t>% dedicaión mensual</t>
  </si>
  <si>
    <t>Aporte total al Convenio en especie</t>
  </si>
  <si>
    <t>Ingreso mensual de cada servidor en convenio</t>
  </si>
  <si>
    <t>Aporte en pesos por area a los productos</t>
  </si>
  <si>
    <t>DGDI</t>
  </si>
  <si>
    <t>QUITAR</t>
  </si>
  <si>
    <t>Melissa Pacheco Pérez</t>
  </si>
  <si>
    <t>Paola Andrea Umaña Tamayo</t>
  </si>
  <si>
    <t>Jorge Alexander Murgas Torres</t>
  </si>
  <si>
    <t>Profesional especializado</t>
  </si>
  <si>
    <t>Leonardo Molina Henao</t>
  </si>
  <si>
    <t>Dolly Amaya Caballero</t>
  </si>
  <si>
    <t>Luz Daifenis Arango</t>
  </si>
  <si>
    <t>Ignacio Rico Gualteros</t>
  </si>
  <si>
    <t>Grado 19</t>
  </si>
  <si>
    <t>Grado 12</t>
  </si>
  <si>
    <t>Jessica Nathalie Ariza Castellanos</t>
  </si>
  <si>
    <t>Ana Yamile Correa</t>
  </si>
  <si>
    <t>Grado 16</t>
  </si>
  <si>
    <t>Ana Cecilia Fajardo Rojas</t>
  </si>
  <si>
    <t>Marlon Enrique Lozano Ortiz</t>
  </si>
  <si>
    <t>José Alexander Cardona Arango</t>
  </si>
  <si>
    <t>Grado 15</t>
  </si>
  <si>
    <t xml:space="preserve">Asesor </t>
  </si>
  <si>
    <t>Grado 4</t>
  </si>
  <si>
    <t>Edna Milena Peña Rinta</t>
  </si>
  <si>
    <t>Asesora</t>
  </si>
  <si>
    <t>Grado 04</t>
  </si>
  <si>
    <t>Elisa Fernanda Morales Orozco</t>
  </si>
  <si>
    <t>Leidy Tatiana Gómez Naranjo</t>
  </si>
  <si>
    <t>Patricia Villamil Avella</t>
  </si>
  <si>
    <t>Diego Alejandro Machuk Arias</t>
  </si>
  <si>
    <t>Isabel Cristina Ramos Quintero</t>
  </si>
  <si>
    <t>Karol Wilfredo Camargo</t>
  </si>
  <si>
    <t>Luis Felipe Adames Adame Morales</t>
  </si>
  <si>
    <t>Camilo Andrés Beltrán</t>
  </si>
  <si>
    <t xml:space="preserve">Asesor 1020 </t>
  </si>
  <si>
    <t>Grado 09</t>
  </si>
  <si>
    <t>Grado 21</t>
  </si>
  <si>
    <t xml:space="preserve">Profesional especializado </t>
  </si>
  <si>
    <t xml:space="preserve">Profesional universitario </t>
  </si>
  <si>
    <t xml:space="preserve">Secretaria ejecutiva </t>
  </si>
  <si>
    <t>Iván Arturo Márquez Rincón</t>
  </si>
  <si>
    <t>Carmen Julia Páez Villamil</t>
  </si>
  <si>
    <t>Cesar Forero Vásquez</t>
  </si>
  <si>
    <t>Juan Pablo Beltrán</t>
  </si>
  <si>
    <t>Myrian Cubillos Benavides</t>
  </si>
  <si>
    <t>Martha Roció Murillo</t>
  </si>
  <si>
    <t>Ana Yolanda Garzón</t>
  </si>
  <si>
    <t>Carlos Andrés Rodríguez</t>
  </si>
  <si>
    <t>Sigifredo Albéniz Salinas Sosa</t>
  </si>
  <si>
    <t>Angela Milena Peña Méndez</t>
  </si>
  <si>
    <t>Camilo Andrés Acosta Hermosa</t>
  </si>
  <si>
    <t>Cindy Carolina Valbuena Caro</t>
  </si>
  <si>
    <t>Andrés Camilo Sabogal Suescun</t>
  </si>
  <si>
    <t>Gerardo Duque Gutiérrez</t>
  </si>
  <si>
    <t>María Angelica González Vásquez</t>
  </si>
  <si>
    <t>Catherine Ivonn González Gaviria</t>
  </si>
  <si>
    <t>Ruby Silva Gómez</t>
  </si>
  <si>
    <t>Nathaly Julieth Cárdenas</t>
  </si>
  <si>
    <t>Lisandro Mauricio Silva Chacón</t>
  </si>
  <si>
    <t>Yudy Katherine Restrepo Jimenez</t>
  </si>
  <si>
    <t>Ingreso 8 meses vigencia convenio</t>
  </si>
  <si>
    <t>% DE PRODUCTOS POR CADA SERVIDOR</t>
  </si>
  <si>
    <t>Recurso en especie aportado por cada servidor del DAFP</t>
  </si>
  <si>
    <t>% de dedicación en tiempo</t>
  </si>
  <si>
    <t>% INDIVIDUAL RESPECTO A PRODUCTOS</t>
  </si>
  <si>
    <t>SALARIO BÁSICO MENSUAL</t>
  </si>
  <si>
    <t>INGRESO TOTAL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</si>
</sst>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Helvetica"/>
    </font>
    <font>
      <b/>
      <sz val="10"/>
      <color rgb="FF000000"/>
      <name val="Helvetica"/>
    </font>
    <font>
      <b/>
      <sz val="10"/>
      <color theme="1"/>
      <name val="Helvetica"/>
    </font>
    <font>
      <sz val="10"/>
      <color rgb="FF000000"/>
      <name val="Helvetica"/>
    </font>
    <font>
      <sz val="10"/>
      <color theme="1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2" fillId="0" borderId="0" xfId="0" applyFont="1"/>
    <xf numFmtId="0" fontId="0" fillId="5" borderId="0" xfId="0" applyFill="1"/>
    <xf numFmtId="0" fontId="2" fillId="5" borderId="0" xfId="0" applyFont="1" applyFill="1"/>
    <xf numFmtId="0" fontId="2" fillId="0" borderId="0" xfId="0" applyFont="1" applyFill="1"/>
    <xf numFmtId="0" fontId="0" fillId="0" borderId="0" xfId="0" applyFill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10" fontId="7" fillId="0" borderId="2" xfId="0" applyNumberFormat="1" applyFont="1" applyBorder="1"/>
    <xf numFmtId="4" fontId="7" fillId="0" borderId="2" xfId="0" applyNumberFormat="1" applyFont="1" applyBorder="1"/>
    <xf numFmtId="3" fontId="6" fillId="2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7" fillId="0" borderId="7" xfId="0" applyFont="1" applyBorder="1"/>
    <xf numFmtId="3" fontId="3" fillId="0" borderId="9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0" fontId="5" fillId="4" borderId="4" xfId="0" applyNumberFormat="1" applyFont="1" applyFill="1" applyBorder="1" applyAlignment="1">
      <alignment horizontal="center" vertical="center" wrapText="1"/>
    </xf>
    <xf numFmtId="164" fontId="5" fillId="4" borderId="4" xfId="1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left" vertical="center" wrapText="1"/>
    </xf>
    <xf numFmtId="10" fontId="4" fillId="2" borderId="7" xfId="2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164" fontId="5" fillId="0" borderId="7" xfId="0" applyNumberFormat="1" applyFont="1" applyBorder="1"/>
    <xf numFmtId="43" fontId="5" fillId="0" borderId="7" xfId="3" applyFont="1" applyBorder="1"/>
    <xf numFmtId="10" fontId="5" fillId="0" borderId="7" xfId="2" applyNumberFormat="1" applyFont="1" applyBorder="1" applyAlignment="1">
      <alignment horizontal="center"/>
    </xf>
    <xf numFmtId="164" fontId="5" fillId="0" borderId="7" xfId="1" applyNumberFormat="1" applyFont="1" applyBorder="1"/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horizontal="left" vertical="center" wrapText="1"/>
    </xf>
    <xf numFmtId="10" fontId="6" fillId="2" borderId="7" xfId="2" applyNumberFormat="1" applyFont="1" applyFill="1" applyBorder="1" applyAlignment="1">
      <alignment horizontal="center" vertical="center" wrapText="1"/>
    </xf>
    <xf numFmtId="164" fontId="6" fillId="5" borderId="7" xfId="1" applyNumberFormat="1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/>
    <xf numFmtId="43" fontId="5" fillId="5" borderId="7" xfId="3" applyFont="1" applyFill="1" applyBorder="1"/>
    <xf numFmtId="10" fontId="5" fillId="5" borderId="7" xfId="2" applyNumberFormat="1" applyFont="1" applyFill="1" applyBorder="1" applyAlignment="1">
      <alignment horizontal="center"/>
    </xf>
    <xf numFmtId="164" fontId="5" fillId="5" borderId="7" xfId="1" applyNumberFormat="1" applyFont="1" applyFill="1" applyBorder="1"/>
    <xf numFmtId="3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5" borderId="7" xfId="1" applyNumberFormat="1" applyFont="1" applyFill="1" applyBorder="1"/>
    <xf numFmtId="0" fontId="7" fillId="0" borderId="7" xfId="0" applyFont="1" applyFill="1" applyBorder="1"/>
    <xf numFmtId="43" fontId="5" fillId="0" borderId="7" xfId="3" applyFont="1" applyFill="1" applyBorder="1"/>
    <xf numFmtId="10" fontId="5" fillId="0" borderId="7" xfId="2" applyNumberFormat="1" applyFont="1" applyFill="1" applyBorder="1" applyAlignment="1">
      <alignment horizontal="center"/>
    </xf>
    <xf numFmtId="0" fontId="5" fillId="0" borderId="7" xfId="1" applyNumberFormat="1" applyFont="1" applyFill="1" applyBorder="1"/>
    <xf numFmtId="164" fontId="6" fillId="0" borderId="7" xfId="1" applyNumberFormat="1" applyFont="1" applyFill="1" applyBorder="1" applyAlignment="1">
      <alignment horizontal="left" vertical="center" wrapText="1"/>
    </xf>
    <xf numFmtId="164" fontId="5" fillId="0" borderId="7" xfId="1" applyNumberFormat="1" applyFont="1" applyFill="1" applyBorder="1"/>
    <xf numFmtId="44" fontId="6" fillId="2" borderId="7" xfId="1" applyFont="1" applyFill="1" applyBorder="1" applyAlignment="1">
      <alignment horizontal="left" vertical="center" wrapText="1"/>
    </xf>
    <xf numFmtId="164" fontId="7" fillId="0" borderId="7" xfId="1" applyNumberFormat="1" applyFont="1" applyBorder="1"/>
    <xf numFmtId="0" fontId="7" fillId="0" borderId="7" xfId="0" applyFont="1" applyBorder="1" applyAlignment="1">
      <alignment horizontal="center"/>
    </xf>
    <xf numFmtId="10" fontId="7" fillId="0" borderId="7" xfId="0" applyNumberFormat="1" applyFont="1" applyBorder="1"/>
    <xf numFmtId="4" fontId="7" fillId="0" borderId="7" xfId="0" applyNumberFormat="1" applyFont="1" applyBorder="1"/>
    <xf numFmtId="0" fontId="4" fillId="4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7" fillId="0" borderId="13" xfId="0" applyFont="1" applyBorder="1"/>
    <xf numFmtId="0" fontId="7" fillId="0" borderId="15" xfId="0" applyFont="1" applyBorder="1"/>
    <xf numFmtId="0" fontId="4" fillId="4" borderId="7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164" fontId="6" fillId="2" borderId="8" xfId="1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top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left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vertical="center" wrapText="1"/>
    </xf>
    <xf numFmtId="3" fontId="6" fillId="5" borderId="9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10" fontId="2" fillId="0" borderId="0" xfId="2" applyNumberFormat="1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9" fontId="2" fillId="0" borderId="0" xfId="2" applyFont="1" applyBorder="1" applyAlignment="1">
      <alignment horizontal="center" vertical="center"/>
    </xf>
    <xf numFmtId="164" fontId="4" fillId="4" borderId="5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164" fontId="7" fillId="0" borderId="0" xfId="1" applyNumberFormat="1" applyFont="1"/>
    <xf numFmtId="164" fontId="4" fillId="2" borderId="7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Border="1" applyAlignment="1">
      <alignment vertical="center"/>
    </xf>
    <xf numFmtId="3" fontId="6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/>
    <xf numFmtId="43" fontId="5" fillId="3" borderId="7" xfId="3" applyFont="1" applyFill="1" applyBorder="1"/>
    <xf numFmtId="10" fontId="5" fillId="3" borderId="7" xfId="2" applyNumberFormat="1" applyFont="1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6" fillId="3" borderId="7" xfId="0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vertical="center"/>
    </xf>
    <xf numFmtId="164" fontId="6" fillId="3" borderId="8" xfId="1" applyNumberFormat="1" applyFont="1" applyFill="1" applyBorder="1" applyAlignment="1">
      <alignment horizontal="center" vertical="center" wrapText="1"/>
    </xf>
    <xf numFmtId="10" fontId="4" fillId="3" borderId="7" xfId="2" applyNumberFormat="1" applyFont="1" applyFill="1" applyBorder="1" applyAlignment="1">
      <alignment horizontal="center" vertical="center" wrapText="1"/>
    </xf>
    <xf numFmtId="164" fontId="4" fillId="3" borderId="7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/>
    <xf numFmtId="44" fontId="2" fillId="0" borderId="18" xfId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3" fontId="6" fillId="2" borderId="17" xfId="0" applyNumberFormat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64" fontId="4" fillId="2" borderId="24" xfId="1" applyNumberFormat="1" applyFont="1" applyFill="1" applyBorder="1" applyAlignment="1">
      <alignment horizontal="left" vertical="center" wrapText="1"/>
    </xf>
    <xf numFmtId="164" fontId="4" fillId="2" borderId="25" xfId="1" applyNumberFormat="1" applyFont="1" applyFill="1" applyBorder="1" applyAlignment="1">
      <alignment horizontal="left" vertical="center" wrapText="1"/>
    </xf>
    <xf numFmtId="164" fontId="6" fillId="2" borderId="24" xfId="1" applyNumberFormat="1" applyFont="1" applyFill="1" applyBorder="1" applyAlignment="1">
      <alignment horizontal="center" vertical="center" wrapText="1"/>
    </xf>
    <xf numFmtId="10" fontId="4" fillId="2" borderId="25" xfId="2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32" xfId="0" applyNumberFormat="1" applyFont="1" applyFill="1" applyBorder="1" applyAlignment="1">
      <alignment horizontal="left" vertical="center" wrapText="1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4" xfId="0" applyBorder="1" applyAlignment="1">
      <alignment vertical="center"/>
    </xf>
    <xf numFmtId="3" fontId="6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6" fillId="2" borderId="35" xfId="1" applyNumberFormat="1" applyFont="1" applyFill="1" applyBorder="1" applyAlignment="1">
      <alignment horizontal="left" vertical="center" wrapText="1"/>
    </xf>
    <xf numFmtId="164" fontId="6" fillId="2" borderId="37" xfId="1" applyNumberFormat="1" applyFont="1" applyFill="1" applyBorder="1" applyAlignment="1">
      <alignment horizontal="center" vertical="center" wrapText="1"/>
    </xf>
    <xf numFmtId="10" fontId="4" fillId="2" borderId="35" xfId="2" applyNumberFormat="1" applyFont="1" applyFill="1" applyBorder="1" applyAlignment="1">
      <alignment horizontal="center" vertical="center" wrapText="1"/>
    </xf>
    <xf numFmtId="164" fontId="4" fillId="2" borderId="35" xfId="1" applyNumberFormat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164" fontId="4" fillId="6" borderId="39" xfId="1" applyNumberFormat="1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3" fontId="6" fillId="2" borderId="36" xfId="0" applyNumberFormat="1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 wrapText="1"/>
    </xf>
    <xf numFmtId="164" fontId="6" fillId="2" borderId="36" xfId="1" applyNumberFormat="1" applyFont="1" applyFill="1" applyBorder="1" applyAlignment="1">
      <alignment horizontal="left" vertical="center" wrapText="1"/>
    </xf>
    <xf numFmtId="10" fontId="6" fillId="2" borderId="36" xfId="2" applyNumberFormat="1" applyFont="1" applyFill="1" applyBorder="1" applyAlignment="1">
      <alignment horizontal="center" vertical="center" wrapText="1"/>
    </xf>
    <xf numFmtId="164" fontId="6" fillId="2" borderId="42" xfId="1" applyNumberFormat="1" applyFont="1" applyFill="1" applyBorder="1" applyAlignment="1">
      <alignment horizontal="center" vertical="center" wrapText="1"/>
    </xf>
    <xf numFmtId="4" fontId="4" fillId="2" borderId="36" xfId="0" applyNumberFormat="1" applyFont="1" applyFill="1" applyBorder="1" applyAlignment="1">
      <alignment horizontal="center" vertical="center" wrapText="1"/>
    </xf>
    <xf numFmtId="164" fontId="4" fillId="2" borderId="36" xfId="0" applyNumberFormat="1" applyFont="1" applyFill="1" applyBorder="1" applyAlignment="1">
      <alignment horizontal="left" vertical="center" wrapText="1"/>
    </xf>
    <xf numFmtId="164" fontId="4" fillId="2" borderId="38" xfId="0" applyNumberFormat="1" applyFont="1" applyFill="1" applyBorder="1" applyAlignment="1">
      <alignment horizontal="left" vertical="center" wrapText="1"/>
    </xf>
    <xf numFmtId="3" fontId="4" fillId="6" borderId="43" xfId="0" applyNumberFormat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3" fontId="6" fillId="2" borderId="4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3" fontId="6" fillId="2" borderId="23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2" borderId="44" xfId="0" applyNumberFormat="1" applyFont="1" applyFill="1" applyBorder="1" applyAlignment="1">
      <alignment horizontal="center" vertical="center" wrapText="1"/>
    </xf>
    <xf numFmtId="3" fontId="6" fillId="5" borderId="23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2" borderId="37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5" xfId="0" applyBorder="1" applyAlignment="1">
      <alignment vertical="center"/>
    </xf>
    <xf numFmtId="0" fontId="6" fillId="3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164" fontId="6" fillId="2" borderId="24" xfId="1" applyNumberFormat="1" applyFont="1" applyFill="1" applyBorder="1" applyAlignment="1">
      <alignment horizontal="left" vertical="center" wrapText="1"/>
    </xf>
    <xf numFmtId="164" fontId="4" fillId="2" borderId="24" xfId="1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3" fontId="6" fillId="0" borderId="35" xfId="0" applyNumberFormat="1" applyFont="1" applyFill="1" applyBorder="1" applyAlignment="1">
      <alignment horizontal="center" vertical="center" wrapText="1"/>
    </xf>
    <xf numFmtId="164" fontId="6" fillId="2" borderId="17" xfId="1" applyNumberFormat="1" applyFont="1" applyFill="1" applyBorder="1" applyAlignment="1">
      <alignment horizontal="left" vertical="center" wrapText="1"/>
    </xf>
    <xf numFmtId="10" fontId="6" fillId="2" borderId="17" xfId="2" applyNumberFormat="1" applyFont="1" applyFill="1" applyBorder="1" applyAlignment="1">
      <alignment horizontal="center" vertical="center" wrapText="1"/>
    </xf>
    <xf numFmtId="164" fontId="6" fillId="2" borderId="46" xfId="1" applyNumberFormat="1" applyFont="1" applyFill="1" applyBorder="1" applyAlignment="1">
      <alignment horizontal="center" vertical="center" wrapText="1"/>
    </xf>
    <xf numFmtId="4" fontId="4" fillId="2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34" xfId="0" applyFont="1" applyBorder="1"/>
    <xf numFmtId="3" fontId="3" fillId="0" borderId="35" xfId="0" applyNumberFormat="1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164" fontId="7" fillId="0" borderId="35" xfId="1" applyNumberFormat="1" applyFont="1" applyBorder="1"/>
    <xf numFmtId="10" fontId="4" fillId="2" borderId="3" xfId="2" applyNumberFormat="1" applyFont="1" applyFill="1" applyBorder="1" applyAlignment="1">
      <alignment horizontal="center" vertical="center" wrapText="1"/>
    </xf>
    <xf numFmtId="10" fontId="4" fillId="2" borderId="17" xfId="2" applyNumberFormat="1" applyFont="1" applyFill="1" applyBorder="1" applyAlignment="1">
      <alignment horizontal="center" vertical="center" wrapText="1"/>
    </xf>
    <xf numFmtId="10" fontId="4" fillId="2" borderId="9" xfId="2" applyNumberFormat="1" applyFont="1" applyFill="1" applyBorder="1" applyAlignment="1">
      <alignment horizontal="center" vertical="center" wrapText="1"/>
    </xf>
    <xf numFmtId="10" fontId="4" fillId="2" borderId="26" xfId="2" applyNumberFormat="1" applyFont="1" applyFill="1" applyBorder="1" applyAlignment="1">
      <alignment horizontal="center" vertical="center" wrapText="1"/>
    </xf>
    <xf numFmtId="10" fontId="4" fillId="2" borderId="36" xfId="2" applyNumberFormat="1" applyFont="1" applyFill="1" applyBorder="1" applyAlignment="1">
      <alignment horizontal="center" vertical="center" wrapText="1"/>
    </xf>
    <xf numFmtId="10" fontId="4" fillId="2" borderId="27" xfId="2" applyNumberFormat="1" applyFont="1" applyFill="1" applyBorder="1" applyAlignment="1">
      <alignment horizontal="center" vertical="center" wrapText="1"/>
    </xf>
    <xf numFmtId="10" fontId="4" fillId="2" borderId="29" xfId="2" applyNumberFormat="1" applyFont="1" applyFill="1" applyBorder="1" applyAlignment="1">
      <alignment horizontal="center" vertical="center" wrapText="1"/>
    </xf>
    <xf numFmtId="10" fontId="4" fillId="2" borderId="38" xfId="2" applyNumberFormat="1" applyFont="1" applyFill="1" applyBorder="1" applyAlignment="1">
      <alignment horizontal="center" vertical="center" wrapText="1"/>
    </xf>
    <xf numFmtId="10" fontId="4" fillId="2" borderId="31" xfId="2" applyNumberFormat="1" applyFont="1" applyFill="1" applyBorder="1" applyAlignment="1">
      <alignment horizontal="center" vertical="center" wrapText="1"/>
    </xf>
    <xf numFmtId="10" fontId="4" fillId="2" borderId="33" xfId="2" applyNumberFormat="1" applyFont="1" applyFill="1" applyBorder="1" applyAlignment="1">
      <alignment horizontal="center" vertical="center" wrapText="1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0"/>
  <sheetViews>
    <sheetView zoomScale="93" zoomScaleNormal="93" workbookViewId="0">
      <pane ySplit="1" topLeftCell="A20" activePane="bottomLeft" state="frozen"/>
      <selection activeCell="F1" sqref="F1"/>
      <selection pane="bottomLeft" activeCell="A34" sqref="A34"/>
    </sheetView>
  </sheetViews>
  <sheetFormatPr baseColWidth="10" defaultRowHeight="20.100000000000001" customHeight="1" x14ac:dyDescent="0.25"/>
  <cols>
    <col min="1" max="1" width="35.140625" style="65" customWidth="1"/>
    <col min="2" max="2" width="17.140625" style="67" customWidth="1"/>
    <col min="3" max="3" width="31.5703125" style="57" customWidth="1"/>
    <col min="4" max="4" width="13.7109375" style="57" customWidth="1"/>
    <col min="5" max="5" width="16.28515625" style="15" customWidth="1"/>
    <col min="6" max="6" width="22.85546875" style="15" customWidth="1"/>
    <col min="7" max="7" width="23.7109375" style="15" customWidth="1"/>
    <col min="8" max="8" width="19.42578125" style="105" customWidth="1"/>
    <col min="9" max="9" width="19.28515625" style="9" customWidth="1"/>
    <col min="10" max="12" width="22.7109375" style="8" customWidth="1"/>
    <col min="13" max="13" width="39.5703125" style="8" customWidth="1"/>
    <col min="14" max="14" width="21.140625" style="8" customWidth="1"/>
    <col min="15" max="15" width="25.85546875" style="8" customWidth="1"/>
    <col min="16" max="16" width="18" style="10" customWidth="1"/>
    <col min="17" max="17" width="20.5703125" style="11" customWidth="1"/>
    <col min="21" max="21" width="40.28515625" customWidth="1"/>
  </cols>
  <sheetData>
    <row r="1" spans="1:18" ht="41.25" customHeight="1" thickBot="1" x14ac:dyDescent="0.3">
      <c r="A1" s="60" t="s">
        <v>0</v>
      </c>
      <c r="B1" s="95" t="s">
        <v>1</v>
      </c>
      <c r="C1" s="96" t="s">
        <v>2</v>
      </c>
      <c r="D1" s="96" t="s">
        <v>3</v>
      </c>
      <c r="E1" s="66" t="s">
        <v>101</v>
      </c>
      <c r="F1" s="66" t="s">
        <v>102</v>
      </c>
      <c r="G1" s="66" t="s">
        <v>30</v>
      </c>
      <c r="H1" s="102" t="s">
        <v>96</v>
      </c>
      <c r="I1" s="20" t="s">
        <v>100</v>
      </c>
      <c r="J1" s="66" t="s">
        <v>97</v>
      </c>
      <c r="K1" s="99" t="s">
        <v>98</v>
      </c>
      <c r="L1" s="99" t="s">
        <v>99</v>
      </c>
      <c r="M1" s="21"/>
      <c r="N1" s="20" t="s">
        <v>37</v>
      </c>
      <c r="O1" s="22" t="s">
        <v>36</v>
      </c>
      <c r="P1" s="23" t="s">
        <v>34</v>
      </c>
      <c r="Q1" s="24" t="s">
        <v>35</v>
      </c>
    </row>
    <row r="2" spans="1:18" s="2" customFormat="1" ht="20.100000000000001" customHeight="1" thickBot="1" x14ac:dyDescent="0.3">
      <c r="A2" s="97" t="s">
        <v>4</v>
      </c>
      <c r="B2" s="81">
        <v>7228600</v>
      </c>
      <c r="C2" s="77" t="s">
        <v>5</v>
      </c>
      <c r="D2" s="78" t="s">
        <v>19</v>
      </c>
      <c r="E2" s="79">
        <v>13566889</v>
      </c>
      <c r="F2" s="27">
        <v>414710660</v>
      </c>
      <c r="G2" s="196">
        <v>0.19370000000000001</v>
      </c>
      <c r="H2" s="104">
        <f>+(F2/12)*8</f>
        <v>276473773.33333331</v>
      </c>
      <c r="I2" s="28">
        <f>(H2)/(SUM($H$2:$H$4))</f>
        <v>0.39474387642935505</v>
      </c>
      <c r="J2" s="28">
        <f>+I2*$G$2</f>
        <v>7.646188886436607E-2</v>
      </c>
      <c r="K2" s="106">
        <f>+(500000000)*J2</f>
        <v>38230944.432183035</v>
      </c>
      <c r="L2" s="196">
        <f>+K2/H2</f>
        <v>0.13828054636520448</v>
      </c>
      <c r="M2" s="31" t="s">
        <v>6</v>
      </c>
      <c r="N2" s="32">
        <f>+G2*$I$42</f>
        <v>6.5633234243239391E-3</v>
      </c>
      <c r="O2" s="33">
        <f>+J2/9</f>
        <v>8.4957654293740074E-3</v>
      </c>
      <c r="P2" s="34">
        <f>+J2/F2</f>
        <v>1.8437406182027264E-10</v>
      </c>
      <c r="Q2" s="35">
        <f>+P2*F2</f>
        <v>7.646188886436607E-2</v>
      </c>
    </row>
    <row r="3" spans="1:18" ht="20.100000000000001" customHeight="1" x14ac:dyDescent="0.25">
      <c r="A3" s="86" t="s">
        <v>7</v>
      </c>
      <c r="B3" s="80">
        <v>52527157</v>
      </c>
      <c r="C3" s="75" t="s">
        <v>8</v>
      </c>
      <c r="D3" s="75" t="s">
        <v>31</v>
      </c>
      <c r="E3" s="38">
        <v>12258871</v>
      </c>
      <c r="F3" s="38">
        <v>333540300</v>
      </c>
      <c r="G3" s="197"/>
      <c r="H3" s="104">
        <f>+(F3/12)*8</f>
        <v>222360200</v>
      </c>
      <c r="I3" s="28">
        <f t="shared" ref="I3:I4" si="0">(H3)/(SUM($H$2:$H$4))</f>
        <v>0.31748156887843204</v>
      </c>
      <c r="J3" s="28">
        <f t="shared" ref="J3" si="1">+I3*$G$2</f>
        <v>6.1496179891752288E-2</v>
      </c>
      <c r="K3" s="106">
        <f t="shared" ref="K3:K4" si="2">+(500000000)*J3</f>
        <v>30748089.945876144</v>
      </c>
      <c r="L3" s="197"/>
      <c r="M3" s="36" t="s">
        <v>6</v>
      </c>
      <c r="N3" s="32"/>
      <c r="O3" s="33">
        <f>+J3/9</f>
        <v>6.8329088768613652E-3</v>
      </c>
      <c r="P3" s="34">
        <f t="shared" ref="P3:P33" si="3">+J3/F3</f>
        <v>1.8437406182027266E-10</v>
      </c>
      <c r="Q3" s="35">
        <f t="shared" ref="Q3:Q33" si="4">+P3*F3</f>
        <v>6.1496179891752288E-2</v>
      </c>
    </row>
    <row r="4" spans="1:18" ht="20.100000000000001" customHeight="1" x14ac:dyDescent="0.25">
      <c r="A4" s="61" t="s">
        <v>9</v>
      </c>
      <c r="B4" s="12">
        <v>80730274</v>
      </c>
      <c r="C4" s="37" t="s">
        <v>8</v>
      </c>
      <c r="D4" s="37" t="s">
        <v>27</v>
      </c>
      <c r="E4" s="38">
        <v>11379567</v>
      </c>
      <c r="F4" s="38">
        <v>302330657</v>
      </c>
      <c r="G4" s="198"/>
      <c r="H4" s="104">
        <f>+(F4/12)*8</f>
        <v>201553771.33333334</v>
      </c>
      <c r="I4" s="28">
        <f t="shared" si="0"/>
        <v>0.28777455469221297</v>
      </c>
      <c r="J4" s="28">
        <f>+I4*$G$2</f>
        <v>5.5741931243881652E-2</v>
      </c>
      <c r="K4" s="106">
        <f t="shared" si="2"/>
        <v>27870965.621940825</v>
      </c>
      <c r="L4" s="198"/>
      <c r="M4" s="36" t="s">
        <v>6</v>
      </c>
      <c r="N4" s="32"/>
      <c r="O4" s="33">
        <f>+J4/9</f>
        <v>6.1935479159868504E-3</v>
      </c>
      <c r="P4" s="34">
        <f t="shared" si="3"/>
        <v>1.8437406182027266E-10</v>
      </c>
      <c r="Q4" s="35">
        <f t="shared" si="4"/>
        <v>5.5741931243881652E-2</v>
      </c>
    </row>
    <row r="5" spans="1:18" s="1" customFormat="1" ht="7.5" customHeight="1" thickBot="1" x14ac:dyDescent="0.3">
      <c r="A5" s="85"/>
      <c r="B5" s="74"/>
      <c r="C5" s="68"/>
      <c r="D5" s="68"/>
      <c r="E5" s="38"/>
      <c r="F5" s="38"/>
      <c r="G5" s="39"/>
      <c r="H5" s="104"/>
      <c r="I5" s="29"/>
      <c r="J5" s="30"/>
      <c r="K5" s="30"/>
      <c r="L5" s="30"/>
      <c r="M5" s="36"/>
      <c r="N5" s="15"/>
      <c r="O5" s="33"/>
      <c r="P5" s="34"/>
      <c r="Q5" s="35"/>
    </row>
    <row r="6" spans="1:18" s="2" customFormat="1" ht="20.100000000000001" customHeight="1" thickBot="1" x14ac:dyDescent="0.3">
      <c r="A6" s="94" t="s">
        <v>23</v>
      </c>
      <c r="B6" s="76">
        <v>79267280</v>
      </c>
      <c r="C6" s="83" t="s">
        <v>24</v>
      </c>
      <c r="D6" s="84" t="s">
        <v>28</v>
      </c>
      <c r="E6" s="79">
        <v>26637890</v>
      </c>
      <c r="F6" s="27">
        <v>654435742</v>
      </c>
      <c r="G6" s="196">
        <v>3.7499999999999999E-2</v>
      </c>
      <c r="H6" s="104">
        <f>+(F6/12)*8</f>
        <v>436290494.66666669</v>
      </c>
      <c r="I6" s="28">
        <f>(H6)/(SUM($H$6:$H$9))</f>
        <v>0.51186106395384967</v>
      </c>
      <c r="J6" s="28">
        <f>+I6*$G$6</f>
        <v>1.9194789898269362E-2</v>
      </c>
      <c r="K6" s="106">
        <f>+(500000000)*J6</f>
        <v>9597394.9491346814</v>
      </c>
      <c r="L6" s="196">
        <f>+K6/H6</f>
        <v>2.1997717269699523E-2</v>
      </c>
      <c r="M6" s="31" t="s">
        <v>6</v>
      </c>
      <c r="N6" s="32">
        <f>+G6*$I$42</f>
        <v>1.2706485720812993E-3</v>
      </c>
      <c r="O6" s="33">
        <f>+J6/9</f>
        <v>2.1327544331410401E-3</v>
      </c>
      <c r="P6" s="34">
        <f t="shared" si="3"/>
        <v>2.9330289692932698E-11</v>
      </c>
      <c r="Q6" s="35">
        <f t="shared" si="4"/>
        <v>1.9194789898269362E-2</v>
      </c>
    </row>
    <row r="7" spans="1:18" ht="20.100000000000001" customHeight="1" x14ac:dyDescent="0.25">
      <c r="A7" s="92" t="s">
        <v>40</v>
      </c>
      <c r="B7" s="80">
        <v>1032502247</v>
      </c>
      <c r="C7" s="75" t="s">
        <v>60</v>
      </c>
      <c r="D7" s="93" t="s">
        <v>61</v>
      </c>
      <c r="E7" s="38">
        <v>6060742</v>
      </c>
      <c r="F7" s="38">
        <v>161020900</v>
      </c>
      <c r="G7" s="197"/>
      <c r="H7" s="104">
        <f>+(F7/12)*8</f>
        <v>107347266.66666667</v>
      </c>
      <c r="I7" s="28">
        <f t="shared" ref="I7:I9" si="5">(H7)/(SUM($H$6:$H$9))</f>
        <v>0.12594105716311324</v>
      </c>
      <c r="J7" s="28">
        <f t="shared" ref="J7:J9" si="6">+I7*$G$6</f>
        <v>4.7227896436167465E-3</v>
      </c>
      <c r="K7" s="106">
        <f t="shared" ref="K7:K9" si="7">+(500000000)*J7</f>
        <v>2361394.8218083731</v>
      </c>
      <c r="L7" s="197"/>
      <c r="M7" s="36" t="s">
        <v>10</v>
      </c>
      <c r="N7" s="15"/>
      <c r="O7" s="33">
        <f>+J7/9</f>
        <v>5.2475440484630513E-4</v>
      </c>
      <c r="P7" s="34">
        <f t="shared" si="3"/>
        <v>2.9330289692932698E-11</v>
      </c>
      <c r="Q7" s="35">
        <f t="shared" si="4"/>
        <v>4.7227896436167465E-3</v>
      </c>
    </row>
    <row r="8" spans="1:18" s="1" customFormat="1" ht="20.100000000000001" customHeight="1" x14ac:dyDescent="0.25">
      <c r="A8" s="62" t="s">
        <v>93</v>
      </c>
      <c r="B8" s="12">
        <v>1015472330</v>
      </c>
      <c r="C8" s="37" t="s">
        <v>8</v>
      </c>
      <c r="D8" s="26" t="s">
        <v>27</v>
      </c>
      <c r="E8" s="38">
        <v>11379567</v>
      </c>
      <c r="F8" s="38">
        <v>309616126</v>
      </c>
      <c r="G8" s="197"/>
      <c r="H8" s="104">
        <f>+(F8/12)*8</f>
        <v>206410750.66666666</v>
      </c>
      <c r="I8" s="28">
        <f t="shared" si="5"/>
        <v>0.24216348451156136</v>
      </c>
      <c r="J8" s="28">
        <f t="shared" si="6"/>
        <v>9.0811306691835503E-3</v>
      </c>
      <c r="K8" s="106">
        <f t="shared" si="7"/>
        <v>4540565.3345917752</v>
      </c>
      <c r="L8" s="197"/>
      <c r="M8" s="36"/>
      <c r="N8" s="15"/>
      <c r="O8" s="33"/>
      <c r="P8" s="34"/>
      <c r="Q8" s="35"/>
    </row>
    <row r="9" spans="1:18" s="1" customFormat="1" ht="20.100000000000001" customHeight="1" x14ac:dyDescent="0.25">
      <c r="A9" s="62" t="s">
        <v>94</v>
      </c>
      <c r="B9" s="12">
        <v>79913385</v>
      </c>
      <c r="C9" s="37" t="s">
        <v>43</v>
      </c>
      <c r="D9" s="37" t="s">
        <v>32</v>
      </c>
      <c r="E9" s="38">
        <v>7461595</v>
      </c>
      <c r="F9" s="38">
        <v>153468985</v>
      </c>
      <c r="G9" s="198"/>
      <c r="H9" s="104">
        <f>+(F9/12)*8</f>
        <v>102312656.66666667</v>
      </c>
      <c r="I9" s="28">
        <f t="shared" si="5"/>
        <v>0.12003439437147581</v>
      </c>
      <c r="J9" s="28">
        <f t="shared" si="6"/>
        <v>4.5012897889303424E-3</v>
      </c>
      <c r="K9" s="106">
        <f t="shared" si="7"/>
        <v>2250644.8944651713</v>
      </c>
      <c r="L9" s="198"/>
      <c r="M9" s="36"/>
      <c r="N9" s="15"/>
      <c r="O9" s="33"/>
      <c r="P9" s="34"/>
      <c r="Q9" s="35"/>
    </row>
    <row r="10" spans="1:18" ht="9.75" customHeight="1" thickBot="1" x14ac:dyDescent="0.3">
      <c r="A10" s="89"/>
      <c r="B10" s="74"/>
      <c r="C10" s="68"/>
      <c r="D10" s="68"/>
      <c r="E10" s="38"/>
      <c r="F10" s="38"/>
      <c r="G10" s="39"/>
      <c r="H10" s="104"/>
      <c r="I10" s="29"/>
      <c r="J10" s="30"/>
      <c r="K10" s="30"/>
      <c r="L10" s="30"/>
      <c r="M10" s="36"/>
      <c r="N10" s="15"/>
      <c r="O10" s="33"/>
      <c r="P10" s="34"/>
      <c r="Q10" s="35"/>
    </row>
    <row r="11" spans="1:18" s="2" customFormat="1" ht="20.100000000000001" customHeight="1" thickBot="1" x14ac:dyDescent="0.3">
      <c r="A11" s="82" t="s">
        <v>89</v>
      </c>
      <c r="B11" s="81">
        <v>79548063</v>
      </c>
      <c r="C11" s="77" t="s">
        <v>18</v>
      </c>
      <c r="D11" s="78" t="s">
        <v>19</v>
      </c>
      <c r="E11" s="79">
        <v>13566889</v>
      </c>
      <c r="F11" s="27">
        <v>414710660</v>
      </c>
      <c r="G11" s="196">
        <v>0.10009999999999999</v>
      </c>
      <c r="H11" s="104">
        <f>+(F11/12)*8</f>
        <v>276473773.33333331</v>
      </c>
      <c r="I11" s="28">
        <f>(H11)/(SUM($H$11:$H$17))</f>
        <v>0.38058087466030949</v>
      </c>
      <c r="J11" s="28">
        <f>+I11*$G$11</f>
        <v>3.8096145553496975E-2</v>
      </c>
      <c r="K11" s="106">
        <f>+(500000000)*J11</f>
        <v>19048072.776748486</v>
      </c>
      <c r="L11" s="196">
        <f>+K11/H11</f>
        <v>6.8896490784979419E-2</v>
      </c>
      <c r="M11" s="31"/>
      <c r="N11" s="32">
        <f>+G11*$I$42</f>
        <v>3.3917845884090152E-3</v>
      </c>
      <c r="O11" s="33">
        <f t="shared" ref="O11:O16" si="8">+J11/9</f>
        <v>4.2329050614996642E-3</v>
      </c>
      <c r="P11" s="34">
        <f t="shared" si="3"/>
        <v>9.1861987713305885E-11</v>
      </c>
      <c r="Q11" s="35">
        <f t="shared" si="4"/>
        <v>3.8096145553496975E-2</v>
      </c>
    </row>
    <row r="12" spans="1:18" s="3" customFormat="1" ht="20.100000000000001" hidden="1" customHeight="1" thickBot="1" x14ac:dyDescent="0.3">
      <c r="A12" s="18" t="s">
        <v>89</v>
      </c>
      <c r="B12" s="90"/>
      <c r="C12" s="91"/>
      <c r="D12" s="91"/>
      <c r="E12" s="40"/>
      <c r="F12" s="40"/>
      <c r="G12" s="197"/>
      <c r="H12" s="104">
        <f t="shared" ref="H12:H17" si="9">+(F12/12)*8</f>
        <v>0</v>
      </c>
      <c r="I12" s="28">
        <f t="shared" ref="I12:I17" si="10">(H12)/(SUM($H$11:$H$17))</f>
        <v>0</v>
      </c>
      <c r="J12" s="28">
        <f t="shared" ref="J12:J16" si="11">+I12*$G$11</f>
        <v>0</v>
      </c>
      <c r="K12" s="106">
        <f t="shared" ref="K12:K61" si="12">+(500000000)*J12</f>
        <v>0</v>
      </c>
      <c r="L12" s="197"/>
      <c r="M12" s="41"/>
      <c r="N12" s="42"/>
      <c r="O12" s="43">
        <f t="shared" si="8"/>
        <v>0</v>
      </c>
      <c r="P12" s="44"/>
      <c r="Q12" s="45"/>
      <c r="R12" s="4" t="s">
        <v>38</v>
      </c>
    </row>
    <row r="13" spans="1:18" ht="20.100000000000001" customHeight="1" x14ac:dyDescent="0.25">
      <c r="A13" s="19" t="s">
        <v>90</v>
      </c>
      <c r="B13" s="12">
        <v>1051814409</v>
      </c>
      <c r="C13" s="37" t="s">
        <v>20</v>
      </c>
      <c r="D13" s="37" t="s">
        <v>33</v>
      </c>
      <c r="E13" s="38">
        <v>4168604</v>
      </c>
      <c r="F13" s="38">
        <v>85739231</v>
      </c>
      <c r="G13" s="197"/>
      <c r="H13" s="104">
        <f t="shared" si="9"/>
        <v>57159487.333333336</v>
      </c>
      <c r="I13" s="28">
        <f t="shared" si="10"/>
        <v>7.8683078767935039E-2</v>
      </c>
      <c r="J13" s="28">
        <f t="shared" si="11"/>
        <v>7.8761761846702968E-3</v>
      </c>
      <c r="K13" s="106">
        <f t="shared" si="12"/>
        <v>3938088.0923351482</v>
      </c>
      <c r="L13" s="197"/>
      <c r="M13" s="36" t="s">
        <v>6</v>
      </c>
      <c r="N13" s="15"/>
      <c r="O13" s="33">
        <f t="shared" si="8"/>
        <v>8.7513068718558849E-4</v>
      </c>
      <c r="P13" s="34">
        <f t="shared" si="3"/>
        <v>9.1861987713305911E-11</v>
      </c>
      <c r="Q13" s="35">
        <f t="shared" si="4"/>
        <v>7.8761761846702968E-3</v>
      </c>
    </row>
    <row r="14" spans="1:18" ht="20.100000000000001" customHeight="1" x14ac:dyDescent="0.25">
      <c r="A14" s="19" t="s">
        <v>91</v>
      </c>
      <c r="B14" s="46">
        <v>1053816929</v>
      </c>
      <c r="C14" s="37" t="s">
        <v>20</v>
      </c>
      <c r="D14" s="37" t="s">
        <v>52</v>
      </c>
      <c r="E14" s="38">
        <v>6587097</v>
      </c>
      <c r="F14" s="38">
        <v>135482439</v>
      </c>
      <c r="G14" s="197"/>
      <c r="H14" s="104">
        <f t="shared" si="9"/>
        <v>90321626</v>
      </c>
      <c r="I14" s="28">
        <f t="shared" si="10"/>
        <v>0.12433252893892824</v>
      </c>
      <c r="J14" s="28">
        <f t="shared" si="11"/>
        <v>1.2445686146786716E-2</v>
      </c>
      <c r="K14" s="106">
        <f t="shared" si="12"/>
        <v>6222843.0733933579</v>
      </c>
      <c r="L14" s="197"/>
      <c r="M14" s="36" t="s">
        <v>10</v>
      </c>
      <c r="N14" s="15"/>
      <c r="O14" s="33">
        <f t="shared" si="8"/>
        <v>1.3828540163096351E-3</v>
      </c>
      <c r="P14" s="34">
        <f t="shared" si="3"/>
        <v>9.1861987713305898E-11</v>
      </c>
      <c r="Q14" s="35">
        <f t="shared" si="4"/>
        <v>1.2445686146786716E-2</v>
      </c>
    </row>
    <row r="15" spans="1:18" ht="20.100000000000001" customHeight="1" x14ac:dyDescent="0.25">
      <c r="A15" s="19" t="s">
        <v>41</v>
      </c>
      <c r="B15" s="46">
        <v>52976326</v>
      </c>
      <c r="C15" s="37" t="s">
        <v>20</v>
      </c>
      <c r="D15" s="37" t="s">
        <v>26</v>
      </c>
      <c r="E15" s="38">
        <v>6928453</v>
      </c>
      <c r="F15" s="38">
        <v>135482439</v>
      </c>
      <c r="G15" s="197"/>
      <c r="H15" s="104">
        <f t="shared" si="9"/>
        <v>90321626</v>
      </c>
      <c r="I15" s="28">
        <f t="shared" si="10"/>
        <v>0.12433252893892824</v>
      </c>
      <c r="J15" s="28">
        <f t="shared" si="11"/>
        <v>1.2445686146786716E-2</v>
      </c>
      <c r="K15" s="106">
        <f t="shared" si="12"/>
        <v>6222843.0733933579</v>
      </c>
      <c r="L15" s="197"/>
      <c r="M15" s="36" t="s">
        <v>6</v>
      </c>
      <c r="N15" s="15"/>
      <c r="O15" s="33">
        <f t="shared" si="8"/>
        <v>1.3828540163096351E-3</v>
      </c>
      <c r="P15" s="34">
        <f t="shared" si="3"/>
        <v>9.1861987713305898E-11</v>
      </c>
      <c r="Q15" s="35">
        <f t="shared" si="4"/>
        <v>1.2445686146786716E-2</v>
      </c>
    </row>
    <row r="16" spans="1:18" ht="20.100000000000001" customHeight="1" x14ac:dyDescent="0.25">
      <c r="A16" s="19" t="s">
        <v>42</v>
      </c>
      <c r="B16" s="12">
        <v>1065821751</v>
      </c>
      <c r="C16" s="37" t="s">
        <v>22</v>
      </c>
      <c r="D16" s="37" t="s">
        <v>21</v>
      </c>
      <c r="E16" s="38">
        <v>7461595</v>
      </c>
      <c r="F16" s="38">
        <v>159131686</v>
      </c>
      <c r="G16" s="197"/>
      <c r="H16" s="104">
        <f t="shared" si="9"/>
        <v>106087790.66666667</v>
      </c>
      <c r="I16" s="28">
        <f t="shared" si="10"/>
        <v>0.1460354943469496</v>
      </c>
      <c r="J16" s="28">
        <f t="shared" si="11"/>
        <v>1.4618152984129653E-2</v>
      </c>
      <c r="K16" s="106">
        <f t="shared" si="12"/>
        <v>7309076.4920648271</v>
      </c>
      <c r="L16" s="197"/>
      <c r="M16" s="36" t="s">
        <v>10</v>
      </c>
      <c r="N16" s="15"/>
      <c r="O16" s="33">
        <f t="shared" si="8"/>
        <v>1.6242392204588504E-3</v>
      </c>
      <c r="P16" s="34">
        <f t="shared" si="3"/>
        <v>9.1861987713305911E-11</v>
      </c>
      <c r="Q16" s="35">
        <f t="shared" si="4"/>
        <v>1.4618152984129655E-2</v>
      </c>
    </row>
    <row r="17" spans="1:18" s="2" customFormat="1" ht="20.100000000000001" customHeight="1" x14ac:dyDescent="0.25">
      <c r="A17" s="19" t="s">
        <v>92</v>
      </c>
      <c r="B17" s="12">
        <v>52351813</v>
      </c>
      <c r="C17" s="37" t="s">
        <v>20</v>
      </c>
      <c r="D17" s="37" t="s">
        <v>21</v>
      </c>
      <c r="E17" s="38">
        <v>7461595</v>
      </c>
      <c r="F17" s="38">
        <v>159131686</v>
      </c>
      <c r="G17" s="198"/>
      <c r="H17" s="104">
        <f t="shared" si="9"/>
        <v>106087790.66666667</v>
      </c>
      <c r="I17" s="28">
        <f t="shared" si="10"/>
        <v>0.1460354943469496</v>
      </c>
      <c r="J17" s="28">
        <f>+I17*$G$11</f>
        <v>1.4618152984129653E-2</v>
      </c>
      <c r="K17" s="106">
        <f t="shared" si="12"/>
        <v>7309076.4920648271</v>
      </c>
      <c r="L17" s="198"/>
      <c r="M17" s="31" t="s">
        <v>6</v>
      </c>
      <c r="N17" s="32">
        <f>+G17*$I$42</f>
        <v>0</v>
      </c>
      <c r="O17" s="33">
        <f t="shared" ref="O17:O25" si="13">+J17/9</f>
        <v>1.6242392204588504E-3</v>
      </c>
      <c r="P17" s="34">
        <f>+J17/F17</f>
        <v>9.1861987713305911E-11</v>
      </c>
      <c r="Q17" s="35">
        <f>+P17*F17</f>
        <v>1.4618152984129655E-2</v>
      </c>
    </row>
    <row r="18" spans="1:18" ht="9" customHeight="1" thickBot="1" x14ac:dyDescent="0.3">
      <c r="A18" s="85"/>
      <c r="B18" s="74"/>
      <c r="C18" s="68"/>
      <c r="D18" s="68"/>
      <c r="E18" s="38"/>
      <c r="F18" s="38"/>
      <c r="G18" s="39"/>
      <c r="H18" s="104"/>
      <c r="I18" s="29"/>
      <c r="J18" s="30"/>
      <c r="K18" s="30"/>
      <c r="L18" s="30"/>
      <c r="M18" s="36"/>
      <c r="N18" s="15"/>
      <c r="O18" s="33"/>
      <c r="P18" s="34"/>
      <c r="Q18" s="35"/>
    </row>
    <row r="19" spans="1:18" ht="20.100000000000001" customHeight="1" thickBot="1" x14ac:dyDescent="0.3">
      <c r="A19" s="88" t="s">
        <v>11</v>
      </c>
      <c r="B19" s="76">
        <v>80059640</v>
      </c>
      <c r="C19" s="77" t="s">
        <v>18</v>
      </c>
      <c r="D19" s="78" t="s">
        <v>19</v>
      </c>
      <c r="E19" s="72">
        <v>20350334</v>
      </c>
      <c r="F19" s="27">
        <v>499963991</v>
      </c>
      <c r="G19" s="196">
        <v>0.33750000000000002</v>
      </c>
      <c r="H19" s="103">
        <f>+(F19/12)*8</f>
        <v>333309327.33333331</v>
      </c>
      <c r="I19" s="28">
        <f>(H19)/(SUM($H$19:$H$27))</f>
        <v>0.2874469147277211</v>
      </c>
      <c r="J19" s="28">
        <f>+I19*$G$19</f>
        <v>9.7013333720605874E-2</v>
      </c>
      <c r="K19" s="106">
        <f t="shared" si="12"/>
        <v>48506666.86030294</v>
      </c>
      <c r="L19" s="196">
        <f t="shared" ref="L19" si="14">+K19/H19</f>
        <v>0.14553048139511796</v>
      </c>
      <c r="M19" s="36" t="s">
        <v>6</v>
      </c>
      <c r="N19" s="15"/>
      <c r="O19" s="33">
        <f t="shared" si="13"/>
        <v>1.0779259302289542E-2</v>
      </c>
      <c r="P19" s="34">
        <f t="shared" si="3"/>
        <v>1.9404064186015724E-10</v>
      </c>
      <c r="Q19" s="35">
        <f t="shared" si="4"/>
        <v>9.7013333720605874E-2</v>
      </c>
    </row>
    <row r="20" spans="1:18" ht="20.100000000000001" customHeight="1" x14ac:dyDescent="0.25">
      <c r="A20" s="87" t="s">
        <v>12</v>
      </c>
      <c r="B20" s="80">
        <v>52524514</v>
      </c>
      <c r="C20" s="75" t="s">
        <v>20</v>
      </c>
      <c r="D20" s="75" t="s">
        <v>32</v>
      </c>
      <c r="E20" s="38">
        <v>7461595</v>
      </c>
      <c r="F20" s="38">
        <v>153468985</v>
      </c>
      <c r="G20" s="197"/>
      <c r="H20" s="104">
        <f t="shared" ref="H20:H37" si="15">+(F20/12)*8</f>
        <v>102312656.66666667</v>
      </c>
      <c r="I20" s="28">
        <f t="shared" ref="I20:I27" si="16">(H20)/(SUM($H$19:$H$27))</f>
        <v>8.8234726977857322E-2</v>
      </c>
      <c r="J20" s="28">
        <f t="shared" ref="J20:J27" si="17">+I20*$G$19</f>
        <v>2.9779220355026847E-2</v>
      </c>
      <c r="K20" s="106">
        <f t="shared" si="12"/>
        <v>14889610.177513424</v>
      </c>
      <c r="L20" s="197"/>
      <c r="M20" s="36" t="s">
        <v>6</v>
      </c>
      <c r="N20" s="15"/>
      <c r="O20" s="33">
        <f t="shared" si="13"/>
        <v>3.3088022616696495E-3</v>
      </c>
      <c r="P20" s="34">
        <f t="shared" si="3"/>
        <v>1.9404064186015726E-10</v>
      </c>
      <c r="Q20" s="35">
        <f t="shared" si="4"/>
        <v>2.9779220355026847E-2</v>
      </c>
    </row>
    <row r="21" spans="1:18" ht="20.100000000000001" customHeight="1" x14ac:dyDescent="0.25">
      <c r="A21" s="63" t="s">
        <v>13</v>
      </c>
      <c r="B21" s="12">
        <v>80762463</v>
      </c>
      <c r="C21" s="37" t="s">
        <v>43</v>
      </c>
      <c r="D21" s="37" t="s">
        <v>32</v>
      </c>
      <c r="E21" s="38">
        <v>7461595</v>
      </c>
      <c r="F21" s="38">
        <v>153468985</v>
      </c>
      <c r="G21" s="197"/>
      <c r="H21" s="104">
        <f t="shared" si="15"/>
        <v>102312656.66666667</v>
      </c>
      <c r="I21" s="28">
        <f t="shared" si="16"/>
        <v>8.8234726977857322E-2</v>
      </c>
      <c r="J21" s="28">
        <f t="shared" si="17"/>
        <v>2.9779220355026847E-2</v>
      </c>
      <c r="K21" s="106">
        <f t="shared" si="12"/>
        <v>14889610.177513424</v>
      </c>
      <c r="L21" s="197"/>
      <c r="M21" s="36" t="s">
        <v>10</v>
      </c>
      <c r="N21" s="15"/>
      <c r="O21" s="33">
        <f t="shared" si="13"/>
        <v>3.3088022616696495E-3</v>
      </c>
      <c r="P21" s="34">
        <f t="shared" si="3"/>
        <v>1.9404064186015726E-10</v>
      </c>
      <c r="Q21" s="35">
        <f t="shared" si="4"/>
        <v>2.9779220355026847E-2</v>
      </c>
    </row>
    <row r="22" spans="1:18" ht="20.100000000000001" customHeight="1" x14ac:dyDescent="0.25">
      <c r="A22" s="63" t="s">
        <v>14</v>
      </c>
      <c r="B22" s="12">
        <v>52707539</v>
      </c>
      <c r="C22" s="37" t="s">
        <v>20</v>
      </c>
      <c r="D22" s="37" t="s">
        <v>32</v>
      </c>
      <c r="E22" s="38">
        <v>7461595</v>
      </c>
      <c r="F22" s="38">
        <v>153468985</v>
      </c>
      <c r="G22" s="197"/>
      <c r="H22" s="104">
        <f t="shared" si="15"/>
        <v>102312656.66666667</v>
      </c>
      <c r="I22" s="28">
        <f t="shared" si="16"/>
        <v>8.8234726977857322E-2</v>
      </c>
      <c r="J22" s="28">
        <f t="shared" si="17"/>
        <v>2.9779220355026847E-2</v>
      </c>
      <c r="K22" s="106">
        <f t="shared" si="12"/>
        <v>14889610.177513424</v>
      </c>
      <c r="L22" s="197"/>
      <c r="M22" s="36" t="s">
        <v>10</v>
      </c>
      <c r="N22" s="15"/>
      <c r="O22" s="33">
        <f t="shared" si="13"/>
        <v>3.3088022616696495E-3</v>
      </c>
      <c r="P22" s="34">
        <f t="shared" si="3"/>
        <v>1.9404064186015726E-10</v>
      </c>
      <c r="Q22" s="35">
        <f t="shared" si="4"/>
        <v>2.9779220355026847E-2</v>
      </c>
    </row>
    <row r="23" spans="1:18" ht="20.100000000000001" customHeight="1" x14ac:dyDescent="0.25">
      <c r="A23" s="63" t="s">
        <v>15</v>
      </c>
      <c r="B23" s="12">
        <v>35535974</v>
      </c>
      <c r="C23" s="37" t="s">
        <v>20</v>
      </c>
      <c r="D23" s="37" t="s">
        <v>32</v>
      </c>
      <c r="E23" s="38">
        <v>7461595</v>
      </c>
      <c r="F23" s="38">
        <v>153468985</v>
      </c>
      <c r="G23" s="197"/>
      <c r="H23" s="104">
        <f t="shared" si="15"/>
        <v>102312656.66666667</v>
      </c>
      <c r="I23" s="28">
        <f t="shared" si="16"/>
        <v>8.8234726977857322E-2</v>
      </c>
      <c r="J23" s="28">
        <f t="shared" si="17"/>
        <v>2.9779220355026847E-2</v>
      </c>
      <c r="K23" s="106">
        <f t="shared" si="12"/>
        <v>14889610.177513424</v>
      </c>
      <c r="L23" s="197"/>
      <c r="M23" s="36" t="s">
        <v>6</v>
      </c>
      <c r="N23" s="15"/>
      <c r="O23" s="33">
        <f t="shared" si="13"/>
        <v>3.3088022616696495E-3</v>
      </c>
      <c r="P23" s="34">
        <f t="shared" si="3"/>
        <v>1.9404064186015726E-10</v>
      </c>
      <c r="Q23" s="35">
        <f t="shared" si="4"/>
        <v>2.9779220355026847E-2</v>
      </c>
    </row>
    <row r="24" spans="1:18" ht="19.5" customHeight="1" x14ac:dyDescent="0.25">
      <c r="A24" s="63" t="s">
        <v>16</v>
      </c>
      <c r="B24" s="12">
        <v>1049621558</v>
      </c>
      <c r="C24" s="37" t="s">
        <v>20</v>
      </c>
      <c r="D24" s="37" t="s">
        <v>32</v>
      </c>
      <c r="E24" s="38">
        <v>7461595</v>
      </c>
      <c r="F24" s="38">
        <v>153468985</v>
      </c>
      <c r="G24" s="197"/>
      <c r="H24" s="104">
        <f t="shared" si="15"/>
        <v>102312656.66666667</v>
      </c>
      <c r="I24" s="28">
        <f t="shared" si="16"/>
        <v>8.8234726977857322E-2</v>
      </c>
      <c r="J24" s="28">
        <f t="shared" si="17"/>
        <v>2.9779220355026847E-2</v>
      </c>
      <c r="K24" s="106">
        <f t="shared" si="12"/>
        <v>14889610.177513424</v>
      </c>
      <c r="L24" s="197"/>
      <c r="M24" s="36" t="s">
        <v>10</v>
      </c>
      <c r="N24" s="15"/>
      <c r="O24" s="33">
        <f t="shared" si="13"/>
        <v>3.3088022616696495E-3</v>
      </c>
      <c r="P24" s="34">
        <f t="shared" si="3"/>
        <v>1.9404064186015726E-10</v>
      </c>
      <c r="Q24" s="35">
        <f t="shared" si="4"/>
        <v>2.9779220355026847E-2</v>
      </c>
    </row>
    <row r="25" spans="1:18" s="3" customFormat="1" ht="20.25" customHeight="1" x14ac:dyDescent="0.25">
      <c r="A25" s="61" t="s">
        <v>17</v>
      </c>
      <c r="B25" s="108">
        <v>52539427</v>
      </c>
      <c r="C25" s="37" t="s">
        <v>20</v>
      </c>
      <c r="D25" s="37" t="s">
        <v>48</v>
      </c>
      <c r="E25" s="107">
        <v>8026091</v>
      </c>
      <c r="F25" s="107">
        <v>165079457</v>
      </c>
      <c r="G25" s="197"/>
      <c r="H25" s="104">
        <f t="shared" si="15"/>
        <v>110052971.33333333</v>
      </c>
      <c r="I25" s="28">
        <f t="shared" si="16"/>
        <v>9.490999642727771E-2</v>
      </c>
      <c r="J25" s="28">
        <f t="shared" si="17"/>
        <v>3.2032123794206231E-2</v>
      </c>
      <c r="K25" s="106">
        <f t="shared" si="12"/>
        <v>16016061.897103116</v>
      </c>
      <c r="L25" s="197"/>
      <c r="M25" s="41"/>
      <c r="N25" s="42"/>
      <c r="O25" s="43">
        <f t="shared" si="13"/>
        <v>3.5591248660229147E-3</v>
      </c>
      <c r="P25" s="44"/>
      <c r="Q25" s="48"/>
      <c r="R25" s="4" t="s">
        <v>39</v>
      </c>
    </row>
    <row r="26" spans="1:18" s="6" customFormat="1" ht="20.100000000000001" customHeight="1" x14ac:dyDescent="0.25">
      <c r="A26" s="63" t="s">
        <v>50</v>
      </c>
      <c r="B26" s="46">
        <v>1023867577</v>
      </c>
      <c r="C26" s="37" t="s">
        <v>20</v>
      </c>
      <c r="D26" s="37" t="s">
        <v>32</v>
      </c>
      <c r="E26" s="38">
        <v>7461595</v>
      </c>
      <c r="F26" s="38">
        <v>153468985</v>
      </c>
      <c r="G26" s="197"/>
      <c r="H26" s="104">
        <f t="shared" si="15"/>
        <v>102312656.66666667</v>
      </c>
      <c r="I26" s="28">
        <f t="shared" si="16"/>
        <v>8.8234726977857322E-2</v>
      </c>
      <c r="J26" s="28">
        <f t="shared" si="17"/>
        <v>2.9779220355026847E-2</v>
      </c>
      <c r="K26" s="106">
        <f t="shared" si="12"/>
        <v>14889610.177513424</v>
      </c>
      <c r="L26" s="197"/>
      <c r="M26" s="47"/>
      <c r="N26" s="49"/>
      <c r="O26" s="50"/>
      <c r="P26" s="51"/>
      <c r="Q26" s="52"/>
      <c r="R26" s="5"/>
    </row>
    <row r="27" spans="1:18" s="6" customFormat="1" ht="20.100000000000001" customHeight="1" x14ac:dyDescent="0.25">
      <c r="A27" s="63" t="s">
        <v>51</v>
      </c>
      <c r="B27" s="46">
        <v>52539427</v>
      </c>
      <c r="C27" s="37" t="s">
        <v>20</v>
      </c>
      <c r="D27" s="37" t="s">
        <v>32</v>
      </c>
      <c r="E27" s="38">
        <v>7461595</v>
      </c>
      <c r="F27" s="38">
        <v>153468985</v>
      </c>
      <c r="G27" s="198"/>
      <c r="H27" s="104">
        <f t="shared" si="15"/>
        <v>102312656.66666667</v>
      </c>
      <c r="I27" s="28">
        <f t="shared" si="16"/>
        <v>8.8234726977857322E-2</v>
      </c>
      <c r="J27" s="28">
        <f t="shared" si="17"/>
        <v>2.9779220355026847E-2</v>
      </c>
      <c r="K27" s="106">
        <f t="shared" si="12"/>
        <v>14889610.177513424</v>
      </c>
      <c r="L27" s="198"/>
      <c r="M27" s="47"/>
      <c r="N27" s="49"/>
      <c r="O27" s="50"/>
      <c r="P27" s="51"/>
      <c r="Q27" s="52"/>
      <c r="R27" s="5"/>
    </row>
    <row r="28" spans="1:18" ht="10.5" customHeight="1" thickBot="1" x14ac:dyDescent="0.3">
      <c r="A28" s="85"/>
      <c r="B28" s="74"/>
      <c r="C28" s="68"/>
      <c r="D28" s="68"/>
      <c r="E28" s="38"/>
      <c r="F28" s="38"/>
      <c r="G28" s="39"/>
      <c r="H28" s="104"/>
      <c r="I28" s="29"/>
      <c r="J28" s="30"/>
      <c r="K28" s="30"/>
      <c r="L28" s="30"/>
      <c r="M28" s="36"/>
      <c r="N28" s="15"/>
      <c r="O28" s="33"/>
      <c r="P28" s="34"/>
      <c r="Q28" s="35"/>
    </row>
    <row r="29" spans="1:18" s="2" customFormat="1" ht="20.100000000000001" customHeight="1" thickBot="1" x14ac:dyDescent="0.3">
      <c r="A29" s="82" t="s">
        <v>29</v>
      </c>
      <c r="B29" s="81">
        <v>52194715</v>
      </c>
      <c r="C29" s="77" t="s">
        <v>18</v>
      </c>
      <c r="D29" s="78" t="s">
        <v>19</v>
      </c>
      <c r="E29" s="79">
        <v>13566889</v>
      </c>
      <c r="F29" s="27">
        <v>414710660</v>
      </c>
      <c r="G29" s="196">
        <v>0.2162</v>
      </c>
      <c r="H29" s="104">
        <f>+(F29/12)*8</f>
        <v>276473773.33333331</v>
      </c>
      <c r="I29" s="28">
        <f>(H29)/(SUM($H$29:$H$37))</f>
        <v>0.28701222983803132</v>
      </c>
      <c r="J29" s="28">
        <f>+I29*$G$29</f>
        <v>6.2052044090982375E-2</v>
      </c>
      <c r="K29" s="106">
        <f t="shared" si="12"/>
        <v>31026022.045491189</v>
      </c>
      <c r="L29" s="196">
        <f>+K29/H29</f>
        <v>0.11222048902296552</v>
      </c>
      <c r="M29" s="31" t="s">
        <v>6</v>
      </c>
      <c r="N29" s="32">
        <f>+G29*$I$42</f>
        <v>7.3257125675727187E-3</v>
      </c>
      <c r="O29" s="33">
        <f>+J29/9</f>
        <v>6.8946715656647084E-3</v>
      </c>
      <c r="P29" s="34">
        <f>+J29/F29</f>
        <v>1.4962731869728735E-10</v>
      </c>
      <c r="Q29" s="35">
        <f t="shared" si="4"/>
        <v>6.2052044090982375E-2</v>
      </c>
    </row>
    <row r="30" spans="1:18" ht="20.100000000000001" customHeight="1" x14ac:dyDescent="0.25">
      <c r="A30" s="18" t="s">
        <v>85</v>
      </c>
      <c r="B30" s="80">
        <v>1016091148</v>
      </c>
      <c r="C30" s="75" t="s">
        <v>20</v>
      </c>
      <c r="D30" s="75" t="s">
        <v>49</v>
      </c>
      <c r="E30" s="38">
        <v>4766134</v>
      </c>
      <c r="F30" s="38">
        <v>98029141</v>
      </c>
      <c r="G30" s="197"/>
      <c r="H30" s="104">
        <f t="shared" si="15"/>
        <v>65352760.666666664</v>
      </c>
      <c r="I30" s="28">
        <f t="shared" ref="I30:I37" si="18">(H30)/(SUM($H$29:$H$37))</f>
        <v>6.7843836827142998E-2</v>
      </c>
      <c r="J30" s="28">
        <f t="shared" ref="J30:J37" si="19">+I30*$G$29</f>
        <v>1.4667837522028316E-2</v>
      </c>
      <c r="K30" s="106">
        <f t="shared" si="12"/>
        <v>7333918.7610141579</v>
      </c>
      <c r="L30" s="197"/>
      <c r="M30" s="36" t="s">
        <v>6</v>
      </c>
      <c r="N30" s="15"/>
      <c r="O30" s="33">
        <f>+J30/9</f>
        <v>1.6297597246698128E-3</v>
      </c>
      <c r="P30" s="34">
        <f>+J30/F30</f>
        <v>1.4962731869728732E-10</v>
      </c>
      <c r="Q30" s="35">
        <f t="shared" si="4"/>
        <v>1.4667837522028316E-2</v>
      </c>
    </row>
    <row r="31" spans="1:18" s="1" customFormat="1" ht="20.100000000000001" customHeight="1" x14ac:dyDescent="0.25">
      <c r="A31" s="19" t="s">
        <v>53</v>
      </c>
      <c r="B31" s="46">
        <v>63314749</v>
      </c>
      <c r="C31" s="37" t="s">
        <v>20</v>
      </c>
      <c r="D31" s="37" t="s">
        <v>26</v>
      </c>
      <c r="E31" s="53">
        <v>6928453</v>
      </c>
      <c r="F31" s="53">
        <v>142503399</v>
      </c>
      <c r="G31" s="197"/>
      <c r="H31" s="104">
        <f t="shared" si="15"/>
        <v>95002266</v>
      </c>
      <c r="I31" s="28">
        <f t="shared" si="18"/>
        <v>9.8623503689267811E-2</v>
      </c>
      <c r="J31" s="28">
        <f t="shared" si="19"/>
        <v>2.13224014976197E-2</v>
      </c>
      <c r="K31" s="106">
        <f t="shared" si="12"/>
        <v>10661200.74880985</v>
      </c>
      <c r="L31" s="197"/>
      <c r="M31" s="47" t="s">
        <v>6</v>
      </c>
      <c r="N31" s="49"/>
      <c r="O31" s="50">
        <f t="shared" ref="O31" si="20">+J31/9</f>
        <v>2.3691557219577444E-3</v>
      </c>
      <c r="P31" s="34">
        <f>+J31/F31</f>
        <v>1.4962731869728735E-10</v>
      </c>
      <c r="Q31" s="54">
        <f t="shared" ref="Q31" si="21">+P31*F31</f>
        <v>2.13224014976197E-2</v>
      </c>
    </row>
    <row r="32" spans="1:18" s="1" customFormat="1" ht="15.95" customHeight="1" x14ac:dyDescent="0.25">
      <c r="A32" s="19" t="s">
        <v>86</v>
      </c>
      <c r="B32" s="12">
        <v>80777724</v>
      </c>
      <c r="C32" s="37" t="s">
        <v>43</v>
      </c>
      <c r="D32" s="37" t="s">
        <v>32</v>
      </c>
      <c r="E32" s="38">
        <v>7461595</v>
      </c>
      <c r="F32" s="38">
        <v>153468985</v>
      </c>
      <c r="G32" s="197"/>
      <c r="H32" s="104">
        <f t="shared" si="15"/>
        <v>102312656.66666667</v>
      </c>
      <c r="I32" s="28">
        <f t="shared" si="18"/>
        <v>0.10621254731149035</v>
      </c>
      <c r="J32" s="28">
        <f t="shared" si="19"/>
        <v>2.2963152728744215E-2</v>
      </c>
      <c r="K32" s="106">
        <f t="shared" si="12"/>
        <v>11481576.364372108</v>
      </c>
      <c r="L32" s="197"/>
      <c r="M32" s="36"/>
      <c r="N32" s="15"/>
      <c r="O32" s="33"/>
      <c r="P32" s="34"/>
      <c r="Q32" s="35"/>
    </row>
    <row r="33" spans="1:17" s="2" customFormat="1" ht="20.100000000000001" customHeight="1" x14ac:dyDescent="0.25">
      <c r="A33" s="19" t="s">
        <v>87</v>
      </c>
      <c r="B33" s="25">
        <v>1026572389</v>
      </c>
      <c r="C33" s="37" t="s">
        <v>20</v>
      </c>
      <c r="D33" s="26" t="s">
        <v>49</v>
      </c>
      <c r="E33" s="38">
        <v>4766134</v>
      </c>
      <c r="F33" s="27">
        <v>98029141</v>
      </c>
      <c r="G33" s="197"/>
      <c r="H33" s="104">
        <f t="shared" si="15"/>
        <v>65352760.666666664</v>
      </c>
      <c r="I33" s="28">
        <f t="shared" si="18"/>
        <v>6.7843836827142998E-2</v>
      </c>
      <c r="J33" s="28">
        <f t="shared" si="19"/>
        <v>1.4667837522028316E-2</v>
      </c>
      <c r="K33" s="106">
        <f t="shared" si="12"/>
        <v>7333918.7610141579</v>
      </c>
      <c r="L33" s="197"/>
      <c r="M33" s="31" t="s">
        <v>6</v>
      </c>
      <c r="N33" s="32">
        <f>+G33*$I$42</f>
        <v>0</v>
      </c>
      <c r="O33" s="33">
        <f t="shared" ref="O33" si="22">+J33/9</f>
        <v>1.6297597246698128E-3</v>
      </c>
      <c r="P33" s="34">
        <f t="shared" si="3"/>
        <v>1.4962731869728732E-10</v>
      </c>
      <c r="Q33" s="35">
        <f t="shared" si="4"/>
        <v>1.4667837522028316E-2</v>
      </c>
    </row>
    <row r="34" spans="1:17" ht="20.100000000000001" customHeight="1" x14ac:dyDescent="0.25">
      <c r="A34" s="19" t="s">
        <v>25</v>
      </c>
      <c r="B34" s="12">
        <v>1026577704</v>
      </c>
      <c r="C34" s="37" t="s">
        <v>20</v>
      </c>
      <c r="D34" s="26" t="s">
        <v>21</v>
      </c>
      <c r="E34" s="38">
        <v>7461595</v>
      </c>
      <c r="F34" s="38">
        <v>153468985</v>
      </c>
      <c r="G34" s="197"/>
      <c r="H34" s="104">
        <f t="shared" si="15"/>
        <v>102312656.66666667</v>
      </c>
      <c r="I34" s="28">
        <f t="shared" si="18"/>
        <v>0.10621254731149035</v>
      </c>
      <c r="J34" s="28">
        <f t="shared" si="19"/>
        <v>2.2963152728744215E-2</v>
      </c>
      <c r="K34" s="106">
        <f t="shared" si="12"/>
        <v>11481576.364372108</v>
      </c>
      <c r="L34" s="197"/>
      <c r="M34" s="36"/>
      <c r="N34" s="15"/>
      <c r="O34" s="33"/>
      <c r="P34" s="34"/>
      <c r="Q34" s="35"/>
    </row>
    <row r="35" spans="1:17" ht="20.100000000000001" customHeight="1" x14ac:dyDescent="0.25">
      <c r="A35" s="19" t="s">
        <v>88</v>
      </c>
      <c r="B35" s="12">
        <v>80765448</v>
      </c>
      <c r="C35" s="37" t="s">
        <v>20</v>
      </c>
      <c r="D35" s="26" t="s">
        <v>49</v>
      </c>
      <c r="E35" s="38">
        <v>4766134</v>
      </c>
      <c r="F35" s="27">
        <v>98029141</v>
      </c>
      <c r="G35" s="197"/>
      <c r="H35" s="104">
        <f t="shared" si="15"/>
        <v>65352760.666666664</v>
      </c>
      <c r="I35" s="28">
        <f t="shared" si="18"/>
        <v>6.7843836827142998E-2</v>
      </c>
      <c r="J35" s="28">
        <f t="shared" si="19"/>
        <v>1.4667837522028316E-2</v>
      </c>
      <c r="K35" s="106">
        <f t="shared" si="12"/>
        <v>7333918.7610141579</v>
      </c>
      <c r="L35" s="197"/>
      <c r="M35" s="36"/>
      <c r="N35" s="15"/>
      <c r="O35" s="33"/>
      <c r="P35" s="34"/>
      <c r="Q35" s="35"/>
    </row>
    <row r="36" spans="1:17" ht="20.100000000000001" customHeight="1" x14ac:dyDescent="0.25">
      <c r="A36" s="19" t="s">
        <v>54</v>
      </c>
      <c r="B36" s="12">
        <v>1073675979</v>
      </c>
      <c r="C36" s="37" t="s">
        <v>43</v>
      </c>
      <c r="D36" s="26" t="s">
        <v>56</v>
      </c>
      <c r="E36" s="38">
        <v>6109678</v>
      </c>
      <c r="F36" s="38">
        <v>125662954</v>
      </c>
      <c r="G36" s="197"/>
      <c r="H36" s="104">
        <f t="shared" si="15"/>
        <v>83775302.666666672</v>
      </c>
      <c r="I36" s="28">
        <f t="shared" si="18"/>
        <v>8.6968597902870315E-2</v>
      </c>
      <c r="J36" s="28">
        <f t="shared" si="19"/>
        <v>1.8802610866600563E-2</v>
      </c>
      <c r="K36" s="106">
        <f t="shared" si="12"/>
        <v>9401305.4333002809</v>
      </c>
      <c r="L36" s="197"/>
      <c r="M36" s="36"/>
      <c r="N36" s="15"/>
      <c r="O36" s="33"/>
      <c r="P36" s="34"/>
      <c r="Q36" s="35"/>
    </row>
    <row r="37" spans="1:17" ht="20.100000000000001" customHeight="1" x14ac:dyDescent="0.25">
      <c r="A37" s="19" t="s">
        <v>55</v>
      </c>
      <c r="B37" s="12">
        <v>79897241</v>
      </c>
      <c r="C37" s="37" t="s">
        <v>57</v>
      </c>
      <c r="D37" s="26" t="s">
        <v>58</v>
      </c>
      <c r="E37" s="38">
        <v>6060742</v>
      </c>
      <c r="F37" s="38">
        <v>161020900</v>
      </c>
      <c r="G37" s="198"/>
      <c r="H37" s="104">
        <f t="shared" si="15"/>
        <v>107347266.66666667</v>
      </c>
      <c r="I37" s="28">
        <f t="shared" si="18"/>
        <v>0.11143906346542108</v>
      </c>
      <c r="J37" s="28">
        <f t="shared" si="19"/>
        <v>2.409312552122404E-2</v>
      </c>
      <c r="K37" s="106">
        <f t="shared" si="12"/>
        <v>12046562.76061202</v>
      </c>
      <c r="L37" s="198"/>
      <c r="M37" s="36"/>
      <c r="N37" s="15"/>
      <c r="O37" s="33"/>
      <c r="P37" s="34"/>
      <c r="Q37" s="35"/>
    </row>
    <row r="38" spans="1:17" ht="9" customHeight="1" thickBot="1" x14ac:dyDescent="0.3">
      <c r="A38" s="73"/>
      <c r="B38" s="74"/>
      <c r="C38" s="68"/>
      <c r="D38" s="68"/>
      <c r="E38" s="38"/>
      <c r="F38" s="38"/>
      <c r="G38" s="39"/>
      <c r="H38" s="104"/>
      <c r="I38" s="29"/>
      <c r="J38" s="30"/>
      <c r="K38" s="30"/>
      <c r="L38" s="30"/>
      <c r="M38" s="36"/>
      <c r="N38" s="15"/>
      <c r="O38" s="33"/>
      <c r="P38" s="34"/>
      <c r="Q38" s="35"/>
    </row>
    <row r="39" spans="1:17" s="1" customFormat="1" ht="24" customHeight="1" thickBot="1" x14ac:dyDescent="0.3">
      <c r="A39" s="82" t="s">
        <v>46</v>
      </c>
      <c r="B39" s="81">
        <v>52130022</v>
      </c>
      <c r="C39" s="77" t="s">
        <v>18</v>
      </c>
      <c r="D39" s="78" t="s">
        <v>19</v>
      </c>
      <c r="E39" s="79">
        <v>13566889</v>
      </c>
      <c r="F39" s="27">
        <v>414710660</v>
      </c>
      <c r="G39" s="196">
        <v>0.115</v>
      </c>
      <c r="H39" s="104">
        <f>+(F39/12)*8</f>
        <v>276473773.33333331</v>
      </c>
      <c r="I39" s="28">
        <f>(H39)/(SUM($H$39:$H$61))</f>
        <v>0.1228340633526246</v>
      </c>
      <c r="J39" s="28">
        <f>+I39*$G$39</f>
        <v>1.412591728555183E-2</v>
      </c>
      <c r="K39" s="106">
        <f t="shared" si="12"/>
        <v>7062958.6427759156</v>
      </c>
      <c r="L39" s="196">
        <f>+K39/H39</f>
        <v>2.5546577375570412E-2</v>
      </c>
      <c r="M39" s="36"/>
      <c r="N39" s="15"/>
      <c r="O39" s="33"/>
      <c r="P39" s="34"/>
      <c r="Q39" s="35"/>
    </row>
    <row r="40" spans="1:17" s="2" customFormat="1" ht="20.100000000000001" customHeight="1" x14ac:dyDescent="0.25">
      <c r="A40" s="18" t="s">
        <v>44</v>
      </c>
      <c r="B40" s="16">
        <v>1023868131</v>
      </c>
      <c r="C40" s="17" t="s">
        <v>70</v>
      </c>
      <c r="D40" s="75" t="s">
        <v>27</v>
      </c>
      <c r="E40" s="38">
        <v>17069350</v>
      </c>
      <c r="F40" s="55">
        <v>351079883</v>
      </c>
      <c r="G40" s="197"/>
      <c r="H40" s="104">
        <f t="shared" ref="H40:H61" si="23">+(F40/12)*8</f>
        <v>234053255.33333334</v>
      </c>
      <c r="I40" s="28">
        <f t="shared" ref="I40:I61" si="24">(H40)/(SUM($H$39:$H$61))</f>
        <v>0.10398712343264588</v>
      </c>
      <c r="J40" s="28">
        <f t="shared" ref="J40:J61" si="25">+I40*$G$39</f>
        <v>1.1958519194754276E-2</v>
      </c>
      <c r="K40" s="106">
        <f t="shared" si="12"/>
        <v>5979259.5973771382</v>
      </c>
      <c r="L40" s="197"/>
      <c r="M40" s="31"/>
      <c r="N40" s="32"/>
      <c r="O40" s="32"/>
      <c r="P40" s="34"/>
      <c r="Q40" s="35"/>
    </row>
    <row r="41" spans="1:17" ht="20.100000000000001" customHeight="1" x14ac:dyDescent="0.25">
      <c r="A41" s="19" t="s">
        <v>45</v>
      </c>
      <c r="B41" s="13">
        <v>52010149</v>
      </c>
      <c r="C41" s="14" t="s">
        <v>73</v>
      </c>
      <c r="D41" s="37" t="s">
        <v>48</v>
      </c>
      <c r="E41" s="56">
        <v>8026091</v>
      </c>
      <c r="F41" s="56">
        <v>165079457</v>
      </c>
      <c r="G41" s="197"/>
      <c r="H41" s="104">
        <f t="shared" si="23"/>
        <v>110052971.33333333</v>
      </c>
      <c r="I41" s="28">
        <f t="shared" si="24"/>
        <v>4.889524778397273E-2</v>
      </c>
      <c r="J41" s="28">
        <f t="shared" si="25"/>
        <v>5.6229534951568643E-3</v>
      </c>
      <c r="K41" s="106">
        <f t="shared" si="12"/>
        <v>2811476.7475784323</v>
      </c>
      <c r="L41" s="197"/>
      <c r="M41" s="15"/>
      <c r="N41" s="32"/>
      <c r="O41" s="32"/>
      <c r="P41" s="34"/>
      <c r="Q41" s="54"/>
    </row>
    <row r="42" spans="1:17" ht="20.100000000000001" customHeight="1" x14ac:dyDescent="0.25">
      <c r="A42" s="19" t="s">
        <v>47</v>
      </c>
      <c r="B42" s="13">
        <v>80416058</v>
      </c>
      <c r="C42" s="14" t="s">
        <v>73</v>
      </c>
      <c r="D42" s="37" t="s">
        <v>26</v>
      </c>
      <c r="E42" s="56">
        <v>6928453</v>
      </c>
      <c r="F42" s="56">
        <v>114398562</v>
      </c>
      <c r="G42" s="197"/>
      <c r="H42" s="104">
        <f t="shared" si="23"/>
        <v>76265708</v>
      </c>
      <c r="I42" s="28">
        <f t="shared" si="24"/>
        <v>3.3883961922167985E-2</v>
      </c>
      <c r="J42" s="28">
        <f t="shared" si="25"/>
        <v>3.8966556210493185E-3</v>
      </c>
      <c r="K42" s="106">
        <f t="shared" si="12"/>
        <v>1948327.8105246592</v>
      </c>
      <c r="L42" s="197"/>
      <c r="M42" s="15"/>
      <c r="N42" s="35">
        <f>+O41*9</f>
        <v>0</v>
      </c>
      <c r="O42" s="58"/>
      <c r="P42" s="59"/>
      <c r="Q42" s="15"/>
    </row>
    <row r="43" spans="1:17" ht="20.100000000000001" customHeight="1" x14ac:dyDescent="0.25">
      <c r="A43" s="19" t="s">
        <v>76</v>
      </c>
      <c r="B43" s="14">
        <v>1018453571</v>
      </c>
      <c r="C43" s="14" t="s">
        <v>73</v>
      </c>
      <c r="D43" s="37" t="s">
        <v>56</v>
      </c>
      <c r="E43" s="56">
        <v>6109678</v>
      </c>
      <c r="F43" s="56">
        <v>125662954</v>
      </c>
      <c r="G43" s="197"/>
      <c r="H43" s="104">
        <f t="shared" si="23"/>
        <v>83775302.666666672</v>
      </c>
      <c r="I43" s="28">
        <f t="shared" si="24"/>
        <v>3.722038698671009E-2</v>
      </c>
      <c r="J43" s="28">
        <f t="shared" si="25"/>
        <v>4.2803445034716604E-3</v>
      </c>
      <c r="K43" s="106">
        <f t="shared" si="12"/>
        <v>2140172.2517358302</v>
      </c>
      <c r="L43" s="197"/>
      <c r="M43" s="15"/>
      <c r="N43" s="15"/>
      <c r="O43" s="58"/>
      <c r="P43" s="59"/>
      <c r="Q43" s="15"/>
    </row>
    <row r="44" spans="1:17" ht="20.100000000000001" customHeight="1" x14ac:dyDescent="0.25">
      <c r="A44" s="19" t="s">
        <v>77</v>
      </c>
      <c r="B44" s="13">
        <v>39744203</v>
      </c>
      <c r="C44" s="14" t="s">
        <v>73</v>
      </c>
      <c r="D44" s="37" t="s">
        <v>56</v>
      </c>
      <c r="E44" s="56">
        <v>6109678</v>
      </c>
      <c r="F44" s="56">
        <v>125662954</v>
      </c>
      <c r="G44" s="197"/>
      <c r="H44" s="104">
        <f t="shared" si="23"/>
        <v>83775302.666666672</v>
      </c>
      <c r="I44" s="28">
        <f t="shared" si="24"/>
        <v>3.722038698671009E-2</v>
      </c>
      <c r="J44" s="28">
        <f t="shared" si="25"/>
        <v>4.2803445034716604E-3</v>
      </c>
      <c r="K44" s="106">
        <f t="shared" si="12"/>
        <v>2140172.2517358302</v>
      </c>
      <c r="L44" s="197"/>
      <c r="M44" s="15"/>
      <c r="N44" s="15"/>
      <c r="O44" s="15"/>
      <c r="P44" s="58"/>
      <c r="Q44" s="59"/>
    </row>
    <row r="45" spans="1:17" ht="20.100000000000001" customHeight="1" x14ac:dyDescent="0.25">
      <c r="A45" s="19" t="s">
        <v>78</v>
      </c>
      <c r="B45" s="13">
        <v>1026285879</v>
      </c>
      <c r="C45" s="14" t="s">
        <v>73</v>
      </c>
      <c r="D45" s="37" t="s">
        <v>56</v>
      </c>
      <c r="E45" s="56">
        <v>6109678</v>
      </c>
      <c r="F45" s="56">
        <v>125662954</v>
      </c>
      <c r="G45" s="197"/>
      <c r="H45" s="104">
        <f t="shared" si="23"/>
        <v>83775302.666666672</v>
      </c>
      <c r="I45" s="28">
        <f t="shared" si="24"/>
        <v>3.722038698671009E-2</v>
      </c>
      <c r="J45" s="28">
        <f t="shared" si="25"/>
        <v>4.2803445034716604E-3</v>
      </c>
      <c r="K45" s="106">
        <f t="shared" si="12"/>
        <v>2140172.2517358302</v>
      </c>
      <c r="L45" s="197"/>
      <c r="M45" s="15"/>
      <c r="N45" s="15"/>
      <c r="O45" s="15"/>
      <c r="P45" s="58"/>
      <c r="Q45" s="59"/>
    </row>
    <row r="46" spans="1:17" ht="20.100000000000001" customHeight="1" x14ac:dyDescent="0.25">
      <c r="A46" s="19" t="s">
        <v>59</v>
      </c>
      <c r="B46" s="13">
        <v>33676048</v>
      </c>
      <c r="C46" s="14" t="s">
        <v>73</v>
      </c>
      <c r="D46" s="37" t="s">
        <v>27</v>
      </c>
      <c r="E46" s="56">
        <v>5163904</v>
      </c>
      <c r="F46" s="56">
        <v>106210415</v>
      </c>
      <c r="G46" s="197"/>
      <c r="H46" s="104">
        <f t="shared" si="23"/>
        <v>70806943.333333328</v>
      </c>
      <c r="I46" s="28">
        <f t="shared" si="24"/>
        <v>3.145869663639355E-2</v>
      </c>
      <c r="J46" s="28">
        <f t="shared" si="25"/>
        <v>3.6177501131852583E-3</v>
      </c>
      <c r="K46" s="106">
        <f t="shared" si="12"/>
        <v>1808875.0565926291</v>
      </c>
      <c r="L46" s="197"/>
      <c r="M46" s="15"/>
      <c r="N46" s="15"/>
      <c r="O46" s="15"/>
      <c r="P46" s="58"/>
      <c r="Q46" s="59"/>
    </row>
    <row r="47" spans="1:17" ht="20.100000000000001" customHeight="1" x14ac:dyDescent="0.25">
      <c r="A47" s="19" t="s">
        <v>62</v>
      </c>
      <c r="B47" s="13">
        <v>1032435029</v>
      </c>
      <c r="C47" s="14" t="s">
        <v>73</v>
      </c>
      <c r="D47" s="37" t="s">
        <v>27</v>
      </c>
      <c r="E47" s="56">
        <v>5163904</v>
      </c>
      <c r="F47" s="56">
        <v>106210415</v>
      </c>
      <c r="G47" s="197"/>
      <c r="H47" s="104">
        <f t="shared" si="23"/>
        <v>70806943.333333328</v>
      </c>
      <c r="I47" s="28">
        <f t="shared" si="24"/>
        <v>3.145869663639355E-2</v>
      </c>
      <c r="J47" s="28">
        <f t="shared" si="25"/>
        <v>3.6177501131852583E-3</v>
      </c>
      <c r="K47" s="106">
        <f t="shared" si="12"/>
        <v>1808875.0565926291</v>
      </c>
      <c r="L47" s="197"/>
      <c r="M47" s="15"/>
      <c r="N47" s="15"/>
      <c r="O47" s="15"/>
      <c r="P47" s="58"/>
      <c r="Q47" s="59"/>
    </row>
    <row r="48" spans="1:17" ht="20.100000000000001" customHeight="1" x14ac:dyDescent="0.25">
      <c r="A48" s="19" t="s">
        <v>63</v>
      </c>
      <c r="B48" s="13">
        <v>52902003</v>
      </c>
      <c r="C48" s="14" t="s">
        <v>73</v>
      </c>
      <c r="D48" s="37" t="s">
        <v>49</v>
      </c>
      <c r="E48" s="56">
        <v>4766134</v>
      </c>
      <c r="F48" s="56">
        <v>98029141</v>
      </c>
      <c r="G48" s="197"/>
      <c r="H48" s="104">
        <f t="shared" si="23"/>
        <v>65352760.666666664</v>
      </c>
      <c r="I48" s="28">
        <f t="shared" si="24"/>
        <v>2.903546707961973E-2</v>
      </c>
      <c r="J48" s="28">
        <f t="shared" si="25"/>
        <v>3.3390787141562689E-3</v>
      </c>
      <c r="K48" s="106">
        <f t="shared" si="12"/>
        <v>1669539.3570781345</v>
      </c>
      <c r="L48" s="197"/>
      <c r="M48" s="15"/>
      <c r="N48" s="15"/>
      <c r="O48" s="15"/>
      <c r="P48" s="58"/>
      <c r="Q48" s="59"/>
    </row>
    <row r="49" spans="1:17" ht="20.100000000000001" customHeight="1" x14ac:dyDescent="0.25">
      <c r="A49" s="19" t="s">
        <v>64</v>
      </c>
      <c r="B49" s="13">
        <v>53107100</v>
      </c>
      <c r="C49" s="14" t="s">
        <v>73</v>
      </c>
      <c r="D49" s="37" t="s">
        <v>71</v>
      </c>
      <c r="E49" s="56">
        <v>4168604</v>
      </c>
      <c r="F49" s="56">
        <v>85739231</v>
      </c>
      <c r="G49" s="197"/>
      <c r="H49" s="104">
        <f t="shared" si="23"/>
        <v>57159487.333333336</v>
      </c>
      <c r="I49" s="28">
        <f t="shared" si="24"/>
        <v>2.5395291581024989E-2</v>
      </c>
      <c r="J49" s="28">
        <f t="shared" si="25"/>
        <v>2.9204585318178739E-3</v>
      </c>
      <c r="K49" s="106">
        <f t="shared" si="12"/>
        <v>1460229.265908937</v>
      </c>
      <c r="L49" s="197"/>
      <c r="M49" s="15"/>
      <c r="N49" s="15"/>
      <c r="O49" s="15"/>
      <c r="P49" s="58"/>
      <c r="Q49" s="59"/>
    </row>
    <row r="50" spans="1:17" ht="20.100000000000001" customHeight="1" x14ac:dyDescent="0.25">
      <c r="A50" s="19" t="s">
        <v>79</v>
      </c>
      <c r="B50" s="13">
        <v>1019126818</v>
      </c>
      <c r="C50" s="14" t="s">
        <v>74</v>
      </c>
      <c r="D50" s="37" t="s">
        <v>61</v>
      </c>
      <c r="E50" s="56">
        <v>3314029</v>
      </c>
      <c r="F50" s="56">
        <v>68162459</v>
      </c>
      <c r="G50" s="197"/>
      <c r="H50" s="104">
        <f t="shared" si="23"/>
        <v>45441639.333333336</v>
      </c>
      <c r="I50" s="28">
        <f t="shared" si="24"/>
        <v>2.0189188787856763E-2</v>
      </c>
      <c r="J50" s="28">
        <f t="shared" si="25"/>
        <v>2.3217567106035277E-3</v>
      </c>
      <c r="K50" s="106">
        <f t="shared" si="12"/>
        <v>1160878.3553017639</v>
      </c>
      <c r="L50" s="197"/>
      <c r="M50" s="15"/>
      <c r="N50" s="15"/>
      <c r="O50" s="15"/>
      <c r="P50" s="58"/>
      <c r="Q50" s="59"/>
    </row>
    <row r="51" spans="1:17" ht="20.100000000000001" customHeight="1" x14ac:dyDescent="0.25">
      <c r="A51" s="19" t="s">
        <v>65</v>
      </c>
      <c r="B51" s="13">
        <v>1012350015</v>
      </c>
      <c r="C51" s="14" t="s">
        <v>73</v>
      </c>
      <c r="D51" s="37" t="s">
        <v>32</v>
      </c>
      <c r="E51" s="56">
        <v>7461595</v>
      </c>
      <c r="F51" s="56">
        <v>153468985</v>
      </c>
      <c r="G51" s="197"/>
      <c r="H51" s="104">
        <f t="shared" si="23"/>
        <v>102312656.66666667</v>
      </c>
      <c r="I51" s="28">
        <f t="shared" si="24"/>
        <v>4.5456316522350777E-2</v>
      </c>
      <c r="J51" s="28">
        <f t="shared" si="25"/>
        <v>5.2274764000703397E-3</v>
      </c>
      <c r="K51" s="106">
        <f t="shared" si="12"/>
        <v>2613738.2000351697</v>
      </c>
      <c r="L51" s="197"/>
      <c r="M51" s="15"/>
      <c r="N51" s="15"/>
      <c r="O51" s="15"/>
      <c r="P51" s="58"/>
      <c r="Q51" s="59"/>
    </row>
    <row r="52" spans="1:17" ht="20.100000000000001" customHeight="1" x14ac:dyDescent="0.25">
      <c r="A52" s="19" t="s">
        <v>66</v>
      </c>
      <c r="B52" s="13">
        <v>40033332</v>
      </c>
      <c r="C52" s="14" t="s">
        <v>73</v>
      </c>
      <c r="D52" s="37" t="s">
        <v>32</v>
      </c>
      <c r="E52" s="56">
        <v>7461595</v>
      </c>
      <c r="F52" s="56">
        <v>153468985</v>
      </c>
      <c r="G52" s="197"/>
      <c r="H52" s="104">
        <f t="shared" si="23"/>
        <v>102312656.66666667</v>
      </c>
      <c r="I52" s="28">
        <f t="shared" si="24"/>
        <v>4.5456316522350777E-2</v>
      </c>
      <c r="J52" s="28">
        <f t="shared" si="25"/>
        <v>5.2274764000703397E-3</v>
      </c>
      <c r="K52" s="106">
        <f t="shared" si="12"/>
        <v>2613738.2000351697</v>
      </c>
      <c r="L52" s="197"/>
      <c r="M52" s="15"/>
      <c r="N52" s="15"/>
      <c r="O52" s="15"/>
      <c r="P52" s="58"/>
      <c r="Q52" s="59"/>
    </row>
    <row r="53" spans="1:17" ht="20.100000000000001" customHeight="1" x14ac:dyDescent="0.25">
      <c r="A53" s="19" t="s">
        <v>67</v>
      </c>
      <c r="B53" s="14">
        <v>1015402867</v>
      </c>
      <c r="C53" s="14" t="s">
        <v>73</v>
      </c>
      <c r="D53" s="37" t="s">
        <v>32</v>
      </c>
      <c r="E53" s="56">
        <v>7461595</v>
      </c>
      <c r="F53" s="56">
        <v>153468985</v>
      </c>
      <c r="G53" s="197"/>
      <c r="H53" s="104">
        <f t="shared" si="23"/>
        <v>102312656.66666667</v>
      </c>
      <c r="I53" s="28">
        <f t="shared" si="24"/>
        <v>4.5456316522350777E-2</v>
      </c>
      <c r="J53" s="28">
        <f t="shared" si="25"/>
        <v>5.2274764000703397E-3</v>
      </c>
      <c r="K53" s="106">
        <f t="shared" si="12"/>
        <v>2613738.2000351697</v>
      </c>
      <c r="L53" s="197"/>
      <c r="M53" s="15"/>
      <c r="N53" s="15"/>
      <c r="O53" s="15"/>
      <c r="P53" s="58"/>
      <c r="Q53" s="59"/>
    </row>
    <row r="54" spans="1:17" ht="20.100000000000001" customHeight="1" x14ac:dyDescent="0.25">
      <c r="A54" s="19" t="s">
        <v>68</v>
      </c>
      <c r="B54" s="13">
        <v>1032448471</v>
      </c>
      <c r="C54" s="14" t="s">
        <v>73</v>
      </c>
      <c r="D54" s="37" t="s">
        <v>32</v>
      </c>
      <c r="E54" s="56">
        <v>7461595</v>
      </c>
      <c r="F54" s="56">
        <v>153468985</v>
      </c>
      <c r="G54" s="197"/>
      <c r="H54" s="104">
        <f t="shared" si="23"/>
        <v>102312656.66666667</v>
      </c>
      <c r="I54" s="28">
        <f t="shared" si="24"/>
        <v>4.5456316522350777E-2</v>
      </c>
      <c r="J54" s="28">
        <f t="shared" si="25"/>
        <v>5.2274764000703397E-3</v>
      </c>
      <c r="K54" s="106">
        <f t="shared" si="12"/>
        <v>2613738.2000351697</v>
      </c>
      <c r="L54" s="197"/>
      <c r="M54" s="15"/>
      <c r="N54" s="15"/>
      <c r="O54" s="15"/>
      <c r="P54" s="58"/>
      <c r="Q54" s="59"/>
    </row>
    <row r="55" spans="1:17" ht="20.100000000000001" customHeight="1" x14ac:dyDescent="0.25">
      <c r="A55" s="19" t="s">
        <v>80</v>
      </c>
      <c r="B55" s="13">
        <v>52585075</v>
      </c>
      <c r="C55" s="14" t="s">
        <v>73</v>
      </c>
      <c r="D55" s="37" t="s">
        <v>48</v>
      </c>
      <c r="E55" s="56">
        <v>8026091</v>
      </c>
      <c r="F55" s="56">
        <v>165079457</v>
      </c>
      <c r="G55" s="197"/>
      <c r="H55" s="104">
        <f t="shared" si="23"/>
        <v>110052971.33333333</v>
      </c>
      <c r="I55" s="28">
        <f t="shared" si="24"/>
        <v>4.889524778397273E-2</v>
      </c>
      <c r="J55" s="28">
        <f t="shared" si="25"/>
        <v>5.6229534951568643E-3</v>
      </c>
      <c r="K55" s="106">
        <f t="shared" si="12"/>
        <v>2811476.7475784323</v>
      </c>
      <c r="L55" s="197"/>
      <c r="M55" s="15"/>
      <c r="N55" s="15"/>
      <c r="O55" s="15"/>
      <c r="P55" s="58"/>
      <c r="Q55" s="59"/>
    </row>
    <row r="56" spans="1:17" ht="20.100000000000001" customHeight="1" x14ac:dyDescent="0.25">
      <c r="A56" s="19" t="s">
        <v>69</v>
      </c>
      <c r="B56" s="13">
        <v>1013654238</v>
      </c>
      <c r="C56" s="14" t="s">
        <v>73</v>
      </c>
      <c r="D56" s="37" t="s">
        <v>27</v>
      </c>
      <c r="E56" s="56">
        <v>5163904</v>
      </c>
      <c r="F56" s="56">
        <v>106210415</v>
      </c>
      <c r="G56" s="197"/>
      <c r="H56" s="104">
        <f t="shared" si="23"/>
        <v>70806943.333333328</v>
      </c>
      <c r="I56" s="28">
        <f t="shared" si="24"/>
        <v>3.145869663639355E-2</v>
      </c>
      <c r="J56" s="28">
        <f t="shared" si="25"/>
        <v>3.6177501131852583E-3</v>
      </c>
      <c r="K56" s="106">
        <f t="shared" si="12"/>
        <v>1808875.0565926291</v>
      </c>
      <c r="L56" s="197"/>
      <c r="M56" s="15"/>
      <c r="N56" s="15"/>
      <c r="O56" s="15"/>
      <c r="P56" s="58"/>
      <c r="Q56" s="59"/>
    </row>
    <row r="57" spans="1:17" ht="20.100000000000001" customHeight="1" x14ac:dyDescent="0.25">
      <c r="A57" s="19" t="s">
        <v>81</v>
      </c>
      <c r="B57" s="13">
        <v>52298613</v>
      </c>
      <c r="C57" s="14" t="s">
        <v>43</v>
      </c>
      <c r="D57" s="37" t="s">
        <v>56</v>
      </c>
      <c r="E57" s="56">
        <v>6109678</v>
      </c>
      <c r="F57" s="56">
        <v>125662954</v>
      </c>
      <c r="G57" s="197"/>
      <c r="H57" s="104">
        <f t="shared" si="23"/>
        <v>83775302.666666672</v>
      </c>
      <c r="I57" s="28">
        <f t="shared" si="24"/>
        <v>3.722038698671009E-2</v>
      </c>
      <c r="J57" s="28">
        <f t="shared" si="25"/>
        <v>4.2803445034716604E-3</v>
      </c>
      <c r="K57" s="106">
        <f t="shared" si="12"/>
        <v>2140172.2517358302</v>
      </c>
      <c r="L57" s="197"/>
      <c r="M57" s="15"/>
      <c r="N57" s="15"/>
      <c r="O57" s="15"/>
      <c r="P57" s="58"/>
      <c r="Q57" s="59"/>
    </row>
    <row r="58" spans="1:17" ht="20.100000000000001" customHeight="1" x14ac:dyDescent="0.25">
      <c r="A58" s="19" t="s">
        <v>82</v>
      </c>
      <c r="B58" s="13">
        <v>20957598</v>
      </c>
      <c r="C58" s="14" t="s">
        <v>73</v>
      </c>
      <c r="D58" s="37" t="s">
        <v>26</v>
      </c>
      <c r="E58" s="56">
        <v>6928453</v>
      </c>
      <c r="F58" s="56">
        <v>142503399</v>
      </c>
      <c r="G58" s="197"/>
      <c r="H58" s="104">
        <f t="shared" si="23"/>
        <v>95002266</v>
      </c>
      <c r="I58" s="28">
        <f t="shared" si="24"/>
        <v>4.2208395464756902E-2</v>
      </c>
      <c r="J58" s="28">
        <f t="shared" si="25"/>
        <v>4.8539654784470442E-3</v>
      </c>
      <c r="K58" s="106">
        <f t="shared" si="12"/>
        <v>2426982.7392235221</v>
      </c>
      <c r="L58" s="197"/>
      <c r="M58" s="15"/>
      <c r="N58" s="15"/>
      <c r="O58" s="15"/>
      <c r="P58" s="58"/>
      <c r="Q58" s="59"/>
    </row>
    <row r="59" spans="1:17" ht="20.100000000000001" customHeight="1" x14ac:dyDescent="0.25">
      <c r="A59" s="19" t="s">
        <v>83</v>
      </c>
      <c r="B59" s="13">
        <v>1053585746</v>
      </c>
      <c r="C59" s="14" t="s">
        <v>73</v>
      </c>
      <c r="D59" s="37" t="s">
        <v>27</v>
      </c>
      <c r="E59" s="56">
        <v>5163904</v>
      </c>
      <c r="F59" s="56">
        <v>106210415</v>
      </c>
      <c r="G59" s="197"/>
      <c r="H59" s="104">
        <f t="shared" si="23"/>
        <v>70806943.333333328</v>
      </c>
      <c r="I59" s="28">
        <f t="shared" si="24"/>
        <v>3.145869663639355E-2</v>
      </c>
      <c r="J59" s="28">
        <f t="shared" si="25"/>
        <v>3.6177501131852583E-3</v>
      </c>
      <c r="K59" s="106">
        <f t="shared" si="12"/>
        <v>1808875.0565926291</v>
      </c>
      <c r="L59" s="197"/>
      <c r="M59" s="15"/>
      <c r="N59" s="15"/>
      <c r="O59" s="15"/>
      <c r="P59" s="58"/>
      <c r="Q59" s="59"/>
    </row>
    <row r="60" spans="1:17" ht="20.100000000000001" customHeight="1" x14ac:dyDescent="0.25">
      <c r="A60" s="19" t="s">
        <v>84</v>
      </c>
      <c r="B60" s="13">
        <v>79393730</v>
      </c>
      <c r="C60" s="14" t="s">
        <v>43</v>
      </c>
      <c r="D60" s="37" t="s">
        <v>48</v>
      </c>
      <c r="E60" s="56">
        <v>8026091</v>
      </c>
      <c r="F60" s="56">
        <v>165079457</v>
      </c>
      <c r="G60" s="197"/>
      <c r="H60" s="104">
        <f t="shared" si="23"/>
        <v>110052971.33333333</v>
      </c>
      <c r="I60" s="28">
        <f t="shared" si="24"/>
        <v>4.889524778397273E-2</v>
      </c>
      <c r="J60" s="28">
        <f t="shared" si="25"/>
        <v>5.6229534951568643E-3</v>
      </c>
      <c r="K60" s="106">
        <f t="shared" si="12"/>
        <v>2811476.7475784323</v>
      </c>
      <c r="L60" s="197"/>
      <c r="M60" s="15"/>
      <c r="N60" s="15"/>
      <c r="O60" s="15"/>
      <c r="P60" s="58"/>
      <c r="Q60" s="59"/>
    </row>
    <row r="61" spans="1:17" ht="20.100000000000001" customHeight="1" x14ac:dyDescent="0.25">
      <c r="A61" s="64" t="s">
        <v>95</v>
      </c>
      <c r="B61" s="13">
        <v>1010228107</v>
      </c>
      <c r="C61" s="14" t="s">
        <v>75</v>
      </c>
      <c r="D61" s="37" t="s">
        <v>72</v>
      </c>
      <c r="E61" s="56">
        <v>2685993</v>
      </c>
      <c r="F61" s="56">
        <v>64955000</v>
      </c>
      <c r="G61" s="198"/>
      <c r="H61" s="104">
        <f t="shared" si="23"/>
        <v>43303333.333333336</v>
      </c>
      <c r="I61" s="28">
        <f t="shared" si="24"/>
        <v>1.923916444556726E-2</v>
      </c>
      <c r="J61" s="28">
        <f t="shared" si="25"/>
        <v>2.212503911240235E-3</v>
      </c>
      <c r="K61" s="106">
        <f t="shared" si="12"/>
        <v>1106251.9556201175</v>
      </c>
      <c r="L61" s="198"/>
      <c r="M61" s="15"/>
      <c r="N61" s="15"/>
      <c r="O61" s="15"/>
      <c r="P61" s="58"/>
      <c r="Q61" s="59"/>
    </row>
    <row r="62" spans="1:17" ht="20.100000000000001" customHeight="1" x14ac:dyDescent="0.25">
      <c r="B62" s="69"/>
      <c r="C62" s="70"/>
      <c r="D62" s="70"/>
      <c r="E62" s="7"/>
      <c r="F62" s="7"/>
      <c r="G62" s="98">
        <f>SUM(G2:G61)</f>
        <v>1</v>
      </c>
      <c r="J62" s="101">
        <f t="shared" ref="J62:K62" si="26">SUM(J2:J61)</f>
        <v>1.0000000000000002</v>
      </c>
      <c r="K62" s="100">
        <f t="shared" si="26"/>
        <v>500000000</v>
      </c>
      <c r="L62" s="101"/>
    </row>
    <row r="63" spans="1:17" ht="20.100000000000001" customHeight="1" x14ac:dyDescent="0.25">
      <c r="B63" s="69"/>
      <c r="C63" s="70"/>
      <c r="D63" s="70"/>
      <c r="E63" s="7"/>
      <c r="F63" s="7"/>
      <c r="G63" s="71"/>
    </row>
    <row r="64" spans="1:17" ht="20.100000000000001" customHeight="1" x14ac:dyDescent="0.25">
      <c r="B64" s="69"/>
      <c r="C64" s="70"/>
      <c r="D64" s="70"/>
      <c r="E64" s="7"/>
      <c r="F64" s="7"/>
      <c r="G64" s="7"/>
    </row>
    <row r="65" spans="2:7" ht="20.100000000000001" customHeight="1" x14ac:dyDescent="0.25">
      <c r="B65" s="69"/>
      <c r="C65" s="70"/>
      <c r="D65" s="70"/>
      <c r="E65" s="7"/>
      <c r="F65" s="7"/>
      <c r="G65" s="7"/>
    </row>
    <row r="66" spans="2:7" ht="20.100000000000001" customHeight="1" x14ac:dyDescent="0.25">
      <c r="B66" s="69"/>
      <c r="C66" s="70"/>
      <c r="D66" s="70"/>
      <c r="E66" s="7"/>
      <c r="F66" s="7"/>
      <c r="G66" s="7"/>
    </row>
    <row r="67" spans="2:7" ht="20.100000000000001" customHeight="1" x14ac:dyDescent="0.25">
      <c r="B67" s="69"/>
      <c r="C67" s="70"/>
      <c r="D67" s="70"/>
      <c r="E67" s="7"/>
      <c r="F67" s="7"/>
      <c r="G67" s="7"/>
    </row>
    <row r="68" spans="2:7" ht="20.100000000000001" customHeight="1" x14ac:dyDescent="0.25">
      <c r="B68" s="69"/>
      <c r="C68" s="70"/>
      <c r="D68" s="70"/>
      <c r="E68" s="7"/>
      <c r="F68" s="7"/>
      <c r="G68" s="7"/>
    </row>
    <row r="69" spans="2:7" ht="20.100000000000001" customHeight="1" x14ac:dyDescent="0.25">
      <c r="B69" s="69"/>
      <c r="C69" s="70"/>
      <c r="D69" s="70"/>
      <c r="E69" s="7"/>
      <c r="F69" s="7"/>
      <c r="G69" s="7"/>
    </row>
    <row r="70" spans="2:7" ht="20.100000000000001" customHeight="1" x14ac:dyDescent="0.25">
      <c r="B70" s="69"/>
      <c r="C70" s="70"/>
      <c r="D70" s="70"/>
      <c r="E70" s="7"/>
      <c r="F70" s="7"/>
      <c r="G70" s="7"/>
    </row>
    <row r="71" spans="2:7" ht="20.100000000000001" customHeight="1" x14ac:dyDescent="0.25">
      <c r="B71" s="69"/>
      <c r="C71" s="70"/>
      <c r="D71" s="70"/>
      <c r="E71" s="7"/>
      <c r="F71" s="7"/>
      <c r="G71" s="7"/>
    </row>
    <row r="72" spans="2:7" ht="20.100000000000001" customHeight="1" x14ac:dyDescent="0.25">
      <c r="B72" s="69"/>
      <c r="C72" s="70"/>
      <c r="D72" s="70"/>
      <c r="E72" s="7"/>
      <c r="F72" s="7"/>
      <c r="G72" s="7"/>
    </row>
    <row r="73" spans="2:7" ht="20.100000000000001" customHeight="1" x14ac:dyDescent="0.25">
      <c r="B73" s="69"/>
      <c r="C73" s="70"/>
      <c r="D73" s="70"/>
      <c r="E73" s="7"/>
      <c r="F73" s="7"/>
      <c r="G73" s="7"/>
    </row>
    <row r="74" spans="2:7" ht="20.100000000000001" customHeight="1" x14ac:dyDescent="0.25">
      <c r="B74" s="69"/>
      <c r="C74" s="70"/>
      <c r="D74" s="70"/>
      <c r="E74" s="7"/>
      <c r="F74" s="7"/>
      <c r="G74" s="7"/>
    </row>
    <row r="75" spans="2:7" ht="20.100000000000001" customHeight="1" x14ac:dyDescent="0.25">
      <c r="B75" s="69"/>
      <c r="C75" s="70"/>
      <c r="D75" s="70"/>
      <c r="E75" s="7"/>
      <c r="F75" s="7"/>
      <c r="G75" s="7"/>
    </row>
    <row r="76" spans="2:7" ht="20.100000000000001" customHeight="1" x14ac:dyDescent="0.25">
      <c r="B76" s="69"/>
      <c r="C76" s="70"/>
      <c r="D76" s="70"/>
      <c r="E76" s="7"/>
      <c r="F76" s="7"/>
      <c r="G76" s="7"/>
    </row>
    <row r="77" spans="2:7" ht="20.100000000000001" customHeight="1" x14ac:dyDescent="0.25">
      <c r="B77" s="69"/>
      <c r="C77" s="70"/>
      <c r="D77" s="70"/>
      <c r="E77" s="7"/>
      <c r="F77" s="7"/>
      <c r="G77" s="7"/>
    </row>
    <row r="78" spans="2:7" ht="20.100000000000001" customHeight="1" x14ac:dyDescent="0.25">
      <c r="B78" s="69"/>
      <c r="C78" s="70"/>
      <c r="D78" s="70"/>
      <c r="E78" s="7"/>
      <c r="F78" s="7"/>
      <c r="G78" s="7"/>
    </row>
    <row r="79" spans="2:7" ht="20.100000000000001" customHeight="1" x14ac:dyDescent="0.25">
      <c r="B79" s="69"/>
      <c r="C79" s="70"/>
      <c r="D79" s="70"/>
      <c r="E79" s="7"/>
      <c r="F79" s="7"/>
      <c r="G79" s="7"/>
    </row>
    <row r="80" spans="2:7" ht="20.100000000000001" customHeight="1" x14ac:dyDescent="0.25">
      <c r="B80" s="69"/>
      <c r="C80" s="70"/>
      <c r="D80" s="70"/>
      <c r="E80" s="7"/>
      <c r="F80" s="7"/>
      <c r="G80" s="7"/>
    </row>
    <row r="81" spans="2:7" ht="20.100000000000001" customHeight="1" x14ac:dyDescent="0.25">
      <c r="B81" s="69"/>
      <c r="C81" s="70"/>
      <c r="D81" s="70"/>
      <c r="E81" s="7"/>
      <c r="F81" s="7"/>
      <c r="G81" s="7"/>
    </row>
    <row r="82" spans="2:7" ht="20.100000000000001" customHeight="1" x14ac:dyDescent="0.25">
      <c r="B82" s="69"/>
      <c r="C82" s="70"/>
      <c r="D82" s="70"/>
      <c r="E82" s="7"/>
      <c r="F82" s="7"/>
      <c r="G82" s="7"/>
    </row>
    <row r="83" spans="2:7" ht="20.100000000000001" customHeight="1" x14ac:dyDescent="0.25">
      <c r="B83" s="69"/>
      <c r="C83" s="70"/>
      <c r="D83" s="70"/>
      <c r="E83" s="7"/>
      <c r="F83" s="7"/>
      <c r="G83" s="7"/>
    </row>
    <row r="84" spans="2:7" ht="20.100000000000001" customHeight="1" x14ac:dyDescent="0.25">
      <c r="B84" s="69"/>
      <c r="C84" s="70"/>
      <c r="D84" s="70"/>
      <c r="E84" s="7"/>
      <c r="F84" s="7"/>
      <c r="G84" s="7"/>
    </row>
    <row r="85" spans="2:7" ht="20.100000000000001" customHeight="1" x14ac:dyDescent="0.25">
      <c r="B85" s="69"/>
      <c r="C85" s="70"/>
      <c r="D85" s="70"/>
      <c r="E85" s="7"/>
      <c r="F85" s="7"/>
      <c r="G85" s="7"/>
    </row>
    <row r="86" spans="2:7" ht="20.100000000000001" customHeight="1" x14ac:dyDescent="0.25">
      <c r="B86" s="69"/>
      <c r="C86" s="70"/>
      <c r="D86" s="70"/>
      <c r="E86" s="7"/>
      <c r="F86" s="7"/>
      <c r="G86" s="7"/>
    </row>
    <row r="87" spans="2:7" ht="20.100000000000001" customHeight="1" x14ac:dyDescent="0.25">
      <c r="B87" s="69"/>
      <c r="C87" s="70"/>
      <c r="D87" s="70"/>
      <c r="E87" s="7"/>
      <c r="F87" s="7"/>
      <c r="G87" s="7"/>
    </row>
    <row r="88" spans="2:7" ht="20.100000000000001" customHeight="1" x14ac:dyDescent="0.25">
      <c r="B88" s="69"/>
      <c r="C88" s="70"/>
      <c r="D88" s="70"/>
      <c r="E88" s="7"/>
      <c r="F88" s="7"/>
      <c r="G88" s="7"/>
    </row>
    <row r="89" spans="2:7" ht="20.100000000000001" customHeight="1" x14ac:dyDescent="0.25">
      <c r="B89" s="69"/>
      <c r="C89" s="70"/>
      <c r="D89" s="70"/>
      <c r="E89" s="7"/>
      <c r="F89" s="7"/>
      <c r="G89" s="7"/>
    </row>
    <row r="90" spans="2:7" ht="20.100000000000001" customHeight="1" x14ac:dyDescent="0.25">
      <c r="B90" s="69"/>
      <c r="C90" s="70"/>
      <c r="D90" s="70"/>
      <c r="E90" s="7"/>
      <c r="F90" s="7"/>
      <c r="G90" s="7"/>
    </row>
    <row r="91" spans="2:7" ht="20.100000000000001" customHeight="1" x14ac:dyDescent="0.25">
      <c r="B91" s="69"/>
      <c r="C91" s="70"/>
      <c r="D91" s="70"/>
      <c r="E91" s="7"/>
      <c r="F91" s="7"/>
      <c r="G91" s="7"/>
    </row>
    <row r="92" spans="2:7" ht="20.100000000000001" customHeight="1" x14ac:dyDescent="0.25">
      <c r="B92" s="69"/>
      <c r="C92" s="70"/>
      <c r="D92" s="70"/>
      <c r="E92" s="7"/>
      <c r="F92" s="7"/>
      <c r="G92" s="7"/>
    </row>
    <row r="93" spans="2:7" ht="20.100000000000001" customHeight="1" x14ac:dyDescent="0.25">
      <c r="B93" s="69"/>
      <c r="C93" s="70"/>
      <c r="D93" s="70"/>
      <c r="E93" s="7"/>
      <c r="F93" s="7"/>
      <c r="G93" s="7"/>
    </row>
    <row r="94" spans="2:7" ht="20.100000000000001" customHeight="1" x14ac:dyDescent="0.25">
      <c r="B94" s="69"/>
      <c r="C94" s="70"/>
      <c r="D94" s="70"/>
      <c r="E94" s="7"/>
      <c r="F94" s="7"/>
      <c r="G94" s="7"/>
    </row>
    <row r="95" spans="2:7" ht="20.100000000000001" customHeight="1" x14ac:dyDescent="0.25">
      <c r="B95" s="69"/>
      <c r="C95" s="70"/>
      <c r="D95" s="70"/>
      <c r="E95" s="7"/>
      <c r="F95" s="7"/>
      <c r="G95" s="7"/>
    </row>
    <row r="96" spans="2:7" ht="20.100000000000001" customHeight="1" x14ac:dyDescent="0.25">
      <c r="B96" s="69"/>
      <c r="C96" s="70"/>
      <c r="D96" s="70"/>
      <c r="E96" s="7"/>
      <c r="F96" s="7"/>
      <c r="G96" s="7"/>
    </row>
    <row r="97" spans="2:7" ht="20.100000000000001" customHeight="1" x14ac:dyDescent="0.25">
      <c r="B97" s="69"/>
      <c r="C97" s="70"/>
      <c r="D97" s="70"/>
      <c r="E97" s="7"/>
      <c r="F97" s="7"/>
      <c r="G97" s="7"/>
    </row>
    <row r="98" spans="2:7" ht="20.100000000000001" customHeight="1" x14ac:dyDescent="0.25">
      <c r="B98" s="69"/>
      <c r="C98" s="70"/>
      <c r="D98" s="70"/>
      <c r="E98" s="7"/>
      <c r="F98" s="7"/>
      <c r="G98" s="7"/>
    </row>
    <row r="99" spans="2:7" ht="20.100000000000001" customHeight="1" x14ac:dyDescent="0.25">
      <c r="B99" s="69"/>
      <c r="C99" s="70"/>
      <c r="D99" s="70"/>
      <c r="E99" s="7"/>
      <c r="F99" s="7"/>
      <c r="G99" s="7"/>
    </row>
    <row r="100" spans="2:7" ht="20.100000000000001" customHeight="1" x14ac:dyDescent="0.25">
      <c r="B100" s="69"/>
      <c r="C100" s="70"/>
      <c r="D100" s="70"/>
      <c r="E100" s="7"/>
      <c r="F100" s="7"/>
      <c r="G100" s="7"/>
    </row>
    <row r="101" spans="2:7" ht="20.100000000000001" customHeight="1" x14ac:dyDescent="0.25">
      <c r="B101" s="69"/>
      <c r="C101" s="70"/>
      <c r="D101" s="70"/>
      <c r="E101" s="7"/>
      <c r="F101" s="7"/>
      <c r="G101" s="7"/>
    </row>
    <row r="102" spans="2:7" ht="20.100000000000001" customHeight="1" x14ac:dyDescent="0.25">
      <c r="B102" s="69"/>
      <c r="C102" s="70"/>
      <c r="D102" s="70"/>
      <c r="E102" s="7"/>
      <c r="F102" s="7"/>
      <c r="G102" s="7"/>
    </row>
    <row r="103" spans="2:7" ht="20.100000000000001" customHeight="1" x14ac:dyDescent="0.25">
      <c r="B103" s="69"/>
      <c r="C103" s="70"/>
      <c r="D103" s="70"/>
      <c r="E103" s="7"/>
      <c r="F103" s="7"/>
      <c r="G103" s="7"/>
    </row>
    <row r="104" spans="2:7" ht="20.100000000000001" customHeight="1" x14ac:dyDescent="0.25">
      <c r="B104" s="69"/>
      <c r="C104" s="70"/>
      <c r="D104" s="70"/>
      <c r="E104" s="7"/>
      <c r="F104" s="7"/>
      <c r="G104" s="7"/>
    </row>
    <row r="105" spans="2:7" ht="20.100000000000001" customHeight="1" x14ac:dyDescent="0.25">
      <c r="B105" s="69"/>
      <c r="C105" s="70"/>
      <c r="D105" s="70"/>
      <c r="E105" s="7"/>
      <c r="F105" s="7"/>
      <c r="G105" s="7"/>
    </row>
    <row r="106" spans="2:7" ht="20.100000000000001" customHeight="1" x14ac:dyDescent="0.25">
      <c r="B106" s="69"/>
      <c r="C106" s="70"/>
      <c r="D106" s="70"/>
      <c r="E106" s="7"/>
      <c r="F106" s="7"/>
      <c r="G106" s="7"/>
    </row>
    <row r="107" spans="2:7" ht="20.100000000000001" customHeight="1" x14ac:dyDescent="0.25">
      <c r="B107" s="69"/>
      <c r="C107" s="70"/>
      <c r="D107" s="70"/>
      <c r="E107" s="7"/>
      <c r="F107" s="7"/>
      <c r="G107" s="7"/>
    </row>
    <row r="108" spans="2:7" ht="20.100000000000001" customHeight="1" x14ac:dyDescent="0.25">
      <c r="B108" s="69"/>
      <c r="C108" s="70"/>
      <c r="D108" s="70"/>
      <c r="E108" s="7"/>
      <c r="F108" s="7"/>
      <c r="G108" s="7"/>
    </row>
    <row r="109" spans="2:7" ht="20.100000000000001" customHeight="1" x14ac:dyDescent="0.25">
      <c r="B109" s="69"/>
      <c r="C109" s="70"/>
      <c r="D109" s="70"/>
      <c r="E109" s="7"/>
      <c r="F109" s="7"/>
      <c r="G109" s="7"/>
    </row>
    <row r="110" spans="2:7" ht="20.100000000000001" customHeight="1" x14ac:dyDescent="0.25">
      <c r="B110" s="69"/>
      <c r="C110" s="70"/>
      <c r="D110" s="70"/>
      <c r="E110" s="7"/>
      <c r="F110" s="7"/>
      <c r="G110" s="7"/>
    </row>
    <row r="111" spans="2:7" ht="20.100000000000001" customHeight="1" x14ac:dyDescent="0.25">
      <c r="B111" s="69"/>
      <c r="C111" s="70"/>
      <c r="D111" s="70"/>
      <c r="E111" s="7"/>
      <c r="F111" s="7"/>
      <c r="G111" s="7"/>
    </row>
    <row r="112" spans="2:7" ht="20.100000000000001" customHeight="1" x14ac:dyDescent="0.25">
      <c r="B112" s="69"/>
      <c r="C112" s="70"/>
      <c r="D112" s="70"/>
      <c r="E112" s="7"/>
      <c r="F112" s="7"/>
      <c r="G112" s="7"/>
    </row>
    <row r="113" spans="2:7" ht="20.100000000000001" customHeight="1" x14ac:dyDescent="0.25">
      <c r="B113" s="69"/>
      <c r="C113" s="70"/>
      <c r="D113" s="70"/>
      <c r="E113" s="7"/>
      <c r="F113" s="7"/>
      <c r="G113" s="7"/>
    </row>
    <row r="114" spans="2:7" ht="20.100000000000001" customHeight="1" x14ac:dyDescent="0.25">
      <c r="B114" s="69"/>
      <c r="C114" s="70"/>
      <c r="D114" s="70"/>
      <c r="E114" s="7"/>
      <c r="F114" s="7"/>
      <c r="G114" s="7"/>
    </row>
    <row r="115" spans="2:7" ht="20.100000000000001" customHeight="1" x14ac:dyDescent="0.25">
      <c r="B115" s="69"/>
      <c r="C115" s="70"/>
      <c r="D115" s="70"/>
      <c r="E115" s="7"/>
      <c r="F115" s="7"/>
      <c r="G115" s="7"/>
    </row>
    <row r="116" spans="2:7" ht="20.100000000000001" customHeight="1" x14ac:dyDescent="0.25">
      <c r="B116" s="69"/>
      <c r="C116" s="70"/>
      <c r="D116" s="70"/>
      <c r="E116" s="7"/>
      <c r="F116" s="7"/>
      <c r="G116" s="7"/>
    </row>
    <row r="117" spans="2:7" ht="20.100000000000001" customHeight="1" x14ac:dyDescent="0.25">
      <c r="B117" s="69"/>
      <c r="C117" s="70"/>
      <c r="D117" s="70"/>
      <c r="E117" s="7"/>
      <c r="F117" s="7"/>
      <c r="G117" s="7"/>
    </row>
    <row r="118" spans="2:7" ht="20.100000000000001" customHeight="1" x14ac:dyDescent="0.25">
      <c r="B118" s="69"/>
      <c r="C118" s="70"/>
      <c r="D118" s="70"/>
      <c r="E118" s="7"/>
      <c r="F118" s="7"/>
      <c r="G118" s="7"/>
    </row>
    <row r="119" spans="2:7" ht="20.100000000000001" customHeight="1" x14ac:dyDescent="0.25">
      <c r="B119" s="69"/>
      <c r="C119" s="70"/>
      <c r="D119" s="70"/>
      <c r="E119" s="7"/>
      <c r="F119" s="7"/>
      <c r="G119" s="7"/>
    </row>
    <row r="120" spans="2:7" ht="20.100000000000001" customHeight="1" x14ac:dyDescent="0.25">
      <c r="B120" s="69"/>
      <c r="C120" s="70"/>
      <c r="D120" s="70"/>
      <c r="E120" s="7"/>
      <c r="F120" s="7"/>
      <c r="G120" s="7"/>
    </row>
    <row r="121" spans="2:7" ht="20.100000000000001" customHeight="1" x14ac:dyDescent="0.25">
      <c r="B121" s="69"/>
      <c r="C121" s="70"/>
      <c r="D121" s="70"/>
      <c r="E121" s="7"/>
      <c r="F121" s="7"/>
      <c r="G121" s="7"/>
    </row>
    <row r="122" spans="2:7" ht="20.100000000000001" customHeight="1" x14ac:dyDescent="0.25">
      <c r="B122" s="69"/>
      <c r="C122" s="70"/>
      <c r="D122" s="70"/>
      <c r="E122" s="7"/>
      <c r="F122" s="7"/>
      <c r="G122" s="7"/>
    </row>
    <row r="123" spans="2:7" ht="20.100000000000001" customHeight="1" x14ac:dyDescent="0.25">
      <c r="B123" s="69"/>
      <c r="C123" s="70"/>
      <c r="D123" s="70"/>
      <c r="E123" s="7"/>
      <c r="F123" s="7"/>
      <c r="G123" s="7"/>
    </row>
    <row r="124" spans="2:7" ht="20.100000000000001" customHeight="1" x14ac:dyDescent="0.25">
      <c r="B124" s="69"/>
      <c r="C124" s="70"/>
      <c r="D124" s="70"/>
      <c r="E124" s="7"/>
      <c r="F124" s="7"/>
      <c r="G124" s="7"/>
    </row>
    <row r="125" spans="2:7" ht="20.100000000000001" customHeight="1" x14ac:dyDescent="0.25">
      <c r="B125" s="69"/>
      <c r="C125" s="70"/>
      <c r="D125" s="70"/>
      <c r="E125" s="7"/>
      <c r="F125" s="7"/>
      <c r="G125" s="7"/>
    </row>
    <row r="126" spans="2:7" ht="20.100000000000001" customHeight="1" x14ac:dyDescent="0.25">
      <c r="B126" s="69"/>
      <c r="C126" s="70"/>
      <c r="D126" s="70"/>
      <c r="E126" s="7"/>
      <c r="F126" s="7"/>
      <c r="G126" s="7"/>
    </row>
    <row r="127" spans="2:7" ht="20.100000000000001" customHeight="1" x14ac:dyDescent="0.25">
      <c r="B127" s="69"/>
      <c r="C127" s="70"/>
      <c r="D127" s="70"/>
      <c r="E127" s="7"/>
      <c r="F127" s="7"/>
      <c r="G127" s="7"/>
    </row>
    <row r="128" spans="2:7" ht="20.100000000000001" customHeight="1" x14ac:dyDescent="0.25">
      <c r="B128" s="69"/>
      <c r="C128" s="70"/>
      <c r="D128" s="70"/>
      <c r="E128" s="7"/>
      <c r="F128" s="7"/>
      <c r="G128" s="7"/>
    </row>
    <row r="129" spans="2:7" ht="20.100000000000001" customHeight="1" x14ac:dyDescent="0.25">
      <c r="B129" s="69"/>
      <c r="C129" s="70"/>
      <c r="D129" s="70"/>
      <c r="E129" s="7"/>
      <c r="F129" s="7"/>
      <c r="G129" s="7"/>
    </row>
    <row r="130" spans="2:7" ht="20.100000000000001" customHeight="1" x14ac:dyDescent="0.25">
      <c r="B130" s="69"/>
      <c r="C130" s="70"/>
      <c r="D130" s="70"/>
      <c r="E130" s="7"/>
      <c r="F130" s="7"/>
      <c r="G130" s="7"/>
    </row>
    <row r="131" spans="2:7" ht="20.100000000000001" customHeight="1" x14ac:dyDescent="0.25">
      <c r="B131" s="69"/>
      <c r="C131" s="70"/>
      <c r="D131" s="70"/>
      <c r="E131" s="7"/>
      <c r="F131" s="7"/>
      <c r="G131" s="7"/>
    </row>
    <row r="132" spans="2:7" ht="20.100000000000001" customHeight="1" x14ac:dyDescent="0.25">
      <c r="B132" s="69"/>
      <c r="C132" s="70"/>
      <c r="D132" s="70"/>
      <c r="E132" s="7"/>
      <c r="F132" s="7"/>
      <c r="G132" s="7"/>
    </row>
    <row r="133" spans="2:7" ht="20.100000000000001" customHeight="1" x14ac:dyDescent="0.25">
      <c r="B133" s="69"/>
      <c r="C133" s="70"/>
      <c r="D133" s="70"/>
      <c r="E133" s="7"/>
      <c r="F133" s="7"/>
      <c r="G133" s="7"/>
    </row>
    <row r="134" spans="2:7" ht="20.100000000000001" customHeight="1" x14ac:dyDescent="0.25">
      <c r="B134" s="69"/>
      <c r="C134" s="70"/>
      <c r="D134" s="70"/>
      <c r="E134" s="7"/>
      <c r="F134" s="7"/>
      <c r="G134" s="7"/>
    </row>
    <row r="135" spans="2:7" ht="20.100000000000001" customHeight="1" x14ac:dyDescent="0.25">
      <c r="B135" s="69"/>
      <c r="C135" s="70"/>
      <c r="D135" s="70"/>
      <c r="E135" s="7"/>
      <c r="F135" s="7"/>
      <c r="G135" s="7"/>
    </row>
    <row r="136" spans="2:7" ht="20.100000000000001" customHeight="1" x14ac:dyDescent="0.25">
      <c r="B136" s="69"/>
      <c r="C136" s="70"/>
      <c r="D136" s="70"/>
      <c r="E136" s="7"/>
      <c r="F136" s="7"/>
      <c r="G136" s="7"/>
    </row>
    <row r="137" spans="2:7" ht="20.100000000000001" customHeight="1" x14ac:dyDescent="0.25">
      <c r="B137" s="69"/>
      <c r="C137" s="70"/>
      <c r="D137" s="70"/>
      <c r="E137" s="7"/>
      <c r="F137" s="7"/>
      <c r="G137" s="7"/>
    </row>
    <row r="138" spans="2:7" ht="20.100000000000001" customHeight="1" x14ac:dyDescent="0.25">
      <c r="B138" s="69"/>
      <c r="C138" s="70"/>
      <c r="D138" s="70"/>
      <c r="E138" s="7"/>
      <c r="F138" s="7"/>
      <c r="G138" s="7"/>
    </row>
    <row r="139" spans="2:7" ht="20.100000000000001" customHeight="1" x14ac:dyDescent="0.25">
      <c r="B139" s="69"/>
      <c r="C139" s="70"/>
      <c r="D139" s="70"/>
      <c r="E139" s="7"/>
      <c r="F139" s="7"/>
      <c r="G139" s="7"/>
    </row>
    <row r="140" spans="2:7" ht="20.100000000000001" customHeight="1" x14ac:dyDescent="0.25">
      <c r="B140" s="69"/>
      <c r="C140" s="70"/>
      <c r="D140" s="70"/>
      <c r="E140" s="7"/>
      <c r="F140" s="7"/>
      <c r="G140" s="7"/>
    </row>
    <row r="141" spans="2:7" ht="20.100000000000001" customHeight="1" x14ac:dyDescent="0.25">
      <c r="B141" s="69"/>
      <c r="C141" s="70"/>
      <c r="D141" s="70"/>
      <c r="E141" s="7"/>
      <c r="F141" s="7"/>
      <c r="G141" s="7"/>
    </row>
    <row r="142" spans="2:7" ht="20.100000000000001" customHeight="1" x14ac:dyDescent="0.25">
      <c r="B142" s="69"/>
      <c r="C142" s="70"/>
      <c r="D142" s="70"/>
      <c r="E142" s="7"/>
      <c r="F142" s="7"/>
      <c r="G142" s="7"/>
    </row>
    <row r="143" spans="2:7" ht="20.100000000000001" customHeight="1" x14ac:dyDescent="0.25">
      <c r="B143" s="69"/>
      <c r="C143" s="70"/>
      <c r="D143" s="70"/>
      <c r="E143" s="7"/>
      <c r="F143" s="7"/>
      <c r="G143" s="7"/>
    </row>
    <row r="144" spans="2:7" ht="20.100000000000001" customHeight="1" x14ac:dyDescent="0.25">
      <c r="B144" s="69"/>
      <c r="C144" s="70"/>
      <c r="D144" s="70"/>
      <c r="E144" s="7"/>
      <c r="F144" s="7"/>
      <c r="G144" s="7"/>
    </row>
    <row r="145" spans="2:7" ht="20.100000000000001" customHeight="1" x14ac:dyDescent="0.25">
      <c r="B145" s="69"/>
      <c r="C145" s="70"/>
      <c r="D145" s="70"/>
      <c r="E145" s="7"/>
      <c r="F145" s="7"/>
      <c r="G145" s="7"/>
    </row>
    <row r="146" spans="2:7" ht="20.100000000000001" customHeight="1" x14ac:dyDescent="0.25">
      <c r="B146" s="69"/>
      <c r="C146" s="70"/>
      <c r="D146" s="70"/>
      <c r="E146" s="7"/>
      <c r="F146" s="7"/>
      <c r="G146" s="7"/>
    </row>
    <row r="147" spans="2:7" ht="20.100000000000001" customHeight="1" x14ac:dyDescent="0.25">
      <c r="B147" s="69"/>
      <c r="C147" s="70"/>
      <c r="D147" s="70"/>
      <c r="E147" s="7"/>
      <c r="F147" s="7"/>
      <c r="G147" s="7"/>
    </row>
    <row r="148" spans="2:7" ht="20.100000000000001" customHeight="1" x14ac:dyDescent="0.25">
      <c r="B148" s="69"/>
      <c r="C148" s="70"/>
      <c r="D148" s="70"/>
      <c r="E148" s="7"/>
      <c r="F148" s="7"/>
      <c r="G148" s="7"/>
    </row>
    <row r="149" spans="2:7" ht="20.100000000000001" customHeight="1" x14ac:dyDescent="0.25">
      <c r="B149" s="69"/>
      <c r="C149" s="70"/>
      <c r="D149" s="70"/>
      <c r="E149" s="7"/>
      <c r="F149" s="7"/>
      <c r="G149" s="7"/>
    </row>
    <row r="150" spans="2:7" ht="20.100000000000001" customHeight="1" x14ac:dyDescent="0.25">
      <c r="B150" s="69"/>
      <c r="C150" s="70"/>
      <c r="D150" s="70"/>
      <c r="E150" s="7"/>
      <c r="F150" s="7"/>
      <c r="G150" s="7"/>
    </row>
    <row r="151" spans="2:7" ht="20.100000000000001" customHeight="1" x14ac:dyDescent="0.25">
      <c r="B151" s="69"/>
      <c r="C151" s="70"/>
      <c r="D151" s="70"/>
      <c r="E151" s="7"/>
      <c r="F151" s="7"/>
      <c r="G151" s="7"/>
    </row>
    <row r="152" spans="2:7" ht="20.100000000000001" customHeight="1" x14ac:dyDescent="0.25">
      <c r="B152" s="69"/>
      <c r="C152" s="70"/>
      <c r="D152" s="70"/>
      <c r="E152" s="7"/>
      <c r="F152" s="7"/>
      <c r="G152" s="7"/>
    </row>
    <row r="153" spans="2:7" ht="20.100000000000001" customHeight="1" x14ac:dyDescent="0.25">
      <c r="B153" s="69"/>
      <c r="C153" s="70"/>
      <c r="D153" s="70"/>
      <c r="E153" s="7"/>
      <c r="F153" s="7"/>
      <c r="G153" s="7"/>
    </row>
    <row r="154" spans="2:7" ht="20.100000000000001" customHeight="1" x14ac:dyDescent="0.25">
      <c r="B154" s="69"/>
      <c r="C154" s="70"/>
      <c r="D154" s="70"/>
      <c r="E154" s="7"/>
      <c r="F154" s="7"/>
      <c r="G154" s="7"/>
    </row>
    <row r="155" spans="2:7" ht="20.100000000000001" customHeight="1" x14ac:dyDescent="0.25">
      <c r="B155" s="69"/>
      <c r="C155" s="70"/>
      <c r="D155" s="70"/>
      <c r="E155" s="7"/>
      <c r="F155" s="7"/>
      <c r="G155" s="7"/>
    </row>
    <row r="156" spans="2:7" ht="20.100000000000001" customHeight="1" x14ac:dyDescent="0.25">
      <c r="B156" s="69"/>
      <c r="C156" s="70"/>
      <c r="D156" s="70"/>
      <c r="E156" s="7"/>
      <c r="F156" s="7"/>
      <c r="G156" s="7"/>
    </row>
    <row r="157" spans="2:7" ht="20.100000000000001" customHeight="1" x14ac:dyDescent="0.25">
      <c r="B157" s="69"/>
      <c r="C157" s="70"/>
      <c r="D157" s="70"/>
      <c r="E157" s="7"/>
      <c r="F157" s="7"/>
      <c r="G157" s="7"/>
    </row>
    <row r="158" spans="2:7" ht="20.100000000000001" customHeight="1" x14ac:dyDescent="0.25">
      <c r="B158" s="69"/>
      <c r="C158" s="70"/>
      <c r="D158" s="70"/>
      <c r="E158" s="7"/>
      <c r="F158" s="7"/>
      <c r="G158" s="7"/>
    </row>
    <row r="159" spans="2:7" ht="20.100000000000001" customHeight="1" x14ac:dyDescent="0.25">
      <c r="B159" s="69"/>
      <c r="C159" s="70"/>
      <c r="D159" s="70"/>
      <c r="E159" s="7"/>
      <c r="F159" s="7"/>
      <c r="G159" s="7"/>
    </row>
    <row r="160" spans="2:7" ht="20.100000000000001" customHeight="1" x14ac:dyDescent="0.25">
      <c r="B160" s="69"/>
      <c r="C160" s="70"/>
      <c r="D160" s="70"/>
      <c r="E160" s="7"/>
      <c r="F160" s="7"/>
      <c r="G160" s="7"/>
    </row>
    <row r="161" spans="2:7" ht="20.100000000000001" customHeight="1" x14ac:dyDescent="0.25">
      <c r="B161" s="69"/>
      <c r="C161" s="70"/>
      <c r="D161" s="70"/>
      <c r="E161" s="7"/>
      <c r="F161" s="7"/>
      <c r="G161" s="7"/>
    </row>
    <row r="162" spans="2:7" ht="20.100000000000001" customHeight="1" x14ac:dyDescent="0.25">
      <c r="B162" s="69"/>
      <c r="C162" s="70"/>
      <c r="D162" s="70"/>
      <c r="E162" s="7"/>
      <c r="F162" s="7"/>
      <c r="G162" s="7"/>
    </row>
    <row r="163" spans="2:7" ht="20.100000000000001" customHeight="1" x14ac:dyDescent="0.25">
      <c r="B163" s="69"/>
      <c r="C163" s="70"/>
      <c r="D163" s="70"/>
      <c r="E163" s="7"/>
      <c r="F163" s="7"/>
      <c r="G163" s="7"/>
    </row>
    <row r="164" spans="2:7" ht="20.100000000000001" customHeight="1" x14ac:dyDescent="0.25">
      <c r="B164" s="69"/>
      <c r="C164" s="70"/>
      <c r="D164" s="70"/>
      <c r="E164" s="7"/>
      <c r="F164" s="7"/>
      <c r="G164" s="7"/>
    </row>
    <row r="165" spans="2:7" ht="20.100000000000001" customHeight="1" x14ac:dyDescent="0.25">
      <c r="B165" s="69"/>
      <c r="C165" s="70"/>
      <c r="D165" s="70"/>
      <c r="E165" s="7"/>
      <c r="F165" s="7"/>
      <c r="G165" s="7"/>
    </row>
    <row r="166" spans="2:7" ht="20.100000000000001" customHeight="1" x14ac:dyDescent="0.25">
      <c r="B166" s="69"/>
      <c r="C166" s="70"/>
      <c r="D166" s="70"/>
      <c r="E166" s="7"/>
      <c r="F166" s="7"/>
      <c r="G166" s="7"/>
    </row>
    <row r="167" spans="2:7" ht="20.100000000000001" customHeight="1" x14ac:dyDescent="0.25">
      <c r="B167" s="69"/>
      <c r="C167" s="70"/>
      <c r="D167" s="70"/>
      <c r="E167" s="7"/>
      <c r="F167" s="7"/>
      <c r="G167" s="7"/>
    </row>
    <row r="168" spans="2:7" ht="20.100000000000001" customHeight="1" x14ac:dyDescent="0.25">
      <c r="B168" s="69"/>
      <c r="C168" s="70"/>
      <c r="D168" s="70"/>
      <c r="E168" s="7"/>
      <c r="F168" s="7"/>
      <c r="G168" s="7"/>
    </row>
    <row r="169" spans="2:7" ht="20.100000000000001" customHeight="1" x14ac:dyDescent="0.25">
      <c r="B169" s="69"/>
      <c r="C169" s="70"/>
      <c r="D169" s="70"/>
      <c r="E169" s="7"/>
      <c r="F169" s="7"/>
      <c r="G169" s="7"/>
    </row>
    <row r="170" spans="2:7" ht="20.100000000000001" customHeight="1" x14ac:dyDescent="0.25">
      <c r="B170" s="69"/>
      <c r="C170" s="70"/>
      <c r="D170" s="70"/>
      <c r="E170" s="7"/>
      <c r="F170" s="7"/>
      <c r="G170" s="7"/>
    </row>
    <row r="171" spans="2:7" ht="20.100000000000001" customHeight="1" x14ac:dyDescent="0.25">
      <c r="B171" s="69"/>
      <c r="C171" s="70"/>
      <c r="D171" s="70"/>
      <c r="E171" s="7"/>
      <c r="F171" s="7"/>
      <c r="G171" s="7"/>
    </row>
    <row r="172" spans="2:7" ht="20.100000000000001" customHeight="1" x14ac:dyDescent="0.25">
      <c r="B172" s="69"/>
      <c r="C172" s="70"/>
      <c r="D172" s="70"/>
      <c r="E172" s="7"/>
      <c r="F172" s="7"/>
      <c r="G172" s="7"/>
    </row>
    <row r="173" spans="2:7" ht="20.100000000000001" customHeight="1" x14ac:dyDescent="0.25">
      <c r="B173" s="69"/>
      <c r="C173" s="70"/>
      <c r="D173" s="70"/>
      <c r="E173" s="7"/>
      <c r="F173" s="7"/>
      <c r="G173" s="7"/>
    </row>
    <row r="174" spans="2:7" ht="20.100000000000001" customHeight="1" x14ac:dyDescent="0.25">
      <c r="B174" s="69"/>
      <c r="C174" s="70"/>
      <c r="D174" s="70"/>
      <c r="E174" s="7"/>
      <c r="F174" s="7"/>
      <c r="G174" s="7"/>
    </row>
    <row r="175" spans="2:7" ht="20.100000000000001" customHeight="1" x14ac:dyDescent="0.25">
      <c r="B175" s="69"/>
      <c r="C175" s="70"/>
      <c r="D175" s="70"/>
      <c r="E175" s="7"/>
      <c r="F175" s="7"/>
      <c r="G175" s="7"/>
    </row>
    <row r="176" spans="2:7" ht="20.100000000000001" customHeight="1" x14ac:dyDescent="0.25">
      <c r="B176" s="69"/>
      <c r="C176" s="70"/>
      <c r="D176" s="70"/>
      <c r="E176" s="7"/>
      <c r="F176" s="7"/>
      <c r="G176" s="7"/>
    </row>
    <row r="177" spans="2:7" ht="20.100000000000001" customHeight="1" x14ac:dyDescent="0.25">
      <c r="B177" s="69"/>
      <c r="C177" s="70"/>
      <c r="D177" s="70"/>
      <c r="E177" s="7"/>
      <c r="F177" s="7"/>
      <c r="G177" s="7"/>
    </row>
    <row r="178" spans="2:7" ht="20.100000000000001" customHeight="1" x14ac:dyDescent="0.25">
      <c r="B178" s="69"/>
      <c r="C178" s="70"/>
      <c r="D178" s="70"/>
      <c r="E178" s="7"/>
      <c r="F178" s="7"/>
      <c r="G178" s="7"/>
    </row>
    <row r="179" spans="2:7" ht="20.100000000000001" customHeight="1" x14ac:dyDescent="0.25">
      <c r="B179" s="69"/>
      <c r="C179" s="70"/>
      <c r="D179" s="70"/>
      <c r="E179" s="7"/>
      <c r="F179" s="7"/>
      <c r="G179" s="7"/>
    </row>
    <row r="180" spans="2:7" ht="20.100000000000001" customHeight="1" x14ac:dyDescent="0.25">
      <c r="B180" s="69"/>
      <c r="C180" s="70"/>
      <c r="D180" s="70"/>
      <c r="E180" s="7"/>
      <c r="F180" s="7"/>
      <c r="G180" s="7"/>
    </row>
    <row r="181" spans="2:7" ht="20.100000000000001" customHeight="1" x14ac:dyDescent="0.25">
      <c r="B181" s="69"/>
      <c r="C181" s="70"/>
      <c r="D181" s="70"/>
      <c r="E181" s="7"/>
      <c r="F181" s="7"/>
      <c r="G181" s="7"/>
    </row>
    <row r="182" spans="2:7" ht="20.100000000000001" customHeight="1" x14ac:dyDescent="0.25">
      <c r="B182" s="69"/>
      <c r="C182" s="70"/>
      <c r="D182" s="70"/>
      <c r="E182" s="7"/>
      <c r="F182" s="7"/>
      <c r="G182" s="7"/>
    </row>
    <row r="183" spans="2:7" ht="20.100000000000001" customHeight="1" x14ac:dyDescent="0.25">
      <c r="B183" s="69"/>
      <c r="C183" s="70"/>
      <c r="D183" s="70"/>
      <c r="E183" s="7"/>
      <c r="F183" s="7"/>
      <c r="G183" s="7"/>
    </row>
    <row r="184" spans="2:7" ht="20.100000000000001" customHeight="1" x14ac:dyDescent="0.25">
      <c r="B184" s="69"/>
      <c r="C184" s="70"/>
      <c r="D184" s="70"/>
      <c r="E184" s="7"/>
      <c r="F184" s="7"/>
      <c r="G184" s="7"/>
    </row>
    <row r="185" spans="2:7" ht="20.100000000000001" customHeight="1" x14ac:dyDescent="0.25">
      <c r="B185" s="69"/>
      <c r="C185" s="70"/>
      <c r="D185" s="70"/>
      <c r="E185" s="7"/>
      <c r="F185" s="7"/>
      <c r="G185" s="7"/>
    </row>
    <row r="186" spans="2:7" ht="20.100000000000001" customHeight="1" x14ac:dyDescent="0.25">
      <c r="B186" s="69"/>
      <c r="C186" s="70"/>
      <c r="D186" s="70"/>
      <c r="E186" s="7"/>
      <c r="F186" s="7"/>
      <c r="G186" s="7"/>
    </row>
    <row r="187" spans="2:7" ht="20.100000000000001" customHeight="1" x14ac:dyDescent="0.25">
      <c r="B187" s="69"/>
      <c r="C187" s="70"/>
      <c r="D187" s="70"/>
      <c r="E187" s="7"/>
      <c r="F187" s="7"/>
      <c r="G187" s="7"/>
    </row>
    <row r="188" spans="2:7" ht="20.100000000000001" customHeight="1" x14ac:dyDescent="0.25">
      <c r="B188" s="69"/>
      <c r="C188" s="70"/>
      <c r="D188" s="70"/>
      <c r="E188" s="7"/>
      <c r="F188" s="7"/>
      <c r="G188" s="7"/>
    </row>
    <row r="189" spans="2:7" ht="20.100000000000001" customHeight="1" x14ac:dyDescent="0.25">
      <c r="B189" s="69"/>
      <c r="C189" s="70"/>
      <c r="D189" s="70"/>
      <c r="E189" s="7"/>
      <c r="F189" s="7"/>
      <c r="G189" s="7"/>
    </row>
    <row r="190" spans="2:7" ht="20.100000000000001" customHeight="1" x14ac:dyDescent="0.25">
      <c r="B190" s="69"/>
      <c r="C190" s="70"/>
      <c r="D190" s="70"/>
      <c r="E190" s="7"/>
      <c r="F190" s="7"/>
      <c r="G190" s="7"/>
    </row>
    <row r="191" spans="2:7" ht="20.100000000000001" customHeight="1" x14ac:dyDescent="0.25">
      <c r="B191" s="69"/>
      <c r="C191" s="70"/>
      <c r="D191" s="70"/>
      <c r="E191" s="7"/>
      <c r="F191" s="7"/>
      <c r="G191" s="7"/>
    </row>
    <row r="192" spans="2:7" ht="20.100000000000001" customHeight="1" x14ac:dyDescent="0.25">
      <c r="B192" s="69"/>
      <c r="C192" s="70"/>
      <c r="D192" s="70"/>
      <c r="E192" s="7"/>
      <c r="F192" s="7"/>
      <c r="G192" s="7"/>
    </row>
    <row r="193" spans="2:7" ht="20.100000000000001" customHeight="1" x14ac:dyDescent="0.25">
      <c r="B193" s="69"/>
      <c r="C193" s="70"/>
      <c r="D193" s="70"/>
      <c r="E193" s="7"/>
      <c r="F193" s="7"/>
      <c r="G193" s="7"/>
    </row>
    <row r="194" spans="2:7" ht="20.100000000000001" customHeight="1" x14ac:dyDescent="0.25">
      <c r="B194" s="69"/>
      <c r="C194" s="70"/>
      <c r="D194" s="70"/>
      <c r="E194" s="7"/>
      <c r="F194" s="7"/>
      <c r="G194" s="7"/>
    </row>
    <row r="195" spans="2:7" ht="20.100000000000001" customHeight="1" x14ac:dyDescent="0.25">
      <c r="B195" s="69"/>
      <c r="C195" s="70"/>
      <c r="D195" s="70"/>
      <c r="E195" s="7"/>
      <c r="F195" s="7"/>
      <c r="G195" s="7"/>
    </row>
    <row r="196" spans="2:7" ht="20.100000000000001" customHeight="1" x14ac:dyDescent="0.25">
      <c r="B196" s="69"/>
      <c r="C196" s="70"/>
      <c r="D196" s="70"/>
      <c r="E196" s="7"/>
      <c r="F196" s="7"/>
      <c r="G196" s="7"/>
    </row>
    <row r="197" spans="2:7" ht="20.100000000000001" customHeight="1" x14ac:dyDescent="0.25">
      <c r="B197" s="69"/>
      <c r="C197" s="70"/>
      <c r="D197" s="70"/>
      <c r="E197" s="7"/>
      <c r="F197" s="7"/>
      <c r="G197" s="7"/>
    </row>
    <row r="198" spans="2:7" ht="20.100000000000001" customHeight="1" x14ac:dyDescent="0.25">
      <c r="B198" s="69"/>
      <c r="C198" s="70"/>
      <c r="D198" s="70"/>
      <c r="E198" s="7"/>
      <c r="F198" s="7"/>
      <c r="G198" s="7"/>
    </row>
    <row r="199" spans="2:7" ht="20.100000000000001" customHeight="1" x14ac:dyDescent="0.25">
      <c r="B199" s="69"/>
      <c r="C199" s="70"/>
      <c r="D199" s="70"/>
      <c r="E199" s="7"/>
      <c r="F199" s="7"/>
      <c r="G199" s="7"/>
    </row>
    <row r="200" spans="2:7" ht="20.100000000000001" customHeight="1" x14ac:dyDescent="0.25">
      <c r="B200" s="69"/>
      <c r="C200" s="70"/>
      <c r="D200" s="70"/>
      <c r="E200" s="7"/>
      <c r="F200" s="7"/>
      <c r="G200" s="7"/>
    </row>
    <row r="201" spans="2:7" ht="20.100000000000001" customHeight="1" x14ac:dyDescent="0.25">
      <c r="B201" s="69"/>
      <c r="C201" s="70"/>
      <c r="D201" s="70"/>
      <c r="E201" s="7"/>
      <c r="F201" s="7"/>
      <c r="G201" s="7"/>
    </row>
    <row r="202" spans="2:7" ht="20.100000000000001" customHeight="1" x14ac:dyDescent="0.25">
      <c r="B202" s="69"/>
      <c r="C202" s="70"/>
      <c r="D202" s="70"/>
      <c r="E202" s="7"/>
      <c r="F202" s="7"/>
      <c r="G202" s="7"/>
    </row>
    <row r="203" spans="2:7" ht="20.100000000000001" customHeight="1" x14ac:dyDescent="0.25">
      <c r="B203" s="69"/>
      <c r="C203" s="70"/>
      <c r="D203" s="70"/>
      <c r="E203" s="7"/>
      <c r="F203" s="7"/>
      <c r="G203" s="7"/>
    </row>
    <row r="204" spans="2:7" ht="20.100000000000001" customHeight="1" x14ac:dyDescent="0.25">
      <c r="B204" s="69"/>
      <c r="C204" s="70"/>
      <c r="D204" s="70"/>
      <c r="E204" s="7"/>
      <c r="F204" s="7"/>
      <c r="G204" s="7"/>
    </row>
    <row r="205" spans="2:7" ht="20.100000000000001" customHeight="1" x14ac:dyDescent="0.25">
      <c r="B205" s="69"/>
      <c r="C205" s="70"/>
      <c r="D205" s="70"/>
      <c r="E205" s="7"/>
      <c r="F205" s="7"/>
      <c r="G205" s="7"/>
    </row>
    <row r="206" spans="2:7" ht="20.100000000000001" customHeight="1" x14ac:dyDescent="0.25">
      <c r="B206" s="69"/>
      <c r="C206" s="70"/>
      <c r="D206" s="70"/>
      <c r="E206" s="7"/>
      <c r="F206" s="7"/>
      <c r="G206" s="7"/>
    </row>
    <row r="207" spans="2:7" ht="20.100000000000001" customHeight="1" x14ac:dyDescent="0.25">
      <c r="B207" s="69"/>
      <c r="C207" s="70"/>
      <c r="D207" s="70"/>
      <c r="E207" s="7"/>
      <c r="F207" s="7"/>
      <c r="G207" s="7"/>
    </row>
    <row r="208" spans="2:7" ht="20.100000000000001" customHeight="1" x14ac:dyDescent="0.25">
      <c r="B208" s="69"/>
      <c r="C208" s="70"/>
      <c r="D208" s="70"/>
      <c r="E208" s="7"/>
      <c r="F208" s="7"/>
      <c r="G208" s="7"/>
    </row>
    <row r="209" spans="2:7" ht="20.100000000000001" customHeight="1" x14ac:dyDescent="0.25">
      <c r="B209" s="69"/>
      <c r="C209" s="70"/>
      <c r="D209" s="70"/>
      <c r="E209" s="7"/>
      <c r="F209" s="7"/>
      <c r="G209" s="7"/>
    </row>
    <row r="210" spans="2:7" ht="20.100000000000001" customHeight="1" x14ac:dyDescent="0.25">
      <c r="B210" s="69"/>
      <c r="C210" s="70"/>
      <c r="D210" s="70"/>
      <c r="E210" s="7"/>
      <c r="F210" s="7"/>
      <c r="G210" s="7"/>
    </row>
    <row r="211" spans="2:7" ht="20.100000000000001" customHeight="1" x14ac:dyDescent="0.25">
      <c r="B211" s="69"/>
      <c r="C211" s="70"/>
      <c r="D211" s="70"/>
      <c r="E211" s="7"/>
      <c r="F211" s="7"/>
      <c r="G211" s="7"/>
    </row>
    <row r="212" spans="2:7" ht="20.100000000000001" customHeight="1" x14ac:dyDescent="0.25">
      <c r="B212" s="69"/>
      <c r="C212" s="70"/>
      <c r="D212" s="70"/>
      <c r="E212" s="7"/>
      <c r="F212" s="7"/>
      <c r="G212" s="7"/>
    </row>
    <row r="213" spans="2:7" ht="20.100000000000001" customHeight="1" x14ac:dyDescent="0.25">
      <c r="B213" s="69"/>
      <c r="C213" s="70"/>
      <c r="D213" s="70"/>
      <c r="E213" s="7"/>
      <c r="F213" s="7"/>
      <c r="G213" s="7"/>
    </row>
    <row r="214" spans="2:7" ht="20.100000000000001" customHeight="1" x14ac:dyDescent="0.25">
      <c r="B214" s="69"/>
      <c r="C214" s="70"/>
      <c r="D214" s="70"/>
      <c r="E214" s="7"/>
      <c r="F214" s="7"/>
      <c r="G214" s="7"/>
    </row>
    <row r="215" spans="2:7" ht="20.100000000000001" customHeight="1" x14ac:dyDescent="0.25">
      <c r="B215" s="69"/>
      <c r="C215" s="70"/>
      <c r="D215" s="70"/>
      <c r="E215" s="7"/>
      <c r="F215" s="7"/>
      <c r="G215" s="7"/>
    </row>
    <row r="216" spans="2:7" ht="20.100000000000001" customHeight="1" x14ac:dyDescent="0.25">
      <c r="B216" s="69"/>
      <c r="C216" s="70"/>
      <c r="D216" s="70"/>
      <c r="E216" s="7"/>
      <c r="F216" s="7"/>
      <c r="G216" s="7"/>
    </row>
    <row r="217" spans="2:7" ht="20.100000000000001" customHeight="1" x14ac:dyDescent="0.25">
      <c r="B217" s="69"/>
      <c r="C217" s="70"/>
      <c r="D217" s="70"/>
      <c r="E217" s="7"/>
      <c r="F217" s="7"/>
      <c r="G217" s="7"/>
    </row>
    <row r="218" spans="2:7" ht="20.100000000000001" customHeight="1" x14ac:dyDescent="0.25">
      <c r="B218" s="69"/>
      <c r="C218" s="70"/>
      <c r="D218" s="70"/>
      <c r="E218" s="7"/>
      <c r="F218" s="7"/>
      <c r="G218" s="7"/>
    </row>
    <row r="219" spans="2:7" ht="20.100000000000001" customHeight="1" x14ac:dyDescent="0.25">
      <c r="B219" s="69"/>
      <c r="C219" s="70"/>
      <c r="D219" s="70"/>
      <c r="E219" s="7"/>
      <c r="F219" s="7"/>
      <c r="G219" s="7"/>
    </row>
    <row r="220" spans="2:7" ht="20.100000000000001" customHeight="1" x14ac:dyDescent="0.25">
      <c r="B220" s="69"/>
      <c r="C220" s="70"/>
      <c r="D220" s="70"/>
      <c r="E220" s="7"/>
      <c r="F220" s="7"/>
      <c r="G220" s="7"/>
    </row>
    <row r="221" spans="2:7" ht="20.100000000000001" customHeight="1" x14ac:dyDescent="0.25">
      <c r="B221" s="69"/>
      <c r="C221" s="70"/>
      <c r="D221" s="70"/>
      <c r="E221" s="7"/>
      <c r="F221" s="7"/>
      <c r="G221" s="7"/>
    </row>
    <row r="222" spans="2:7" ht="20.100000000000001" customHeight="1" x14ac:dyDescent="0.25">
      <c r="B222" s="69"/>
      <c r="C222" s="70"/>
      <c r="D222" s="70"/>
      <c r="E222" s="7"/>
      <c r="F222" s="7"/>
      <c r="G222" s="7"/>
    </row>
    <row r="223" spans="2:7" ht="20.100000000000001" customHeight="1" x14ac:dyDescent="0.25">
      <c r="B223" s="69"/>
      <c r="C223" s="70"/>
      <c r="D223" s="70"/>
      <c r="E223" s="7"/>
      <c r="F223" s="7"/>
      <c r="G223" s="7"/>
    </row>
    <row r="224" spans="2:7" ht="20.100000000000001" customHeight="1" x14ac:dyDescent="0.25">
      <c r="B224" s="69"/>
      <c r="C224" s="70"/>
      <c r="D224" s="70"/>
      <c r="E224" s="7"/>
      <c r="F224" s="7"/>
      <c r="G224" s="7"/>
    </row>
    <row r="225" spans="2:7" ht="20.100000000000001" customHeight="1" x14ac:dyDescent="0.25">
      <c r="B225" s="69"/>
      <c r="C225" s="70"/>
      <c r="D225" s="70"/>
      <c r="E225" s="7"/>
      <c r="F225" s="7"/>
      <c r="G225" s="7"/>
    </row>
    <row r="226" spans="2:7" ht="20.100000000000001" customHeight="1" x14ac:dyDescent="0.25">
      <c r="B226" s="69"/>
      <c r="C226" s="70"/>
      <c r="D226" s="70"/>
      <c r="E226" s="7"/>
      <c r="F226" s="7"/>
      <c r="G226" s="7"/>
    </row>
    <row r="227" spans="2:7" ht="20.100000000000001" customHeight="1" x14ac:dyDescent="0.25">
      <c r="B227" s="69"/>
      <c r="C227" s="70"/>
      <c r="D227" s="70"/>
      <c r="E227" s="7"/>
      <c r="F227" s="7"/>
      <c r="G227" s="7"/>
    </row>
    <row r="228" spans="2:7" ht="20.100000000000001" customHeight="1" x14ac:dyDescent="0.25">
      <c r="B228" s="69"/>
      <c r="C228" s="70"/>
      <c r="D228" s="70"/>
      <c r="E228" s="7"/>
      <c r="F228" s="7"/>
      <c r="G228" s="7"/>
    </row>
    <row r="229" spans="2:7" ht="20.100000000000001" customHeight="1" x14ac:dyDescent="0.25">
      <c r="B229" s="69"/>
      <c r="C229" s="70"/>
      <c r="D229" s="70"/>
      <c r="E229" s="7"/>
      <c r="F229" s="7"/>
      <c r="G229" s="7"/>
    </row>
    <row r="230" spans="2:7" ht="20.100000000000001" customHeight="1" x14ac:dyDescent="0.25">
      <c r="B230" s="69"/>
      <c r="C230" s="70"/>
      <c r="D230" s="70"/>
      <c r="E230" s="7"/>
      <c r="F230" s="7"/>
      <c r="G230" s="7"/>
    </row>
    <row r="231" spans="2:7" ht="20.100000000000001" customHeight="1" x14ac:dyDescent="0.25">
      <c r="B231" s="69"/>
      <c r="C231" s="70"/>
      <c r="D231" s="70"/>
      <c r="E231" s="7"/>
      <c r="F231" s="7"/>
      <c r="G231" s="7"/>
    </row>
    <row r="232" spans="2:7" ht="20.100000000000001" customHeight="1" x14ac:dyDescent="0.25">
      <c r="B232" s="69"/>
      <c r="C232" s="70"/>
      <c r="D232" s="70"/>
      <c r="E232" s="7"/>
      <c r="F232" s="7"/>
      <c r="G232" s="7"/>
    </row>
    <row r="233" spans="2:7" ht="20.100000000000001" customHeight="1" x14ac:dyDescent="0.25">
      <c r="B233" s="69"/>
      <c r="C233" s="70"/>
      <c r="D233" s="70"/>
      <c r="E233" s="7"/>
      <c r="F233" s="7"/>
      <c r="G233" s="7"/>
    </row>
    <row r="234" spans="2:7" ht="20.100000000000001" customHeight="1" x14ac:dyDescent="0.25">
      <c r="B234" s="69"/>
      <c r="C234" s="70"/>
      <c r="D234" s="70"/>
      <c r="E234" s="7"/>
      <c r="F234" s="7"/>
      <c r="G234" s="7"/>
    </row>
    <row r="235" spans="2:7" ht="20.100000000000001" customHeight="1" x14ac:dyDescent="0.25">
      <c r="B235" s="69"/>
      <c r="C235" s="70"/>
      <c r="D235" s="70"/>
      <c r="E235" s="7"/>
      <c r="F235" s="7"/>
      <c r="G235" s="7"/>
    </row>
    <row r="236" spans="2:7" ht="20.100000000000001" customHeight="1" x14ac:dyDescent="0.25">
      <c r="B236" s="69"/>
      <c r="C236" s="70"/>
      <c r="D236" s="70"/>
      <c r="E236" s="7"/>
      <c r="F236" s="7"/>
      <c r="G236" s="7"/>
    </row>
    <row r="237" spans="2:7" ht="20.100000000000001" customHeight="1" x14ac:dyDescent="0.25">
      <c r="B237" s="69"/>
      <c r="C237" s="70"/>
      <c r="D237" s="70"/>
      <c r="E237" s="7"/>
      <c r="F237" s="7"/>
      <c r="G237" s="7"/>
    </row>
    <row r="238" spans="2:7" ht="20.100000000000001" customHeight="1" x14ac:dyDescent="0.25">
      <c r="B238" s="69"/>
      <c r="C238" s="70"/>
      <c r="D238" s="70"/>
      <c r="E238" s="7"/>
      <c r="F238" s="7"/>
      <c r="G238" s="7"/>
    </row>
    <row r="239" spans="2:7" ht="20.100000000000001" customHeight="1" x14ac:dyDescent="0.25">
      <c r="B239" s="69"/>
      <c r="C239" s="70"/>
      <c r="D239" s="70"/>
      <c r="E239" s="7"/>
      <c r="F239" s="7"/>
      <c r="G239" s="7"/>
    </row>
    <row r="240" spans="2:7" ht="20.100000000000001" customHeight="1" x14ac:dyDescent="0.25">
      <c r="B240" s="69"/>
      <c r="C240" s="70"/>
      <c r="D240" s="70"/>
      <c r="E240" s="7"/>
      <c r="F240" s="7"/>
      <c r="G240" s="7"/>
    </row>
    <row r="241" spans="2:7" ht="20.100000000000001" customHeight="1" x14ac:dyDescent="0.25">
      <c r="B241" s="69"/>
      <c r="C241" s="70"/>
      <c r="D241" s="70"/>
      <c r="E241" s="7"/>
      <c r="F241" s="7"/>
      <c r="G241" s="7"/>
    </row>
    <row r="242" spans="2:7" ht="20.100000000000001" customHeight="1" x14ac:dyDescent="0.25">
      <c r="B242" s="69"/>
      <c r="C242" s="70"/>
      <c r="D242" s="70"/>
      <c r="E242" s="7"/>
      <c r="F242" s="7"/>
      <c r="G242" s="7"/>
    </row>
    <row r="243" spans="2:7" ht="20.100000000000001" customHeight="1" x14ac:dyDescent="0.25">
      <c r="B243" s="69"/>
      <c r="C243" s="70"/>
      <c r="D243" s="70"/>
      <c r="E243" s="7"/>
      <c r="F243" s="7"/>
      <c r="G243" s="7"/>
    </row>
    <row r="244" spans="2:7" ht="20.100000000000001" customHeight="1" x14ac:dyDescent="0.25">
      <c r="B244" s="69"/>
      <c r="C244" s="70"/>
      <c r="D244" s="70"/>
      <c r="E244" s="7"/>
      <c r="F244" s="7"/>
      <c r="G244" s="7"/>
    </row>
    <row r="245" spans="2:7" ht="20.100000000000001" customHeight="1" x14ac:dyDescent="0.25">
      <c r="B245" s="69"/>
      <c r="C245" s="70"/>
      <c r="D245" s="70"/>
      <c r="E245" s="7"/>
      <c r="F245" s="7"/>
      <c r="G245" s="7"/>
    </row>
    <row r="246" spans="2:7" ht="20.100000000000001" customHeight="1" x14ac:dyDescent="0.25">
      <c r="B246" s="69"/>
      <c r="C246" s="70"/>
      <c r="D246" s="70"/>
      <c r="E246" s="7"/>
      <c r="F246" s="7"/>
      <c r="G246" s="7"/>
    </row>
    <row r="247" spans="2:7" ht="20.100000000000001" customHeight="1" x14ac:dyDescent="0.25">
      <c r="B247" s="69"/>
      <c r="C247" s="70"/>
      <c r="D247" s="70"/>
      <c r="E247" s="7"/>
      <c r="F247" s="7"/>
      <c r="G247" s="7"/>
    </row>
    <row r="248" spans="2:7" ht="20.100000000000001" customHeight="1" x14ac:dyDescent="0.25">
      <c r="B248" s="69"/>
      <c r="C248" s="70"/>
      <c r="D248" s="70"/>
      <c r="E248" s="7"/>
      <c r="F248" s="7"/>
      <c r="G248" s="7"/>
    </row>
    <row r="249" spans="2:7" ht="20.100000000000001" customHeight="1" x14ac:dyDescent="0.25">
      <c r="B249" s="69"/>
      <c r="C249" s="70"/>
      <c r="D249" s="70"/>
      <c r="E249" s="7"/>
      <c r="F249" s="7"/>
      <c r="G249" s="7"/>
    </row>
    <row r="250" spans="2:7" ht="20.100000000000001" customHeight="1" x14ac:dyDescent="0.25">
      <c r="B250" s="69"/>
      <c r="C250" s="70"/>
      <c r="D250" s="70"/>
      <c r="E250" s="7"/>
      <c r="F250" s="7"/>
      <c r="G250" s="7"/>
    </row>
    <row r="251" spans="2:7" ht="20.100000000000001" customHeight="1" x14ac:dyDescent="0.25">
      <c r="B251" s="69"/>
      <c r="C251" s="70"/>
      <c r="D251" s="70"/>
      <c r="E251" s="7"/>
      <c r="F251" s="7"/>
      <c r="G251" s="7"/>
    </row>
    <row r="252" spans="2:7" ht="20.100000000000001" customHeight="1" x14ac:dyDescent="0.25">
      <c r="B252" s="69"/>
      <c r="C252" s="70"/>
      <c r="D252" s="70"/>
      <c r="E252" s="7"/>
      <c r="F252" s="7"/>
      <c r="G252" s="7"/>
    </row>
    <row r="253" spans="2:7" ht="20.100000000000001" customHeight="1" x14ac:dyDescent="0.25">
      <c r="B253" s="69"/>
      <c r="C253" s="70"/>
      <c r="D253" s="70"/>
      <c r="E253" s="7"/>
      <c r="F253" s="7"/>
      <c r="G253" s="7"/>
    </row>
    <row r="254" spans="2:7" ht="20.100000000000001" customHeight="1" x14ac:dyDescent="0.25">
      <c r="B254" s="69"/>
      <c r="C254" s="70"/>
      <c r="D254" s="70"/>
      <c r="E254" s="7"/>
      <c r="F254" s="7"/>
      <c r="G254" s="7"/>
    </row>
    <row r="255" spans="2:7" ht="20.100000000000001" customHeight="1" x14ac:dyDescent="0.25">
      <c r="B255" s="69"/>
      <c r="C255" s="70"/>
      <c r="D255" s="70"/>
      <c r="E255" s="7"/>
      <c r="F255" s="7"/>
      <c r="G255" s="7"/>
    </row>
    <row r="256" spans="2:7" ht="20.100000000000001" customHeight="1" x14ac:dyDescent="0.25">
      <c r="B256" s="69"/>
      <c r="C256" s="70"/>
      <c r="D256" s="70"/>
      <c r="E256" s="7"/>
      <c r="F256" s="7"/>
      <c r="G256" s="7"/>
    </row>
    <row r="257" spans="2:7" ht="20.100000000000001" customHeight="1" x14ac:dyDescent="0.25">
      <c r="B257" s="69"/>
      <c r="C257" s="70"/>
      <c r="D257" s="70"/>
      <c r="E257" s="7"/>
      <c r="F257" s="7"/>
      <c r="G257" s="7"/>
    </row>
    <row r="258" spans="2:7" ht="20.100000000000001" customHeight="1" x14ac:dyDescent="0.25">
      <c r="B258" s="69"/>
      <c r="C258" s="70"/>
      <c r="D258" s="70"/>
      <c r="E258" s="7"/>
      <c r="F258" s="7"/>
      <c r="G258" s="7"/>
    </row>
    <row r="259" spans="2:7" ht="20.100000000000001" customHeight="1" x14ac:dyDescent="0.25">
      <c r="B259" s="69"/>
      <c r="C259" s="70"/>
      <c r="D259" s="70"/>
      <c r="E259" s="7"/>
      <c r="F259" s="7"/>
      <c r="G259" s="7"/>
    </row>
    <row r="260" spans="2:7" ht="20.100000000000001" customHeight="1" x14ac:dyDescent="0.25">
      <c r="B260" s="69"/>
      <c r="C260" s="70"/>
      <c r="D260" s="70"/>
      <c r="E260" s="7"/>
      <c r="F260" s="7"/>
      <c r="G260" s="7"/>
    </row>
    <row r="261" spans="2:7" ht="20.100000000000001" customHeight="1" x14ac:dyDescent="0.25">
      <c r="B261" s="69"/>
      <c r="C261" s="70"/>
      <c r="D261" s="70"/>
      <c r="E261" s="7"/>
      <c r="F261" s="7"/>
      <c r="G261" s="7"/>
    </row>
    <row r="262" spans="2:7" ht="20.100000000000001" customHeight="1" x14ac:dyDescent="0.25">
      <c r="B262" s="69"/>
      <c r="C262" s="70"/>
      <c r="D262" s="70"/>
      <c r="E262" s="7"/>
      <c r="F262" s="7"/>
      <c r="G262" s="7"/>
    </row>
    <row r="263" spans="2:7" ht="20.100000000000001" customHeight="1" x14ac:dyDescent="0.25">
      <c r="B263" s="69"/>
      <c r="C263" s="70"/>
      <c r="D263" s="70"/>
      <c r="E263" s="7"/>
      <c r="F263" s="7"/>
      <c r="G263" s="7"/>
    </row>
    <row r="264" spans="2:7" ht="20.100000000000001" customHeight="1" x14ac:dyDescent="0.25">
      <c r="B264" s="69"/>
      <c r="C264" s="70"/>
      <c r="D264" s="70"/>
      <c r="E264" s="7"/>
      <c r="F264" s="7"/>
      <c r="G264" s="7"/>
    </row>
    <row r="265" spans="2:7" ht="20.100000000000001" customHeight="1" x14ac:dyDescent="0.25">
      <c r="B265" s="69"/>
      <c r="C265" s="70"/>
      <c r="D265" s="70"/>
      <c r="E265" s="7"/>
      <c r="F265" s="7"/>
      <c r="G265" s="7"/>
    </row>
    <row r="266" spans="2:7" ht="20.100000000000001" customHeight="1" x14ac:dyDescent="0.25">
      <c r="B266" s="69"/>
      <c r="C266" s="70"/>
      <c r="D266" s="70"/>
      <c r="E266" s="7"/>
      <c r="F266" s="7"/>
      <c r="G266" s="7"/>
    </row>
    <row r="267" spans="2:7" ht="20.100000000000001" customHeight="1" x14ac:dyDescent="0.25">
      <c r="B267" s="69"/>
      <c r="C267" s="70"/>
      <c r="D267" s="70"/>
      <c r="E267" s="7"/>
      <c r="F267" s="7"/>
      <c r="G267" s="7"/>
    </row>
    <row r="268" spans="2:7" ht="20.100000000000001" customHeight="1" x14ac:dyDescent="0.25">
      <c r="B268" s="69"/>
      <c r="C268" s="70"/>
      <c r="D268" s="70"/>
      <c r="E268" s="7"/>
      <c r="F268" s="7"/>
      <c r="G268" s="7"/>
    </row>
    <row r="269" spans="2:7" ht="20.100000000000001" customHeight="1" x14ac:dyDescent="0.25">
      <c r="B269" s="69"/>
      <c r="C269" s="70"/>
      <c r="D269" s="70"/>
      <c r="E269" s="7"/>
      <c r="F269" s="7"/>
      <c r="G269" s="7"/>
    </row>
    <row r="270" spans="2:7" ht="20.100000000000001" customHeight="1" x14ac:dyDescent="0.25">
      <c r="B270" s="69"/>
      <c r="C270" s="70"/>
      <c r="D270" s="70"/>
      <c r="E270" s="7"/>
      <c r="F270" s="7"/>
      <c r="G270" s="7"/>
    </row>
    <row r="271" spans="2:7" ht="20.100000000000001" customHeight="1" x14ac:dyDescent="0.25">
      <c r="B271" s="69"/>
      <c r="C271" s="70"/>
      <c r="D271" s="70"/>
      <c r="E271" s="7"/>
      <c r="F271" s="7"/>
      <c r="G271" s="7"/>
    </row>
    <row r="272" spans="2:7" ht="20.100000000000001" customHeight="1" x14ac:dyDescent="0.25">
      <c r="B272" s="69"/>
      <c r="C272" s="70"/>
      <c r="D272" s="70"/>
      <c r="E272" s="7"/>
      <c r="F272" s="7"/>
      <c r="G272" s="7"/>
    </row>
    <row r="273" spans="2:7" ht="20.100000000000001" customHeight="1" x14ac:dyDescent="0.25">
      <c r="B273" s="69"/>
      <c r="C273" s="70"/>
      <c r="D273" s="70"/>
      <c r="E273" s="7"/>
      <c r="F273" s="7"/>
      <c r="G273" s="7"/>
    </row>
    <row r="274" spans="2:7" ht="20.100000000000001" customHeight="1" x14ac:dyDescent="0.25">
      <c r="B274" s="69"/>
      <c r="C274" s="70"/>
      <c r="D274" s="70"/>
      <c r="E274" s="7"/>
      <c r="F274" s="7"/>
      <c r="G274" s="7"/>
    </row>
    <row r="275" spans="2:7" ht="20.100000000000001" customHeight="1" x14ac:dyDescent="0.25">
      <c r="B275" s="69"/>
      <c r="C275" s="70"/>
      <c r="D275" s="70"/>
      <c r="E275" s="7"/>
      <c r="F275" s="7"/>
      <c r="G275" s="7"/>
    </row>
    <row r="276" spans="2:7" ht="20.100000000000001" customHeight="1" x14ac:dyDescent="0.25">
      <c r="B276" s="69"/>
      <c r="C276" s="70"/>
      <c r="D276" s="70"/>
      <c r="E276" s="7"/>
      <c r="F276" s="7"/>
      <c r="G276" s="7"/>
    </row>
    <row r="277" spans="2:7" ht="20.100000000000001" customHeight="1" x14ac:dyDescent="0.25">
      <c r="B277" s="69"/>
      <c r="C277" s="70"/>
      <c r="D277" s="70"/>
      <c r="E277" s="7"/>
      <c r="F277" s="7"/>
      <c r="G277" s="7"/>
    </row>
    <row r="278" spans="2:7" ht="20.100000000000001" customHeight="1" x14ac:dyDescent="0.25">
      <c r="B278" s="69"/>
      <c r="C278" s="70"/>
      <c r="D278" s="70"/>
      <c r="E278" s="7"/>
      <c r="F278" s="7"/>
      <c r="G278" s="7"/>
    </row>
    <row r="279" spans="2:7" ht="20.100000000000001" customHeight="1" x14ac:dyDescent="0.25">
      <c r="B279" s="69"/>
      <c r="C279" s="70"/>
      <c r="D279" s="70"/>
      <c r="E279" s="7"/>
      <c r="F279" s="7"/>
      <c r="G279" s="7"/>
    </row>
    <row r="280" spans="2:7" ht="20.100000000000001" customHeight="1" x14ac:dyDescent="0.25">
      <c r="B280" s="69"/>
      <c r="C280" s="70"/>
      <c r="D280" s="70"/>
      <c r="E280" s="7"/>
      <c r="F280" s="7"/>
      <c r="G280" s="7"/>
    </row>
    <row r="281" spans="2:7" ht="20.100000000000001" customHeight="1" x14ac:dyDescent="0.25">
      <c r="B281" s="69"/>
      <c r="C281" s="70"/>
      <c r="D281" s="70"/>
      <c r="E281" s="7"/>
      <c r="F281" s="7"/>
      <c r="G281" s="7"/>
    </row>
    <row r="282" spans="2:7" ht="20.100000000000001" customHeight="1" x14ac:dyDescent="0.25">
      <c r="B282" s="69"/>
      <c r="C282" s="70"/>
      <c r="D282" s="70"/>
      <c r="E282" s="7"/>
      <c r="F282" s="7"/>
      <c r="G282" s="7"/>
    </row>
    <row r="283" spans="2:7" ht="20.100000000000001" customHeight="1" x14ac:dyDescent="0.25">
      <c r="B283" s="69"/>
      <c r="C283" s="70"/>
      <c r="D283" s="70"/>
      <c r="E283" s="7"/>
      <c r="F283" s="7"/>
      <c r="G283" s="7"/>
    </row>
    <row r="284" spans="2:7" ht="20.100000000000001" customHeight="1" x14ac:dyDescent="0.25">
      <c r="B284" s="69"/>
      <c r="C284" s="70"/>
      <c r="D284" s="70"/>
      <c r="E284" s="7"/>
      <c r="F284" s="7"/>
      <c r="G284" s="7"/>
    </row>
    <row r="285" spans="2:7" ht="20.100000000000001" customHeight="1" x14ac:dyDescent="0.25">
      <c r="B285" s="69"/>
      <c r="C285" s="70"/>
      <c r="D285" s="70"/>
      <c r="E285" s="7"/>
      <c r="F285" s="7"/>
      <c r="G285" s="7"/>
    </row>
    <row r="286" spans="2:7" ht="20.100000000000001" customHeight="1" x14ac:dyDescent="0.25">
      <c r="B286" s="69"/>
      <c r="C286" s="70"/>
      <c r="D286" s="70"/>
      <c r="E286" s="7"/>
      <c r="F286" s="7"/>
      <c r="G286" s="7"/>
    </row>
    <row r="287" spans="2:7" ht="20.100000000000001" customHeight="1" x14ac:dyDescent="0.25">
      <c r="B287" s="69"/>
      <c r="C287" s="70"/>
      <c r="D287" s="70"/>
      <c r="E287" s="7"/>
      <c r="F287" s="7"/>
      <c r="G287" s="7"/>
    </row>
    <row r="288" spans="2:7" ht="20.100000000000001" customHeight="1" x14ac:dyDescent="0.25">
      <c r="B288" s="69"/>
      <c r="C288" s="70"/>
      <c r="D288" s="70"/>
      <c r="E288" s="7"/>
      <c r="F288" s="7"/>
      <c r="G288" s="7"/>
    </row>
    <row r="289" spans="2:7" ht="20.100000000000001" customHeight="1" x14ac:dyDescent="0.25">
      <c r="B289" s="69"/>
      <c r="C289" s="70"/>
      <c r="D289" s="70"/>
      <c r="E289" s="7"/>
      <c r="F289" s="7"/>
      <c r="G289" s="7"/>
    </row>
    <row r="290" spans="2:7" ht="20.100000000000001" customHeight="1" x14ac:dyDescent="0.25">
      <c r="B290" s="69"/>
      <c r="C290" s="70"/>
      <c r="D290" s="70"/>
      <c r="E290" s="7"/>
      <c r="F290" s="7"/>
      <c r="G290" s="7"/>
    </row>
    <row r="291" spans="2:7" ht="20.100000000000001" customHeight="1" x14ac:dyDescent="0.25">
      <c r="B291" s="69"/>
      <c r="C291" s="70"/>
      <c r="D291" s="70"/>
      <c r="E291" s="7"/>
      <c r="F291" s="7"/>
      <c r="G291" s="7"/>
    </row>
    <row r="292" spans="2:7" ht="20.100000000000001" customHeight="1" x14ac:dyDescent="0.25">
      <c r="B292" s="69"/>
      <c r="C292" s="70"/>
      <c r="D292" s="70"/>
      <c r="E292" s="7"/>
      <c r="F292" s="7"/>
      <c r="G292" s="7"/>
    </row>
    <row r="293" spans="2:7" ht="20.100000000000001" customHeight="1" x14ac:dyDescent="0.25">
      <c r="B293" s="69"/>
      <c r="C293" s="70"/>
      <c r="D293" s="70"/>
      <c r="E293" s="7"/>
      <c r="F293" s="7"/>
      <c r="G293" s="7"/>
    </row>
    <row r="294" spans="2:7" ht="20.100000000000001" customHeight="1" x14ac:dyDescent="0.25">
      <c r="B294" s="69"/>
      <c r="C294" s="70"/>
      <c r="D294" s="70"/>
      <c r="E294" s="7"/>
      <c r="F294" s="7"/>
      <c r="G294" s="7"/>
    </row>
    <row r="295" spans="2:7" ht="20.100000000000001" customHeight="1" x14ac:dyDescent="0.25">
      <c r="B295" s="69"/>
      <c r="C295" s="70"/>
      <c r="D295" s="70"/>
      <c r="E295" s="7"/>
      <c r="F295" s="7"/>
      <c r="G295" s="7"/>
    </row>
    <row r="296" spans="2:7" ht="20.100000000000001" customHeight="1" x14ac:dyDescent="0.25">
      <c r="B296" s="69"/>
      <c r="C296" s="70"/>
      <c r="D296" s="70"/>
      <c r="E296" s="7"/>
      <c r="F296" s="7"/>
      <c r="G296" s="7"/>
    </row>
    <row r="297" spans="2:7" ht="20.100000000000001" customHeight="1" x14ac:dyDescent="0.25">
      <c r="B297" s="69"/>
      <c r="C297" s="70"/>
      <c r="D297" s="70"/>
      <c r="E297" s="7"/>
      <c r="F297" s="7"/>
      <c r="G297" s="7"/>
    </row>
    <row r="298" spans="2:7" ht="20.100000000000001" customHeight="1" x14ac:dyDescent="0.25">
      <c r="B298" s="69"/>
      <c r="C298" s="70"/>
      <c r="D298" s="70"/>
      <c r="E298" s="7"/>
      <c r="F298" s="7"/>
      <c r="G298" s="7"/>
    </row>
    <row r="299" spans="2:7" ht="20.100000000000001" customHeight="1" x14ac:dyDescent="0.25">
      <c r="B299" s="69"/>
      <c r="C299" s="70"/>
      <c r="D299" s="70"/>
      <c r="E299" s="7"/>
      <c r="F299" s="7"/>
      <c r="G299" s="7"/>
    </row>
    <row r="300" spans="2:7" ht="20.100000000000001" customHeight="1" x14ac:dyDescent="0.25">
      <c r="B300" s="69"/>
      <c r="C300" s="70"/>
      <c r="D300" s="70"/>
      <c r="E300" s="7"/>
      <c r="F300" s="7"/>
      <c r="G300" s="7"/>
    </row>
    <row r="301" spans="2:7" ht="20.100000000000001" customHeight="1" x14ac:dyDescent="0.25">
      <c r="B301" s="69"/>
      <c r="C301" s="70"/>
      <c r="D301" s="70"/>
      <c r="E301" s="7"/>
      <c r="F301" s="7"/>
      <c r="G301" s="7"/>
    </row>
    <row r="302" spans="2:7" ht="20.100000000000001" customHeight="1" x14ac:dyDescent="0.25">
      <c r="B302" s="69"/>
      <c r="C302" s="70"/>
      <c r="D302" s="70"/>
      <c r="E302" s="7"/>
      <c r="F302" s="7"/>
      <c r="G302" s="7"/>
    </row>
    <row r="303" spans="2:7" ht="20.100000000000001" customHeight="1" x14ac:dyDescent="0.25">
      <c r="B303" s="69"/>
      <c r="C303" s="70"/>
      <c r="D303" s="70"/>
      <c r="E303" s="7"/>
      <c r="F303" s="7"/>
      <c r="G303" s="7"/>
    </row>
    <row r="304" spans="2:7" ht="20.100000000000001" customHeight="1" x14ac:dyDescent="0.25">
      <c r="B304" s="69"/>
      <c r="C304" s="70"/>
      <c r="D304" s="70"/>
      <c r="E304" s="7"/>
      <c r="F304" s="7"/>
      <c r="G304" s="7"/>
    </row>
    <row r="305" spans="2:7" ht="20.100000000000001" customHeight="1" x14ac:dyDescent="0.25">
      <c r="B305" s="69"/>
      <c r="C305" s="70"/>
      <c r="D305" s="70"/>
      <c r="E305" s="7"/>
      <c r="F305" s="7"/>
      <c r="G305" s="7"/>
    </row>
    <row r="306" spans="2:7" ht="20.100000000000001" customHeight="1" x14ac:dyDescent="0.25">
      <c r="B306" s="69"/>
      <c r="C306" s="70"/>
      <c r="D306" s="70"/>
      <c r="E306" s="7"/>
      <c r="F306" s="7"/>
      <c r="G306" s="7"/>
    </row>
    <row r="307" spans="2:7" ht="20.100000000000001" customHeight="1" x14ac:dyDescent="0.25">
      <c r="B307" s="69"/>
      <c r="C307" s="70"/>
      <c r="D307" s="70"/>
      <c r="E307" s="7"/>
      <c r="F307" s="7"/>
      <c r="G307" s="7"/>
    </row>
    <row r="308" spans="2:7" ht="20.100000000000001" customHeight="1" x14ac:dyDescent="0.25">
      <c r="B308" s="69"/>
      <c r="C308" s="70"/>
      <c r="D308" s="70"/>
      <c r="E308" s="7"/>
      <c r="F308" s="7"/>
      <c r="G308" s="7"/>
    </row>
    <row r="309" spans="2:7" ht="20.100000000000001" customHeight="1" x14ac:dyDescent="0.25">
      <c r="B309" s="69"/>
      <c r="C309" s="70"/>
      <c r="D309" s="70"/>
      <c r="E309" s="7"/>
      <c r="F309" s="7"/>
      <c r="G309" s="7"/>
    </row>
    <row r="310" spans="2:7" ht="20.100000000000001" customHeight="1" x14ac:dyDescent="0.25">
      <c r="B310" s="69"/>
      <c r="C310" s="70"/>
      <c r="D310" s="70"/>
      <c r="E310" s="7"/>
      <c r="F310" s="7"/>
      <c r="G310" s="7"/>
    </row>
    <row r="311" spans="2:7" ht="20.100000000000001" customHeight="1" x14ac:dyDescent="0.25">
      <c r="B311" s="69"/>
      <c r="C311" s="70"/>
      <c r="D311" s="70"/>
      <c r="E311" s="7"/>
      <c r="F311" s="7"/>
      <c r="G311" s="7"/>
    </row>
    <row r="312" spans="2:7" ht="20.100000000000001" customHeight="1" x14ac:dyDescent="0.25">
      <c r="B312" s="69"/>
      <c r="C312" s="70"/>
      <c r="D312" s="70"/>
      <c r="E312" s="7"/>
      <c r="F312" s="7"/>
      <c r="G312" s="7"/>
    </row>
    <row r="313" spans="2:7" ht="20.100000000000001" customHeight="1" x14ac:dyDescent="0.25">
      <c r="B313" s="69"/>
      <c r="C313" s="70"/>
      <c r="D313" s="70"/>
      <c r="E313" s="7"/>
      <c r="F313" s="7"/>
      <c r="G313" s="7"/>
    </row>
    <row r="314" spans="2:7" ht="20.100000000000001" customHeight="1" x14ac:dyDescent="0.25">
      <c r="B314" s="69"/>
      <c r="C314" s="70"/>
      <c r="D314" s="70"/>
      <c r="E314" s="7"/>
      <c r="F314" s="7"/>
      <c r="G314" s="7"/>
    </row>
    <row r="315" spans="2:7" ht="20.100000000000001" customHeight="1" x14ac:dyDescent="0.25">
      <c r="B315" s="69"/>
      <c r="C315" s="70"/>
      <c r="D315" s="70"/>
      <c r="E315" s="7"/>
      <c r="F315" s="7"/>
      <c r="G315" s="7"/>
    </row>
    <row r="316" spans="2:7" ht="20.100000000000001" customHeight="1" x14ac:dyDescent="0.25">
      <c r="B316" s="69"/>
      <c r="C316" s="70"/>
      <c r="D316" s="70"/>
      <c r="E316" s="7"/>
      <c r="F316" s="7"/>
      <c r="G316" s="7"/>
    </row>
    <row r="317" spans="2:7" ht="20.100000000000001" customHeight="1" x14ac:dyDescent="0.25">
      <c r="B317" s="69"/>
      <c r="C317" s="70"/>
      <c r="D317" s="70"/>
      <c r="E317" s="7"/>
      <c r="F317" s="7"/>
      <c r="G317" s="7"/>
    </row>
    <row r="318" spans="2:7" ht="20.100000000000001" customHeight="1" x14ac:dyDescent="0.25">
      <c r="B318" s="69"/>
      <c r="C318" s="70"/>
      <c r="D318" s="70"/>
      <c r="E318" s="7"/>
      <c r="F318" s="7"/>
      <c r="G318" s="7"/>
    </row>
    <row r="319" spans="2:7" ht="20.100000000000001" customHeight="1" x14ac:dyDescent="0.25">
      <c r="B319" s="69"/>
      <c r="C319" s="70"/>
      <c r="D319" s="70"/>
      <c r="E319" s="7"/>
      <c r="F319" s="7"/>
      <c r="G319" s="7"/>
    </row>
    <row r="320" spans="2:7" ht="20.100000000000001" customHeight="1" x14ac:dyDescent="0.25">
      <c r="B320" s="69"/>
      <c r="C320" s="70"/>
      <c r="D320" s="70"/>
      <c r="E320" s="7"/>
      <c r="F320" s="7"/>
      <c r="G320" s="7"/>
    </row>
    <row r="321" spans="2:7" ht="20.100000000000001" customHeight="1" x14ac:dyDescent="0.25">
      <c r="B321" s="69"/>
      <c r="C321" s="70"/>
      <c r="D321" s="70"/>
      <c r="E321" s="7"/>
      <c r="F321" s="7"/>
      <c r="G321" s="7"/>
    </row>
    <row r="322" spans="2:7" ht="20.100000000000001" customHeight="1" x14ac:dyDescent="0.25">
      <c r="B322" s="69"/>
      <c r="C322" s="70"/>
      <c r="D322" s="70"/>
      <c r="E322" s="7"/>
      <c r="F322" s="7"/>
      <c r="G322" s="7"/>
    </row>
    <row r="323" spans="2:7" ht="20.100000000000001" customHeight="1" x14ac:dyDescent="0.25">
      <c r="B323" s="69"/>
      <c r="C323" s="70"/>
      <c r="D323" s="70"/>
      <c r="E323" s="7"/>
      <c r="F323" s="7"/>
      <c r="G323" s="7"/>
    </row>
    <row r="324" spans="2:7" ht="20.100000000000001" customHeight="1" x14ac:dyDescent="0.25">
      <c r="B324" s="69"/>
      <c r="C324" s="70"/>
      <c r="D324" s="70"/>
      <c r="E324" s="7"/>
      <c r="F324" s="7"/>
      <c r="G324" s="7"/>
    </row>
    <row r="325" spans="2:7" ht="20.100000000000001" customHeight="1" x14ac:dyDescent="0.25">
      <c r="B325" s="69"/>
      <c r="C325" s="70"/>
      <c r="D325" s="70"/>
      <c r="E325" s="7"/>
      <c r="F325" s="7"/>
      <c r="G325" s="7"/>
    </row>
    <row r="326" spans="2:7" ht="20.100000000000001" customHeight="1" x14ac:dyDescent="0.25">
      <c r="B326" s="69"/>
      <c r="C326" s="70"/>
      <c r="D326" s="70"/>
      <c r="E326" s="7"/>
      <c r="F326" s="7"/>
      <c r="G326" s="7"/>
    </row>
    <row r="327" spans="2:7" ht="20.100000000000001" customHeight="1" x14ac:dyDescent="0.25">
      <c r="B327" s="69"/>
      <c r="C327" s="70"/>
      <c r="D327" s="70"/>
      <c r="E327" s="7"/>
      <c r="F327" s="7"/>
      <c r="G327" s="7"/>
    </row>
    <row r="328" spans="2:7" ht="20.100000000000001" customHeight="1" x14ac:dyDescent="0.25">
      <c r="B328" s="69"/>
      <c r="C328" s="70"/>
      <c r="D328" s="70"/>
      <c r="E328" s="7"/>
      <c r="F328" s="7"/>
      <c r="G328" s="7"/>
    </row>
    <row r="329" spans="2:7" ht="20.100000000000001" customHeight="1" x14ac:dyDescent="0.25">
      <c r="B329" s="69"/>
      <c r="C329" s="70"/>
      <c r="D329" s="70"/>
      <c r="E329" s="7"/>
      <c r="F329" s="7"/>
      <c r="G329" s="7"/>
    </row>
    <row r="330" spans="2:7" ht="20.100000000000001" customHeight="1" x14ac:dyDescent="0.25">
      <c r="B330" s="69"/>
      <c r="C330" s="70"/>
      <c r="D330" s="70"/>
      <c r="E330" s="7"/>
      <c r="F330" s="7"/>
      <c r="G330" s="7"/>
    </row>
    <row r="331" spans="2:7" ht="20.100000000000001" customHeight="1" x14ac:dyDescent="0.25">
      <c r="B331" s="69"/>
      <c r="C331" s="70"/>
      <c r="D331" s="70"/>
      <c r="E331" s="7"/>
      <c r="F331" s="7"/>
      <c r="G331" s="7"/>
    </row>
    <row r="332" spans="2:7" ht="20.100000000000001" customHeight="1" x14ac:dyDescent="0.25">
      <c r="B332" s="69"/>
      <c r="C332" s="70"/>
      <c r="D332" s="70"/>
      <c r="E332" s="7"/>
      <c r="F332" s="7"/>
      <c r="G332" s="7"/>
    </row>
    <row r="333" spans="2:7" ht="20.100000000000001" customHeight="1" x14ac:dyDescent="0.25">
      <c r="B333" s="69"/>
      <c r="C333" s="70"/>
      <c r="D333" s="70"/>
      <c r="E333" s="7"/>
      <c r="F333" s="7"/>
      <c r="G333" s="7"/>
    </row>
    <row r="334" spans="2:7" ht="20.100000000000001" customHeight="1" x14ac:dyDescent="0.25">
      <c r="B334" s="69"/>
      <c r="C334" s="70"/>
      <c r="D334" s="70"/>
      <c r="E334" s="7"/>
      <c r="F334" s="7"/>
      <c r="G334" s="7"/>
    </row>
    <row r="335" spans="2:7" ht="20.100000000000001" customHeight="1" x14ac:dyDescent="0.25">
      <c r="B335" s="69"/>
      <c r="C335" s="70"/>
      <c r="D335" s="70"/>
      <c r="E335" s="7"/>
      <c r="F335" s="7"/>
      <c r="G335" s="7"/>
    </row>
    <row r="336" spans="2:7" ht="20.100000000000001" customHeight="1" x14ac:dyDescent="0.25">
      <c r="B336" s="69"/>
      <c r="C336" s="70"/>
      <c r="D336" s="70"/>
      <c r="E336" s="7"/>
      <c r="F336" s="7"/>
      <c r="G336" s="7"/>
    </row>
    <row r="337" spans="2:7" ht="20.100000000000001" customHeight="1" x14ac:dyDescent="0.25">
      <c r="B337" s="69"/>
      <c r="C337" s="70"/>
      <c r="D337" s="70"/>
      <c r="E337" s="7"/>
      <c r="F337" s="7"/>
      <c r="G337" s="7"/>
    </row>
    <row r="338" spans="2:7" ht="20.100000000000001" customHeight="1" x14ac:dyDescent="0.25">
      <c r="B338" s="69"/>
      <c r="C338" s="70"/>
      <c r="D338" s="70"/>
      <c r="E338" s="7"/>
      <c r="F338" s="7"/>
      <c r="G338" s="7"/>
    </row>
    <row r="339" spans="2:7" ht="20.100000000000001" customHeight="1" x14ac:dyDescent="0.25">
      <c r="B339" s="69"/>
      <c r="C339" s="70"/>
      <c r="D339" s="70"/>
      <c r="E339" s="7"/>
      <c r="F339" s="7"/>
      <c r="G339" s="7"/>
    </row>
    <row r="340" spans="2:7" ht="20.100000000000001" customHeight="1" x14ac:dyDescent="0.25">
      <c r="B340" s="69"/>
      <c r="C340" s="70"/>
      <c r="D340" s="70"/>
      <c r="E340" s="7"/>
      <c r="F340" s="7"/>
      <c r="G340" s="7"/>
    </row>
    <row r="341" spans="2:7" ht="20.100000000000001" customHeight="1" x14ac:dyDescent="0.25">
      <c r="B341" s="69"/>
      <c r="C341" s="70"/>
      <c r="D341" s="70"/>
      <c r="E341" s="7"/>
      <c r="F341" s="7"/>
      <c r="G341" s="7"/>
    </row>
    <row r="342" spans="2:7" ht="20.100000000000001" customHeight="1" x14ac:dyDescent="0.25">
      <c r="B342" s="69"/>
      <c r="C342" s="70"/>
      <c r="D342" s="70"/>
      <c r="E342" s="7"/>
      <c r="F342" s="7"/>
      <c r="G342" s="7"/>
    </row>
    <row r="343" spans="2:7" ht="20.100000000000001" customHeight="1" x14ac:dyDescent="0.25">
      <c r="B343" s="69"/>
      <c r="C343" s="70"/>
      <c r="D343" s="70"/>
      <c r="E343" s="7"/>
      <c r="F343" s="7"/>
      <c r="G343" s="7"/>
    </row>
    <row r="344" spans="2:7" ht="20.100000000000001" customHeight="1" x14ac:dyDescent="0.25">
      <c r="B344" s="69"/>
      <c r="C344" s="70"/>
      <c r="D344" s="70"/>
      <c r="E344" s="7"/>
      <c r="F344" s="7"/>
      <c r="G344" s="7"/>
    </row>
    <row r="345" spans="2:7" ht="20.100000000000001" customHeight="1" x14ac:dyDescent="0.25">
      <c r="B345" s="69"/>
      <c r="C345" s="70"/>
      <c r="D345" s="70"/>
      <c r="E345" s="7"/>
      <c r="F345" s="7"/>
      <c r="G345" s="7"/>
    </row>
    <row r="346" spans="2:7" ht="20.100000000000001" customHeight="1" x14ac:dyDescent="0.25">
      <c r="B346" s="69"/>
      <c r="C346" s="70"/>
      <c r="D346" s="70"/>
      <c r="E346" s="7"/>
      <c r="F346" s="7"/>
      <c r="G346" s="7"/>
    </row>
    <row r="347" spans="2:7" ht="20.100000000000001" customHeight="1" x14ac:dyDescent="0.25">
      <c r="B347" s="69"/>
      <c r="C347" s="70"/>
      <c r="D347" s="70"/>
      <c r="E347" s="7"/>
      <c r="F347" s="7"/>
      <c r="G347" s="7"/>
    </row>
    <row r="348" spans="2:7" ht="20.100000000000001" customHeight="1" x14ac:dyDescent="0.25">
      <c r="B348" s="69"/>
      <c r="C348" s="70"/>
      <c r="D348" s="70"/>
      <c r="E348" s="7"/>
      <c r="F348" s="7"/>
      <c r="G348" s="7"/>
    </row>
    <row r="349" spans="2:7" ht="20.100000000000001" customHeight="1" x14ac:dyDescent="0.25">
      <c r="B349" s="69"/>
      <c r="C349" s="70"/>
      <c r="D349" s="70"/>
      <c r="E349" s="7"/>
      <c r="F349" s="7"/>
      <c r="G349" s="7"/>
    </row>
    <row r="350" spans="2:7" ht="20.100000000000001" customHeight="1" x14ac:dyDescent="0.25">
      <c r="B350" s="69"/>
      <c r="C350" s="70"/>
      <c r="D350" s="70"/>
      <c r="E350" s="7"/>
      <c r="F350" s="7"/>
      <c r="G350" s="7"/>
    </row>
    <row r="351" spans="2:7" ht="20.100000000000001" customHeight="1" x14ac:dyDescent="0.25">
      <c r="B351" s="69"/>
      <c r="C351" s="70"/>
      <c r="D351" s="70"/>
      <c r="E351" s="7"/>
      <c r="F351" s="7"/>
      <c r="G351" s="7"/>
    </row>
    <row r="352" spans="2:7" ht="20.100000000000001" customHeight="1" x14ac:dyDescent="0.25">
      <c r="B352" s="69"/>
      <c r="C352" s="70"/>
      <c r="D352" s="70"/>
      <c r="E352" s="7"/>
      <c r="F352" s="7"/>
      <c r="G352" s="7"/>
    </row>
    <row r="353" spans="2:7" ht="20.100000000000001" customHeight="1" x14ac:dyDescent="0.25">
      <c r="B353" s="69"/>
      <c r="C353" s="70"/>
      <c r="D353" s="70"/>
      <c r="E353" s="7"/>
      <c r="F353" s="7"/>
      <c r="G353" s="7"/>
    </row>
    <row r="354" spans="2:7" ht="20.100000000000001" customHeight="1" x14ac:dyDescent="0.25">
      <c r="B354" s="69"/>
      <c r="C354" s="70"/>
      <c r="D354" s="70"/>
      <c r="E354" s="7"/>
      <c r="F354" s="7"/>
      <c r="G354" s="7"/>
    </row>
    <row r="355" spans="2:7" ht="20.100000000000001" customHeight="1" x14ac:dyDescent="0.25">
      <c r="B355" s="69"/>
      <c r="C355" s="70"/>
      <c r="D355" s="70"/>
      <c r="E355" s="7"/>
      <c r="F355" s="7"/>
      <c r="G355" s="7"/>
    </row>
    <row r="356" spans="2:7" ht="20.100000000000001" customHeight="1" x14ac:dyDescent="0.25">
      <c r="B356" s="69"/>
      <c r="C356" s="70"/>
      <c r="D356" s="70"/>
      <c r="E356" s="7"/>
      <c r="F356" s="7"/>
      <c r="G356" s="7"/>
    </row>
    <row r="357" spans="2:7" ht="20.100000000000001" customHeight="1" x14ac:dyDescent="0.25">
      <c r="B357" s="69"/>
      <c r="C357" s="70"/>
      <c r="D357" s="70"/>
      <c r="E357" s="7"/>
      <c r="F357" s="7"/>
      <c r="G357" s="7"/>
    </row>
    <row r="358" spans="2:7" ht="20.100000000000001" customHeight="1" x14ac:dyDescent="0.25">
      <c r="B358" s="69"/>
      <c r="C358" s="70"/>
      <c r="D358" s="70"/>
      <c r="E358" s="7"/>
      <c r="F358" s="7"/>
      <c r="G358" s="7"/>
    </row>
    <row r="359" spans="2:7" ht="20.100000000000001" customHeight="1" x14ac:dyDescent="0.25">
      <c r="B359" s="69"/>
      <c r="C359" s="70"/>
      <c r="D359" s="70"/>
      <c r="E359" s="7"/>
      <c r="F359" s="7"/>
      <c r="G359" s="7"/>
    </row>
    <row r="360" spans="2:7" ht="20.100000000000001" customHeight="1" x14ac:dyDescent="0.25">
      <c r="B360" s="69"/>
      <c r="C360" s="70"/>
      <c r="D360" s="70"/>
      <c r="E360" s="7"/>
      <c r="F360" s="7"/>
      <c r="G360" s="7"/>
    </row>
    <row r="361" spans="2:7" ht="20.100000000000001" customHeight="1" x14ac:dyDescent="0.25">
      <c r="B361" s="69"/>
      <c r="C361" s="70"/>
      <c r="D361" s="70"/>
      <c r="E361" s="7"/>
      <c r="F361" s="7"/>
      <c r="G361" s="7"/>
    </row>
    <row r="362" spans="2:7" ht="20.100000000000001" customHeight="1" x14ac:dyDescent="0.25">
      <c r="B362" s="69"/>
      <c r="C362" s="70"/>
      <c r="D362" s="70"/>
      <c r="E362" s="7"/>
      <c r="F362" s="7"/>
      <c r="G362" s="7"/>
    </row>
    <row r="363" spans="2:7" ht="20.100000000000001" customHeight="1" x14ac:dyDescent="0.25">
      <c r="B363" s="69"/>
      <c r="C363" s="70"/>
      <c r="D363" s="70"/>
      <c r="E363" s="7"/>
      <c r="F363" s="7"/>
      <c r="G363" s="7"/>
    </row>
    <row r="364" spans="2:7" ht="20.100000000000001" customHeight="1" x14ac:dyDescent="0.25">
      <c r="B364" s="69"/>
      <c r="C364" s="70"/>
      <c r="D364" s="70"/>
      <c r="E364" s="7"/>
      <c r="F364" s="7"/>
      <c r="G364" s="7"/>
    </row>
    <row r="365" spans="2:7" ht="20.100000000000001" customHeight="1" x14ac:dyDescent="0.25">
      <c r="B365" s="69"/>
      <c r="C365" s="70"/>
      <c r="D365" s="70"/>
      <c r="E365" s="7"/>
      <c r="F365" s="7"/>
      <c r="G365" s="7"/>
    </row>
    <row r="366" spans="2:7" ht="20.100000000000001" customHeight="1" x14ac:dyDescent="0.25">
      <c r="B366" s="69"/>
      <c r="C366" s="70"/>
      <c r="D366" s="70"/>
      <c r="E366" s="7"/>
      <c r="F366" s="7"/>
      <c r="G366" s="7"/>
    </row>
    <row r="367" spans="2:7" ht="20.100000000000001" customHeight="1" x14ac:dyDescent="0.25">
      <c r="B367" s="69"/>
      <c r="C367" s="70"/>
      <c r="D367" s="70"/>
      <c r="E367" s="7"/>
      <c r="F367" s="7"/>
      <c r="G367" s="7"/>
    </row>
    <row r="368" spans="2:7" ht="20.100000000000001" customHeight="1" x14ac:dyDescent="0.25">
      <c r="B368" s="69"/>
      <c r="C368" s="70"/>
      <c r="D368" s="70"/>
      <c r="E368" s="7"/>
      <c r="F368" s="7"/>
      <c r="G368" s="7"/>
    </row>
    <row r="369" spans="2:7" ht="20.100000000000001" customHeight="1" x14ac:dyDescent="0.25">
      <c r="B369" s="69"/>
      <c r="C369" s="70"/>
      <c r="D369" s="70"/>
      <c r="E369" s="7"/>
      <c r="F369" s="7"/>
      <c r="G369" s="7"/>
    </row>
    <row r="370" spans="2:7" ht="20.100000000000001" customHeight="1" x14ac:dyDescent="0.25">
      <c r="B370" s="69"/>
      <c r="C370" s="70"/>
      <c r="D370" s="70"/>
      <c r="E370" s="7"/>
      <c r="F370" s="7"/>
      <c r="G370" s="7"/>
    </row>
    <row r="371" spans="2:7" ht="20.100000000000001" customHeight="1" x14ac:dyDescent="0.25">
      <c r="B371" s="69"/>
      <c r="C371" s="70"/>
      <c r="D371" s="70"/>
      <c r="E371" s="7"/>
      <c r="F371" s="7"/>
      <c r="G371" s="7"/>
    </row>
    <row r="372" spans="2:7" ht="20.100000000000001" customHeight="1" x14ac:dyDescent="0.25">
      <c r="B372" s="69"/>
      <c r="C372" s="70"/>
      <c r="D372" s="70"/>
      <c r="E372" s="7"/>
      <c r="F372" s="7"/>
      <c r="G372" s="7"/>
    </row>
    <row r="373" spans="2:7" ht="20.100000000000001" customHeight="1" x14ac:dyDescent="0.25">
      <c r="B373" s="69"/>
      <c r="C373" s="70"/>
      <c r="D373" s="70"/>
      <c r="E373" s="7"/>
      <c r="F373" s="7"/>
      <c r="G373" s="7"/>
    </row>
    <row r="374" spans="2:7" ht="20.100000000000001" customHeight="1" x14ac:dyDescent="0.25">
      <c r="B374" s="69"/>
      <c r="C374" s="70"/>
      <c r="D374" s="70"/>
      <c r="E374" s="7"/>
      <c r="F374" s="7"/>
      <c r="G374" s="7"/>
    </row>
    <row r="375" spans="2:7" ht="20.100000000000001" customHeight="1" x14ac:dyDescent="0.25">
      <c r="B375" s="69"/>
      <c r="C375" s="70"/>
      <c r="D375" s="70"/>
      <c r="E375" s="7"/>
      <c r="F375" s="7"/>
      <c r="G375" s="7"/>
    </row>
    <row r="376" spans="2:7" ht="20.100000000000001" customHeight="1" x14ac:dyDescent="0.25">
      <c r="B376" s="69"/>
      <c r="C376" s="70"/>
      <c r="D376" s="70"/>
      <c r="E376" s="7"/>
      <c r="F376" s="7"/>
      <c r="G376" s="7"/>
    </row>
    <row r="377" spans="2:7" ht="20.100000000000001" customHeight="1" x14ac:dyDescent="0.25">
      <c r="B377" s="69"/>
      <c r="C377" s="70"/>
      <c r="D377" s="70"/>
      <c r="E377" s="7"/>
      <c r="F377" s="7"/>
      <c r="G377" s="7"/>
    </row>
    <row r="378" spans="2:7" ht="20.100000000000001" customHeight="1" x14ac:dyDescent="0.25">
      <c r="B378" s="69"/>
      <c r="C378" s="70"/>
      <c r="D378" s="70"/>
      <c r="E378" s="7"/>
      <c r="F378" s="7"/>
      <c r="G378" s="7"/>
    </row>
    <row r="379" spans="2:7" ht="20.100000000000001" customHeight="1" x14ac:dyDescent="0.25">
      <c r="B379" s="69"/>
      <c r="C379" s="70"/>
      <c r="D379" s="70"/>
      <c r="E379" s="7"/>
      <c r="F379" s="7"/>
      <c r="G379" s="7"/>
    </row>
    <row r="380" spans="2:7" ht="20.100000000000001" customHeight="1" x14ac:dyDescent="0.25">
      <c r="B380" s="69"/>
      <c r="C380" s="70"/>
      <c r="D380" s="70"/>
      <c r="E380" s="7"/>
      <c r="F380" s="7"/>
      <c r="G380" s="7"/>
    </row>
    <row r="381" spans="2:7" ht="20.100000000000001" customHeight="1" x14ac:dyDescent="0.25">
      <c r="B381" s="69"/>
      <c r="C381" s="70"/>
      <c r="D381" s="70"/>
      <c r="E381" s="7"/>
      <c r="F381" s="7"/>
      <c r="G381" s="7"/>
    </row>
    <row r="382" spans="2:7" ht="20.100000000000001" customHeight="1" x14ac:dyDescent="0.25">
      <c r="B382" s="69"/>
      <c r="C382" s="70"/>
      <c r="D382" s="70"/>
      <c r="E382" s="7"/>
      <c r="F382" s="7"/>
      <c r="G382" s="7"/>
    </row>
    <row r="383" spans="2:7" ht="20.100000000000001" customHeight="1" x14ac:dyDescent="0.25">
      <c r="B383" s="69"/>
      <c r="C383" s="70"/>
      <c r="D383" s="70"/>
      <c r="E383" s="7"/>
      <c r="F383" s="7"/>
      <c r="G383" s="7"/>
    </row>
    <row r="384" spans="2:7" ht="20.100000000000001" customHeight="1" x14ac:dyDescent="0.25">
      <c r="B384" s="69"/>
      <c r="C384" s="70"/>
      <c r="D384" s="70"/>
      <c r="E384" s="7"/>
      <c r="F384" s="7"/>
      <c r="G384" s="7"/>
    </row>
    <row r="385" spans="2:7" ht="20.100000000000001" customHeight="1" x14ac:dyDescent="0.25">
      <c r="B385" s="69"/>
      <c r="C385" s="70"/>
      <c r="D385" s="70"/>
      <c r="E385" s="7"/>
      <c r="F385" s="7"/>
      <c r="G385" s="7"/>
    </row>
    <row r="386" spans="2:7" ht="20.100000000000001" customHeight="1" x14ac:dyDescent="0.25">
      <c r="B386" s="69"/>
      <c r="C386" s="70"/>
      <c r="D386" s="70"/>
      <c r="E386" s="7"/>
      <c r="F386" s="7"/>
      <c r="G386" s="7"/>
    </row>
    <row r="387" spans="2:7" ht="20.100000000000001" customHeight="1" x14ac:dyDescent="0.25">
      <c r="B387" s="69"/>
      <c r="C387" s="70"/>
      <c r="D387" s="70"/>
      <c r="E387" s="7"/>
      <c r="F387" s="7"/>
      <c r="G387" s="7"/>
    </row>
    <row r="388" spans="2:7" ht="20.100000000000001" customHeight="1" x14ac:dyDescent="0.25">
      <c r="B388" s="69"/>
      <c r="C388" s="70"/>
      <c r="D388" s="70"/>
      <c r="E388" s="7"/>
      <c r="F388" s="7"/>
      <c r="G388" s="7"/>
    </row>
    <row r="389" spans="2:7" ht="20.100000000000001" customHeight="1" x14ac:dyDescent="0.25">
      <c r="B389" s="69"/>
      <c r="C389" s="70"/>
      <c r="D389" s="70"/>
      <c r="E389" s="7"/>
      <c r="F389" s="7"/>
      <c r="G389" s="7"/>
    </row>
    <row r="390" spans="2:7" ht="20.100000000000001" customHeight="1" x14ac:dyDescent="0.25">
      <c r="B390" s="69"/>
      <c r="C390" s="70"/>
      <c r="D390" s="70"/>
      <c r="E390" s="7"/>
      <c r="F390" s="7"/>
      <c r="G390" s="7"/>
    </row>
    <row r="391" spans="2:7" ht="20.100000000000001" customHeight="1" x14ac:dyDescent="0.25">
      <c r="B391" s="69"/>
      <c r="C391" s="70"/>
      <c r="D391" s="70"/>
      <c r="E391" s="7"/>
      <c r="F391" s="7"/>
      <c r="G391" s="7"/>
    </row>
    <row r="392" spans="2:7" ht="20.100000000000001" customHeight="1" x14ac:dyDescent="0.25">
      <c r="B392" s="69"/>
      <c r="C392" s="70"/>
      <c r="D392" s="70"/>
      <c r="E392" s="7"/>
      <c r="F392" s="7"/>
      <c r="G392" s="7"/>
    </row>
    <row r="393" spans="2:7" ht="20.100000000000001" customHeight="1" x14ac:dyDescent="0.25">
      <c r="B393" s="69"/>
      <c r="C393" s="70"/>
      <c r="D393" s="70"/>
      <c r="E393" s="7"/>
      <c r="F393" s="7"/>
      <c r="G393" s="7"/>
    </row>
    <row r="394" spans="2:7" ht="20.100000000000001" customHeight="1" x14ac:dyDescent="0.25">
      <c r="B394" s="69"/>
      <c r="C394" s="70"/>
      <c r="D394" s="70"/>
      <c r="E394" s="7"/>
      <c r="F394" s="7"/>
      <c r="G394" s="7"/>
    </row>
    <row r="395" spans="2:7" ht="20.100000000000001" customHeight="1" x14ac:dyDescent="0.25">
      <c r="B395" s="69"/>
      <c r="C395" s="70"/>
      <c r="D395" s="70"/>
      <c r="E395" s="7"/>
      <c r="F395" s="7"/>
      <c r="G395" s="7"/>
    </row>
    <row r="396" spans="2:7" ht="20.100000000000001" customHeight="1" x14ac:dyDescent="0.25">
      <c r="B396" s="69"/>
      <c r="C396" s="70"/>
      <c r="D396" s="70"/>
      <c r="E396" s="7"/>
      <c r="F396" s="7"/>
      <c r="G396" s="7"/>
    </row>
    <row r="397" spans="2:7" ht="20.100000000000001" customHeight="1" x14ac:dyDescent="0.25">
      <c r="B397" s="69"/>
      <c r="C397" s="70"/>
      <c r="D397" s="70"/>
      <c r="E397" s="7"/>
      <c r="F397" s="7"/>
      <c r="G397" s="7"/>
    </row>
    <row r="398" spans="2:7" ht="20.100000000000001" customHeight="1" x14ac:dyDescent="0.25">
      <c r="B398" s="69"/>
      <c r="C398" s="70"/>
      <c r="D398" s="70"/>
      <c r="E398" s="7"/>
      <c r="F398" s="7"/>
      <c r="G398" s="7"/>
    </row>
    <row r="399" spans="2:7" ht="20.100000000000001" customHeight="1" x14ac:dyDescent="0.25">
      <c r="B399" s="69"/>
      <c r="C399" s="70"/>
      <c r="D399" s="70"/>
      <c r="E399" s="7"/>
      <c r="F399" s="7"/>
      <c r="G399" s="7"/>
    </row>
    <row r="400" spans="2:7" ht="20.100000000000001" customHeight="1" x14ac:dyDescent="0.25">
      <c r="B400" s="69"/>
      <c r="C400" s="70"/>
      <c r="D400" s="70"/>
      <c r="E400" s="7"/>
      <c r="F400" s="7"/>
      <c r="G400" s="7"/>
    </row>
    <row r="401" spans="2:7" ht="20.100000000000001" customHeight="1" x14ac:dyDescent="0.25">
      <c r="B401" s="69"/>
      <c r="C401" s="70"/>
      <c r="D401" s="70"/>
      <c r="E401" s="7"/>
      <c r="F401" s="7"/>
      <c r="G401" s="7"/>
    </row>
    <row r="402" spans="2:7" ht="20.100000000000001" customHeight="1" x14ac:dyDescent="0.25">
      <c r="B402" s="69"/>
      <c r="C402" s="70"/>
      <c r="D402" s="70"/>
      <c r="E402" s="7"/>
      <c r="F402" s="7"/>
      <c r="G402" s="7"/>
    </row>
    <row r="403" spans="2:7" ht="20.100000000000001" customHeight="1" x14ac:dyDescent="0.25">
      <c r="B403" s="69"/>
      <c r="C403" s="70"/>
      <c r="D403" s="70"/>
      <c r="E403" s="7"/>
      <c r="F403" s="7"/>
      <c r="G403" s="7"/>
    </row>
    <row r="404" spans="2:7" ht="20.100000000000001" customHeight="1" x14ac:dyDescent="0.25">
      <c r="B404" s="69"/>
      <c r="C404" s="70"/>
      <c r="D404" s="70"/>
      <c r="E404" s="7"/>
      <c r="F404" s="7"/>
      <c r="G404" s="7"/>
    </row>
    <row r="405" spans="2:7" ht="20.100000000000001" customHeight="1" x14ac:dyDescent="0.25">
      <c r="B405" s="69"/>
      <c r="C405" s="70"/>
      <c r="D405" s="70"/>
      <c r="E405" s="7"/>
      <c r="F405" s="7"/>
      <c r="G405" s="7"/>
    </row>
    <row r="406" spans="2:7" ht="20.100000000000001" customHeight="1" x14ac:dyDescent="0.25">
      <c r="B406" s="69"/>
      <c r="C406" s="70"/>
      <c r="D406" s="70"/>
      <c r="E406" s="7"/>
      <c r="F406" s="7"/>
      <c r="G406" s="7"/>
    </row>
    <row r="407" spans="2:7" ht="20.100000000000001" customHeight="1" x14ac:dyDescent="0.25">
      <c r="B407" s="69"/>
      <c r="C407" s="70"/>
      <c r="D407" s="70"/>
      <c r="E407" s="7"/>
      <c r="F407" s="7"/>
      <c r="G407" s="7"/>
    </row>
    <row r="408" spans="2:7" ht="20.100000000000001" customHeight="1" x14ac:dyDescent="0.25">
      <c r="B408" s="69"/>
      <c r="C408" s="70"/>
      <c r="D408" s="70"/>
      <c r="E408" s="7"/>
      <c r="F408" s="7"/>
      <c r="G408" s="7"/>
    </row>
    <row r="409" spans="2:7" ht="20.100000000000001" customHeight="1" x14ac:dyDescent="0.25">
      <c r="B409" s="69"/>
      <c r="C409" s="70"/>
      <c r="D409" s="70"/>
      <c r="E409" s="7"/>
      <c r="F409" s="7"/>
      <c r="G409" s="7"/>
    </row>
    <row r="410" spans="2:7" ht="20.100000000000001" customHeight="1" x14ac:dyDescent="0.25">
      <c r="B410" s="69"/>
      <c r="C410" s="70"/>
      <c r="D410" s="70"/>
      <c r="E410" s="7"/>
      <c r="F410" s="7"/>
      <c r="G410" s="7"/>
    </row>
    <row r="411" spans="2:7" ht="20.100000000000001" customHeight="1" x14ac:dyDescent="0.25">
      <c r="B411" s="69"/>
      <c r="C411" s="70"/>
      <c r="D411" s="70"/>
      <c r="E411" s="7"/>
      <c r="F411" s="7"/>
      <c r="G411" s="7"/>
    </row>
    <row r="412" spans="2:7" ht="20.100000000000001" customHeight="1" x14ac:dyDescent="0.25">
      <c r="B412" s="69"/>
      <c r="C412" s="70"/>
      <c r="D412" s="70"/>
      <c r="E412" s="7"/>
      <c r="F412" s="7"/>
      <c r="G412" s="7"/>
    </row>
    <row r="413" spans="2:7" ht="20.100000000000001" customHeight="1" x14ac:dyDescent="0.25">
      <c r="B413" s="69"/>
      <c r="C413" s="70"/>
      <c r="D413" s="70"/>
      <c r="E413" s="7"/>
      <c r="F413" s="7"/>
      <c r="G413" s="7"/>
    </row>
    <row r="414" spans="2:7" ht="20.100000000000001" customHeight="1" x14ac:dyDescent="0.25">
      <c r="B414" s="69"/>
      <c r="C414" s="70"/>
      <c r="D414" s="70"/>
      <c r="E414" s="7"/>
      <c r="F414" s="7"/>
      <c r="G414" s="7"/>
    </row>
    <row r="415" spans="2:7" ht="20.100000000000001" customHeight="1" x14ac:dyDescent="0.25">
      <c r="B415" s="69"/>
      <c r="C415" s="70"/>
      <c r="D415" s="70"/>
      <c r="E415" s="7"/>
      <c r="F415" s="7"/>
      <c r="G415" s="7"/>
    </row>
    <row r="416" spans="2:7" ht="20.100000000000001" customHeight="1" x14ac:dyDescent="0.25">
      <c r="B416" s="69"/>
      <c r="C416" s="70"/>
      <c r="D416" s="70"/>
      <c r="E416" s="7"/>
      <c r="F416" s="7"/>
      <c r="G416" s="7"/>
    </row>
    <row r="417" spans="2:7" ht="20.100000000000001" customHeight="1" x14ac:dyDescent="0.25">
      <c r="B417" s="69"/>
      <c r="C417" s="70"/>
      <c r="D417" s="70"/>
      <c r="E417" s="7"/>
      <c r="F417" s="7"/>
      <c r="G417" s="7"/>
    </row>
    <row r="418" spans="2:7" ht="20.100000000000001" customHeight="1" x14ac:dyDescent="0.25">
      <c r="B418" s="69"/>
      <c r="C418" s="70"/>
      <c r="D418" s="70"/>
      <c r="E418" s="7"/>
      <c r="F418" s="7"/>
      <c r="G418" s="7"/>
    </row>
    <row r="419" spans="2:7" ht="20.100000000000001" customHeight="1" x14ac:dyDescent="0.25">
      <c r="B419" s="69"/>
      <c r="C419" s="70"/>
      <c r="D419" s="70"/>
      <c r="E419" s="7"/>
      <c r="F419" s="7"/>
      <c r="G419" s="7"/>
    </row>
    <row r="420" spans="2:7" ht="20.100000000000001" customHeight="1" x14ac:dyDescent="0.25">
      <c r="B420" s="69"/>
      <c r="C420" s="70"/>
      <c r="D420" s="70"/>
      <c r="E420" s="7"/>
      <c r="F420" s="7"/>
      <c r="G420" s="7"/>
    </row>
    <row r="421" spans="2:7" ht="20.100000000000001" customHeight="1" x14ac:dyDescent="0.25">
      <c r="B421" s="69"/>
      <c r="C421" s="70"/>
      <c r="D421" s="70"/>
      <c r="E421" s="7"/>
      <c r="F421" s="7"/>
      <c r="G421" s="7"/>
    </row>
    <row r="422" spans="2:7" ht="20.100000000000001" customHeight="1" x14ac:dyDescent="0.25">
      <c r="B422" s="69"/>
      <c r="C422" s="70"/>
      <c r="D422" s="70"/>
      <c r="E422" s="7"/>
      <c r="F422" s="7"/>
      <c r="G422" s="7"/>
    </row>
    <row r="423" spans="2:7" ht="20.100000000000001" customHeight="1" x14ac:dyDescent="0.25">
      <c r="B423" s="69"/>
      <c r="C423" s="70"/>
      <c r="D423" s="70"/>
      <c r="E423" s="7"/>
      <c r="F423" s="7"/>
      <c r="G423" s="7"/>
    </row>
    <row r="424" spans="2:7" ht="20.100000000000001" customHeight="1" x14ac:dyDescent="0.25">
      <c r="B424" s="69"/>
      <c r="C424" s="70"/>
      <c r="D424" s="70"/>
      <c r="E424" s="7"/>
      <c r="F424" s="7"/>
      <c r="G424" s="7"/>
    </row>
    <row r="425" spans="2:7" ht="20.100000000000001" customHeight="1" x14ac:dyDescent="0.25">
      <c r="B425" s="69"/>
      <c r="C425" s="70"/>
      <c r="D425" s="70"/>
      <c r="E425" s="7"/>
      <c r="F425" s="7"/>
      <c r="G425" s="7"/>
    </row>
    <row r="426" spans="2:7" ht="20.100000000000001" customHeight="1" x14ac:dyDescent="0.25">
      <c r="B426" s="69"/>
      <c r="C426" s="70"/>
      <c r="D426" s="70"/>
      <c r="E426" s="7"/>
      <c r="F426" s="7"/>
      <c r="G426" s="7"/>
    </row>
    <row r="427" spans="2:7" ht="20.100000000000001" customHeight="1" x14ac:dyDescent="0.25">
      <c r="B427" s="69"/>
      <c r="C427" s="70"/>
      <c r="D427" s="70"/>
      <c r="E427" s="7"/>
      <c r="F427" s="7"/>
      <c r="G427" s="7"/>
    </row>
    <row r="428" spans="2:7" ht="20.100000000000001" customHeight="1" x14ac:dyDescent="0.25">
      <c r="B428" s="69"/>
      <c r="C428" s="70"/>
      <c r="D428" s="70"/>
      <c r="E428" s="7"/>
      <c r="F428" s="7"/>
      <c r="G428" s="7"/>
    </row>
    <row r="429" spans="2:7" ht="20.100000000000001" customHeight="1" x14ac:dyDescent="0.25">
      <c r="B429" s="69"/>
      <c r="C429" s="70"/>
      <c r="D429" s="70"/>
      <c r="E429" s="7"/>
      <c r="F429" s="7"/>
      <c r="G429" s="7"/>
    </row>
    <row r="430" spans="2:7" ht="20.100000000000001" customHeight="1" x14ac:dyDescent="0.25">
      <c r="B430" s="69"/>
      <c r="C430" s="70"/>
      <c r="D430" s="70"/>
      <c r="E430" s="7"/>
      <c r="F430" s="7"/>
      <c r="G430" s="7"/>
    </row>
    <row r="431" spans="2:7" ht="20.100000000000001" customHeight="1" x14ac:dyDescent="0.25">
      <c r="B431" s="69"/>
      <c r="C431" s="70"/>
      <c r="D431" s="70"/>
      <c r="E431" s="7"/>
      <c r="F431" s="7"/>
      <c r="G431" s="7"/>
    </row>
    <row r="432" spans="2:7" ht="20.100000000000001" customHeight="1" x14ac:dyDescent="0.25">
      <c r="B432" s="69"/>
      <c r="C432" s="70"/>
      <c r="D432" s="70"/>
      <c r="E432" s="7"/>
      <c r="F432" s="7"/>
      <c r="G432" s="7"/>
    </row>
    <row r="433" spans="2:7" ht="20.100000000000001" customHeight="1" x14ac:dyDescent="0.25">
      <c r="B433" s="69"/>
      <c r="C433" s="70"/>
      <c r="D433" s="70"/>
      <c r="E433" s="7"/>
      <c r="F433" s="7"/>
      <c r="G433" s="7"/>
    </row>
    <row r="434" spans="2:7" ht="20.100000000000001" customHeight="1" x14ac:dyDescent="0.25">
      <c r="B434" s="69"/>
      <c r="C434" s="70"/>
      <c r="D434" s="70"/>
      <c r="E434" s="7"/>
      <c r="F434" s="7"/>
      <c r="G434" s="7"/>
    </row>
    <row r="435" spans="2:7" ht="20.100000000000001" customHeight="1" x14ac:dyDescent="0.25">
      <c r="B435" s="69"/>
      <c r="C435" s="70"/>
      <c r="D435" s="70"/>
      <c r="E435" s="7"/>
      <c r="F435" s="7"/>
      <c r="G435" s="7"/>
    </row>
    <row r="436" spans="2:7" ht="20.100000000000001" customHeight="1" x14ac:dyDescent="0.25">
      <c r="B436" s="69"/>
      <c r="C436" s="70"/>
      <c r="D436" s="70"/>
      <c r="E436" s="7"/>
      <c r="F436" s="7"/>
      <c r="G436" s="7"/>
    </row>
    <row r="437" spans="2:7" ht="20.100000000000001" customHeight="1" x14ac:dyDescent="0.25">
      <c r="B437" s="69"/>
      <c r="C437" s="70"/>
      <c r="D437" s="70"/>
      <c r="E437" s="7"/>
      <c r="F437" s="7"/>
      <c r="G437" s="7"/>
    </row>
    <row r="438" spans="2:7" ht="20.100000000000001" customHeight="1" x14ac:dyDescent="0.25">
      <c r="B438" s="69"/>
      <c r="C438" s="70"/>
      <c r="D438" s="70"/>
      <c r="E438" s="7"/>
      <c r="F438" s="7"/>
      <c r="G438" s="7"/>
    </row>
    <row r="439" spans="2:7" ht="20.100000000000001" customHeight="1" x14ac:dyDescent="0.25">
      <c r="B439" s="69"/>
      <c r="C439" s="70"/>
      <c r="D439" s="70"/>
      <c r="E439" s="7"/>
      <c r="F439" s="7"/>
      <c r="G439" s="7"/>
    </row>
    <row r="440" spans="2:7" ht="20.100000000000001" customHeight="1" x14ac:dyDescent="0.25">
      <c r="B440" s="69"/>
      <c r="C440" s="70"/>
      <c r="D440" s="70"/>
      <c r="E440" s="7"/>
      <c r="F440" s="7"/>
      <c r="G440" s="7"/>
    </row>
    <row r="441" spans="2:7" ht="20.100000000000001" customHeight="1" x14ac:dyDescent="0.25">
      <c r="B441" s="69"/>
      <c r="C441" s="70"/>
      <c r="D441" s="70"/>
      <c r="E441" s="7"/>
      <c r="F441" s="7"/>
      <c r="G441" s="7"/>
    </row>
    <row r="442" spans="2:7" ht="20.100000000000001" customHeight="1" x14ac:dyDescent="0.25">
      <c r="B442" s="69"/>
      <c r="C442" s="70"/>
      <c r="D442" s="70"/>
      <c r="E442" s="7"/>
      <c r="F442" s="7"/>
      <c r="G442" s="7"/>
    </row>
    <row r="443" spans="2:7" ht="20.100000000000001" customHeight="1" x14ac:dyDescent="0.25">
      <c r="B443" s="69"/>
      <c r="C443" s="70"/>
      <c r="D443" s="70"/>
      <c r="E443" s="7"/>
      <c r="F443" s="7"/>
      <c r="G443" s="7"/>
    </row>
    <row r="444" spans="2:7" ht="20.100000000000001" customHeight="1" x14ac:dyDescent="0.25">
      <c r="B444" s="69"/>
      <c r="C444" s="70"/>
      <c r="D444" s="70"/>
      <c r="E444" s="7"/>
      <c r="F444" s="7"/>
      <c r="G444" s="7"/>
    </row>
    <row r="445" spans="2:7" ht="20.100000000000001" customHeight="1" x14ac:dyDescent="0.25">
      <c r="B445" s="69"/>
      <c r="C445" s="70"/>
      <c r="D445" s="70"/>
      <c r="E445" s="7"/>
      <c r="F445" s="7"/>
      <c r="G445" s="7"/>
    </row>
    <row r="446" spans="2:7" ht="20.100000000000001" customHeight="1" x14ac:dyDescent="0.25">
      <c r="B446" s="69"/>
      <c r="C446" s="70"/>
      <c r="D446" s="70"/>
      <c r="E446" s="7"/>
      <c r="F446" s="7"/>
      <c r="G446" s="7"/>
    </row>
    <row r="447" spans="2:7" ht="20.100000000000001" customHeight="1" x14ac:dyDescent="0.25">
      <c r="B447" s="69"/>
      <c r="C447" s="70"/>
      <c r="D447" s="70"/>
      <c r="E447" s="7"/>
      <c r="F447" s="7"/>
      <c r="G447" s="7"/>
    </row>
    <row r="448" spans="2:7" ht="20.100000000000001" customHeight="1" x14ac:dyDescent="0.25">
      <c r="B448" s="69"/>
      <c r="C448" s="70"/>
      <c r="D448" s="70"/>
      <c r="E448" s="7"/>
      <c r="F448" s="7"/>
      <c r="G448" s="7"/>
    </row>
    <row r="449" spans="2:7" ht="20.100000000000001" customHeight="1" x14ac:dyDescent="0.25">
      <c r="B449" s="69"/>
      <c r="C449" s="70"/>
      <c r="D449" s="70"/>
      <c r="E449" s="7"/>
      <c r="F449" s="7"/>
      <c r="G449" s="7"/>
    </row>
    <row r="450" spans="2:7" ht="20.100000000000001" customHeight="1" x14ac:dyDescent="0.25">
      <c r="B450" s="69"/>
      <c r="C450" s="70"/>
      <c r="D450" s="70"/>
      <c r="E450" s="7"/>
      <c r="F450" s="7"/>
      <c r="G450" s="7"/>
    </row>
    <row r="451" spans="2:7" ht="20.100000000000001" customHeight="1" x14ac:dyDescent="0.25">
      <c r="B451" s="69"/>
      <c r="C451" s="70"/>
      <c r="D451" s="70"/>
      <c r="E451" s="7"/>
      <c r="F451" s="7"/>
      <c r="G451" s="7"/>
    </row>
    <row r="452" spans="2:7" ht="20.100000000000001" customHeight="1" x14ac:dyDescent="0.25">
      <c r="B452" s="69"/>
      <c r="C452" s="70"/>
      <c r="D452" s="70"/>
      <c r="E452" s="7"/>
      <c r="F452" s="7"/>
      <c r="G452" s="7"/>
    </row>
    <row r="453" spans="2:7" ht="20.100000000000001" customHeight="1" x14ac:dyDescent="0.25">
      <c r="B453" s="69"/>
      <c r="C453" s="70"/>
      <c r="D453" s="70"/>
      <c r="E453" s="7"/>
      <c r="F453" s="7"/>
      <c r="G453" s="7"/>
    </row>
    <row r="454" spans="2:7" ht="20.100000000000001" customHeight="1" x14ac:dyDescent="0.25">
      <c r="B454" s="69"/>
      <c r="C454" s="70"/>
      <c r="D454" s="70"/>
      <c r="E454" s="7"/>
      <c r="F454" s="7"/>
      <c r="G454" s="7"/>
    </row>
    <row r="455" spans="2:7" ht="20.100000000000001" customHeight="1" x14ac:dyDescent="0.25">
      <c r="B455" s="69"/>
      <c r="C455" s="70"/>
      <c r="D455" s="70"/>
      <c r="E455" s="7"/>
      <c r="F455" s="7"/>
      <c r="G455" s="7"/>
    </row>
    <row r="456" spans="2:7" ht="20.100000000000001" customHeight="1" x14ac:dyDescent="0.25">
      <c r="B456" s="69"/>
      <c r="C456" s="70"/>
      <c r="D456" s="70"/>
      <c r="E456" s="7"/>
      <c r="F456" s="7"/>
      <c r="G456" s="7"/>
    </row>
    <row r="457" spans="2:7" ht="20.100000000000001" customHeight="1" x14ac:dyDescent="0.25">
      <c r="B457" s="69"/>
      <c r="C457" s="70"/>
      <c r="D457" s="70"/>
      <c r="E457" s="7"/>
      <c r="F457" s="7"/>
      <c r="G457" s="7"/>
    </row>
    <row r="458" spans="2:7" ht="20.100000000000001" customHeight="1" x14ac:dyDescent="0.25">
      <c r="B458" s="69"/>
      <c r="C458" s="70"/>
      <c r="D458" s="70"/>
      <c r="E458" s="7"/>
      <c r="F458" s="7"/>
      <c r="G458" s="7"/>
    </row>
    <row r="459" spans="2:7" ht="20.100000000000001" customHeight="1" x14ac:dyDescent="0.25">
      <c r="B459" s="69"/>
      <c r="C459" s="70"/>
      <c r="D459" s="70"/>
      <c r="E459" s="7"/>
      <c r="F459" s="7"/>
      <c r="G459" s="7"/>
    </row>
    <row r="460" spans="2:7" ht="20.100000000000001" customHeight="1" x14ac:dyDescent="0.25">
      <c r="B460" s="69"/>
      <c r="C460" s="70"/>
      <c r="D460" s="70"/>
      <c r="E460" s="7"/>
      <c r="F460" s="7"/>
      <c r="G460" s="7"/>
    </row>
    <row r="461" spans="2:7" ht="20.100000000000001" customHeight="1" x14ac:dyDescent="0.25">
      <c r="B461" s="69"/>
      <c r="C461" s="70"/>
      <c r="D461" s="70"/>
      <c r="E461" s="7"/>
      <c r="F461" s="7"/>
      <c r="G461" s="7"/>
    </row>
    <row r="462" spans="2:7" ht="20.100000000000001" customHeight="1" x14ac:dyDescent="0.25">
      <c r="B462" s="69"/>
      <c r="C462" s="70"/>
      <c r="D462" s="70"/>
      <c r="E462" s="7"/>
      <c r="F462" s="7"/>
      <c r="G462" s="7"/>
    </row>
    <row r="463" spans="2:7" ht="20.100000000000001" customHeight="1" x14ac:dyDescent="0.25">
      <c r="B463" s="69"/>
      <c r="C463" s="70"/>
      <c r="D463" s="70"/>
      <c r="E463" s="7"/>
      <c r="F463" s="7"/>
      <c r="G463" s="7"/>
    </row>
    <row r="464" spans="2:7" ht="20.100000000000001" customHeight="1" x14ac:dyDescent="0.25">
      <c r="B464" s="69"/>
      <c r="C464" s="70"/>
      <c r="D464" s="70"/>
      <c r="E464" s="7"/>
      <c r="F464" s="7"/>
      <c r="G464" s="7"/>
    </row>
    <row r="465" spans="2:7" ht="20.100000000000001" customHeight="1" x14ac:dyDescent="0.25">
      <c r="B465" s="69"/>
      <c r="C465" s="70"/>
      <c r="D465" s="70"/>
      <c r="E465" s="7"/>
      <c r="F465" s="7"/>
      <c r="G465" s="7"/>
    </row>
    <row r="466" spans="2:7" ht="20.100000000000001" customHeight="1" x14ac:dyDescent="0.25">
      <c r="B466" s="69"/>
      <c r="C466" s="70"/>
      <c r="D466" s="70"/>
      <c r="E466" s="7"/>
      <c r="F466" s="7"/>
      <c r="G466" s="7"/>
    </row>
    <row r="467" spans="2:7" ht="20.100000000000001" customHeight="1" x14ac:dyDescent="0.25">
      <c r="B467" s="69"/>
      <c r="C467" s="70"/>
      <c r="D467" s="70"/>
      <c r="E467" s="7"/>
      <c r="F467" s="7"/>
      <c r="G467" s="7"/>
    </row>
    <row r="468" spans="2:7" ht="20.100000000000001" customHeight="1" x14ac:dyDescent="0.25">
      <c r="B468" s="69"/>
      <c r="C468" s="70"/>
      <c r="D468" s="70"/>
      <c r="E468" s="7"/>
      <c r="F468" s="7"/>
      <c r="G468" s="7"/>
    </row>
    <row r="469" spans="2:7" ht="20.100000000000001" customHeight="1" x14ac:dyDescent="0.25">
      <c r="B469" s="69"/>
      <c r="C469" s="70"/>
      <c r="D469" s="70"/>
      <c r="E469" s="7"/>
      <c r="F469" s="7"/>
      <c r="G469" s="7"/>
    </row>
    <row r="470" spans="2:7" ht="20.100000000000001" customHeight="1" x14ac:dyDescent="0.25">
      <c r="B470" s="69"/>
      <c r="C470" s="70"/>
      <c r="D470" s="70"/>
      <c r="E470" s="7"/>
      <c r="F470" s="7"/>
      <c r="G470" s="7"/>
    </row>
    <row r="471" spans="2:7" ht="20.100000000000001" customHeight="1" x14ac:dyDescent="0.25">
      <c r="B471" s="69"/>
      <c r="C471" s="70"/>
      <c r="D471" s="70"/>
      <c r="E471" s="7"/>
      <c r="F471" s="7"/>
      <c r="G471" s="7"/>
    </row>
    <row r="472" spans="2:7" ht="20.100000000000001" customHeight="1" x14ac:dyDescent="0.25">
      <c r="B472" s="69"/>
      <c r="C472" s="70"/>
      <c r="D472" s="70"/>
      <c r="E472" s="7"/>
      <c r="F472" s="7"/>
      <c r="G472" s="7"/>
    </row>
    <row r="473" spans="2:7" ht="20.100000000000001" customHeight="1" x14ac:dyDescent="0.25">
      <c r="B473" s="69"/>
      <c r="C473" s="70"/>
      <c r="D473" s="70"/>
      <c r="E473" s="7"/>
      <c r="F473" s="7"/>
      <c r="G473" s="7"/>
    </row>
    <row r="474" spans="2:7" ht="20.100000000000001" customHeight="1" x14ac:dyDescent="0.25">
      <c r="B474" s="69"/>
      <c r="C474" s="70"/>
      <c r="D474" s="70"/>
      <c r="E474" s="7"/>
      <c r="F474" s="7"/>
      <c r="G474" s="7"/>
    </row>
    <row r="475" spans="2:7" ht="20.100000000000001" customHeight="1" x14ac:dyDescent="0.25">
      <c r="B475" s="69"/>
      <c r="C475" s="70"/>
      <c r="D475" s="70"/>
      <c r="E475" s="7"/>
      <c r="F475" s="7"/>
      <c r="G475" s="7"/>
    </row>
    <row r="476" spans="2:7" ht="20.100000000000001" customHeight="1" x14ac:dyDescent="0.25">
      <c r="B476" s="69"/>
      <c r="C476" s="70"/>
      <c r="D476" s="70"/>
      <c r="E476" s="7"/>
      <c r="F476" s="7"/>
      <c r="G476" s="7"/>
    </row>
    <row r="477" spans="2:7" ht="20.100000000000001" customHeight="1" x14ac:dyDescent="0.25">
      <c r="B477" s="69"/>
      <c r="C477" s="70"/>
      <c r="D477" s="70"/>
      <c r="E477" s="7"/>
      <c r="F477" s="7"/>
      <c r="G477" s="7"/>
    </row>
    <row r="478" spans="2:7" ht="20.100000000000001" customHeight="1" x14ac:dyDescent="0.25">
      <c r="B478" s="69"/>
      <c r="C478" s="70"/>
      <c r="D478" s="70"/>
      <c r="E478" s="7"/>
      <c r="F478" s="7"/>
      <c r="G478" s="7"/>
    </row>
    <row r="479" spans="2:7" ht="20.100000000000001" customHeight="1" x14ac:dyDescent="0.25">
      <c r="B479" s="69"/>
      <c r="C479" s="70"/>
      <c r="D479" s="70"/>
      <c r="E479" s="7"/>
      <c r="F479" s="7"/>
      <c r="G479" s="7"/>
    </row>
    <row r="480" spans="2:7" ht="20.100000000000001" customHeight="1" x14ac:dyDescent="0.25">
      <c r="B480" s="69"/>
      <c r="C480" s="70"/>
      <c r="D480" s="70"/>
      <c r="E480" s="7"/>
      <c r="F480" s="7"/>
      <c r="G480" s="7"/>
    </row>
    <row r="481" spans="2:7" ht="20.100000000000001" customHeight="1" x14ac:dyDescent="0.25">
      <c r="B481" s="69"/>
      <c r="C481" s="70"/>
      <c r="D481" s="70"/>
      <c r="E481" s="7"/>
      <c r="F481" s="7"/>
      <c r="G481" s="7"/>
    </row>
    <row r="482" spans="2:7" ht="20.100000000000001" customHeight="1" x14ac:dyDescent="0.25">
      <c r="B482" s="69"/>
      <c r="C482" s="70"/>
      <c r="D482" s="70"/>
      <c r="E482" s="7"/>
      <c r="F482" s="7"/>
      <c r="G482" s="7"/>
    </row>
    <row r="483" spans="2:7" ht="20.100000000000001" customHeight="1" x14ac:dyDescent="0.25">
      <c r="B483" s="69"/>
      <c r="C483" s="70"/>
      <c r="D483" s="70"/>
      <c r="E483" s="7"/>
      <c r="F483" s="7"/>
      <c r="G483" s="7"/>
    </row>
    <row r="484" spans="2:7" ht="20.100000000000001" customHeight="1" x14ac:dyDescent="0.25">
      <c r="B484" s="69"/>
      <c r="C484" s="70"/>
      <c r="D484" s="70"/>
      <c r="E484" s="7"/>
      <c r="F484" s="7"/>
      <c r="G484" s="7"/>
    </row>
    <row r="485" spans="2:7" ht="20.100000000000001" customHeight="1" x14ac:dyDescent="0.25">
      <c r="B485" s="69"/>
      <c r="C485" s="70"/>
      <c r="D485" s="70"/>
      <c r="E485" s="7"/>
      <c r="F485" s="7"/>
      <c r="G485" s="7"/>
    </row>
    <row r="486" spans="2:7" ht="20.100000000000001" customHeight="1" x14ac:dyDescent="0.25">
      <c r="B486" s="69"/>
      <c r="C486" s="70"/>
      <c r="D486" s="70"/>
      <c r="E486" s="7"/>
      <c r="F486" s="7"/>
      <c r="G486" s="7"/>
    </row>
    <row r="487" spans="2:7" ht="20.100000000000001" customHeight="1" x14ac:dyDescent="0.25">
      <c r="B487" s="69"/>
      <c r="C487" s="70"/>
      <c r="D487" s="70"/>
      <c r="E487" s="7"/>
      <c r="F487" s="7"/>
      <c r="G487" s="7"/>
    </row>
    <row r="488" spans="2:7" ht="20.100000000000001" customHeight="1" x14ac:dyDescent="0.25">
      <c r="B488" s="69"/>
      <c r="C488" s="70"/>
      <c r="D488" s="70"/>
      <c r="E488" s="7"/>
      <c r="F488" s="7"/>
      <c r="G488" s="7"/>
    </row>
    <row r="489" spans="2:7" ht="20.100000000000001" customHeight="1" x14ac:dyDescent="0.25">
      <c r="B489" s="69"/>
      <c r="C489" s="70"/>
      <c r="D489" s="70"/>
      <c r="E489" s="7"/>
      <c r="F489" s="7"/>
      <c r="G489" s="7"/>
    </row>
    <row r="490" spans="2:7" ht="20.100000000000001" customHeight="1" x14ac:dyDescent="0.25">
      <c r="B490" s="69"/>
      <c r="C490" s="70"/>
      <c r="D490" s="70"/>
      <c r="E490" s="7"/>
      <c r="F490" s="7"/>
      <c r="G490" s="7"/>
    </row>
    <row r="491" spans="2:7" ht="20.100000000000001" customHeight="1" x14ac:dyDescent="0.25">
      <c r="B491" s="69"/>
      <c r="C491" s="70"/>
      <c r="D491" s="70"/>
      <c r="E491" s="7"/>
      <c r="F491" s="7"/>
      <c r="G491" s="7"/>
    </row>
    <row r="492" spans="2:7" ht="20.100000000000001" customHeight="1" x14ac:dyDescent="0.25">
      <c r="B492" s="69"/>
      <c r="C492" s="70"/>
      <c r="D492" s="70"/>
      <c r="E492" s="7"/>
      <c r="F492" s="7"/>
      <c r="G492" s="7"/>
    </row>
    <row r="493" spans="2:7" ht="20.100000000000001" customHeight="1" x14ac:dyDescent="0.25">
      <c r="B493" s="69"/>
      <c r="C493" s="70"/>
      <c r="D493" s="70"/>
      <c r="E493" s="7"/>
      <c r="F493" s="7"/>
      <c r="G493" s="7"/>
    </row>
    <row r="494" spans="2:7" ht="20.100000000000001" customHeight="1" x14ac:dyDescent="0.25">
      <c r="B494" s="69"/>
      <c r="C494" s="70"/>
      <c r="D494" s="70"/>
      <c r="E494" s="7"/>
      <c r="F494" s="7"/>
      <c r="G494" s="7"/>
    </row>
    <row r="495" spans="2:7" ht="20.100000000000001" customHeight="1" x14ac:dyDescent="0.25">
      <c r="B495" s="69"/>
      <c r="C495" s="70"/>
      <c r="D495" s="70"/>
      <c r="E495" s="7"/>
      <c r="F495" s="7"/>
      <c r="G495" s="7"/>
    </row>
    <row r="496" spans="2:7" ht="20.100000000000001" customHeight="1" x14ac:dyDescent="0.25">
      <c r="B496" s="69"/>
      <c r="C496" s="70"/>
      <c r="D496" s="70"/>
      <c r="E496" s="7"/>
      <c r="F496" s="7"/>
      <c r="G496" s="7"/>
    </row>
    <row r="497" spans="2:7" ht="20.100000000000001" customHeight="1" x14ac:dyDescent="0.25">
      <c r="B497" s="69"/>
      <c r="C497" s="70"/>
      <c r="D497" s="70"/>
      <c r="E497" s="7"/>
      <c r="F497" s="7"/>
      <c r="G497" s="7"/>
    </row>
    <row r="498" spans="2:7" ht="20.100000000000001" customHeight="1" x14ac:dyDescent="0.25">
      <c r="B498" s="69"/>
      <c r="C498" s="70"/>
      <c r="D498" s="70"/>
      <c r="E498" s="7"/>
      <c r="F498" s="7"/>
      <c r="G498" s="7"/>
    </row>
    <row r="499" spans="2:7" ht="20.100000000000001" customHeight="1" x14ac:dyDescent="0.25">
      <c r="B499" s="69"/>
      <c r="C499" s="70"/>
      <c r="D499" s="70"/>
      <c r="E499" s="7"/>
      <c r="F499" s="7"/>
      <c r="G499" s="7"/>
    </row>
    <row r="500" spans="2:7" ht="20.100000000000001" customHeight="1" x14ac:dyDescent="0.25">
      <c r="B500" s="69"/>
      <c r="C500" s="70"/>
      <c r="D500" s="70"/>
      <c r="E500" s="7"/>
      <c r="F500" s="7"/>
      <c r="G500" s="7"/>
    </row>
    <row r="501" spans="2:7" ht="20.100000000000001" customHeight="1" x14ac:dyDescent="0.25">
      <c r="B501" s="69"/>
      <c r="C501" s="70"/>
      <c r="D501" s="70"/>
      <c r="E501" s="7"/>
      <c r="F501" s="7"/>
      <c r="G501" s="7"/>
    </row>
    <row r="502" spans="2:7" ht="20.100000000000001" customHeight="1" x14ac:dyDescent="0.25">
      <c r="B502" s="69"/>
      <c r="C502" s="70"/>
      <c r="D502" s="70"/>
      <c r="E502" s="7"/>
      <c r="F502" s="7"/>
      <c r="G502" s="7"/>
    </row>
    <row r="503" spans="2:7" ht="20.100000000000001" customHeight="1" x14ac:dyDescent="0.25">
      <c r="B503" s="69"/>
      <c r="C503" s="70"/>
      <c r="D503" s="70"/>
      <c r="E503" s="7"/>
      <c r="F503" s="7"/>
      <c r="G503" s="7"/>
    </row>
    <row r="504" spans="2:7" ht="20.100000000000001" customHeight="1" x14ac:dyDescent="0.25">
      <c r="B504" s="69"/>
      <c r="C504" s="70"/>
      <c r="D504" s="70"/>
      <c r="E504" s="7"/>
      <c r="F504" s="7"/>
      <c r="G504" s="7"/>
    </row>
    <row r="505" spans="2:7" ht="20.100000000000001" customHeight="1" x14ac:dyDescent="0.25">
      <c r="B505" s="69"/>
      <c r="C505" s="70"/>
      <c r="D505" s="70"/>
      <c r="E505" s="7"/>
      <c r="F505" s="7"/>
      <c r="G505" s="7"/>
    </row>
    <row r="506" spans="2:7" ht="20.100000000000001" customHeight="1" x14ac:dyDescent="0.25">
      <c r="B506" s="69"/>
      <c r="C506" s="70"/>
      <c r="D506" s="70"/>
      <c r="E506" s="7"/>
      <c r="F506" s="7"/>
      <c r="G506" s="7"/>
    </row>
    <row r="507" spans="2:7" ht="20.100000000000001" customHeight="1" x14ac:dyDescent="0.25">
      <c r="B507" s="69"/>
      <c r="C507" s="70"/>
      <c r="D507" s="70"/>
      <c r="E507" s="7"/>
      <c r="F507" s="7"/>
      <c r="G507" s="7"/>
    </row>
    <row r="508" spans="2:7" ht="20.100000000000001" customHeight="1" x14ac:dyDescent="0.25">
      <c r="B508" s="69"/>
      <c r="C508" s="70"/>
      <c r="D508" s="70"/>
      <c r="E508" s="7"/>
      <c r="F508" s="7"/>
      <c r="G508" s="7"/>
    </row>
    <row r="509" spans="2:7" ht="20.100000000000001" customHeight="1" x14ac:dyDescent="0.25">
      <c r="B509" s="69"/>
      <c r="C509" s="70"/>
      <c r="D509" s="70"/>
      <c r="E509" s="7"/>
      <c r="F509" s="7"/>
      <c r="G509" s="7"/>
    </row>
    <row r="510" spans="2:7" ht="20.100000000000001" customHeight="1" x14ac:dyDescent="0.25">
      <c r="B510" s="69"/>
      <c r="C510" s="70"/>
      <c r="D510" s="70"/>
      <c r="E510" s="7"/>
      <c r="F510" s="7"/>
      <c r="G510" s="7"/>
    </row>
    <row r="511" spans="2:7" ht="20.100000000000001" customHeight="1" x14ac:dyDescent="0.25">
      <c r="B511" s="69"/>
      <c r="C511" s="70"/>
      <c r="D511" s="70"/>
      <c r="E511" s="7"/>
      <c r="F511" s="7"/>
      <c r="G511" s="7"/>
    </row>
    <row r="512" spans="2:7" ht="20.100000000000001" customHeight="1" x14ac:dyDescent="0.25">
      <c r="B512" s="69"/>
      <c r="C512" s="70"/>
      <c r="D512" s="70"/>
      <c r="E512" s="7"/>
      <c r="F512" s="7"/>
      <c r="G512" s="7"/>
    </row>
    <row r="513" spans="2:7" ht="20.100000000000001" customHeight="1" x14ac:dyDescent="0.25">
      <c r="B513" s="69"/>
      <c r="C513" s="70"/>
      <c r="D513" s="70"/>
      <c r="E513" s="7"/>
      <c r="F513" s="7"/>
      <c r="G513" s="7"/>
    </row>
    <row r="514" spans="2:7" ht="20.100000000000001" customHeight="1" x14ac:dyDescent="0.25">
      <c r="B514" s="69"/>
      <c r="C514" s="70"/>
      <c r="D514" s="70"/>
      <c r="E514" s="7"/>
      <c r="F514" s="7"/>
      <c r="G514" s="7"/>
    </row>
    <row r="515" spans="2:7" ht="20.100000000000001" customHeight="1" x14ac:dyDescent="0.25">
      <c r="B515" s="69"/>
      <c r="C515" s="70"/>
      <c r="D515" s="70"/>
      <c r="E515" s="7"/>
      <c r="F515" s="7"/>
      <c r="G515" s="7"/>
    </row>
    <row r="516" spans="2:7" ht="20.100000000000001" customHeight="1" x14ac:dyDescent="0.25">
      <c r="B516" s="69"/>
      <c r="C516" s="70"/>
      <c r="D516" s="70"/>
      <c r="E516" s="7"/>
      <c r="F516" s="7"/>
      <c r="G516" s="7"/>
    </row>
    <row r="517" spans="2:7" ht="20.100000000000001" customHeight="1" x14ac:dyDescent="0.25">
      <c r="B517" s="69"/>
      <c r="C517" s="70"/>
      <c r="D517" s="70"/>
      <c r="E517" s="7"/>
      <c r="F517" s="7"/>
      <c r="G517" s="7"/>
    </row>
    <row r="518" spans="2:7" ht="20.100000000000001" customHeight="1" x14ac:dyDescent="0.25">
      <c r="B518" s="69"/>
      <c r="C518" s="70"/>
      <c r="D518" s="70"/>
      <c r="E518" s="7"/>
      <c r="F518" s="7"/>
      <c r="G518" s="7"/>
    </row>
    <row r="519" spans="2:7" ht="20.100000000000001" customHeight="1" x14ac:dyDescent="0.25">
      <c r="B519" s="69"/>
      <c r="C519" s="70"/>
      <c r="D519" s="70"/>
      <c r="E519" s="7"/>
      <c r="F519" s="7"/>
      <c r="G519" s="7"/>
    </row>
    <row r="520" spans="2:7" ht="20.100000000000001" customHeight="1" x14ac:dyDescent="0.25">
      <c r="B520" s="69"/>
      <c r="C520" s="70"/>
      <c r="D520" s="70"/>
      <c r="E520" s="7"/>
      <c r="F520" s="7"/>
      <c r="G520" s="7"/>
    </row>
    <row r="521" spans="2:7" ht="20.100000000000001" customHeight="1" x14ac:dyDescent="0.25">
      <c r="B521" s="69"/>
      <c r="C521" s="70"/>
      <c r="D521" s="70"/>
      <c r="E521" s="7"/>
      <c r="F521" s="7"/>
      <c r="G521" s="7"/>
    </row>
    <row r="522" spans="2:7" ht="20.100000000000001" customHeight="1" x14ac:dyDescent="0.25">
      <c r="B522" s="69"/>
      <c r="C522" s="70"/>
      <c r="D522" s="70"/>
      <c r="E522" s="7"/>
      <c r="F522" s="7"/>
      <c r="G522" s="7"/>
    </row>
    <row r="523" spans="2:7" ht="20.100000000000001" customHeight="1" x14ac:dyDescent="0.25">
      <c r="B523" s="69"/>
      <c r="C523" s="70"/>
      <c r="D523" s="70"/>
      <c r="E523" s="7"/>
      <c r="F523" s="7"/>
      <c r="G523" s="7"/>
    </row>
    <row r="524" spans="2:7" ht="20.100000000000001" customHeight="1" x14ac:dyDescent="0.25">
      <c r="B524" s="69"/>
      <c r="C524" s="70"/>
      <c r="D524" s="70"/>
      <c r="E524" s="7"/>
      <c r="F524" s="7"/>
      <c r="G524" s="7"/>
    </row>
    <row r="525" spans="2:7" ht="20.100000000000001" customHeight="1" x14ac:dyDescent="0.25">
      <c r="B525" s="69"/>
      <c r="C525" s="70"/>
      <c r="D525" s="70"/>
      <c r="E525" s="7"/>
      <c r="F525" s="7"/>
      <c r="G525" s="7"/>
    </row>
    <row r="526" spans="2:7" ht="20.100000000000001" customHeight="1" x14ac:dyDescent="0.25">
      <c r="B526" s="69"/>
      <c r="C526" s="70"/>
      <c r="D526" s="70"/>
      <c r="E526" s="7"/>
      <c r="F526" s="7"/>
      <c r="G526" s="7"/>
    </row>
    <row r="527" spans="2:7" ht="20.100000000000001" customHeight="1" x14ac:dyDescent="0.25">
      <c r="B527" s="69"/>
      <c r="C527" s="70"/>
      <c r="D527" s="70"/>
      <c r="E527" s="7"/>
      <c r="F527" s="7"/>
      <c r="G527" s="7"/>
    </row>
    <row r="528" spans="2:7" ht="20.100000000000001" customHeight="1" x14ac:dyDescent="0.25">
      <c r="B528" s="69"/>
      <c r="C528" s="70"/>
      <c r="D528" s="70"/>
      <c r="E528" s="7"/>
      <c r="F528" s="7"/>
      <c r="G528" s="7"/>
    </row>
    <row r="529" spans="2:7" ht="20.100000000000001" customHeight="1" x14ac:dyDescent="0.25">
      <c r="B529" s="69"/>
      <c r="C529" s="70"/>
      <c r="D529" s="70"/>
      <c r="E529" s="7"/>
      <c r="F529" s="7"/>
      <c r="G529" s="7"/>
    </row>
    <row r="530" spans="2:7" ht="20.100000000000001" customHeight="1" x14ac:dyDescent="0.25">
      <c r="B530" s="69"/>
      <c r="C530" s="70"/>
      <c r="D530" s="70"/>
      <c r="E530" s="7"/>
      <c r="F530" s="7"/>
      <c r="G530" s="7"/>
    </row>
    <row r="531" spans="2:7" ht="20.100000000000001" customHeight="1" x14ac:dyDescent="0.25">
      <c r="B531" s="69"/>
      <c r="C531" s="70"/>
      <c r="D531" s="70"/>
      <c r="E531" s="7"/>
      <c r="F531" s="7"/>
      <c r="G531" s="7"/>
    </row>
    <row r="532" spans="2:7" ht="20.100000000000001" customHeight="1" x14ac:dyDescent="0.25">
      <c r="B532" s="69"/>
      <c r="C532" s="70"/>
      <c r="D532" s="70"/>
      <c r="E532" s="7"/>
      <c r="F532" s="7"/>
      <c r="G532" s="7"/>
    </row>
    <row r="533" spans="2:7" ht="20.100000000000001" customHeight="1" x14ac:dyDescent="0.25">
      <c r="B533" s="69"/>
      <c r="C533" s="70"/>
      <c r="D533" s="70"/>
      <c r="E533" s="7"/>
      <c r="F533" s="7"/>
      <c r="G533" s="7"/>
    </row>
    <row r="534" spans="2:7" ht="20.100000000000001" customHeight="1" x14ac:dyDescent="0.25">
      <c r="B534" s="69"/>
      <c r="C534" s="70"/>
      <c r="D534" s="70"/>
      <c r="E534" s="7"/>
      <c r="F534" s="7"/>
      <c r="G534" s="7"/>
    </row>
    <row r="535" spans="2:7" ht="20.100000000000001" customHeight="1" x14ac:dyDescent="0.25">
      <c r="B535" s="69"/>
      <c r="C535" s="70"/>
      <c r="D535" s="70"/>
      <c r="E535" s="7"/>
      <c r="F535" s="7"/>
      <c r="G535" s="7"/>
    </row>
    <row r="536" spans="2:7" ht="20.100000000000001" customHeight="1" x14ac:dyDescent="0.25">
      <c r="B536" s="69"/>
      <c r="C536" s="70"/>
      <c r="D536" s="70"/>
      <c r="E536" s="7"/>
      <c r="F536" s="7"/>
      <c r="G536" s="7"/>
    </row>
    <row r="537" spans="2:7" ht="20.100000000000001" customHeight="1" x14ac:dyDescent="0.25">
      <c r="B537" s="69"/>
      <c r="C537" s="70"/>
      <c r="D537" s="70"/>
      <c r="E537" s="7"/>
      <c r="F537" s="7"/>
      <c r="G537" s="7"/>
    </row>
    <row r="538" spans="2:7" ht="20.100000000000001" customHeight="1" x14ac:dyDescent="0.25">
      <c r="B538" s="69"/>
      <c r="C538" s="70"/>
      <c r="D538" s="70"/>
      <c r="E538" s="7"/>
      <c r="F538" s="7"/>
      <c r="G538" s="7"/>
    </row>
    <row r="539" spans="2:7" ht="20.100000000000001" customHeight="1" x14ac:dyDescent="0.25">
      <c r="B539" s="69"/>
      <c r="C539" s="70"/>
      <c r="D539" s="70"/>
      <c r="E539" s="7"/>
      <c r="F539" s="7"/>
      <c r="G539" s="7"/>
    </row>
    <row r="540" spans="2:7" ht="20.100000000000001" customHeight="1" x14ac:dyDescent="0.25">
      <c r="B540" s="69"/>
      <c r="C540" s="70"/>
      <c r="D540" s="70"/>
      <c r="E540" s="7"/>
      <c r="F540" s="7"/>
      <c r="G540" s="7"/>
    </row>
    <row r="541" spans="2:7" ht="20.100000000000001" customHeight="1" x14ac:dyDescent="0.25">
      <c r="B541" s="69"/>
      <c r="C541" s="70"/>
      <c r="D541" s="70"/>
      <c r="E541" s="7"/>
      <c r="F541" s="7"/>
      <c r="G541" s="7"/>
    </row>
    <row r="542" spans="2:7" ht="20.100000000000001" customHeight="1" x14ac:dyDescent="0.25">
      <c r="B542" s="69"/>
      <c r="C542" s="70"/>
      <c r="D542" s="70"/>
      <c r="E542" s="7"/>
      <c r="F542" s="7"/>
      <c r="G542" s="7"/>
    </row>
    <row r="543" spans="2:7" ht="20.100000000000001" customHeight="1" x14ac:dyDescent="0.25">
      <c r="B543" s="69"/>
      <c r="C543" s="70"/>
      <c r="D543" s="70"/>
      <c r="E543" s="7"/>
      <c r="F543" s="7"/>
      <c r="G543" s="7"/>
    </row>
    <row r="544" spans="2:7" ht="20.100000000000001" customHeight="1" x14ac:dyDescent="0.25">
      <c r="B544" s="69"/>
      <c r="C544" s="70"/>
      <c r="D544" s="70"/>
      <c r="E544" s="7"/>
      <c r="F544" s="7"/>
      <c r="G544" s="7"/>
    </row>
    <row r="545" spans="2:7" ht="20.100000000000001" customHeight="1" x14ac:dyDescent="0.25">
      <c r="B545" s="69"/>
      <c r="C545" s="70"/>
      <c r="D545" s="70"/>
      <c r="E545" s="7"/>
      <c r="F545" s="7"/>
      <c r="G545" s="7"/>
    </row>
    <row r="546" spans="2:7" ht="20.100000000000001" customHeight="1" x14ac:dyDescent="0.25">
      <c r="B546" s="69"/>
      <c r="C546" s="70"/>
      <c r="D546" s="70"/>
      <c r="E546" s="7"/>
      <c r="F546" s="7"/>
      <c r="G546" s="7"/>
    </row>
    <row r="547" spans="2:7" ht="20.100000000000001" customHeight="1" x14ac:dyDescent="0.25">
      <c r="B547" s="69"/>
      <c r="C547" s="70"/>
      <c r="D547" s="70"/>
      <c r="E547" s="7"/>
      <c r="F547" s="7"/>
      <c r="G547" s="7"/>
    </row>
    <row r="548" spans="2:7" ht="20.100000000000001" customHeight="1" x14ac:dyDescent="0.25">
      <c r="B548" s="69"/>
      <c r="C548" s="70"/>
      <c r="D548" s="70"/>
      <c r="E548" s="7"/>
      <c r="F548" s="7"/>
      <c r="G548" s="7"/>
    </row>
    <row r="549" spans="2:7" ht="20.100000000000001" customHeight="1" x14ac:dyDescent="0.25">
      <c r="B549" s="69"/>
      <c r="C549" s="70"/>
      <c r="D549" s="70"/>
      <c r="E549" s="7"/>
      <c r="F549" s="7"/>
      <c r="G549" s="7"/>
    </row>
    <row r="550" spans="2:7" ht="20.100000000000001" customHeight="1" x14ac:dyDescent="0.25">
      <c r="B550" s="69"/>
      <c r="C550" s="70"/>
      <c r="D550" s="70"/>
      <c r="E550" s="7"/>
      <c r="F550" s="7"/>
      <c r="G550" s="7"/>
    </row>
    <row r="551" spans="2:7" ht="20.100000000000001" customHeight="1" x14ac:dyDescent="0.25">
      <c r="B551" s="69"/>
      <c r="C551" s="70"/>
      <c r="D551" s="70"/>
      <c r="E551" s="7"/>
      <c r="F551" s="7"/>
      <c r="G551" s="7"/>
    </row>
    <row r="552" spans="2:7" ht="20.100000000000001" customHeight="1" x14ac:dyDescent="0.25">
      <c r="B552" s="69"/>
      <c r="C552" s="70"/>
      <c r="D552" s="70"/>
      <c r="E552" s="7"/>
      <c r="F552" s="7"/>
      <c r="G552" s="7"/>
    </row>
    <row r="553" spans="2:7" ht="20.100000000000001" customHeight="1" x14ac:dyDescent="0.25">
      <c r="B553" s="69"/>
      <c r="C553" s="70"/>
      <c r="D553" s="70"/>
      <c r="E553" s="7"/>
      <c r="F553" s="7"/>
      <c r="G553" s="7"/>
    </row>
    <row r="554" spans="2:7" ht="20.100000000000001" customHeight="1" x14ac:dyDescent="0.25">
      <c r="B554" s="69"/>
      <c r="C554" s="70"/>
      <c r="D554" s="70"/>
      <c r="E554" s="7"/>
      <c r="F554" s="7"/>
      <c r="G554" s="7"/>
    </row>
    <row r="555" spans="2:7" ht="20.100000000000001" customHeight="1" x14ac:dyDescent="0.25">
      <c r="B555" s="69"/>
      <c r="C555" s="70"/>
      <c r="D555" s="70"/>
      <c r="E555" s="7"/>
      <c r="F555" s="7"/>
      <c r="G555" s="7"/>
    </row>
    <row r="556" spans="2:7" ht="20.100000000000001" customHeight="1" x14ac:dyDescent="0.25">
      <c r="B556" s="69"/>
      <c r="C556" s="70"/>
      <c r="D556" s="70"/>
      <c r="E556" s="7"/>
      <c r="F556" s="7"/>
      <c r="G556" s="7"/>
    </row>
    <row r="557" spans="2:7" ht="20.100000000000001" customHeight="1" x14ac:dyDescent="0.25">
      <c r="B557" s="69"/>
      <c r="C557" s="70"/>
      <c r="D557" s="70"/>
      <c r="E557" s="7"/>
      <c r="F557" s="7"/>
      <c r="G557" s="7"/>
    </row>
    <row r="558" spans="2:7" ht="20.100000000000001" customHeight="1" x14ac:dyDescent="0.25">
      <c r="B558" s="69"/>
      <c r="C558" s="70"/>
      <c r="D558" s="70"/>
      <c r="E558" s="7"/>
      <c r="F558" s="7"/>
      <c r="G558" s="7"/>
    </row>
    <row r="559" spans="2:7" ht="20.100000000000001" customHeight="1" x14ac:dyDescent="0.25">
      <c r="B559" s="69"/>
      <c r="C559" s="70"/>
      <c r="D559" s="70"/>
      <c r="E559" s="7"/>
      <c r="F559" s="7"/>
      <c r="G559" s="7"/>
    </row>
    <row r="560" spans="2:7" ht="20.100000000000001" customHeight="1" x14ac:dyDescent="0.25">
      <c r="B560" s="69"/>
      <c r="C560" s="70"/>
      <c r="D560" s="70"/>
      <c r="E560" s="7"/>
      <c r="F560" s="7"/>
      <c r="G560" s="7"/>
    </row>
    <row r="561" spans="2:7" ht="20.100000000000001" customHeight="1" x14ac:dyDescent="0.25">
      <c r="B561" s="69"/>
      <c r="C561" s="70"/>
      <c r="D561" s="70"/>
      <c r="E561" s="7"/>
      <c r="F561" s="7"/>
      <c r="G561" s="7"/>
    </row>
    <row r="562" spans="2:7" ht="20.100000000000001" customHeight="1" x14ac:dyDescent="0.25">
      <c r="B562" s="69"/>
      <c r="C562" s="70"/>
      <c r="D562" s="70"/>
      <c r="E562" s="7"/>
      <c r="F562" s="7"/>
      <c r="G562" s="7"/>
    </row>
    <row r="563" spans="2:7" ht="20.100000000000001" customHeight="1" x14ac:dyDescent="0.25">
      <c r="B563" s="69"/>
      <c r="C563" s="70"/>
      <c r="D563" s="70"/>
      <c r="E563" s="7"/>
      <c r="F563" s="7"/>
      <c r="G563" s="7"/>
    </row>
    <row r="564" spans="2:7" ht="20.100000000000001" customHeight="1" x14ac:dyDescent="0.25">
      <c r="B564" s="69"/>
      <c r="C564" s="70"/>
      <c r="D564" s="70"/>
      <c r="E564" s="7"/>
      <c r="F564" s="7"/>
      <c r="G564" s="7"/>
    </row>
    <row r="565" spans="2:7" ht="20.100000000000001" customHeight="1" x14ac:dyDescent="0.25">
      <c r="B565" s="69"/>
      <c r="C565" s="70"/>
      <c r="D565" s="70"/>
      <c r="E565" s="7"/>
      <c r="F565" s="7"/>
      <c r="G565" s="7"/>
    </row>
    <row r="566" spans="2:7" ht="20.100000000000001" customHeight="1" x14ac:dyDescent="0.25">
      <c r="B566" s="69"/>
      <c r="C566" s="70"/>
      <c r="D566" s="70"/>
      <c r="E566" s="7"/>
      <c r="F566" s="7"/>
      <c r="G566" s="7"/>
    </row>
    <row r="567" spans="2:7" ht="20.100000000000001" customHeight="1" x14ac:dyDescent="0.25">
      <c r="B567" s="69"/>
      <c r="C567" s="70"/>
      <c r="D567" s="70"/>
      <c r="E567" s="7"/>
      <c r="F567" s="7"/>
      <c r="G567" s="7"/>
    </row>
    <row r="568" spans="2:7" ht="20.100000000000001" customHeight="1" x14ac:dyDescent="0.25">
      <c r="B568" s="69"/>
      <c r="C568" s="70"/>
      <c r="D568" s="70"/>
      <c r="E568" s="7"/>
      <c r="F568" s="7"/>
      <c r="G568" s="7"/>
    </row>
    <row r="569" spans="2:7" ht="20.100000000000001" customHeight="1" x14ac:dyDescent="0.25">
      <c r="B569" s="69"/>
      <c r="C569" s="70"/>
      <c r="D569" s="70"/>
      <c r="E569" s="7"/>
      <c r="F569" s="7"/>
      <c r="G569" s="7"/>
    </row>
    <row r="570" spans="2:7" ht="20.100000000000001" customHeight="1" x14ac:dyDescent="0.25">
      <c r="B570" s="69"/>
      <c r="C570" s="70"/>
      <c r="D570" s="70"/>
      <c r="E570" s="7"/>
      <c r="F570" s="7"/>
      <c r="G570" s="7"/>
    </row>
    <row r="571" spans="2:7" ht="20.100000000000001" customHeight="1" x14ac:dyDescent="0.25">
      <c r="B571" s="69"/>
      <c r="C571" s="70"/>
      <c r="D571" s="70"/>
      <c r="E571" s="7"/>
      <c r="F571" s="7"/>
      <c r="G571" s="7"/>
    </row>
    <row r="572" spans="2:7" ht="20.100000000000001" customHeight="1" x14ac:dyDescent="0.25">
      <c r="B572" s="69"/>
      <c r="C572" s="70"/>
      <c r="D572" s="70"/>
      <c r="E572" s="7"/>
      <c r="F572" s="7"/>
      <c r="G572" s="7"/>
    </row>
    <row r="573" spans="2:7" ht="20.100000000000001" customHeight="1" x14ac:dyDescent="0.25">
      <c r="B573" s="69"/>
      <c r="C573" s="70"/>
      <c r="D573" s="70"/>
      <c r="E573" s="7"/>
      <c r="F573" s="7"/>
      <c r="G573" s="7"/>
    </row>
    <row r="574" spans="2:7" ht="20.100000000000001" customHeight="1" x14ac:dyDescent="0.25">
      <c r="B574" s="69"/>
      <c r="C574" s="70"/>
      <c r="D574" s="70"/>
      <c r="E574" s="7"/>
      <c r="F574" s="7"/>
      <c r="G574" s="7"/>
    </row>
    <row r="575" spans="2:7" ht="20.100000000000001" customHeight="1" x14ac:dyDescent="0.25">
      <c r="B575" s="69"/>
      <c r="C575" s="70"/>
      <c r="D575" s="70"/>
      <c r="E575" s="7"/>
      <c r="F575" s="7"/>
      <c r="G575" s="7"/>
    </row>
    <row r="576" spans="2:7" ht="20.100000000000001" customHeight="1" x14ac:dyDescent="0.25">
      <c r="B576" s="69"/>
      <c r="C576" s="70"/>
      <c r="D576" s="70"/>
      <c r="E576" s="7"/>
      <c r="F576" s="7"/>
      <c r="G576" s="7"/>
    </row>
    <row r="577" spans="2:7" ht="20.100000000000001" customHeight="1" x14ac:dyDescent="0.25">
      <c r="B577" s="69"/>
      <c r="C577" s="70"/>
      <c r="D577" s="70"/>
      <c r="E577" s="7"/>
      <c r="F577" s="7"/>
      <c r="G577" s="7"/>
    </row>
    <row r="578" spans="2:7" ht="20.100000000000001" customHeight="1" x14ac:dyDescent="0.25">
      <c r="B578" s="69"/>
      <c r="C578" s="70"/>
      <c r="D578" s="70"/>
      <c r="E578" s="7"/>
      <c r="F578" s="7"/>
      <c r="G578" s="7"/>
    </row>
    <row r="579" spans="2:7" ht="20.100000000000001" customHeight="1" x14ac:dyDescent="0.25">
      <c r="B579" s="69"/>
      <c r="C579" s="70"/>
      <c r="D579" s="70"/>
      <c r="E579" s="7"/>
      <c r="F579" s="7"/>
      <c r="G579" s="7"/>
    </row>
    <row r="580" spans="2:7" ht="20.100000000000001" customHeight="1" x14ac:dyDescent="0.25">
      <c r="B580" s="69"/>
      <c r="C580" s="70"/>
      <c r="D580" s="70"/>
      <c r="E580" s="7"/>
      <c r="F580" s="7"/>
      <c r="G580" s="7"/>
    </row>
    <row r="581" spans="2:7" ht="20.100000000000001" customHeight="1" x14ac:dyDescent="0.25">
      <c r="B581" s="69"/>
      <c r="C581" s="70"/>
      <c r="D581" s="70"/>
      <c r="E581" s="7"/>
      <c r="F581" s="7"/>
      <c r="G581" s="7"/>
    </row>
    <row r="582" spans="2:7" ht="20.100000000000001" customHeight="1" x14ac:dyDescent="0.25">
      <c r="B582" s="69"/>
      <c r="C582" s="70"/>
      <c r="D582" s="70"/>
      <c r="E582" s="7"/>
      <c r="F582" s="7"/>
      <c r="G582" s="7"/>
    </row>
    <row r="583" spans="2:7" ht="20.100000000000001" customHeight="1" x14ac:dyDescent="0.25">
      <c r="B583" s="69"/>
      <c r="C583" s="70"/>
      <c r="D583" s="70"/>
      <c r="E583" s="7"/>
      <c r="F583" s="7"/>
      <c r="G583" s="7"/>
    </row>
    <row r="584" spans="2:7" ht="20.100000000000001" customHeight="1" x14ac:dyDescent="0.25">
      <c r="B584" s="69"/>
      <c r="C584" s="70"/>
      <c r="D584" s="70"/>
      <c r="E584" s="7"/>
      <c r="F584" s="7"/>
      <c r="G584" s="7"/>
    </row>
    <row r="585" spans="2:7" ht="20.100000000000001" customHeight="1" x14ac:dyDescent="0.25">
      <c r="B585" s="69"/>
      <c r="C585" s="70"/>
      <c r="D585" s="70"/>
      <c r="E585" s="7"/>
      <c r="F585" s="7"/>
      <c r="G585" s="7"/>
    </row>
    <row r="586" spans="2:7" ht="20.100000000000001" customHeight="1" x14ac:dyDescent="0.25">
      <c r="B586" s="69"/>
      <c r="C586" s="70"/>
      <c r="D586" s="70"/>
      <c r="E586" s="7"/>
      <c r="F586" s="7"/>
      <c r="G586" s="7"/>
    </row>
    <row r="587" spans="2:7" ht="20.100000000000001" customHeight="1" x14ac:dyDescent="0.25">
      <c r="B587" s="69"/>
      <c r="C587" s="70"/>
      <c r="D587" s="70"/>
      <c r="E587" s="7"/>
      <c r="F587" s="7"/>
      <c r="G587" s="7"/>
    </row>
    <row r="588" spans="2:7" ht="20.100000000000001" customHeight="1" x14ac:dyDescent="0.25">
      <c r="B588" s="69"/>
      <c r="C588" s="70"/>
      <c r="D588" s="70"/>
      <c r="E588" s="7"/>
      <c r="F588" s="7"/>
      <c r="G588" s="7"/>
    </row>
    <row r="589" spans="2:7" ht="20.100000000000001" customHeight="1" x14ac:dyDescent="0.25">
      <c r="B589" s="69"/>
      <c r="C589" s="70"/>
      <c r="D589" s="70"/>
      <c r="E589" s="7"/>
      <c r="F589" s="7"/>
      <c r="G589" s="7"/>
    </row>
    <row r="590" spans="2:7" ht="20.100000000000001" customHeight="1" x14ac:dyDescent="0.25">
      <c r="B590" s="69"/>
      <c r="C590" s="70"/>
      <c r="D590" s="70"/>
      <c r="E590" s="7"/>
      <c r="F590" s="7"/>
      <c r="G590" s="7"/>
    </row>
    <row r="591" spans="2:7" ht="20.100000000000001" customHeight="1" x14ac:dyDescent="0.25">
      <c r="B591" s="69"/>
      <c r="C591" s="70"/>
      <c r="D591" s="70"/>
      <c r="E591" s="7"/>
      <c r="F591" s="7"/>
      <c r="G591" s="7"/>
    </row>
    <row r="592" spans="2:7" ht="20.100000000000001" customHeight="1" x14ac:dyDescent="0.25">
      <c r="B592" s="69"/>
      <c r="C592" s="70"/>
      <c r="D592" s="70"/>
      <c r="E592" s="7"/>
      <c r="F592" s="7"/>
      <c r="G592" s="7"/>
    </row>
    <row r="593" spans="2:7" ht="20.100000000000001" customHeight="1" x14ac:dyDescent="0.25">
      <c r="B593" s="69"/>
      <c r="C593" s="70"/>
      <c r="D593" s="70"/>
      <c r="E593" s="7"/>
      <c r="F593" s="7"/>
      <c r="G593" s="7"/>
    </row>
    <row r="594" spans="2:7" ht="20.100000000000001" customHeight="1" x14ac:dyDescent="0.25">
      <c r="B594" s="69"/>
      <c r="C594" s="70"/>
      <c r="D594" s="70"/>
      <c r="E594" s="7"/>
      <c r="F594" s="7"/>
      <c r="G594" s="7"/>
    </row>
    <row r="595" spans="2:7" ht="20.100000000000001" customHeight="1" x14ac:dyDescent="0.25">
      <c r="B595" s="69"/>
      <c r="C595" s="70"/>
      <c r="D595" s="70"/>
      <c r="E595" s="7"/>
      <c r="F595" s="7"/>
      <c r="G595" s="7"/>
    </row>
    <row r="596" spans="2:7" ht="20.100000000000001" customHeight="1" x14ac:dyDescent="0.25">
      <c r="B596" s="69"/>
      <c r="C596" s="70"/>
      <c r="D596" s="70"/>
      <c r="E596" s="7"/>
      <c r="F596" s="7"/>
      <c r="G596" s="7"/>
    </row>
    <row r="597" spans="2:7" ht="20.100000000000001" customHeight="1" x14ac:dyDescent="0.25">
      <c r="B597" s="69"/>
      <c r="C597" s="70"/>
      <c r="D597" s="70"/>
      <c r="E597" s="7"/>
      <c r="F597" s="7"/>
      <c r="G597" s="7"/>
    </row>
    <row r="598" spans="2:7" ht="20.100000000000001" customHeight="1" x14ac:dyDescent="0.25">
      <c r="B598" s="69"/>
      <c r="C598" s="70"/>
      <c r="D598" s="70"/>
      <c r="E598" s="7"/>
      <c r="F598" s="7"/>
      <c r="G598" s="7"/>
    </row>
    <row r="599" spans="2:7" ht="20.100000000000001" customHeight="1" x14ac:dyDescent="0.25">
      <c r="B599" s="69"/>
      <c r="C599" s="70"/>
      <c r="D599" s="70"/>
      <c r="E599" s="7"/>
      <c r="F599" s="7"/>
      <c r="G599" s="7"/>
    </row>
    <row r="600" spans="2:7" ht="20.100000000000001" customHeight="1" x14ac:dyDescent="0.25">
      <c r="B600" s="69"/>
      <c r="C600" s="70"/>
      <c r="D600" s="70"/>
      <c r="E600" s="7"/>
      <c r="F600" s="7"/>
      <c r="G600" s="7"/>
    </row>
    <row r="601" spans="2:7" ht="20.100000000000001" customHeight="1" x14ac:dyDescent="0.25">
      <c r="B601" s="69"/>
      <c r="C601" s="70"/>
      <c r="D601" s="70"/>
      <c r="E601" s="7"/>
      <c r="F601" s="7"/>
      <c r="G601" s="7"/>
    </row>
    <row r="602" spans="2:7" ht="20.100000000000001" customHeight="1" x14ac:dyDescent="0.25">
      <c r="B602" s="69"/>
      <c r="C602" s="70"/>
      <c r="D602" s="70"/>
      <c r="E602" s="7"/>
      <c r="F602" s="7"/>
      <c r="G602" s="7"/>
    </row>
    <row r="603" spans="2:7" ht="20.100000000000001" customHeight="1" x14ac:dyDescent="0.25">
      <c r="B603" s="69"/>
      <c r="C603" s="70"/>
      <c r="D603" s="70"/>
      <c r="E603" s="7"/>
      <c r="F603" s="7"/>
      <c r="G603" s="7"/>
    </row>
    <row r="604" spans="2:7" ht="20.100000000000001" customHeight="1" x14ac:dyDescent="0.25">
      <c r="B604" s="69"/>
      <c r="C604" s="70"/>
      <c r="D604" s="70"/>
      <c r="E604" s="7"/>
      <c r="F604" s="7"/>
      <c r="G604" s="7"/>
    </row>
    <row r="605" spans="2:7" ht="20.100000000000001" customHeight="1" x14ac:dyDescent="0.25">
      <c r="B605" s="69"/>
      <c r="C605" s="70"/>
      <c r="D605" s="70"/>
      <c r="E605" s="7"/>
      <c r="F605" s="7"/>
      <c r="G605" s="7"/>
    </row>
    <row r="606" spans="2:7" ht="20.100000000000001" customHeight="1" x14ac:dyDescent="0.25">
      <c r="B606" s="69"/>
      <c r="C606" s="70"/>
      <c r="D606" s="70"/>
      <c r="E606" s="7"/>
      <c r="F606" s="7"/>
      <c r="G606" s="7"/>
    </row>
    <row r="607" spans="2:7" ht="20.100000000000001" customHeight="1" x14ac:dyDescent="0.25">
      <c r="B607" s="69"/>
      <c r="C607" s="70"/>
      <c r="D607" s="70"/>
      <c r="E607" s="7"/>
      <c r="F607" s="7"/>
      <c r="G607" s="7"/>
    </row>
    <row r="608" spans="2:7" ht="20.100000000000001" customHeight="1" x14ac:dyDescent="0.25">
      <c r="B608" s="69"/>
      <c r="C608" s="70"/>
      <c r="D608" s="70"/>
      <c r="E608" s="7"/>
      <c r="F608" s="7"/>
      <c r="G608" s="7"/>
    </row>
    <row r="609" spans="2:7" ht="20.100000000000001" customHeight="1" x14ac:dyDescent="0.25">
      <c r="B609" s="69"/>
      <c r="C609" s="70"/>
      <c r="D609" s="70"/>
      <c r="E609" s="7"/>
      <c r="F609" s="7"/>
      <c r="G609" s="7"/>
    </row>
    <row r="610" spans="2:7" ht="20.100000000000001" customHeight="1" x14ac:dyDescent="0.25">
      <c r="B610" s="69"/>
      <c r="C610" s="70"/>
      <c r="D610" s="70"/>
      <c r="E610" s="7"/>
      <c r="F610" s="7"/>
      <c r="G610" s="7"/>
    </row>
    <row r="611" spans="2:7" ht="20.100000000000001" customHeight="1" x14ac:dyDescent="0.25">
      <c r="B611" s="69"/>
      <c r="C611" s="70"/>
      <c r="D611" s="70"/>
      <c r="E611" s="7"/>
      <c r="F611" s="7"/>
      <c r="G611" s="7"/>
    </row>
    <row r="612" spans="2:7" ht="20.100000000000001" customHeight="1" x14ac:dyDescent="0.25">
      <c r="B612" s="69"/>
      <c r="C612" s="70"/>
      <c r="D612" s="70"/>
      <c r="E612" s="7"/>
      <c r="F612" s="7"/>
      <c r="G612" s="7"/>
    </row>
    <row r="613" spans="2:7" ht="20.100000000000001" customHeight="1" x14ac:dyDescent="0.25">
      <c r="B613" s="69"/>
      <c r="C613" s="70"/>
      <c r="D613" s="70"/>
      <c r="E613" s="7"/>
      <c r="F613" s="7"/>
      <c r="G613" s="7"/>
    </row>
    <row r="614" spans="2:7" ht="20.100000000000001" customHeight="1" x14ac:dyDescent="0.25">
      <c r="B614" s="69"/>
      <c r="C614" s="70"/>
      <c r="D614" s="70"/>
      <c r="E614" s="7"/>
      <c r="F614" s="7"/>
      <c r="G614" s="7"/>
    </row>
    <row r="615" spans="2:7" ht="20.100000000000001" customHeight="1" x14ac:dyDescent="0.25">
      <c r="B615" s="69"/>
      <c r="C615" s="70"/>
      <c r="D615" s="70"/>
      <c r="E615" s="7"/>
      <c r="F615" s="7"/>
      <c r="G615" s="7"/>
    </row>
    <row r="616" spans="2:7" ht="20.100000000000001" customHeight="1" x14ac:dyDescent="0.25">
      <c r="B616" s="69"/>
      <c r="C616" s="70"/>
      <c r="D616" s="70"/>
      <c r="E616" s="7"/>
      <c r="F616" s="7"/>
      <c r="G616" s="7"/>
    </row>
    <row r="617" spans="2:7" ht="20.100000000000001" customHeight="1" x14ac:dyDescent="0.25">
      <c r="B617" s="69"/>
      <c r="C617" s="70"/>
      <c r="D617" s="70"/>
      <c r="E617" s="7"/>
      <c r="F617" s="7"/>
      <c r="G617" s="7"/>
    </row>
    <row r="618" spans="2:7" ht="20.100000000000001" customHeight="1" x14ac:dyDescent="0.25">
      <c r="B618" s="69"/>
      <c r="C618" s="70"/>
      <c r="D618" s="70"/>
      <c r="E618" s="7"/>
      <c r="F618" s="7"/>
      <c r="G618" s="7"/>
    </row>
    <row r="619" spans="2:7" ht="20.100000000000001" customHeight="1" x14ac:dyDescent="0.25">
      <c r="B619" s="69"/>
      <c r="C619" s="70"/>
      <c r="D619" s="70"/>
      <c r="E619" s="7"/>
      <c r="F619" s="7"/>
      <c r="G619" s="7"/>
    </row>
    <row r="620" spans="2:7" ht="20.100000000000001" customHeight="1" x14ac:dyDescent="0.25">
      <c r="B620" s="69"/>
      <c r="C620" s="70"/>
      <c r="D620" s="70"/>
      <c r="E620" s="7"/>
      <c r="F620" s="7"/>
      <c r="G620" s="7"/>
    </row>
    <row r="621" spans="2:7" ht="20.100000000000001" customHeight="1" x14ac:dyDescent="0.25">
      <c r="B621" s="69"/>
      <c r="C621" s="70"/>
      <c r="D621" s="70"/>
      <c r="E621" s="7"/>
      <c r="F621" s="7"/>
      <c r="G621" s="7"/>
    </row>
    <row r="622" spans="2:7" ht="20.100000000000001" customHeight="1" x14ac:dyDescent="0.25">
      <c r="B622" s="69"/>
      <c r="C622" s="70"/>
      <c r="D622" s="70"/>
      <c r="E622" s="7"/>
      <c r="F622" s="7"/>
      <c r="G622" s="7"/>
    </row>
    <row r="623" spans="2:7" ht="20.100000000000001" customHeight="1" x14ac:dyDescent="0.25">
      <c r="B623" s="69"/>
      <c r="C623" s="70"/>
      <c r="D623" s="70"/>
      <c r="E623" s="7"/>
      <c r="F623" s="7"/>
      <c r="G623" s="7"/>
    </row>
    <row r="624" spans="2:7" ht="20.100000000000001" customHeight="1" x14ac:dyDescent="0.25">
      <c r="B624" s="69"/>
      <c r="C624" s="70"/>
      <c r="D624" s="70"/>
      <c r="E624" s="7"/>
      <c r="F624" s="7"/>
      <c r="G624" s="7"/>
    </row>
    <row r="625" spans="2:7" ht="20.100000000000001" customHeight="1" x14ac:dyDescent="0.25">
      <c r="B625" s="69"/>
      <c r="C625" s="70"/>
      <c r="D625" s="70"/>
      <c r="E625" s="7"/>
      <c r="F625" s="7"/>
      <c r="G625" s="7"/>
    </row>
    <row r="626" spans="2:7" ht="20.100000000000001" customHeight="1" x14ac:dyDescent="0.25">
      <c r="B626" s="69"/>
      <c r="C626" s="70"/>
      <c r="D626" s="70"/>
      <c r="E626" s="7"/>
      <c r="F626" s="7"/>
      <c r="G626" s="7"/>
    </row>
    <row r="627" spans="2:7" ht="20.100000000000001" customHeight="1" x14ac:dyDescent="0.25">
      <c r="B627" s="69"/>
      <c r="C627" s="70"/>
      <c r="D627" s="70"/>
      <c r="E627" s="7"/>
      <c r="F627" s="7"/>
      <c r="G627" s="7"/>
    </row>
    <row r="628" spans="2:7" ht="20.100000000000001" customHeight="1" x14ac:dyDescent="0.25">
      <c r="B628" s="69"/>
      <c r="C628" s="70"/>
      <c r="D628" s="70"/>
      <c r="E628" s="7"/>
      <c r="F628" s="7"/>
      <c r="G628" s="7"/>
    </row>
    <row r="629" spans="2:7" ht="20.100000000000001" customHeight="1" x14ac:dyDescent="0.25">
      <c r="B629" s="69"/>
      <c r="C629" s="70"/>
      <c r="D629" s="70"/>
      <c r="E629" s="7"/>
      <c r="F629" s="7"/>
      <c r="G629" s="7"/>
    </row>
    <row r="630" spans="2:7" ht="20.100000000000001" customHeight="1" x14ac:dyDescent="0.25">
      <c r="B630" s="69"/>
      <c r="C630" s="70"/>
      <c r="D630" s="70"/>
      <c r="E630" s="7"/>
      <c r="F630" s="7"/>
      <c r="G630" s="7"/>
    </row>
    <row r="631" spans="2:7" ht="20.100000000000001" customHeight="1" x14ac:dyDescent="0.25">
      <c r="B631" s="69"/>
      <c r="C631" s="70"/>
      <c r="D631" s="70"/>
      <c r="E631" s="7"/>
      <c r="F631" s="7"/>
      <c r="G631" s="7"/>
    </row>
    <row r="632" spans="2:7" ht="20.100000000000001" customHeight="1" x14ac:dyDescent="0.25">
      <c r="B632" s="69"/>
      <c r="C632" s="70"/>
      <c r="D632" s="70"/>
      <c r="E632" s="7"/>
      <c r="F632" s="7"/>
      <c r="G632" s="7"/>
    </row>
    <row r="633" spans="2:7" ht="20.100000000000001" customHeight="1" x14ac:dyDescent="0.25">
      <c r="B633" s="69"/>
      <c r="C633" s="70"/>
      <c r="D633" s="70"/>
      <c r="E633" s="7"/>
      <c r="F633" s="7"/>
      <c r="G633" s="7"/>
    </row>
    <row r="634" spans="2:7" ht="20.100000000000001" customHeight="1" x14ac:dyDescent="0.25">
      <c r="B634" s="69"/>
      <c r="C634" s="70"/>
      <c r="D634" s="70"/>
      <c r="E634" s="7"/>
      <c r="F634" s="7"/>
      <c r="G634" s="7"/>
    </row>
    <row r="635" spans="2:7" ht="20.100000000000001" customHeight="1" x14ac:dyDescent="0.25">
      <c r="B635" s="69"/>
      <c r="C635" s="70"/>
      <c r="D635" s="70"/>
      <c r="E635" s="7"/>
      <c r="F635" s="7"/>
      <c r="G635" s="7"/>
    </row>
    <row r="636" spans="2:7" ht="20.100000000000001" customHeight="1" x14ac:dyDescent="0.25">
      <c r="B636" s="69"/>
      <c r="C636" s="70"/>
      <c r="D636" s="70"/>
      <c r="E636" s="7"/>
      <c r="F636" s="7"/>
      <c r="G636" s="7"/>
    </row>
    <row r="637" spans="2:7" ht="20.100000000000001" customHeight="1" x14ac:dyDescent="0.25">
      <c r="B637" s="69"/>
      <c r="C637" s="70"/>
      <c r="D637" s="70"/>
      <c r="E637" s="7"/>
      <c r="F637" s="7"/>
      <c r="G637" s="7"/>
    </row>
    <row r="638" spans="2:7" ht="20.100000000000001" customHeight="1" x14ac:dyDescent="0.25">
      <c r="B638" s="69"/>
      <c r="C638" s="70"/>
      <c r="D638" s="70"/>
      <c r="E638" s="7"/>
      <c r="F638" s="7"/>
      <c r="G638" s="7"/>
    </row>
    <row r="639" spans="2:7" ht="20.100000000000001" customHeight="1" x14ac:dyDescent="0.25">
      <c r="B639" s="69"/>
      <c r="C639" s="70"/>
      <c r="D639" s="70"/>
      <c r="E639" s="7"/>
      <c r="F639" s="7"/>
      <c r="G639" s="7"/>
    </row>
    <row r="640" spans="2:7" ht="20.100000000000001" customHeight="1" x14ac:dyDescent="0.25">
      <c r="B640" s="69"/>
      <c r="C640" s="70"/>
      <c r="D640" s="70"/>
      <c r="E640" s="7"/>
      <c r="F640" s="7"/>
      <c r="G640" s="7"/>
    </row>
    <row r="641" spans="2:7" ht="20.100000000000001" customHeight="1" x14ac:dyDescent="0.25">
      <c r="B641" s="69"/>
      <c r="C641" s="70"/>
      <c r="D641" s="70"/>
      <c r="E641" s="7"/>
      <c r="F641" s="7"/>
      <c r="G641" s="7"/>
    </row>
    <row r="642" spans="2:7" ht="20.100000000000001" customHeight="1" x14ac:dyDescent="0.25">
      <c r="B642" s="69"/>
      <c r="C642" s="70"/>
      <c r="D642" s="70"/>
      <c r="E642" s="7"/>
      <c r="F642" s="7"/>
      <c r="G642" s="7"/>
    </row>
    <row r="643" spans="2:7" ht="20.100000000000001" customHeight="1" x14ac:dyDescent="0.25">
      <c r="B643" s="69"/>
      <c r="C643" s="70"/>
      <c r="D643" s="70"/>
      <c r="E643" s="7"/>
      <c r="F643" s="7"/>
      <c r="G643" s="7"/>
    </row>
    <row r="644" spans="2:7" ht="20.100000000000001" customHeight="1" x14ac:dyDescent="0.25">
      <c r="B644" s="69"/>
      <c r="C644" s="70"/>
      <c r="D644" s="70"/>
      <c r="E644" s="7"/>
      <c r="F644" s="7"/>
      <c r="G644" s="7"/>
    </row>
    <row r="645" spans="2:7" ht="20.100000000000001" customHeight="1" x14ac:dyDescent="0.25">
      <c r="B645" s="69"/>
      <c r="C645" s="70"/>
      <c r="D645" s="70"/>
      <c r="E645" s="7"/>
      <c r="F645" s="7"/>
      <c r="G645" s="7"/>
    </row>
    <row r="646" spans="2:7" ht="20.100000000000001" customHeight="1" x14ac:dyDescent="0.25">
      <c r="B646" s="69"/>
      <c r="C646" s="70"/>
      <c r="D646" s="70"/>
      <c r="E646" s="7"/>
      <c r="F646" s="7"/>
      <c r="G646" s="7"/>
    </row>
    <row r="647" spans="2:7" ht="20.100000000000001" customHeight="1" x14ac:dyDescent="0.25">
      <c r="B647" s="69"/>
      <c r="C647" s="70"/>
      <c r="D647" s="70"/>
      <c r="E647" s="7"/>
      <c r="F647" s="7"/>
      <c r="G647" s="7"/>
    </row>
    <row r="648" spans="2:7" ht="20.100000000000001" customHeight="1" x14ac:dyDescent="0.25">
      <c r="B648" s="69"/>
      <c r="C648" s="70"/>
      <c r="D648" s="70"/>
      <c r="E648" s="7"/>
      <c r="F648" s="7"/>
      <c r="G648" s="7"/>
    </row>
    <row r="649" spans="2:7" ht="20.100000000000001" customHeight="1" x14ac:dyDescent="0.25">
      <c r="B649" s="69"/>
      <c r="C649" s="70"/>
      <c r="D649" s="70"/>
      <c r="E649" s="7"/>
      <c r="F649" s="7"/>
      <c r="G649" s="7"/>
    </row>
    <row r="650" spans="2:7" ht="20.100000000000001" customHeight="1" x14ac:dyDescent="0.25">
      <c r="B650" s="69"/>
      <c r="C650" s="70"/>
      <c r="D650" s="70"/>
      <c r="E650" s="7"/>
      <c r="F650" s="7"/>
      <c r="G650" s="7"/>
    </row>
  </sheetData>
  <autoFilter ref="A1:M1"/>
  <mergeCells count="12">
    <mergeCell ref="L39:L61"/>
    <mergeCell ref="G2:G4"/>
    <mergeCell ref="G6:G9"/>
    <mergeCell ref="G11:G17"/>
    <mergeCell ref="G19:G27"/>
    <mergeCell ref="G29:G37"/>
    <mergeCell ref="G39:G61"/>
    <mergeCell ref="L2:L4"/>
    <mergeCell ref="L6:L9"/>
    <mergeCell ref="L11:L17"/>
    <mergeCell ref="L19:L27"/>
    <mergeCell ref="L29:L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0"/>
  <sheetViews>
    <sheetView tabSelected="1" topLeftCell="C1" zoomScale="93" zoomScaleNormal="93" workbookViewId="0">
      <pane ySplit="1" topLeftCell="A2" activePane="bottomLeft" state="frozen"/>
      <selection activeCell="F1" sqref="F1"/>
      <selection pane="bottomLeft" activeCell="G1" sqref="G1"/>
    </sheetView>
  </sheetViews>
  <sheetFormatPr baseColWidth="10" defaultColWidth="10.85546875" defaultRowHeight="20.100000000000001" customHeight="1" x14ac:dyDescent="0.25"/>
  <cols>
    <col min="1" max="1" width="35.140625" style="65" customWidth="1"/>
    <col min="2" max="2" width="17.140625" style="67" customWidth="1"/>
    <col min="3" max="3" width="31.5703125" style="57" customWidth="1"/>
    <col min="4" max="4" width="13.7109375" style="57" customWidth="1"/>
    <col min="5" max="5" width="16.28515625" style="15" customWidth="1"/>
    <col min="6" max="6" width="22.85546875" style="15" customWidth="1"/>
    <col min="7" max="7" width="23.7109375" style="15" customWidth="1"/>
    <col min="8" max="8" width="19.42578125" style="105" customWidth="1"/>
    <col min="9" max="9" width="19.28515625" style="9" customWidth="1"/>
    <col min="10" max="11" width="22.7109375" style="8" customWidth="1"/>
    <col min="12" max="12" width="12.42578125" style="8" customWidth="1"/>
    <col min="13" max="13" width="39.5703125" style="8" hidden="1" customWidth="1"/>
    <col min="14" max="14" width="21.140625" style="8" hidden="1" customWidth="1"/>
    <col min="15" max="15" width="25.85546875" style="8" hidden="1" customWidth="1"/>
    <col min="16" max="16" width="18" style="10" hidden="1" customWidth="1"/>
    <col min="17" max="17" width="20.5703125" style="11" hidden="1" customWidth="1"/>
    <col min="18" max="20" width="10.85546875" style="1"/>
    <col min="21" max="21" width="40.28515625" style="1" customWidth="1"/>
    <col min="22" max="16384" width="10.85546875" style="1"/>
  </cols>
  <sheetData>
    <row r="1" spans="1:18" ht="41.25" customHeight="1" thickBot="1" x14ac:dyDescent="0.3">
      <c r="A1" s="156" t="s">
        <v>0</v>
      </c>
      <c r="B1" s="155" t="s">
        <v>1</v>
      </c>
      <c r="C1" s="142" t="s">
        <v>2</v>
      </c>
      <c r="D1" s="142" t="s">
        <v>3</v>
      </c>
      <c r="E1" s="142" t="s">
        <v>101</v>
      </c>
      <c r="F1" s="142" t="s">
        <v>102</v>
      </c>
      <c r="G1" s="142" t="s">
        <v>30</v>
      </c>
      <c r="H1" s="143" t="s">
        <v>96</v>
      </c>
      <c r="I1" s="144" t="s">
        <v>100</v>
      </c>
      <c r="J1" s="142" t="s">
        <v>97</v>
      </c>
      <c r="K1" s="145" t="s">
        <v>98</v>
      </c>
      <c r="L1" s="144" t="s">
        <v>99</v>
      </c>
      <c r="M1" s="21"/>
      <c r="N1" s="20" t="s">
        <v>37</v>
      </c>
      <c r="O1" s="22" t="s">
        <v>36</v>
      </c>
      <c r="P1" s="23" t="s">
        <v>34</v>
      </c>
      <c r="Q1" s="24" t="s">
        <v>35</v>
      </c>
    </row>
    <row r="2" spans="1:18" s="2" customFormat="1" ht="20.100000000000001" customHeight="1" thickBot="1" x14ac:dyDescent="0.3">
      <c r="A2" s="159" t="s">
        <v>4</v>
      </c>
      <c r="B2" s="157">
        <v>7228600</v>
      </c>
      <c r="C2" s="77" t="s">
        <v>5</v>
      </c>
      <c r="D2" s="78" t="s">
        <v>19</v>
      </c>
      <c r="E2" s="127">
        <v>13566889</v>
      </c>
      <c r="F2" s="128">
        <v>414710660</v>
      </c>
      <c r="G2" s="199">
        <v>0.19370000000000001</v>
      </c>
      <c r="H2" s="129">
        <f>+(F2/12)*8</f>
        <v>276473773.33333331</v>
      </c>
      <c r="I2" s="130">
        <f>(H2)/(SUM($H$2:$H$4))</f>
        <v>0.39474387642935505</v>
      </c>
      <c r="J2" s="130">
        <f>+I2*$G$2</f>
        <v>7.646188886436607E-2</v>
      </c>
      <c r="K2" s="131">
        <f>+(500000000)*J2</f>
        <v>38230944.432183035</v>
      </c>
      <c r="L2" s="201">
        <f>+K2/H2</f>
        <v>0.13828054636520448</v>
      </c>
      <c r="M2" s="121" t="s">
        <v>6</v>
      </c>
      <c r="N2" s="32">
        <f>+G2*$I$42</f>
        <v>6.5633234243239391E-3</v>
      </c>
      <c r="O2" s="33">
        <f>+J2/9</f>
        <v>8.4957654293740074E-3</v>
      </c>
      <c r="P2" s="34">
        <f>+J2/F2</f>
        <v>1.8437406182027264E-10</v>
      </c>
      <c r="Q2" s="35">
        <f>+P2*F2</f>
        <v>7.646188886436607E-2</v>
      </c>
    </row>
    <row r="3" spans="1:18" ht="20.100000000000001" customHeight="1" x14ac:dyDescent="0.25">
      <c r="A3" s="167" t="s">
        <v>7</v>
      </c>
      <c r="B3" s="161">
        <v>52527157</v>
      </c>
      <c r="C3" s="75" t="s">
        <v>8</v>
      </c>
      <c r="D3" s="75" t="s">
        <v>31</v>
      </c>
      <c r="E3" s="38">
        <v>12258871</v>
      </c>
      <c r="F3" s="38">
        <v>333540300</v>
      </c>
      <c r="G3" s="197"/>
      <c r="H3" s="104">
        <f>+(F3/12)*8</f>
        <v>222360200</v>
      </c>
      <c r="I3" s="28">
        <f t="shared" ref="I3:I4" si="0">(H3)/(SUM($H$2:$H$4))</f>
        <v>0.31748156887843204</v>
      </c>
      <c r="J3" s="28">
        <f t="shared" ref="J3" si="1">+I3*$G$2</f>
        <v>6.1496179891752288E-2</v>
      </c>
      <c r="K3" s="106">
        <f t="shared" ref="K3:K4" si="2">+(500000000)*J3</f>
        <v>30748089.945876144</v>
      </c>
      <c r="L3" s="202"/>
      <c r="M3" s="122" t="s">
        <v>6</v>
      </c>
      <c r="N3" s="32"/>
      <c r="O3" s="33">
        <f>+J3/9</f>
        <v>6.8329088768613652E-3</v>
      </c>
      <c r="P3" s="34">
        <f t="shared" ref="P3:P33" si="3">+J3/F3</f>
        <v>1.8437406182027266E-10</v>
      </c>
      <c r="Q3" s="35">
        <f t="shared" ref="Q3:Q33" si="4">+P3*F3</f>
        <v>6.1496179891752288E-2</v>
      </c>
    </row>
    <row r="4" spans="1:18" ht="20.100000000000001" customHeight="1" x14ac:dyDescent="0.25">
      <c r="A4" s="167" t="s">
        <v>9</v>
      </c>
      <c r="B4" s="162">
        <v>80730274</v>
      </c>
      <c r="C4" s="37" t="s">
        <v>8</v>
      </c>
      <c r="D4" s="37" t="s">
        <v>27</v>
      </c>
      <c r="E4" s="38">
        <v>11379567</v>
      </c>
      <c r="F4" s="38">
        <v>302330657</v>
      </c>
      <c r="G4" s="198"/>
      <c r="H4" s="104">
        <f>+(F4/12)*8</f>
        <v>201553771.33333334</v>
      </c>
      <c r="I4" s="28">
        <f t="shared" si="0"/>
        <v>0.28777455469221297</v>
      </c>
      <c r="J4" s="28">
        <f>+I4*$G$2</f>
        <v>5.5741931243881652E-2</v>
      </c>
      <c r="K4" s="106">
        <f t="shared" si="2"/>
        <v>27870965.621940825</v>
      </c>
      <c r="L4" s="204"/>
      <c r="M4" s="122" t="s">
        <v>6</v>
      </c>
      <c r="N4" s="32"/>
      <c r="O4" s="33">
        <f>+J4/9</f>
        <v>6.1935479159868504E-3</v>
      </c>
      <c r="P4" s="34">
        <f t="shared" si="3"/>
        <v>1.8437406182027266E-10</v>
      </c>
      <c r="Q4" s="35">
        <f t="shared" si="4"/>
        <v>5.5741931243881652E-2</v>
      </c>
    </row>
    <row r="5" spans="1:18" ht="7.5" customHeight="1" thickBot="1" x14ac:dyDescent="0.3">
      <c r="A5" s="168"/>
      <c r="B5" s="163"/>
      <c r="C5" s="68"/>
      <c r="D5" s="68"/>
      <c r="E5" s="38"/>
      <c r="F5" s="38"/>
      <c r="G5" s="39"/>
      <c r="H5" s="104"/>
      <c r="I5" s="29"/>
      <c r="J5" s="30"/>
      <c r="K5" s="30"/>
      <c r="L5" s="132"/>
      <c r="M5" s="122"/>
      <c r="N5" s="15"/>
      <c r="O5" s="33"/>
      <c r="P5" s="34"/>
      <c r="Q5" s="35"/>
    </row>
    <row r="6" spans="1:18" s="2" customFormat="1" ht="20.100000000000001" customHeight="1" thickBot="1" x14ac:dyDescent="0.3">
      <c r="A6" s="160" t="s">
        <v>23</v>
      </c>
      <c r="B6" s="158">
        <v>79267280</v>
      </c>
      <c r="C6" s="83" t="s">
        <v>24</v>
      </c>
      <c r="D6" s="84" t="s">
        <v>28</v>
      </c>
      <c r="E6" s="79">
        <v>26637890</v>
      </c>
      <c r="F6" s="27">
        <v>654435742</v>
      </c>
      <c r="G6" s="196">
        <v>3.7499999999999999E-2</v>
      </c>
      <c r="H6" s="104">
        <f>+(F6/12)*8</f>
        <v>436290494.66666669</v>
      </c>
      <c r="I6" s="28">
        <f>(H6)/(SUM($H$6:$H$9))</f>
        <v>0.51186106395384967</v>
      </c>
      <c r="J6" s="28">
        <f>+I6*$G$6</f>
        <v>1.9194789898269362E-2</v>
      </c>
      <c r="K6" s="106">
        <f>+(500000000)*J6</f>
        <v>9597394.9491346814</v>
      </c>
      <c r="L6" s="205">
        <f>+K6/H6</f>
        <v>2.1997717269699523E-2</v>
      </c>
      <c r="M6" s="121" t="s">
        <v>6</v>
      </c>
      <c r="N6" s="32">
        <f>+G6*$I$42</f>
        <v>1.2706485720812993E-3</v>
      </c>
      <c r="O6" s="33">
        <f>+J6/9</f>
        <v>2.1327544331410401E-3</v>
      </c>
      <c r="P6" s="34">
        <f t="shared" si="3"/>
        <v>2.9330289692932698E-11</v>
      </c>
      <c r="Q6" s="35">
        <f t="shared" si="4"/>
        <v>1.9194789898269362E-2</v>
      </c>
    </row>
    <row r="7" spans="1:18" ht="20.100000000000001" customHeight="1" x14ac:dyDescent="0.25">
      <c r="A7" s="169" t="s">
        <v>40</v>
      </c>
      <c r="B7" s="161">
        <v>1032502247</v>
      </c>
      <c r="C7" s="75" t="s">
        <v>60</v>
      </c>
      <c r="D7" s="93" t="s">
        <v>61</v>
      </c>
      <c r="E7" s="38">
        <v>6060742</v>
      </c>
      <c r="F7" s="38">
        <v>161020900</v>
      </c>
      <c r="G7" s="197"/>
      <c r="H7" s="104">
        <f>+(F7/12)*8</f>
        <v>107347266.66666667</v>
      </c>
      <c r="I7" s="28">
        <f t="shared" ref="I7:I9" si="5">(H7)/(SUM($H$6:$H$9))</f>
        <v>0.12594105716311324</v>
      </c>
      <c r="J7" s="28">
        <f t="shared" ref="J7:J9" si="6">+I7*$G$6</f>
        <v>4.7227896436167465E-3</v>
      </c>
      <c r="K7" s="106">
        <f t="shared" ref="K7:K9" si="7">+(500000000)*J7</f>
        <v>2361394.8218083731</v>
      </c>
      <c r="L7" s="202"/>
      <c r="M7" s="122" t="s">
        <v>10</v>
      </c>
      <c r="N7" s="15"/>
      <c r="O7" s="33">
        <f>+J7/9</f>
        <v>5.2475440484630513E-4</v>
      </c>
      <c r="P7" s="34">
        <f t="shared" si="3"/>
        <v>2.9330289692932698E-11</v>
      </c>
      <c r="Q7" s="35">
        <f t="shared" si="4"/>
        <v>4.7227896436167465E-3</v>
      </c>
    </row>
    <row r="8" spans="1:18" ht="20.100000000000001" customHeight="1" x14ac:dyDescent="0.25">
      <c r="A8" s="169" t="s">
        <v>93</v>
      </c>
      <c r="B8" s="162">
        <v>1015472330</v>
      </c>
      <c r="C8" s="37" t="s">
        <v>8</v>
      </c>
      <c r="D8" s="26" t="s">
        <v>27</v>
      </c>
      <c r="E8" s="38">
        <v>11379567</v>
      </c>
      <c r="F8" s="38">
        <v>309616126</v>
      </c>
      <c r="G8" s="197"/>
      <c r="H8" s="104">
        <f>+(F8/12)*8</f>
        <v>206410750.66666666</v>
      </c>
      <c r="I8" s="28">
        <f t="shared" si="5"/>
        <v>0.24216348451156136</v>
      </c>
      <c r="J8" s="28">
        <f t="shared" si="6"/>
        <v>9.0811306691835503E-3</v>
      </c>
      <c r="K8" s="106">
        <f t="shared" si="7"/>
        <v>4540565.3345917752</v>
      </c>
      <c r="L8" s="202"/>
      <c r="M8" s="122"/>
      <c r="N8" s="15"/>
      <c r="O8" s="33"/>
      <c r="P8" s="34"/>
      <c r="Q8" s="35"/>
    </row>
    <row r="9" spans="1:18" ht="20.100000000000001" customHeight="1" x14ac:dyDescent="0.25">
      <c r="A9" s="169" t="s">
        <v>94</v>
      </c>
      <c r="B9" s="162">
        <v>79913385</v>
      </c>
      <c r="C9" s="37" t="s">
        <v>43</v>
      </c>
      <c r="D9" s="37" t="s">
        <v>32</v>
      </c>
      <c r="E9" s="38">
        <v>7461595</v>
      </c>
      <c r="F9" s="38">
        <v>153468985</v>
      </c>
      <c r="G9" s="198"/>
      <c r="H9" s="104">
        <f>+(F9/12)*8</f>
        <v>102312656.66666667</v>
      </c>
      <c r="I9" s="28">
        <f t="shared" si="5"/>
        <v>0.12003439437147581</v>
      </c>
      <c r="J9" s="28">
        <f t="shared" si="6"/>
        <v>4.5012897889303424E-3</v>
      </c>
      <c r="K9" s="106">
        <f t="shared" si="7"/>
        <v>2250644.8944651713</v>
      </c>
      <c r="L9" s="204"/>
      <c r="M9" s="122"/>
      <c r="N9" s="15"/>
      <c r="O9" s="33"/>
      <c r="P9" s="34"/>
      <c r="Q9" s="35"/>
    </row>
    <row r="10" spans="1:18" ht="9.75" customHeight="1" thickBot="1" x14ac:dyDescent="0.3">
      <c r="A10" s="170"/>
      <c r="B10" s="163"/>
      <c r="C10" s="68"/>
      <c r="D10" s="68"/>
      <c r="E10" s="38"/>
      <c r="F10" s="38"/>
      <c r="G10" s="39"/>
      <c r="H10" s="104"/>
      <c r="I10" s="29"/>
      <c r="J10" s="30"/>
      <c r="K10" s="30"/>
      <c r="L10" s="132"/>
      <c r="M10" s="122"/>
      <c r="N10" s="15"/>
      <c r="O10" s="33"/>
      <c r="P10" s="34"/>
      <c r="Q10" s="35"/>
    </row>
    <row r="11" spans="1:18" s="2" customFormat="1" ht="20.100000000000001" customHeight="1" thickBot="1" x14ac:dyDescent="0.3">
      <c r="A11" s="171" t="s">
        <v>89</v>
      </c>
      <c r="B11" s="157">
        <v>79548063</v>
      </c>
      <c r="C11" s="77" t="s">
        <v>18</v>
      </c>
      <c r="D11" s="78" t="s">
        <v>19</v>
      </c>
      <c r="E11" s="79">
        <v>13566889</v>
      </c>
      <c r="F11" s="27">
        <v>414710660</v>
      </c>
      <c r="G11" s="196">
        <v>0.10009999999999999</v>
      </c>
      <c r="H11" s="104">
        <f>+(F11/12)*8</f>
        <v>276473773.33333331</v>
      </c>
      <c r="I11" s="28">
        <f>(H11)/(SUM($H$11:$H$17))</f>
        <v>0.38058087466030949</v>
      </c>
      <c r="J11" s="28">
        <f>+I11*$G$11</f>
        <v>3.8096145553496975E-2</v>
      </c>
      <c r="K11" s="106">
        <f>+(500000000)*J11</f>
        <v>19048072.776748486</v>
      </c>
      <c r="L11" s="205">
        <f>+K11/H11</f>
        <v>6.8896490784979419E-2</v>
      </c>
      <c r="M11" s="121"/>
      <c r="N11" s="32">
        <f>+G11*$I$42</f>
        <v>3.3917845884090152E-3</v>
      </c>
      <c r="O11" s="33">
        <f t="shared" ref="O11:O25" si="8">+J11/9</f>
        <v>4.2329050614996642E-3</v>
      </c>
      <c r="P11" s="34">
        <f t="shared" si="3"/>
        <v>9.1861987713305885E-11</v>
      </c>
      <c r="Q11" s="35">
        <f t="shared" si="4"/>
        <v>3.8096145553496975E-2</v>
      </c>
    </row>
    <row r="12" spans="1:18" s="3" customFormat="1" ht="20.100000000000001" hidden="1" customHeight="1" thickBot="1" x14ac:dyDescent="0.3">
      <c r="A12" s="172" t="s">
        <v>89</v>
      </c>
      <c r="B12" s="164"/>
      <c r="C12" s="91"/>
      <c r="D12" s="91"/>
      <c r="E12" s="40"/>
      <c r="F12" s="40"/>
      <c r="G12" s="197"/>
      <c r="H12" s="104">
        <f t="shared" ref="H12:H17" si="9">+(F12/12)*8</f>
        <v>0</v>
      </c>
      <c r="I12" s="28">
        <f t="shared" ref="I12:I17" si="10">(H12)/(SUM($H$11:$H$17))</f>
        <v>0</v>
      </c>
      <c r="J12" s="28">
        <f t="shared" ref="J12:J16" si="11">+I12*$G$11</f>
        <v>0</v>
      </c>
      <c r="K12" s="106">
        <f t="shared" ref="K12:K61" si="12">+(500000000)*J12</f>
        <v>0</v>
      </c>
      <c r="L12" s="202"/>
      <c r="M12" s="123"/>
      <c r="N12" s="42"/>
      <c r="O12" s="43">
        <f t="shared" si="8"/>
        <v>0</v>
      </c>
      <c r="P12" s="44"/>
      <c r="Q12" s="45"/>
      <c r="R12" s="4" t="s">
        <v>38</v>
      </c>
    </row>
    <row r="13" spans="1:18" ht="20.100000000000001" customHeight="1" x14ac:dyDescent="0.25">
      <c r="A13" s="173" t="s">
        <v>90</v>
      </c>
      <c r="B13" s="162">
        <v>1051814409</v>
      </c>
      <c r="C13" s="37" t="s">
        <v>20</v>
      </c>
      <c r="D13" s="37" t="s">
        <v>33</v>
      </c>
      <c r="E13" s="38">
        <v>4168604</v>
      </c>
      <c r="F13" s="38">
        <v>85739231</v>
      </c>
      <c r="G13" s="197"/>
      <c r="H13" s="104">
        <f t="shared" si="9"/>
        <v>57159487.333333336</v>
      </c>
      <c r="I13" s="28">
        <f t="shared" si="10"/>
        <v>7.8683078767935039E-2</v>
      </c>
      <c r="J13" s="28">
        <f t="shared" si="11"/>
        <v>7.8761761846702968E-3</v>
      </c>
      <c r="K13" s="106">
        <f t="shared" si="12"/>
        <v>3938088.0923351482</v>
      </c>
      <c r="L13" s="202"/>
      <c r="M13" s="122" t="s">
        <v>6</v>
      </c>
      <c r="N13" s="15"/>
      <c r="O13" s="33">
        <f t="shared" si="8"/>
        <v>8.7513068718558849E-4</v>
      </c>
      <c r="P13" s="34">
        <f t="shared" si="3"/>
        <v>9.1861987713305911E-11</v>
      </c>
      <c r="Q13" s="35">
        <f t="shared" si="4"/>
        <v>7.8761761846702968E-3</v>
      </c>
    </row>
    <row r="14" spans="1:18" ht="20.100000000000001" customHeight="1" x14ac:dyDescent="0.25">
      <c r="A14" s="173" t="s">
        <v>91</v>
      </c>
      <c r="B14" s="165">
        <v>1053816929</v>
      </c>
      <c r="C14" s="37" t="s">
        <v>20</v>
      </c>
      <c r="D14" s="37" t="s">
        <v>52</v>
      </c>
      <c r="E14" s="38">
        <v>6587097</v>
      </c>
      <c r="F14" s="38">
        <v>135482439</v>
      </c>
      <c r="G14" s="197"/>
      <c r="H14" s="104">
        <f t="shared" si="9"/>
        <v>90321626</v>
      </c>
      <c r="I14" s="28">
        <f t="shared" si="10"/>
        <v>0.12433252893892824</v>
      </c>
      <c r="J14" s="28">
        <f t="shared" si="11"/>
        <v>1.2445686146786716E-2</v>
      </c>
      <c r="K14" s="106">
        <f t="shared" si="12"/>
        <v>6222843.0733933579</v>
      </c>
      <c r="L14" s="202"/>
      <c r="M14" s="122" t="s">
        <v>10</v>
      </c>
      <c r="N14" s="15"/>
      <c r="O14" s="33">
        <f t="shared" si="8"/>
        <v>1.3828540163096351E-3</v>
      </c>
      <c r="P14" s="34">
        <f t="shared" si="3"/>
        <v>9.1861987713305898E-11</v>
      </c>
      <c r="Q14" s="35">
        <f t="shared" si="4"/>
        <v>1.2445686146786716E-2</v>
      </c>
    </row>
    <row r="15" spans="1:18" ht="20.100000000000001" customHeight="1" x14ac:dyDescent="0.25">
      <c r="A15" s="173" t="s">
        <v>41</v>
      </c>
      <c r="B15" s="165">
        <v>52976326</v>
      </c>
      <c r="C15" s="37" t="s">
        <v>20</v>
      </c>
      <c r="D15" s="37" t="s">
        <v>26</v>
      </c>
      <c r="E15" s="38">
        <v>6928453</v>
      </c>
      <c r="F15" s="38">
        <v>135482439</v>
      </c>
      <c r="G15" s="197"/>
      <c r="H15" s="104">
        <f t="shared" si="9"/>
        <v>90321626</v>
      </c>
      <c r="I15" s="28">
        <f t="shared" si="10"/>
        <v>0.12433252893892824</v>
      </c>
      <c r="J15" s="28">
        <f t="shared" si="11"/>
        <v>1.2445686146786716E-2</v>
      </c>
      <c r="K15" s="106">
        <f t="shared" si="12"/>
        <v>6222843.0733933579</v>
      </c>
      <c r="L15" s="202"/>
      <c r="M15" s="122" t="s">
        <v>6</v>
      </c>
      <c r="N15" s="15"/>
      <c r="O15" s="33">
        <f t="shared" si="8"/>
        <v>1.3828540163096351E-3</v>
      </c>
      <c r="P15" s="34">
        <f t="shared" si="3"/>
        <v>9.1861987713305898E-11</v>
      </c>
      <c r="Q15" s="35">
        <f t="shared" si="4"/>
        <v>1.2445686146786716E-2</v>
      </c>
    </row>
    <row r="16" spans="1:18" ht="20.100000000000001" customHeight="1" x14ac:dyDescent="0.25">
      <c r="A16" s="173" t="s">
        <v>42</v>
      </c>
      <c r="B16" s="162">
        <v>1065821751</v>
      </c>
      <c r="C16" s="37" t="s">
        <v>22</v>
      </c>
      <c r="D16" s="37" t="s">
        <v>21</v>
      </c>
      <c r="E16" s="38">
        <v>7461595</v>
      </c>
      <c r="F16" s="38">
        <v>159131686</v>
      </c>
      <c r="G16" s="197"/>
      <c r="H16" s="104">
        <f t="shared" si="9"/>
        <v>106087790.66666667</v>
      </c>
      <c r="I16" s="28">
        <f t="shared" si="10"/>
        <v>0.1460354943469496</v>
      </c>
      <c r="J16" s="28">
        <f t="shared" si="11"/>
        <v>1.4618152984129653E-2</v>
      </c>
      <c r="K16" s="106">
        <f t="shared" si="12"/>
        <v>7309076.4920648271</v>
      </c>
      <c r="L16" s="202"/>
      <c r="M16" s="122" t="s">
        <v>10</v>
      </c>
      <c r="N16" s="15"/>
      <c r="O16" s="33">
        <f t="shared" si="8"/>
        <v>1.6242392204588504E-3</v>
      </c>
      <c r="P16" s="34">
        <f t="shared" si="3"/>
        <v>9.1861987713305911E-11</v>
      </c>
      <c r="Q16" s="35">
        <f t="shared" si="4"/>
        <v>1.4618152984129655E-2</v>
      </c>
    </row>
    <row r="17" spans="1:18" s="2" customFormat="1" ht="20.100000000000001" customHeight="1" thickBot="1" x14ac:dyDescent="0.3">
      <c r="A17" s="174" t="s">
        <v>92</v>
      </c>
      <c r="B17" s="166">
        <v>52351813</v>
      </c>
      <c r="C17" s="137" t="s">
        <v>20</v>
      </c>
      <c r="D17" s="137" t="s">
        <v>21</v>
      </c>
      <c r="E17" s="138">
        <v>7461595</v>
      </c>
      <c r="F17" s="138">
        <v>159131686</v>
      </c>
      <c r="G17" s="200"/>
      <c r="H17" s="139">
        <f t="shared" si="9"/>
        <v>106087790.66666667</v>
      </c>
      <c r="I17" s="140">
        <f t="shared" si="10"/>
        <v>0.1460354943469496</v>
      </c>
      <c r="J17" s="140">
        <f>+I17*$G$11</f>
        <v>1.4618152984129653E-2</v>
      </c>
      <c r="K17" s="141">
        <f t="shared" si="12"/>
        <v>7309076.4920648271</v>
      </c>
      <c r="L17" s="203"/>
      <c r="M17" s="121" t="s">
        <v>6</v>
      </c>
      <c r="N17" s="32">
        <f>+G17*$I$42</f>
        <v>0</v>
      </c>
      <c r="O17" s="33">
        <f t="shared" si="8"/>
        <v>1.6242392204588504E-3</v>
      </c>
      <c r="P17" s="34">
        <f>+J17/F17</f>
        <v>9.1861987713305911E-11</v>
      </c>
      <c r="Q17" s="35">
        <f>+P17*F17</f>
        <v>1.4618152984129655E-2</v>
      </c>
    </row>
    <row r="18" spans="1:18" ht="9" customHeight="1" thickBot="1" x14ac:dyDescent="0.3">
      <c r="A18" s="147"/>
      <c r="B18" s="146"/>
      <c r="C18" s="148"/>
      <c r="D18" s="148"/>
      <c r="E18" s="149"/>
      <c r="F18" s="149"/>
      <c r="G18" s="150"/>
      <c r="H18" s="151"/>
      <c r="I18" s="152"/>
      <c r="J18" s="153"/>
      <c r="K18" s="153"/>
      <c r="L18" s="154"/>
      <c r="M18" s="122"/>
      <c r="N18" s="15"/>
      <c r="O18" s="33"/>
      <c r="P18" s="34"/>
      <c r="Q18" s="35"/>
    </row>
    <row r="19" spans="1:18" ht="20.100000000000001" customHeight="1" thickBot="1" x14ac:dyDescent="0.3">
      <c r="A19" s="88" t="s">
        <v>11</v>
      </c>
      <c r="B19" s="76">
        <v>80059640</v>
      </c>
      <c r="C19" s="77" t="s">
        <v>18</v>
      </c>
      <c r="D19" s="78" t="s">
        <v>19</v>
      </c>
      <c r="E19" s="177">
        <v>20350334</v>
      </c>
      <c r="F19" s="128">
        <v>499963991</v>
      </c>
      <c r="G19" s="199">
        <v>0.33750000000000002</v>
      </c>
      <c r="H19" s="178">
        <f>+(F19/12)*8</f>
        <v>333309327.33333331</v>
      </c>
      <c r="I19" s="130">
        <f>(H19)/(SUM($H$19:$H$27))</f>
        <v>0.2874469147277211</v>
      </c>
      <c r="J19" s="130">
        <f>+I19*$G$19</f>
        <v>9.7013333720605874E-2</v>
      </c>
      <c r="K19" s="131">
        <f t="shared" si="12"/>
        <v>48506666.86030294</v>
      </c>
      <c r="L19" s="201">
        <f t="shared" ref="L19" si="13">+K19/H19</f>
        <v>0.14553048139511796</v>
      </c>
      <c r="M19" s="122" t="s">
        <v>6</v>
      </c>
      <c r="N19" s="15"/>
      <c r="O19" s="33">
        <f t="shared" si="8"/>
        <v>1.0779259302289542E-2</v>
      </c>
      <c r="P19" s="34">
        <f t="shared" si="3"/>
        <v>1.9404064186015724E-10</v>
      </c>
      <c r="Q19" s="35">
        <f t="shared" si="4"/>
        <v>9.7013333720605874E-2</v>
      </c>
    </row>
    <row r="20" spans="1:18" ht="20.100000000000001" customHeight="1" x14ac:dyDescent="0.25">
      <c r="A20" s="179" t="s">
        <v>12</v>
      </c>
      <c r="B20" s="80">
        <v>52524514</v>
      </c>
      <c r="C20" s="75" t="s">
        <v>20</v>
      </c>
      <c r="D20" s="75" t="s">
        <v>32</v>
      </c>
      <c r="E20" s="38">
        <v>7461595</v>
      </c>
      <c r="F20" s="38">
        <v>153468985</v>
      </c>
      <c r="G20" s="197"/>
      <c r="H20" s="104">
        <f t="shared" ref="H20:H37" si="14">+(F20/12)*8</f>
        <v>102312656.66666667</v>
      </c>
      <c r="I20" s="28">
        <f t="shared" ref="I20:I27" si="15">(H20)/(SUM($H$19:$H$27))</f>
        <v>8.8234726977857322E-2</v>
      </c>
      <c r="J20" s="28">
        <f t="shared" ref="J20:J27" si="16">+I20*$G$19</f>
        <v>2.9779220355026847E-2</v>
      </c>
      <c r="K20" s="106">
        <f t="shared" si="12"/>
        <v>14889610.177513424</v>
      </c>
      <c r="L20" s="202"/>
      <c r="M20" s="122" t="s">
        <v>6</v>
      </c>
      <c r="N20" s="15"/>
      <c r="O20" s="33">
        <f t="shared" si="8"/>
        <v>3.3088022616696495E-3</v>
      </c>
      <c r="P20" s="34">
        <f t="shared" si="3"/>
        <v>1.9404064186015726E-10</v>
      </c>
      <c r="Q20" s="35">
        <f t="shared" si="4"/>
        <v>2.9779220355026847E-2</v>
      </c>
    </row>
    <row r="21" spans="1:18" ht="20.100000000000001" customHeight="1" x14ac:dyDescent="0.25">
      <c r="A21" s="180" t="s">
        <v>13</v>
      </c>
      <c r="B21" s="12">
        <v>80762463</v>
      </c>
      <c r="C21" s="37" t="s">
        <v>43</v>
      </c>
      <c r="D21" s="37" t="s">
        <v>32</v>
      </c>
      <c r="E21" s="38">
        <v>7461595</v>
      </c>
      <c r="F21" s="38">
        <v>153468985</v>
      </c>
      <c r="G21" s="197"/>
      <c r="H21" s="104">
        <f t="shared" si="14"/>
        <v>102312656.66666667</v>
      </c>
      <c r="I21" s="28">
        <f t="shared" si="15"/>
        <v>8.8234726977857322E-2</v>
      </c>
      <c r="J21" s="28">
        <f t="shared" si="16"/>
        <v>2.9779220355026847E-2</v>
      </c>
      <c r="K21" s="106">
        <f t="shared" si="12"/>
        <v>14889610.177513424</v>
      </c>
      <c r="L21" s="202"/>
      <c r="M21" s="122" t="s">
        <v>10</v>
      </c>
      <c r="N21" s="15"/>
      <c r="O21" s="33">
        <f t="shared" si="8"/>
        <v>3.3088022616696495E-3</v>
      </c>
      <c r="P21" s="34">
        <f t="shared" si="3"/>
        <v>1.9404064186015726E-10</v>
      </c>
      <c r="Q21" s="35">
        <f t="shared" si="4"/>
        <v>2.9779220355026847E-2</v>
      </c>
    </row>
    <row r="22" spans="1:18" ht="20.100000000000001" customHeight="1" x14ac:dyDescent="0.25">
      <c r="A22" s="180" t="s">
        <v>14</v>
      </c>
      <c r="B22" s="12">
        <v>52707539</v>
      </c>
      <c r="C22" s="37" t="s">
        <v>20</v>
      </c>
      <c r="D22" s="37" t="s">
        <v>32</v>
      </c>
      <c r="E22" s="38">
        <v>7461595</v>
      </c>
      <c r="F22" s="38">
        <v>153468985</v>
      </c>
      <c r="G22" s="197"/>
      <c r="H22" s="104">
        <f t="shared" si="14"/>
        <v>102312656.66666667</v>
      </c>
      <c r="I22" s="28">
        <f t="shared" si="15"/>
        <v>8.8234726977857322E-2</v>
      </c>
      <c r="J22" s="28">
        <f t="shared" si="16"/>
        <v>2.9779220355026847E-2</v>
      </c>
      <c r="K22" s="106">
        <f t="shared" si="12"/>
        <v>14889610.177513424</v>
      </c>
      <c r="L22" s="202"/>
      <c r="M22" s="122" t="s">
        <v>10</v>
      </c>
      <c r="N22" s="15"/>
      <c r="O22" s="33">
        <f t="shared" si="8"/>
        <v>3.3088022616696495E-3</v>
      </c>
      <c r="P22" s="34">
        <f t="shared" si="3"/>
        <v>1.9404064186015726E-10</v>
      </c>
      <c r="Q22" s="35">
        <f t="shared" si="4"/>
        <v>2.9779220355026847E-2</v>
      </c>
    </row>
    <row r="23" spans="1:18" ht="20.100000000000001" customHeight="1" x14ac:dyDescent="0.25">
      <c r="A23" s="180" t="s">
        <v>15</v>
      </c>
      <c r="B23" s="12">
        <v>35535974</v>
      </c>
      <c r="C23" s="37" t="s">
        <v>20</v>
      </c>
      <c r="D23" s="37" t="s">
        <v>32</v>
      </c>
      <c r="E23" s="38">
        <v>7461595</v>
      </c>
      <c r="F23" s="38">
        <v>153468985</v>
      </c>
      <c r="G23" s="197"/>
      <c r="H23" s="104">
        <f t="shared" si="14"/>
        <v>102312656.66666667</v>
      </c>
      <c r="I23" s="28">
        <f t="shared" si="15"/>
        <v>8.8234726977857322E-2</v>
      </c>
      <c r="J23" s="28">
        <f t="shared" si="16"/>
        <v>2.9779220355026847E-2</v>
      </c>
      <c r="K23" s="106">
        <f t="shared" si="12"/>
        <v>14889610.177513424</v>
      </c>
      <c r="L23" s="202"/>
      <c r="M23" s="122" t="s">
        <v>6</v>
      </c>
      <c r="N23" s="15"/>
      <c r="O23" s="33">
        <f t="shared" si="8"/>
        <v>3.3088022616696495E-3</v>
      </c>
      <c r="P23" s="34">
        <f t="shared" si="3"/>
        <v>1.9404064186015726E-10</v>
      </c>
      <c r="Q23" s="35">
        <f t="shared" si="4"/>
        <v>2.9779220355026847E-2</v>
      </c>
    </row>
    <row r="24" spans="1:18" ht="19.5" customHeight="1" x14ac:dyDescent="0.25">
      <c r="A24" s="180" t="s">
        <v>16</v>
      </c>
      <c r="B24" s="12">
        <v>1049621558</v>
      </c>
      <c r="C24" s="37" t="s">
        <v>20</v>
      </c>
      <c r="D24" s="37" t="s">
        <v>32</v>
      </c>
      <c r="E24" s="38">
        <v>7461595</v>
      </c>
      <c r="F24" s="38">
        <v>153468985</v>
      </c>
      <c r="G24" s="197"/>
      <c r="H24" s="104">
        <f t="shared" si="14"/>
        <v>102312656.66666667</v>
      </c>
      <c r="I24" s="28">
        <f t="shared" si="15"/>
        <v>8.8234726977857322E-2</v>
      </c>
      <c r="J24" s="28">
        <f t="shared" si="16"/>
        <v>2.9779220355026847E-2</v>
      </c>
      <c r="K24" s="106">
        <f t="shared" si="12"/>
        <v>14889610.177513424</v>
      </c>
      <c r="L24" s="202"/>
      <c r="M24" s="122" t="s">
        <v>10</v>
      </c>
      <c r="N24" s="15"/>
      <c r="O24" s="33">
        <f t="shared" si="8"/>
        <v>3.3088022616696495E-3</v>
      </c>
      <c r="P24" s="34">
        <f t="shared" si="3"/>
        <v>1.9404064186015726E-10</v>
      </c>
      <c r="Q24" s="35">
        <f t="shared" si="4"/>
        <v>2.9779220355026847E-2</v>
      </c>
    </row>
    <row r="25" spans="1:18" s="113" customFormat="1" ht="20.25" customHeight="1" x14ac:dyDescent="0.25">
      <c r="A25" s="181" t="s">
        <v>17</v>
      </c>
      <c r="B25" s="108">
        <v>52539427</v>
      </c>
      <c r="C25" s="114" t="s">
        <v>20</v>
      </c>
      <c r="D25" s="114" t="s">
        <v>48</v>
      </c>
      <c r="E25" s="115">
        <v>8026091</v>
      </c>
      <c r="F25" s="115">
        <v>165079457</v>
      </c>
      <c r="G25" s="197"/>
      <c r="H25" s="116">
        <f t="shared" si="14"/>
        <v>110052971.33333333</v>
      </c>
      <c r="I25" s="117">
        <f t="shared" si="15"/>
        <v>9.490999642727771E-2</v>
      </c>
      <c r="J25" s="117">
        <f t="shared" si="16"/>
        <v>3.2032123794206231E-2</v>
      </c>
      <c r="K25" s="118">
        <f t="shared" si="12"/>
        <v>16016061.897103116</v>
      </c>
      <c r="L25" s="202"/>
      <c r="M25" s="175" t="s">
        <v>10</v>
      </c>
      <c r="N25" s="109"/>
      <c r="O25" s="110">
        <f t="shared" si="8"/>
        <v>3.5591248660229147E-3</v>
      </c>
      <c r="P25" s="111">
        <f t="shared" si="3"/>
        <v>1.9404064186015726E-10</v>
      </c>
      <c r="Q25" s="119">
        <f t="shared" si="4"/>
        <v>3.2032123794206231E-2</v>
      </c>
      <c r="R25" s="112"/>
    </row>
    <row r="26" spans="1:18" s="6" customFormat="1" ht="20.100000000000001" customHeight="1" x14ac:dyDescent="0.25">
      <c r="A26" s="180" t="s">
        <v>50</v>
      </c>
      <c r="B26" s="46">
        <v>1023867577</v>
      </c>
      <c r="C26" s="37" t="s">
        <v>20</v>
      </c>
      <c r="D26" s="37" t="s">
        <v>32</v>
      </c>
      <c r="E26" s="38">
        <v>7461595</v>
      </c>
      <c r="F26" s="38">
        <v>153468985</v>
      </c>
      <c r="G26" s="197"/>
      <c r="H26" s="104">
        <f t="shared" si="14"/>
        <v>102312656.66666667</v>
      </c>
      <c r="I26" s="28">
        <f t="shared" si="15"/>
        <v>8.8234726977857322E-2</v>
      </c>
      <c r="J26" s="28">
        <f t="shared" si="16"/>
        <v>2.9779220355026847E-2</v>
      </c>
      <c r="K26" s="106">
        <f t="shared" si="12"/>
        <v>14889610.177513424</v>
      </c>
      <c r="L26" s="202"/>
      <c r="M26" s="176"/>
      <c r="N26" s="49"/>
      <c r="O26" s="50"/>
      <c r="P26" s="51"/>
      <c r="Q26" s="52"/>
      <c r="R26" s="5"/>
    </row>
    <row r="27" spans="1:18" s="6" customFormat="1" ht="20.100000000000001" customHeight="1" thickBot="1" x14ac:dyDescent="0.3">
      <c r="A27" s="182" t="s">
        <v>51</v>
      </c>
      <c r="B27" s="183">
        <v>52539427</v>
      </c>
      <c r="C27" s="137" t="s">
        <v>20</v>
      </c>
      <c r="D27" s="137" t="s">
        <v>32</v>
      </c>
      <c r="E27" s="138">
        <v>7461595</v>
      </c>
      <c r="F27" s="138">
        <v>153468985</v>
      </c>
      <c r="G27" s="200"/>
      <c r="H27" s="139">
        <f t="shared" si="14"/>
        <v>102312656.66666667</v>
      </c>
      <c r="I27" s="140">
        <f t="shared" si="15"/>
        <v>8.8234726977857322E-2</v>
      </c>
      <c r="J27" s="140">
        <f t="shared" si="16"/>
        <v>2.9779220355026847E-2</v>
      </c>
      <c r="K27" s="141">
        <f t="shared" si="12"/>
        <v>14889610.177513424</v>
      </c>
      <c r="L27" s="203"/>
      <c r="M27" s="176"/>
      <c r="N27" s="49"/>
      <c r="O27" s="50"/>
      <c r="P27" s="51"/>
      <c r="Q27" s="52"/>
      <c r="R27" s="5"/>
    </row>
    <row r="28" spans="1:18" ht="10.5" customHeight="1" thickBot="1" x14ac:dyDescent="0.3">
      <c r="A28" s="124"/>
      <c r="B28" s="125"/>
      <c r="C28" s="126"/>
      <c r="D28" s="126"/>
      <c r="E28" s="184"/>
      <c r="F28" s="184"/>
      <c r="G28" s="185"/>
      <c r="H28" s="186"/>
      <c r="I28" s="187"/>
      <c r="J28" s="188"/>
      <c r="K28" s="188"/>
      <c r="L28" s="188"/>
      <c r="M28" s="36"/>
      <c r="N28" s="15"/>
      <c r="O28" s="33"/>
      <c r="P28" s="34"/>
      <c r="Q28" s="35"/>
    </row>
    <row r="29" spans="1:18" s="2" customFormat="1" ht="20.100000000000001" customHeight="1" thickBot="1" x14ac:dyDescent="0.3">
      <c r="A29" s="82" t="s">
        <v>29</v>
      </c>
      <c r="B29" s="81">
        <v>52194715</v>
      </c>
      <c r="C29" s="77" t="s">
        <v>18</v>
      </c>
      <c r="D29" s="78" t="s">
        <v>19</v>
      </c>
      <c r="E29" s="127">
        <v>13566889</v>
      </c>
      <c r="F29" s="128">
        <v>414710660</v>
      </c>
      <c r="G29" s="199">
        <v>0.2162</v>
      </c>
      <c r="H29" s="129">
        <f>+(F29/12)*8</f>
        <v>276473773.33333331</v>
      </c>
      <c r="I29" s="130">
        <f>(H29)/(SUM($H$29:$H$37))</f>
        <v>0.28701222983803132</v>
      </c>
      <c r="J29" s="130">
        <f>+I29*$G$29</f>
        <v>6.2052044090982375E-2</v>
      </c>
      <c r="K29" s="131">
        <f t="shared" si="12"/>
        <v>31026022.045491189</v>
      </c>
      <c r="L29" s="201">
        <f>+K29/H29</f>
        <v>0.11222048902296552</v>
      </c>
      <c r="M29" s="121" t="s">
        <v>6</v>
      </c>
      <c r="N29" s="32">
        <f>+G29*$I$42</f>
        <v>7.3257125675727187E-3</v>
      </c>
      <c r="O29" s="33">
        <f>+J29/9</f>
        <v>6.8946715656647084E-3</v>
      </c>
      <c r="P29" s="34">
        <f>+J29/F29</f>
        <v>1.4962731869728735E-10</v>
      </c>
      <c r="Q29" s="35">
        <f t="shared" si="4"/>
        <v>6.2052044090982375E-2</v>
      </c>
    </row>
    <row r="30" spans="1:18" ht="20.100000000000001" customHeight="1" x14ac:dyDescent="0.25">
      <c r="A30" s="133" t="s">
        <v>85</v>
      </c>
      <c r="B30" s="80">
        <v>1016091148</v>
      </c>
      <c r="C30" s="75" t="s">
        <v>20</v>
      </c>
      <c r="D30" s="75" t="s">
        <v>49</v>
      </c>
      <c r="E30" s="38">
        <v>4766134</v>
      </c>
      <c r="F30" s="38">
        <v>98029141</v>
      </c>
      <c r="G30" s="197"/>
      <c r="H30" s="104">
        <f t="shared" si="14"/>
        <v>65352760.666666664</v>
      </c>
      <c r="I30" s="28">
        <f t="shared" ref="I30:I37" si="17">(H30)/(SUM($H$29:$H$37))</f>
        <v>6.7843836827142998E-2</v>
      </c>
      <c r="J30" s="28">
        <f t="shared" ref="J30:J37" si="18">+I30*$G$29</f>
        <v>1.4667837522028316E-2</v>
      </c>
      <c r="K30" s="106">
        <f t="shared" si="12"/>
        <v>7333918.7610141579</v>
      </c>
      <c r="L30" s="202"/>
      <c r="M30" s="122" t="s">
        <v>6</v>
      </c>
      <c r="N30" s="15"/>
      <c r="O30" s="33">
        <f>+J30/9</f>
        <v>1.6297597246698128E-3</v>
      </c>
      <c r="P30" s="34">
        <f>+J30/F30</f>
        <v>1.4962731869728732E-10</v>
      </c>
      <c r="Q30" s="35">
        <f t="shared" si="4"/>
        <v>1.4667837522028316E-2</v>
      </c>
    </row>
    <row r="31" spans="1:18" ht="20.100000000000001" customHeight="1" x14ac:dyDescent="0.25">
      <c r="A31" s="134" t="s">
        <v>53</v>
      </c>
      <c r="B31" s="46">
        <v>63314749</v>
      </c>
      <c r="C31" s="37" t="s">
        <v>20</v>
      </c>
      <c r="D31" s="37" t="s">
        <v>26</v>
      </c>
      <c r="E31" s="53">
        <v>6928453</v>
      </c>
      <c r="F31" s="53">
        <v>142503399</v>
      </c>
      <c r="G31" s="197"/>
      <c r="H31" s="104">
        <f t="shared" si="14"/>
        <v>95002266</v>
      </c>
      <c r="I31" s="28">
        <f t="shared" si="17"/>
        <v>9.8623503689267811E-2</v>
      </c>
      <c r="J31" s="28">
        <f t="shared" si="18"/>
        <v>2.13224014976197E-2</v>
      </c>
      <c r="K31" s="106">
        <f t="shared" si="12"/>
        <v>10661200.74880985</v>
      </c>
      <c r="L31" s="202"/>
      <c r="M31" s="176" t="s">
        <v>6</v>
      </c>
      <c r="N31" s="49"/>
      <c r="O31" s="50">
        <f t="shared" ref="O31" si="19">+J31/9</f>
        <v>2.3691557219577444E-3</v>
      </c>
      <c r="P31" s="34">
        <f>+J31/F31</f>
        <v>1.4962731869728735E-10</v>
      </c>
      <c r="Q31" s="54">
        <f t="shared" si="4"/>
        <v>2.13224014976197E-2</v>
      </c>
    </row>
    <row r="32" spans="1:18" ht="15.95" customHeight="1" x14ac:dyDescent="0.25">
      <c r="A32" s="134" t="s">
        <v>86</v>
      </c>
      <c r="B32" s="12">
        <v>80777724</v>
      </c>
      <c r="C32" s="37" t="s">
        <v>43</v>
      </c>
      <c r="D32" s="37" t="s">
        <v>32</v>
      </c>
      <c r="E32" s="38">
        <v>7461595</v>
      </c>
      <c r="F32" s="38">
        <v>153468985</v>
      </c>
      <c r="G32" s="197"/>
      <c r="H32" s="104">
        <f t="shared" si="14"/>
        <v>102312656.66666667</v>
      </c>
      <c r="I32" s="28">
        <f t="shared" si="17"/>
        <v>0.10621254731149035</v>
      </c>
      <c r="J32" s="28">
        <f t="shared" si="18"/>
        <v>2.2963152728744215E-2</v>
      </c>
      <c r="K32" s="106">
        <f t="shared" si="12"/>
        <v>11481576.364372108</v>
      </c>
      <c r="L32" s="202"/>
      <c r="M32" s="122"/>
      <c r="N32" s="15"/>
      <c r="O32" s="33"/>
      <c r="P32" s="34"/>
      <c r="Q32" s="35"/>
    </row>
    <row r="33" spans="1:17" s="2" customFormat="1" ht="20.100000000000001" customHeight="1" x14ac:dyDescent="0.25">
      <c r="A33" s="134" t="s">
        <v>87</v>
      </c>
      <c r="B33" s="25">
        <v>1026572389</v>
      </c>
      <c r="C33" s="37" t="s">
        <v>20</v>
      </c>
      <c r="D33" s="26" t="s">
        <v>49</v>
      </c>
      <c r="E33" s="38">
        <v>4766134</v>
      </c>
      <c r="F33" s="27">
        <v>98029141</v>
      </c>
      <c r="G33" s="197"/>
      <c r="H33" s="104">
        <f t="shared" si="14"/>
        <v>65352760.666666664</v>
      </c>
      <c r="I33" s="28">
        <f t="shared" si="17"/>
        <v>6.7843836827142998E-2</v>
      </c>
      <c r="J33" s="28">
        <f t="shared" si="18"/>
        <v>1.4667837522028316E-2</v>
      </c>
      <c r="K33" s="106">
        <f t="shared" si="12"/>
        <v>7333918.7610141579</v>
      </c>
      <c r="L33" s="202"/>
      <c r="M33" s="121" t="s">
        <v>6</v>
      </c>
      <c r="N33" s="32">
        <f>+G33*$I$42</f>
        <v>0</v>
      </c>
      <c r="O33" s="33">
        <f t="shared" ref="O33" si="20">+J33/9</f>
        <v>1.6297597246698128E-3</v>
      </c>
      <c r="P33" s="34">
        <f t="shared" si="3"/>
        <v>1.4962731869728732E-10</v>
      </c>
      <c r="Q33" s="35">
        <f t="shared" si="4"/>
        <v>1.4667837522028316E-2</v>
      </c>
    </row>
    <row r="34" spans="1:17" ht="20.100000000000001" customHeight="1" x14ac:dyDescent="0.25">
      <c r="A34" s="134" t="s">
        <v>25</v>
      </c>
      <c r="B34" s="12">
        <v>1026577704</v>
      </c>
      <c r="C34" s="37" t="s">
        <v>20</v>
      </c>
      <c r="D34" s="26" t="s">
        <v>21</v>
      </c>
      <c r="E34" s="38">
        <v>7461595</v>
      </c>
      <c r="F34" s="38">
        <v>153468985</v>
      </c>
      <c r="G34" s="197"/>
      <c r="H34" s="104">
        <f t="shared" si="14"/>
        <v>102312656.66666667</v>
      </c>
      <c r="I34" s="28">
        <f t="shared" si="17"/>
        <v>0.10621254731149035</v>
      </c>
      <c r="J34" s="28">
        <f t="shared" si="18"/>
        <v>2.2963152728744215E-2</v>
      </c>
      <c r="K34" s="106">
        <f t="shared" si="12"/>
        <v>11481576.364372108</v>
      </c>
      <c r="L34" s="202"/>
      <c r="M34" s="122"/>
      <c r="N34" s="15"/>
      <c r="O34" s="33"/>
      <c r="P34" s="34"/>
      <c r="Q34" s="35"/>
    </row>
    <row r="35" spans="1:17" ht="20.100000000000001" customHeight="1" x14ac:dyDescent="0.25">
      <c r="A35" s="134" t="s">
        <v>88</v>
      </c>
      <c r="B35" s="12">
        <v>80765448</v>
      </c>
      <c r="C35" s="37" t="s">
        <v>20</v>
      </c>
      <c r="D35" s="26" t="s">
        <v>49</v>
      </c>
      <c r="E35" s="38">
        <v>4766134</v>
      </c>
      <c r="F35" s="27">
        <v>98029141</v>
      </c>
      <c r="G35" s="197"/>
      <c r="H35" s="104">
        <f t="shared" si="14"/>
        <v>65352760.666666664</v>
      </c>
      <c r="I35" s="28">
        <f t="shared" si="17"/>
        <v>6.7843836827142998E-2</v>
      </c>
      <c r="J35" s="28">
        <f t="shared" si="18"/>
        <v>1.4667837522028316E-2</v>
      </c>
      <c r="K35" s="106">
        <f t="shared" si="12"/>
        <v>7333918.7610141579</v>
      </c>
      <c r="L35" s="202"/>
      <c r="M35" s="122"/>
      <c r="N35" s="15"/>
      <c r="O35" s="33"/>
      <c r="P35" s="34"/>
      <c r="Q35" s="35"/>
    </row>
    <row r="36" spans="1:17" ht="20.100000000000001" customHeight="1" x14ac:dyDescent="0.25">
      <c r="A36" s="134" t="s">
        <v>54</v>
      </c>
      <c r="B36" s="12">
        <v>1073675979</v>
      </c>
      <c r="C36" s="37" t="s">
        <v>43</v>
      </c>
      <c r="D36" s="26" t="s">
        <v>56</v>
      </c>
      <c r="E36" s="38">
        <v>6109678</v>
      </c>
      <c r="F36" s="38">
        <v>125662954</v>
      </c>
      <c r="G36" s="197"/>
      <c r="H36" s="104">
        <f t="shared" si="14"/>
        <v>83775302.666666672</v>
      </c>
      <c r="I36" s="28">
        <f t="shared" si="17"/>
        <v>8.6968597902870315E-2</v>
      </c>
      <c r="J36" s="28">
        <f t="shared" si="18"/>
        <v>1.8802610866600563E-2</v>
      </c>
      <c r="K36" s="106">
        <f t="shared" si="12"/>
        <v>9401305.4333002809</v>
      </c>
      <c r="L36" s="202"/>
      <c r="M36" s="122"/>
      <c r="N36" s="15"/>
      <c r="O36" s="33"/>
      <c r="P36" s="34"/>
      <c r="Q36" s="35"/>
    </row>
    <row r="37" spans="1:17" ht="20.100000000000001" customHeight="1" thickBot="1" x14ac:dyDescent="0.3">
      <c r="A37" s="135" t="s">
        <v>55</v>
      </c>
      <c r="B37" s="136">
        <v>79897241</v>
      </c>
      <c r="C37" s="137" t="s">
        <v>57</v>
      </c>
      <c r="D37" s="190" t="s">
        <v>58</v>
      </c>
      <c r="E37" s="138">
        <v>6060742</v>
      </c>
      <c r="F37" s="138">
        <v>161020900</v>
      </c>
      <c r="G37" s="200"/>
      <c r="H37" s="139">
        <f t="shared" si="14"/>
        <v>107347266.66666667</v>
      </c>
      <c r="I37" s="140">
        <f t="shared" si="17"/>
        <v>0.11143906346542108</v>
      </c>
      <c r="J37" s="140">
        <f t="shared" si="18"/>
        <v>2.409312552122404E-2</v>
      </c>
      <c r="K37" s="141">
        <f t="shared" si="12"/>
        <v>12046562.76061202</v>
      </c>
      <c r="L37" s="203"/>
      <c r="M37" s="122"/>
      <c r="N37" s="15"/>
      <c r="O37" s="33"/>
      <c r="P37" s="34"/>
      <c r="Q37" s="35"/>
    </row>
    <row r="38" spans="1:17" ht="9" customHeight="1" thickBot="1" x14ac:dyDescent="0.3">
      <c r="A38" s="189"/>
      <c r="B38" s="125"/>
      <c r="C38" s="126"/>
      <c r="D38" s="126"/>
      <c r="E38" s="184"/>
      <c r="F38" s="184"/>
      <c r="G38" s="185"/>
      <c r="H38" s="186"/>
      <c r="I38" s="187"/>
      <c r="J38" s="188"/>
      <c r="K38" s="188"/>
      <c r="L38" s="188"/>
      <c r="M38" s="36"/>
      <c r="N38" s="15"/>
      <c r="O38" s="33"/>
      <c r="P38" s="34"/>
      <c r="Q38" s="35"/>
    </row>
    <row r="39" spans="1:17" ht="24" customHeight="1" thickBot="1" x14ac:dyDescent="0.3">
      <c r="A39" s="82" t="s">
        <v>46</v>
      </c>
      <c r="B39" s="81">
        <v>52130022</v>
      </c>
      <c r="C39" s="77" t="s">
        <v>18</v>
      </c>
      <c r="D39" s="78" t="s">
        <v>19</v>
      </c>
      <c r="E39" s="127">
        <v>13566889</v>
      </c>
      <c r="F39" s="128">
        <v>414710660</v>
      </c>
      <c r="G39" s="199">
        <v>0.115</v>
      </c>
      <c r="H39" s="129">
        <f>+(F39/12)*8</f>
        <v>276473773.33333331</v>
      </c>
      <c r="I39" s="130">
        <f>(H39)/(SUM($H$39:$H$61))</f>
        <v>0.1228340633526246</v>
      </c>
      <c r="J39" s="130">
        <f>+I39*$G$39</f>
        <v>1.412591728555183E-2</v>
      </c>
      <c r="K39" s="131">
        <f t="shared" si="12"/>
        <v>7062958.6427759156</v>
      </c>
      <c r="L39" s="201">
        <f>+K39/H39</f>
        <v>2.5546577375570412E-2</v>
      </c>
      <c r="M39" s="122"/>
      <c r="N39" s="15"/>
      <c r="O39" s="33"/>
      <c r="P39" s="34"/>
      <c r="Q39" s="35"/>
    </row>
    <row r="40" spans="1:17" s="2" customFormat="1" ht="20.100000000000001" customHeight="1" x14ac:dyDescent="0.25">
      <c r="A40" s="133" t="s">
        <v>44</v>
      </c>
      <c r="B40" s="16">
        <v>1023868131</v>
      </c>
      <c r="C40" s="17" t="s">
        <v>70</v>
      </c>
      <c r="D40" s="75" t="s">
        <v>27</v>
      </c>
      <c r="E40" s="38">
        <v>17069350</v>
      </c>
      <c r="F40" s="55">
        <v>351079883</v>
      </c>
      <c r="G40" s="197"/>
      <c r="H40" s="104">
        <f t="shared" ref="H40:H61" si="21">+(F40/12)*8</f>
        <v>234053255.33333334</v>
      </c>
      <c r="I40" s="28">
        <f t="shared" ref="I40:I61" si="22">(H40)/(SUM($H$39:$H$61))</f>
        <v>0.10398712343264588</v>
      </c>
      <c r="J40" s="28">
        <f t="shared" ref="J40:J61" si="23">+I40*$G$39</f>
        <v>1.1958519194754276E-2</v>
      </c>
      <c r="K40" s="106">
        <f t="shared" si="12"/>
        <v>5979259.5973771382</v>
      </c>
      <c r="L40" s="202"/>
      <c r="M40" s="121"/>
      <c r="N40" s="32"/>
      <c r="O40" s="32"/>
      <c r="P40" s="34"/>
      <c r="Q40" s="35"/>
    </row>
    <row r="41" spans="1:17" ht="20.100000000000001" customHeight="1" x14ac:dyDescent="0.25">
      <c r="A41" s="134" t="s">
        <v>45</v>
      </c>
      <c r="B41" s="13">
        <v>52010149</v>
      </c>
      <c r="C41" s="14" t="s">
        <v>73</v>
      </c>
      <c r="D41" s="37" t="s">
        <v>48</v>
      </c>
      <c r="E41" s="56">
        <v>8026091</v>
      </c>
      <c r="F41" s="56">
        <v>165079457</v>
      </c>
      <c r="G41" s="197"/>
      <c r="H41" s="104">
        <f t="shared" si="21"/>
        <v>110052971.33333333</v>
      </c>
      <c r="I41" s="28">
        <f t="shared" si="22"/>
        <v>4.889524778397273E-2</v>
      </c>
      <c r="J41" s="28">
        <f t="shared" si="23"/>
        <v>5.6229534951568643E-3</v>
      </c>
      <c r="K41" s="106">
        <f t="shared" si="12"/>
        <v>2811476.7475784323</v>
      </c>
      <c r="L41" s="202"/>
      <c r="M41" s="191"/>
      <c r="N41" s="32"/>
      <c r="O41" s="32"/>
      <c r="P41" s="34"/>
      <c r="Q41" s="54"/>
    </row>
    <row r="42" spans="1:17" ht="20.100000000000001" customHeight="1" x14ac:dyDescent="0.25">
      <c r="A42" s="134" t="s">
        <v>47</v>
      </c>
      <c r="B42" s="13">
        <v>80416058</v>
      </c>
      <c r="C42" s="14" t="s">
        <v>73</v>
      </c>
      <c r="D42" s="37" t="s">
        <v>26</v>
      </c>
      <c r="E42" s="56">
        <v>6928453</v>
      </c>
      <c r="F42" s="56">
        <v>114398562</v>
      </c>
      <c r="G42" s="197"/>
      <c r="H42" s="104">
        <f t="shared" si="21"/>
        <v>76265708</v>
      </c>
      <c r="I42" s="28">
        <f t="shared" si="22"/>
        <v>3.3883961922167985E-2</v>
      </c>
      <c r="J42" s="28">
        <f t="shared" si="23"/>
        <v>3.8966556210493185E-3</v>
      </c>
      <c r="K42" s="106">
        <f t="shared" si="12"/>
        <v>1948327.8105246592</v>
      </c>
      <c r="L42" s="202"/>
      <c r="M42" s="191"/>
      <c r="N42" s="35">
        <f>+O41*9</f>
        <v>0</v>
      </c>
      <c r="O42" s="58"/>
      <c r="P42" s="59"/>
      <c r="Q42" s="15"/>
    </row>
    <row r="43" spans="1:17" ht="20.100000000000001" customHeight="1" x14ac:dyDescent="0.25">
      <c r="A43" s="134" t="s">
        <v>76</v>
      </c>
      <c r="B43" s="14">
        <v>1018453571</v>
      </c>
      <c r="C43" s="14" t="s">
        <v>73</v>
      </c>
      <c r="D43" s="37" t="s">
        <v>56</v>
      </c>
      <c r="E43" s="56">
        <v>6109678</v>
      </c>
      <c r="F43" s="56">
        <v>125662954</v>
      </c>
      <c r="G43" s="197"/>
      <c r="H43" s="104">
        <f t="shared" si="21"/>
        <v>83775302.666666672</v>
      </c>
      <c r="I43" s="28">
        <f t="shared" si="22"/>
        <v>3.722038698671009E-2</v>
      </c>
      <c r="J43" s="28">
        <f t="shared" si="23"/>
        <v>4.2803445034716604E-3</v>
      </c>
      <c r="K43" s="106">
        <f t="shared" si="12"/>
        <v>2140172.2517358302</v>
      </c>
      <c r="L43" s="202"/>
      <c r="M43" s="191"/>
      <c r="N43" s="15"/>
      <c r="O43" s="58"/>
      <c r="P43" s="59"/>
      <c r="Q43" s="15"/>
    </row>
    <row r="44" spans="1:17" ht="20.100000000000001" customHeight="1" x14ac:dyDescent="0.25">
      <c r="A44" s="134" t="s">
        <v>77</v>
      </c>
      <c r="B44" s="13">
        <v>39744203</v>
      </c>
      <c r="C44" s="14" t="s">
        <v>73</v>
      </c>
      <c r="D44" s="37" t="s">
        <v>56</v>
      </c>
      <c r="E44" s="56">
        <v>6109678</v>
      </c>
      <c r="F44" s="56">
        <v>125662954</v>
      </c>
      <c r="G44" s="197"/>
      <c r="H44" s="104">
        <f t="shared" si="21"/>
        <v>83775302.666666672</v>
      </c>
      <c r="I44" s="28">
        <f t="shared" si="22"/>
        <v>3.722038698671009E-2</v>
      </c>
      <c r="J44" s="28">
        <f t="shared" si="23"/>
        <v>4.2803445034716604E-3</v>
      </c>
      <c r="K44" s="106">
        <f t="shared" si="12"/>
        <v>2140172.2517358302</v>
      </c>
      <c r="L44" s="202"/>
      <c r="M44" s="191"/>
      <c r="N44" s="15"/>
      <c r="O44" s="15"/>
      <c r="P44" s="58"/>
      <c r="Q44" s="59"/>
    </row>
    <row r="45" spans="1:17" ht="20.100000000000001" customHeight="1" x14ac:dyDescent="0.25">
      <c r="A45" s="134" t="s">
        <v>78</v>
      </c>
      <c r="B45" s="13">
        <v>1026285879</v>
      </c>
      <c r="C45" s="14" t="s">
        <v>73</v>
      </c>
      <c r="D45" s="37" t="s">
        <v>56</v>
      </c>
      <c r="E45" s="56">
        <v>6109678</v>
      </c>
      <c r="F45" s="56">
        <v>125662954</v>
      </c>
      <c r="G45" s="197"/>
      <c r="H45" s="104">
        <f t="shared" si="21"/>
        <v>83775302.666666672</v>
      </c>
      <c r="I45" s="28">
        <f t="shared" si="22"/>
        <v>3.722038698671009E-2</v>
      </c>
      <c r="J45" s="28">
        <f t="shared" si="23"/>
        <v>4.2803445034716604E-3</v>
      </c>
      <c r="K45" s="106">
        <f t="shared" si="12"/>
        <v>2140172.2517358302</v>
      </c>
      <c r="L45" s="202"/>
      <c r="M45" s="191"/>
      <c r="N45" s="15"/>
      <c r="O45" s="15"/>
      <c r="P45" s="58"/>
      <c r="Q45" s="59"/>
    </row>
    <row r="46" spans="1:17" ht="20.100000000000001" customHeight="1" x14ac:dyDescent="0.25">
      <c r="A46" s="134" t="s">
        <v>59</v>
      </c>
      <c r="B46" s="13">
        <v>33676048</v>
      </c>
      <c r="C46" s="14" t="s">
        <v>73</v>
      </c>
      <c r="D46" s="37" t="s">
        <v>27</v>
      </c>
      <c r="E46" s="56">
        <v>5163904</v>
      </c>
      <c r="F46" s="56">
        <v>106210415</v>
      </c>
      <c r="G46" s="197"/>
      <c r="H46" s="104">
        <f t="shared" si="21"/>
        <v>70806943.333333328</v>
      </c>
      <c r="I46" s="28">
        <f t="shared" si="22"/>
        <v>3.145869663639355E-2</v>
      </c>
      <c r="J46" s="28">
        <f t="shared" si="23"/>
        <v>3.6177501131852583E-3</v>
      </c>
      <c r="K46" s="106">
        <f t="shared" si="12"/>
        <v>1808875.0565926291</v>
      </c>
      <c r="L46" s="202"/>
      <c r="M46" s="191"/>
      <c r="N46" s="15"/>
      <c r="O46" s="15"/>
      <c r="P46" s="58"/>
      <c r="Q46" s="59"/>
    </row>
    <row r="47" spans="1:17" ht="20.100000000000001" customHeight="1" x14ac:dyDescent="0.25">
      <c r="A47" s="134" t="s">
        <v>62</v>
      </c>
      <c r="B47" s="13">
        <v>1032435029</v>
      </c>
      <c r="C47" s="14" t="s">
        <v>73</v>
      </c>
      <c r="D47" s="37" t="s">
        <v>27</v>
      </c>
      <c r="E47" s="56">
        <v>5163904</v>
      </c>
      <c r="F47" s="56">
        <v>106210415</v>
      </c>
      <c r="G47" s="197"/>
      <c r="H47" s="104">
        <f t="shared" si="21"/>
        <v>70806943.333333328</v>
      </c>
      <c r="I47" s="28">
        <f t="shared" si="22"/>
        <v>3.145869663639355E-2</v>
      </c>
      <c r="J47" s="28">
        <f t="shared" si="23"/>
        <v>3.6177501131852583E-3</v>
      </c>
      <c r="K47" s="106">
        <f t="shared" si="12"/>
        <v>1808875.0565926291</v>
      </c>
      <c r="L47" s="202"/>
      <c r="M47" s="191"/>
      <c r="N47" s="15"/>
      <c r="O47" s="15"/>
      <c r="P47" s="58"/>
      <c r="Q47" s="59"/>
    </row>
    <row r="48" spans="1:17" ht="20.100000000000001" customHeight="1" x14ac:dyDescent="0.25">
      <c r="A48" s="134" t="s">
        <v>63</v>
      </c>
      <c r="B48" s="13">
        <v>52902003</v>
      </c>
      <c r="C48" s="14" t="s">
        <v>73</v>
      </c>
      <c r="D48" s="37" t="s">
        <v>49</v>
      </c>
      <c r="E48" s="56">
        <v>4766134</v>
      </c>
      <c r="F48" s="56">
        <v>98029141</v>
      </c>
      <c r="G48" s="197"/>
      <c r="H48" s="104">
        <f t="shared" si="21"/>
        <v>65352760.666666664</v>
      </c>
      <c r="I48" s="28">
        <f t="shared" si="22"/>
        <v>2.903546707961973E-2</v>
      </c>
      <c r="J48" s="28">
        <f t="shared" si="23"/>
        <v>3.3390787141562689E-3</v>
      </c>
      <c r="K48" s="106">
        <f t="shared" si="12"/>
        <v>1669539.3570781345</v>
      </c>
      <c r="L48" s="202"/>
      <c r="M48" s="191"/>
      <c r="N48" s="15"/>
      <c r="O48" s="15"/>
      <c r="P48" s="58"/>
      <c r="Q48" s="59"/>
    </row>
    <row r="49" spans="1:17" ht="20.100000000000001" customHeight="1" x14ac:dyDescent="0.25">
      <c r="A49" s="134" t="s">
        <v>64</v>
      </c>
      <c r="B49" s="13">
        <v>53107100</v>
      </c>
      <c r="C49" s="14" t="s">
        <v>73</v>
      </c>
      <c r="D49" s="37" t="s">
        <v>71</v>
      </c>
      <c r="E49" s="56">
        <v>4168604</v>
      </c>
      <c r="F49" s="56">
        <v>85739231</v>
      </c>
      <c r="G49" s="197"/>
      <c r="H49" s="104">
        <f t="shared" si="21"/>
        <v>57159487.333333336</v>
      </c>
      <c r="I49" s="28">
        <f t="shared" si="22"/>
        <v>2.5395291581024989E-2</v>
      </c>
      <c r="J49" s="28">
        <f t="shared" si="23"/>
        <v>2.9204585318178739E-3</v>
      </c>
      <c r="K49" s="106">
        <f t="shared" si="12"/>
        <v>1460229.265908937</v>
      </c>
      <c r="L49" s="202"/>
      <c r="M49" s="191"/>
      <c r="N49" s="15"/>
      <c r="O49" s="15"/>
      <c r="P49" s="58"/>
      <c r="Q49" s="59"/>
    </row>
    <row r="50" spans="1:17" ht="20.100000000000001" customHeight="1" x14ac:dyDescent="0.25">
      <c r="A50" s="134" t="s">
        <v>79</v>
      </c>
      <c r="B50" s="13">
        <v>1019126818</v>
      </c>
      <c r="C50" s="14" t="s">
        <v>74</v>
      </c>
      <c r="D50" s="37" t="s">
        <v>61</v>
      </c>
      <c r="E50" s="56">
        <v>3314029</v>
      </c>
      <c r="F50" s="56">
        <v>68162459</v>
      </c>
      <c r="G50" s="197"/>
      <c r="H50" s="104">
        <f t="shared" si="21"/>
        <v>45441639.333333336</v>
      </c>
      <c r="I50" s="28">
        <f t="shared" si="22"/>
        <v>2.0189188787856763E-2</v>
      </c>
      <c r="J50" s="28">
        <f t="shared" si="23"/>
        <v>2.3217567106035277E-3</v>
      </c>
      <c r="K50" s="106">
        <f t="shared" si="12"/>
        <v>1160878.3553017639</v>
      </c>
      <c r="L50" s="202"/>
      <c r="M50" s="191"/>
      <c r="N50" s="15"/>
      <c r="O50" s="15"/>
      <c r="P50" s="58"/>
      <c r="Q50" s="59"/>
    </row>
    <row r="51" spans="1:17" ht="20.100000000000001" customHeight="1" x14ac:dyDescent="0.25">
      <c r="A51" s="134" t="s">
        <v>65</v>
      </c>
      <c r="B51" s="13">
        <v>1012350015</v>
      </c>
      <c r="C51" s="14" t="s">
        <v>73</v>
      </c>
      <c r="D51" s="37" t="s">
        <v>32</v>
      </c>
      <c r="E51" s="56">
        <v>7461595</v>
      </c>
      <c r="F51" s="56">
        <v>153468985</v>
      </c>
      <c r="G51" s="197"/>
      <c r="H51" s="104">
        <f t="shared" si="21"/>
        <v>102312656.66666667</v>
      </c>
      <c r="I51" s="28">
        <f t="shared" si="22"/>
        <v>4.5456316522350777E-2</v>
      </c>
      <c r="J51" s="28">
        <f t="shared" si="23"/>
        <v>5.2274764000703397E-3</v>
      </c>
      <c r="K51" s="106">
        <f t="shared" si="12"/>
        <v>2613738.2000351697</v>
      </c>
      <c r="L51" s="202"/>
      <c r="M51" s="191"/>
      <c r="N51" s="15"/>
      <c r="O51" s="15"/>
      <c r="P51" s="58"/>
      <c r="Q51" s="59"/>
    </row>
    <row r="52" spans="1:17" ht="20.100000000000001" customHeight="1" x14ac:dyDescent="0.25">
      <c r="A52" s="134" t="s">
        <v>66</v>
      </c>
      <c r="B52" s="13">
        <v>40033332</v>
      </c>
      <c r="C52" s="14" t="s">
        <v>73</v>
      </c>
      <c r="D52" s="37" t="s">
        <v>32</v>
      </c>
      <c r="E52" s="56">
        <v>7461595</v>
      </c>
      <c r="F52" s="56">
        <v>153468985</v>
      </c>
      <c r="G52" s="197"/>
      <c r="H52" s="104">
        <f t="shared" si="21"/>
        <v>102312656.66666667</v>
      </c>
      <c r="I52" s="28">
        <f t="shared" si="22"/>
        <v>4.5456316522350777E-2</v>
      </c>
      <c r="J52" s="28">
        <f t="shared" si="23"/>
        <v>5.2274764000703397E-3</v>
      </c>
      <c r="K52" s="106">
        <f t="shared" si="12"/>
        <v>2613738.2000351697</v>
      </c>
      <c r="L52" s="202"/>
      <c r="M52" s="191"/>
      <c r="N52" s="15"/>
      <c r="O52" s="15"/>
      <c r="P52" s="58"/>
      <c r="Q52" s="59"/>
    </row>
    <row r="53" spans="1:17" ht="20.100000000000001" customHeight="1" x14ac:dyDescent="0.25">
      <c r="A53" s="134" t="s">
        <v>67</v>
      </c>
      <c r="B53" s="14">
        <v>1015402867</v>
      </c>
      <c r="C53" s="14" t="s">
        <v>73</v>
      </c>
      <c r="D53" s="37" t="s">
        <v>32</v>
      </c>
      <c r="E53" s="56">
        <v>7461595</v>
      </c>
      <c r="F53" s="56">
        <v>153468985</v>
      </c>
      <c r="G53" s="197"/>
      <c r="H53" s="104">
        <f t="shared" si="21"/>
        <v>102312656.66666667</v>
      </c>
      <c r="I53" s="28">
        <f t="shared" si="22"/>
        <v>4.5456316522350777E-2</v>
      </c>
      <c r="J53" s="28">
        <f t="shared" si="23"/>
        <v>5.2274764000703397E-3</v>
      </c>
      <c r="K53" s="106">
        <f t="shared" si="12"/>
        <v>2613738.2000351697</v>
      </c>
      <c r="L53" s="202"/>
      <c r="M53" s="191"/>
      <c r="N53" s="15"/>
      <c r="O53" s="15"/>
      <c r="P53" s="58"/>
      <c r="Q53" s="59"/>
    </row>
    <row r="54" spans="1:17" ht="20.100000000000001" customHeight="1" x14ac:dyDescent="0.25">
      <c r="A54" s="134" t="s">
        <v>68</v>
      </c>
      <c r="B54" s="13">
        <v>1032448471</v>
      </c>
      <c r="C54" s="14" t="s">
        <v>73</v>
      </c>
      <c r="D54" s="37" t="s">
        <v>32</v>
      </c>
      <c r="E54" s="56">
        <v>7461595</v>
      </c>
      <c r="F54" s="56">
        <v>153468985</v>
      </c>
      <c r="G54" s="197"/>
      <c r="H54" s="104">
        <f t="shared" si="21"/>
        <v>102312656.66666667</v>
      </c>
      <c r="I54" s="28">
        <f t="shared" si="22"/>
        <v>4.5456316522350777E-2</v>
      </c>
      <c r="J54" s="28">
        <f t="shared" si="23"/>
        <v>5.2274764000703397E-3</v>
      </c>
      <c r="K54" s="106">
        <f t="shared" si="12"/>
        <v>2613738.2000351697</v>
      </c>
      <c r="L54" s="202"/>
      <c r="M54" s="191"/>
      <c r="N54" s="15"/>
      <c r="O54" s="15"/>
      <c r="P54" s="58"/>
      <c r="Q54" s="59"/>
    </row>
    <row r="55" spans="1:17" ht="20.100000000000001" customHeight="1" x14ac:dyDescent="0.25">
      <c r="A55" s="134" t="s">
        <v>80</v>
      </c>
      <c r="B55" s="13">
        <v>52585075</v>
      </c>
      <c r="C55" s="14" t="s">
        <v>73</v>
      </c>
      <c r="D55" s="37" t="s">
        <v>48</v>
      </c>
      <c r="E55" s="56">
        <v>8026091</v>
      </c>
      <c r="F55" s="56">
        <v>165079457</v>
      </c>
      <c r="G55" s="197"/>
      <c r="H55" s="104">
        <f t="shared" si="21"/>
        <v>110052971.33333333</v>
      </c>
      <c r="I55" s="28">
        <f t="shared" si="22"/>
        <v>4.889524778397273E-2</v>
      </c>
      <c r="J55" s="28">
        <f t="shared" si="23"/>
        <v>5.6229534951568643E-3</v>
      </c>
      <c r="K55" s="106">
        <f t="shared" si="12"/>
        <v>2811476.7475784323</v>
      </c>
      <c r="L55" s="202"/>
      <c r="M55" s="191"/>
      <c r="N55" s="15"/>
      <c r="O55" s="15"/>
      <c r="P55" s="58"/>
      <c r="Q55" s="59"/>
    </row>
    <row r="56" spans="1:17" ht="20.100000000000001" customHeight="1" x14ac:dyDescent="0.25">
      <c r="A56" s="134" t="s">
        <v>69</v>
      </c>
      <c r="B56" s="13">
        <v>1013654238</v>
      </c>
      <c r="C56" s="14" t="s">
        <v>73</v>
      </c>
      <c r="D56" s="37" t="s">
        <v>27</v>
      </c>
      <c r="E56" s="56">
        <v>5163904</v>
      </c>
      <c r="F56" s="56">
        <v>106210415</v>
      </c>
      <c r="G56" s="197"/>
      <c r="H56" s="104">
        <f t="shared" si="21"/>
        <v>70806943.333333328</v>
      </c>
      <c r="I56" s="28">
        <f t="shared" si="22"/>
        <v>3.145869663639355E-2</v>
      </c>
      <c r="J56" s="28">
        <f t="shared" si="23"/>
        <v>3.6177501131852583E-3</v>
      </c>
      <c r="K56" s="106">
        <f t="shared" si="12"/>
        <v>1808875.0565926291</v>
      </c>
      <c r="L56" s="202"/>
      <c r="M56" s="191"/>
      <c r="N56" s="15"/>
      <c r="O56" s="15"/>
      <c r="P56" s="58"/>
      <c r="Q56" s="59"/>
    </row>
    <row r="57" spans="1:17" ht="20.100000000000001" customHeight="1" x14ac:dyDescent="0.25">
      <c r="A57" s="134" t="s">
        <v>81</v>
      </c>
      <c r="B57" s="13">
        <v>52298613</v>
      </c>
      <c r="C57" s="14" t="s">
        <v>43</v>
      </c>
      <c r="D57" s="37" t="s">
        <v>56</v>
      </c>
      <c r="E57" s="56">
        <v>6109678</v>
      </c>
      <c r="F57" s="56">
        <v>125662954</v>
      </c>
      <c r="G57" s="197"/>
      <c r="H57" s="104">
        <f t="shared" si="21"/>
        <v>83775302.666666672</v>
      </c>
      <c r="I57" s="28">
        <f t="shared" si="22"/>
        <v>3.722038698671009E-2</v>
      </c>
      <c r="J57" s="28">
        <f t="shared" si="23"/>
        <v>4.2803445034716604E-3</v>
      </c>
      <c r="K57" s="106">
        <f t="shared" si="12"/>
        <v>2140172.2517358302</v>
      </c>
      <c r="L57" s="202"/>
      <c r="M57" s="191"/>
      <c r="N57" s="15"/>
      <c r="O57" s="15"/>
      <c r="P57" s="58"/>
      <c r="Q57" s="59"/>
    </row>
    <row r="58" spans="1:17" ht="20.100000000000001" customHeight="1" x14ac:dyDescent="0.25">
      <c r="A58" s="134" t="s">
        <v>82</v>
      </c>
      <c r="B58" s="13">
        <v>20957598</v>
      </c>
      <c r="C58" s="14" t="s">
        <v>73</v>
      </c>
      <c r="D58" s="37" t="s">
        <v>26</v>
      </c>
      <c r="E58" s="56">
        <v>6928453</v>
      </c>
      <c r="F58" s="56">
        <v>142503399</v>
      </c>
      <c r="G58" s="197"/>
      <c r="H58" s="104">
        <f t="shared" si="21"/>
        <v>95002266</v>
      </c>
      <c r="I58" s="28">
        <f t="shared" si="22"/>
        <v>4.2208395464756902E-2</v>
      </c>
      <c r="J58" s="28">
        <f t="shared" si="23"/>
        <v>4.8539654784470442E-3</v>
      </c>
      <c r="K58" s="106">
        <f t="shared" si="12"/>
        <v>2426982.7392235221</v>
      </c>
      <c r="L58" s="202"/>
      <c r="M58" s="191"/>
      <c r="N58" s="15"/>
      <c r="O58" s="15"/>
      <c r="P58" s="58"/>
      <c r="Q58" s="59"/>
    </row>
    <row r="59" spans="1:17" ht="20.100000000000001" customHeight="1" x14ac:dyDescent="0.25">
      <c r="A59" s="134" t="s">
        <v>83</v>
      </c>
      <c r="B59" s="13">
        <v>1053585746</v>
      </c>
      <c r="C59" s="14" t="s">
        <v>73</v>
      </c>
      <c r="D59" s="37" t="s">
        <v>27</v>
      </c>
      <c r="E59" s="56">
        <v>5163904</v>
      </c>
      <c r="F59" s="56">
        <v>106210415</v>
      </c>
      <c r="G59" s="197"/>
      <c r="H59" s="104">
        <f t="shared" si="21"/>
        <v>70806943.333333328</v>
      </c>
      <c r="I59" s="28">
        <f t="shared" si="22"/>
        <v>3.145869663639355E-2</v>
      </c>
      <c r="J59" s="28">
        <f t="shared" si="23"/>
        <v>3.6177501131852583E-3</v>
      </c>
      <c r="K59" s="106">
        <f t="shared" si="12"/>
        <v>1808875.0565926291</v>
      </c>
      <c r="L59" s="202"/>
      <c r="M59" s="191"/>
      <c r="N59" s="15"/>
      <c r="O59" s="15"/>
      <c r="P59" s="58"/>
      <c r="Q59" s="59"/>
    </row>
    <row r="60" spans="1:17" ht="20.100000000000001" customHeight="1" x14ac:dyDescent="0.25">
      <c r="A60" s="134" t="s">
        <v>84</v>
      </c>
      <c r="B60" s="13">
        <v>79393730</v>
      </c>
      <c r="C60" s="14" t="s">
        <v>43</v>
      </c>
      <c r="D60" s="37" t="s">
        <v>48</v>
      </c>
      <c r="E60" s="56">
        <v>8026091</v>
      </c>
      <c r="F60" s="56">
        <v>165079457</v>
      </c>
      <c r="G60" s="197"/>
      <c r="H60" s="104">
        <f t="shared" si="21"/>
        <v>110052971.33333333</v>
      </c>
      <c r="I60" s="28">
        <f t="shared" si="22"/>
        <v>4.889524778397273E-2</v>
      </c>
      <c r="J60" s="28">
        <f t="shared" si="23"/>
        <v>5.6229534951568643E-3</v>
      </c>
      <c r="K60" s="106">
        <f t="shared" si="12"/>
        <v>2811476.7475784323</v>
      </c>
      <c r="L60" s="202"/>
      <c r="M60" s="191"/>
      <c r="N60" s="15"/>
      <c r="O60" s="15"/>
      <c r="P60" s="58"/>
      <c r="Q60" s="59"/>
    </row>
    <row r="61" spans="1:17" ht="20.100000000000001" customHeight="1" thickBot="1" x14ac:dyDescent="0.3">
      <c r="A61" s="192" t="s">
        <v>95</v>
      </c>
      <c r="B61" s="193">
        <v>1010228107</v>
      </c>
      <c r="C61" s="194" t="s">
        <v>75</v>
      </c>
      <c r="D61" s="137" t="s">
        <v>72</v>
      </c>
      <c r="E61" s="195">
        <v>2685993</v>
      </c>
      <c r="F61" s="195">
        <v>64955000</v>
      </c>
      <c r="G61" s="200"/>
      <c r="H61" s="139">
        <f t="shared" si="21"/>
        <v>43303333.333333336</v>
      </c>
      <c r="I61" s="140">
        <f t="shared" si="22"/>
        <v>1.923916444556726E-2</v>
      </c>
      <c r="J61" s="140">
        <f t="shared" si="23"/>
        <v>2.212503911240235E-3</v>
      </c>
      <c r="K61" s="141">
        <f t="shared" si="12"/>
        <v>1106251.9556201175</v>
      </c>
      <c r="L61" s="203"/>
      <c r="M61" s="191"/>
      <c r="N61" s="15"/>
      <c r="O61" s="15"/>
      <c r="P61" s="58"/>
      <c r="Q61" s="59"/>
    </row>
    <row r="62" spans="1:17" ht="20.100000000000001" customHeight="1" thickBot="1" x14ac:dyDescent="0.3">
      <c r="B62" s="69"/>
      <c r="C62" s="70"/>
      <c r="D62" s="70"/>
      <c r="E62" s="7"/>
      <c r="F62" s="7"/>
      <c r="G62" s="98">
        <f>SUM(G2:G61)</f>
        <v>1</v>
      </c>
      <c r="J62" s="101">
        <f t="shared" ref="J62:K62" si="24">SUM(J2:J61)</f>
        <v>1.0000000000000002</v>
      </c>
      <c r="K62" s="120">
        <f t="shared" si="24"/>
        <v>500000000</v>
      </c>
      <c r="L62" s="101"/>
    </row>
    <row r="63" spans="1:17" ht="20.100000000000001" customHeight="1" x14ac:dyDescent="0.25">
      <c r="B63" s="69"/>
      <c r="C63" s="70"/>
      <c r="D63" s="70"/>
      <c r="E63" s="7"/>
      <c r="F63" s="7"/>
      <c r="G63" s="71"/>
    </row>
    <row r="64" spans="1:17" ht="20.100000000000001" customHeight="1" x14ac:dyDescent="0.25">
      <c r="B64" s="69"/>
      <c r="C64" s="70"/>
      <c r="D64" s="70"/>
      <c r="E64" s="7"/>
      <c r="F64" s="7"/>
      <c r="G64" s="7"/>
    </row>
    <row r="65" spans="2:7" ht="20.100000000000001" customHeight="1" x14ac:dyDescent="0.25">
      <c r="B65" s="69"/>
      <c r="C65" s="70"/>
      <c r="D65" s="70"/>
      <c r="E65" s="7"/>
      <c r="F65" s="7"/>
      <c r="G65" s="7"/>
    </row>
    <row r="66" spans="2:7" ht="20.100000000000001" customHeight="1" x14ac:dyDescent="0.25">
      <c r="B66" s="69"/>
      <c r="C66" s="70"/>
      <c r="D66" s="70"/>
      <c r="E66" s="7"/>
      <c r="F66" s="7"/>
      <c r="G66" s="7"/>
    </row>
    <row r="67" spans="2:7" ht="20.100000000000001" customHeight="1" x14ac:dyDescent="0.25">
      <c r="B67" s="69"/>
      <c r="C67" s="70"/>
      <c r="D67" s="70"/>
      <c r="E67" s="7"/>
      <c r="F67" s="7"/>
      <c r="G67" s="7"/>
    </row>
    <row r="68" spans="2:7" ht="20.100000000000001" customHeight="1" x14ac:dyDescent="0.25">
      <c r="B68" s="69"/>
      <c r="C68" s="70"/>
      <c r="D68" s="70"/>
      <c r="E68" s="7"/>
      <c r="F68" s="7"/>
      <c r="G68" s="7"/>
    </row>
    <row r="69" spans="2:7" ht="20.100000000000001" customHeight="1" x14ac:dyDescent="0.25">
      <c r="B69" s="69"/>
      <c r="C69" s="70"/>
      <c r="D69" s="70"/>
      <c r="E69" s="7"/>
      <c r="F69" s="7"/>
      <c r="G69" s="7"/>
    </row>
    <row r="70" spans="2:7" ht="20.100000000000001" customHeight="1" x14ac:dyDescent="0.25">
      <c r="B70" s="69"/>
      <c r="C70" s="70"/>
      <c r="D70" s="70"/>
      <c r="E70" s="7"/>
      <c r="F70" s="7"/>
      <c r="G70" s="7"/>
    </row>
    <row r="71" spans="2:7" ht="20.100000000000001" customHeight="1" x14ac:dyDescent="0.25">
      <c r="B71" s="69"/>
      <c r="C71" s="70"/>
      <c r="D71" s="70"/>
      <c r="E71" s="7"/>
      <c r="F71" s="7"/>
      <c r="G71" s="7"/>
    </row>
    <row r="72" spans="2:7" ht="20.100000000000001" customHeight="1" x14ac:dyDescent="0.25">
      <c r="B72" s="69"/>
      <c r="C72" s="70"/>
      <c r="D72" s="70"/>
      <c r="E72" s="7"/>
      <c r="F72" s="7"/>
      <c r="G72" s="7"/>
    </row>
    <row r="73" spans="2:7" ht="20.100000000000001" customHeight="1" x14ac:dyDescent="0.25">
      <c r="B73" s="69"/>
      <c r="C73" s="70"/>
      <c r="D73" s="70"/>
      <c r="E73" s="7"/>
      <c r="F73" s="7"/>
      <c r="G73" s="7"/>
    </row>
    <row r="74" spans="2:7" ht="20.100000000000001" customHeight="1" x14ac:dyDescent="0.25">
      <c r="B74" s="69"/>
      <c r="C74" s="70"/>
      <c r="D74" s="70"/>
      <c r="E74" s="7"/>
      <c r="F74" s="7"/>
      <c r="G74" s="7"/>
    </row>
    <row r="75" spans="2:7" ht="20.100000000000001" customHeight="1" x14ac:dyDescent="0.25">
      <c r="B75" s="69"/>
      <c r="C75" s="70"/>
      <c r="D75" s="70"/>
      <c r="E75" s="7"/>
      <c r="F75" s="7"/>
      <c r="G75" s="7"/>
    </row>
    <row r="76" spans="2:7" ht="20.100000000000001" customHeight="1" x14ac:dyDescent="0.25">
      <c r="B76" s="69"/>
      <c r="C76" s="70"/>
      <c r="D76" s="70"/>
      <c r="E76" s="7"/>
      <c r="F76" s="7"/>
      <c r="G76" s="7"/>
    </row>
    <row r="77" spans="2:7" ht="20.100000000000001" customHeight="1" x14ac:dyDescent="0.25">
      <c r="B77" s="69"/>
      <c r="C77" s="70"/>
      <c r="D77" s="70"/>
      <c r="E77" s="7"/>
      <c r="F77" s="7"/>
      <c r="G77" s="7"/>
    </row>
    <row r="78" spans="2:7" ht="20.100000000000001" customHeight="1" x14ac:dyDescent="0.25">
      <c r="B78" s="69"/>
      <c r="C78" s="70"/>
      <c r="D78" s="70"/>
      <c r="E78" s="7"/>
      <c r="F78" s="7"/>
      <c r="G78" s="7"/>
    </row>
    <row r="79" spans="2:7" ht="20.100000000000001" customHeight="1" x14ac:dyDescent="0.25">
      <c r="B79" s="69"/>
      <c r="C79" s="70"/>
      <c r="D79" s="70"/>
      <c r="E79" s="7"/>
      <c r="F79" s="7"/>
      <c r="G79" s="7"/>
    </row>
    <row r="80" spans="2:7" ht="20.100000000000001" customHeight="1" x14ac:dyDescent="0.25">
      <c r="B80" s="69"/>
      <c r="C80" s="70"/>
      <c r="D80" s="70"/>
      <c r="E80" s="7"/>
      <c r="F80" s="7"/>
      <c r="G80" s="7"/>
    </row>
    <row r="81" spans="2:7" ht="20.100000000000001" customHeight="1" x14ac:dyDescent="0.25">
      <c r="B81" s="69"/>
      <c r="C81" s="70"/>
      <c r="D81" s="70"/>
      <c r="E81" s="7"/>
      <c r="F81" s="7"/>
      <c r="G81" s="7"/>
    </row>
    <row r="82" spans="2:7" ht="20.100000000000001" customHeight="1" x14ac:dyDescent="0.25">
      <c r="B82" s="69"/>
      <c r="C82" s="70"/>
      <c r="D82" s="70"/>
      <c r="E82" s="7"/>
      <c r="F82" s="7"/>
      <c r="G82" s="7"/>
    </row>
    <row r="83" spans="2:7" ht="20.100000000000001" customHeight="1" x14ac:dyDescent="0.25">
      <c r="B83" s="69"/>
      <c r="C83" s="70"/>
      <c r="D83" s="70"/>
      <c r="E83" s="7"/>
      <c r="F83" s="7"/>
      <c r="G83" s="7"/>
    </row>
    <row r="84" spans="2:7" ht="20.100000000000001" customHeight="1" x14ac:dyDescent="0.25">
      <c r="B84" s="69"/>
      <c r="C84" s="70"/>
      <c r="D84" s="70"/>
      <c r="E84" s="7"/>
      <c r="F84" s="7"/>
      <c r="G84" s="7"/>
    </row>
    <row r="85" spans="2:7" ht="20.100000000000001" customHeight="1" x14ac:dyDescent="0.25">
      <c r="B85" s="69"/>
      <c r="C85" s="70"/>
      <c r="D85" s="70"/>
      <c r="E85" s="7"/>
      <c r="F85" s="7"/>
      <c r="G85" s="7"/>
    </row>
    <row r="86" spans="2:7" ht="20.100000000000001" customHeight="1" x14ac:dyDescent="0.25">
      <c r="B86" s="69"/>
      <c r="C86" s="70"/>
      <c r="D86" s="70"/>
      <c r="E86" s="7"/>
      <c r="F86" s="7"/>
      <c r="G86" s="7"/>
    </row>
    <row r="87" spans="2:7" ht="20.100000000000001" customHeight="1" x14ac:dyDescent="0.25">
      <c r="B87" s="69"/>
      <c r="C87" s="70"/>
      <c r="D87" s="70"/>
      <c r="E87" s="7"/>
      <c r="F87" s="7"/>
      <c r="G87" s="7"/>
    </row>
    <row r="88" spans="2:7" ht="20.100000000000001" customHeight="1" x14ac:dyDescent="0.25">
      <c r="B88" s="69"/>
      <c r="C88" s="70"/>
      <c r="D88" s="70"/>
      <c r="E88" s="7"/>
      <c r="F88" s="7"/>
      <c r="G88" s="7"/>
    </row>
    <row r="89" spans="2:7" ht="20.100000000000001" customHeight="1" x14ac:dyDescent="0.25">
      <c r="B89" s="69"/>
      <c r="C89" s="70"/>
      <c r="D89" s="70"/>
      <c r="E89" s="7"/>
      <c r="F89" s="7"/>
      <c r="G89" s="7"/>
    </row>
    <row r="90" spans="2:7" ht="20.100000000000001" customHeight="1" x14ac:dyDescent="0.25">
      <c r="B90" s="69"/>
      <c r="C90" s="70"/>
      <c r="D90" s="70"/>
      <c r="E90" s="7"/>
      <c r="F90" s="7"/>
      <c r="G90" s="7"/>
    </row>
    <row r="91" spans="2:7" ht="20.100000000000001" customHeight="1" x14ac:dyDescent="0.25">
      <c r="B91" s="69"/>
      <c r="C91" s="70"/>
      <c r="D91" s="70"/>
      <c r="E91" s="7"/>
      <c r="F91" s="7"/>
      <c r="G91" s="7"/>
    </row>
    <row r="92" spans="2:7" ht="20.100000000000001" customHeight="1" x14ac:dyDescent="0.25">
      <c r="B92" s="69"/>
      <c r="C92" s="70"/>
      <c r="D92" s="70"/>
      <c r="E92" s="7"/>
      <c r="F92" s="7"/>
      <c r="G92" s="7"/>
    </row>
    <row r="93" spans="2:7" ht="20.100000000000001" customHeight="1" x14ac:dyDescent="0.25">
      <c r="B93" s="69"/>
      <c r="C93" s="70"/>
      <c r="D93" s="70"/>
      <c r="E93" s="7"/>
      <c r="F93" s="7"/>
      <c r="G93" s="7"/>
    </row>
    <row r="94" spans="2:7" ht="20.100000000000001" customHeight="1" x14ac:dyDescent="0.25">
      <c r="B94" s="69"/>
      <c r="C94" s="70"/>
      <c r="D94" s="70"/>
      <c r="E94" s="7"/>
      <c r="F94" s="7"/>
      <c r="G94" s="7"/>
    </row>
    <row r="95" spans="2:7" ht="20.100000000000001" customHeight="1" x14ac:dyDescent="0.25">
      <c r="B95" s="69"/>
      <c r="C95" s="70"/>
      <c r="D95" s="70"/>
      <c r="E95" s="7"/>
      <c r="F95" s="7"/>
      <c r="G95" s="7"/>
    </row>
    <row r="96" spans="2:7" ht="20.100000000000001" customHeight="1" x14ac:dyDescent="0.25">
      <c r="B96" s="69"/>
      <c r="C96" s="70"/>
      <c r="D96" s="70"/>
      <c r="E96" s="7"/>
      <c r="F96" s="7"/>
      <c r="G96" s="7"/>
    </row>
    <row r="97" spans="2:7" ht="20.100000000000001" customHeight="1" x14ac:dyDescent="0.25">
      <c r="B97" s="69"/>
      <c r="C97" s="70"/>
      <c r="D97" s="70"/>
      <c r="E97" s="7"/>
      <c r="F97" s="7"/>
      <c r="G97" s="7"/>
    </row>
    <row r="98" spans="2:7" ht="20.100000000000001" customHeight="1" x14ac:dyDescent="0.25">
      <c r="B98" s="69"/>
      <c r="C98" s="70"/>
      <c r="D98" s="70"/>
      <c r="E98" s="7"/>
      <c r="F98" s="7"/>
      <c r="G98" s="7"/>
    </row>
    <row r="99" spans="2:7" ht="20.100000000000001" customHeight="1" x14ac:dyDescent="0.25">
      <c r="B99" s="69"/>
      <c r="C99" s="70"/>
      <c r="D99" s="70"/>
      <c r="E99" s="7"/>
      <c r="F99" s="7"/>
      <c r="G99" s="7"/>
    </row>
    <row r="100" spans="2:7" ht="20.100000000000001" customHeight="1" x14ac:dyDescent="0.25">
      <c r="B100" s="69"/>
      <c r="C100" s="70"/>
      <c r="D100" s="70"/>
      <c r="E100" s="7"/>
      <c r="F100" s="7"/>
      <c r="G100" s="7"/>
    </row>
    <row r="101" spans="2:7" ht="20.100000000000001" customHeight="1" x14ac:dyDescent="0.25">
      <c r="B101" s="69"/>
      <c r="C101" s="70"/>
      <c r="D101" s="70"/>
      <c r="E101" s="7"/>
      <c r="F101" s="7"/>
      <c r="G101" s="7"/>
    </row>
    <row r="102" spans="2:7" ht="20.100000000000001" customHeight="1" x14ac:dyDescent="0.25">
      <c r="B102" s="69"/>
      <c r="C102" s="70"/>
      <c r="D102" s="70"/>
      <c r="E102" s="7"/>
      <c r="F102" s="7"/>
      <c r="G102" s="7"/>
    </row>
    <row r="103" spans="2:7" ht="20.100000000000001" customHeight="1" x14ac:dyDescent="0.25">
      <c r="B103" s="69"/>
      <c r="C103" s="70"/>
      <c r="D103" s="70"/>
      <c r="E103" s="7"/>
      <c r="F103" s="7"/>
      <c r="G103" s="7"/>
    </row>
    <row r="104" spans="2:7" ht="20.100000000000001" customHeight="1" x14ac:dyDescent="0.25">
      <c r="B104" s="69"/>
      <c r="C104" s="70"/>
      <c r="D104" s="70"/>
      <c r="E104" s="7"/>
      <c r="F104" s="7"/>
      <c r="G104" s="7"/>
    </row>
    <row r="105" spans="2:7" ht="20.100000000000001" customHeight="1" x14ac:dyDescent="0.25">
      <c r="B105" s="69"/>
      <c r="C105" s="70"/>
      <c r="D105" s="70"/>
      <c r="E105" s="7"/>
      <c r="F105" s="7"/>
      <c r="G105" s="7"/>
    </row>
    <row r="106" spans="2:7" ht="20.100000000000001" customHeight="1" x14ac:dyDescent="0.25">
      <c r="B106" s="69"/>
      <c r="C106" s="70"/>
      <c r="D106" s="70"/>
      <c r="E106" s="7"/>
      <c r="F106" s="7"/>
      <c r="G106" s="7"/>
    </row>
    <row r="107" spans="2:7" ht="20.100000000000001" customHeight="1" x14ac:dyDescent="0.25">
      <c r="B107" s="69"/>
      <c r="C107" s="70"/>
      <c r="D107" s="70"/>
      <c r="E107" s="7"/>
      <c r="F107" s="7"/>
      <c r="G107" s="7"/>
    </row>
    <row r="108" spans="2:7" ht="20.100000000000001" customHeight="1" x14ac:dyDescent="0.25">
      <c r="B108" s="69"/>
      <c r="C108" s="70"/>
      <c r="D108" s="70"/>
      <c r="E108" s="7"/>
      <c r="F108" s="7"/>
      <c r="G108" s="7"/>
    </row>
    <row r="109" spans="2:7" ht="20.100000000000001" customHeight="1" x14ac:dyDescent="0.25">
      <c r="B109" s="69"/>
      <c r="C109" s="70"/>
      <c r="D109" s="70"/>
      <c r="E109" s="7"/>
      <c r="F109" s="7"/>
      <c r="G109" s="7"/>
    </row>
    <row r="110" spans="2:7" ht="20.100000000000001" customHeight="1" x14ac:dyDescent="0.25">
      <c r="B110" s="69"/>
      <c r="C110" s="70"/>
      <c r="D110" s="70"/>
      <c r="E110" s="7"/>
      <c r="F110" s="7"/>
      <c r="G110" s="7"/>
    </row>
    <row r="111" spans="2:7" ht="20.100000000000001" customHeight="1" x14ac:dyDescent="0.25">
      <c r="B111" s="69"/>
      <c r="C111" s="70"/>
      <c r="D111" s="70"/>
      <c r="E111" s="7"/>
      <c r="F111" s="7"/>
      <c r="G111" s="7"/>
    </row>
    <row r="112" spans="2:7" ht="20.100000000000001" customHeight="1" x14ac:dyDescent="0.25">
      <c r="B112" s="69"/>
      <c r="C112" s="70"/>
      <c r="D112" s="70"/>
      <c r="E112" s="7"/>
      <c r="F112" s="7"/>
      <c r="G112" s="7"/>
    </row>
    <row r="113" spans="2:7" ht="20.100000000000001" customHeight="1" x14ac:dyDescent="0.25">
      <c r="B113" s="69"/>
      <c r="C113" s="70"/>
      <c r="D113" s="70"/>
      <c r="E113" s="7"/>
      <c r="F113" s="7"/>
      <c r="G113" s="7"/>
    </row>
    <row r="114" spans="2:7" ht="20.100000000000001" customHeight="1" x14ac:dyDescent="0.25">
      <c r="B114" s="69"/>
      <c r="C114" s="70"/>
      <c r="D114" s="70"/>
      <c r="E114" s="7"/>
      <c r="F114" s="7"/>
      <c r="G114" s="7"/>
    </row>
    <row r="115" spans="2:7" ht="20.100000000000001" customHeight="1" x14ac:dyDescent="0.25">
      <c r="B115" s="69"/>
      <c r="C115" s="70"/>
      <c r="D115" s="70"/>
      <c r="E115" s="7"/>
      <c r="F115" s="7"/>
      <c r="G115" s="7"/>
    </row>
    <row r="116" spans="2:7" ht="20.100000000000001" customHeight="1" x14ac:dyDescent="0.25">
      <c r="B116" s="69"/>
      <c r="C116" s="70"/>
      <c r="D116" s="70"/>
      <c r="E116" s="7"/>
      <c r="F116" s="7"/>
      <c r="G116" s="7"/>
    </row>
    <row r="117" spans="2:7" ht="20.100000000000001" customHeight="1" x14ac:dyDescent="0.25">
      <c r="B117" s="69"/>
      <c r="C117" s="70"/>
      <c r="D117" s="70"/>
      <c r="E117" s="7"/>
      <c r="F117" s="7"/>
      <c r="G117" s="7"/>
    </row>
    <row r="118" spans="2:7" ht="20.100000000000001" customHeight="1" x14ac:dyDescent="0.25">
      <c r="B118" s="69"/>
      <c r="C118" s="70"/>
      <c r="D118" s="70"/>
      <c r="E118" s="7"/>
      <c r="F118" s="7"/>
      <c r="G118" s="7"/>
    </row>
    <row r="119" spans="2:7" ht="20.100000000000001" customHeight="1" x14ac:dyDescent="0.25">
      <c r="B119" s="69"/>
      <c r="C119" s="70"/>
      <c r="D119" s="70"/>
      <c r="E119" s="7"/>
      <c r="F119" s="7"/>
      <c r="G119" s="7"/>
    </row>
    <row r="120" spans="2:7" ht="20.100000000000001" customHeight="1" x14ac:dyDescent="0.25">
      <c r="B120" s="69"/>
      <c r="C120" s="70"/>
      <c r="D120" s="70"/>
      <c r="E120" s="7"/>
      <c r="F120" s="7"/>
      <c r="G120" s="7"/>
    </row>
    <row r="121" spans="2:7" ht="20.100000000000001" customHeight="1" x14ac:dyDescent="0.25">
      <c r="B121" s="69"/>
      <c r="C121" s="70"/>
      <c r="D121" s="70"/>
      <c r="E121" s="7"/>
      <c r="F121" s="7"/>
      <c r="G121" s="7"/>
    </row>
    <row r="122" spans="2:7" ht="20.100000000000001" customHeight="1" x14ac:dyDescent="0.25">
      <c r="B122" s="69"/>
      <c r="C122" s="70"/>
      <c r="D122" s="70"/>
      <c r="E122" s="7"/>
      <c r="F122" s="7"/>
      <c r="G122" s="7"/>
    </row>
    <row r="123" spans="2:7" ht="20.100000000000001" customHeight="1" x14ac:dyDescent="0.25">
      <c r="B123" s="69"/>
      <c r="C123" s="70"/>
      <c r="D123" s="70"/>
      <c r="E123" s="7"/>
      <c r="F123" s="7"/>
      <c r="G123" s="7"/>
    </row>
    <row r="124" spans="2:7" ht="20.100000000000001" customHeight="1" x14ac:dyDescent="0.25">
      <c r="B124" s="69"/>
      <c r="C124" s="70"/>
      <c r="D124" s="70"/>
      <c r="E124" s="7"/>
      <c r="F124" s="7"/>
      <c r="G124" s="7"/>
    </row>
    <row r="125" spans="2:7" ht="20.100000000000001" customHeight="1" x14ac:dyDescent="0.25">
      <c r="B125" s="69"/>
      <c r="C125" s="70"/>
      <c r="D125" s="70"/>
      <c r="E125" s="7"/>
      <c r="F125" s="7"/>
      <c r="G125" s="7"/>
    </row>
    <row r="126" spans="2:7" ht="20.100000000000001" customHeight="1" x14ac:dyDescent="0.25">
      <c r="B126" s="69"/>
      <c r="C126" s="70"/>
      <c r="D126" s="70"/>
      <c r="E126" s="7"/>
      <c r="F126" s="7"/>
      <c r="G126" s="7"/>
    </row>
    <row r="127" spans="2:7" ht="20.100000000000001" customHeight="1" x14ac:dyDescent="0.25">
      <c r="B127" s="69"/>
      <c r="C127" s="70"/>
      <c r="D127" s="70"/>
      <c r="E127" s="7"/>
      <c r="F127" s="7"/>
      <c r="G127" s="7"/>
    </row>
    <row r="128" spans="2:7" ht="20.100000000000001" customHeight="1" x14ac:dyDescent="0.25">
      <c r="B128" s="69"/>
      <c r="C128" s="70"/>
      <c r="D128" s="70"/>
      <c r="E128" s="7"/>
      <c r="F128" s="7"/>
      <c r="G128" s="7"/>
    </row>
    <row r="129" spans="2:7" ht="20.100000000000001" customHeight="1" x14ac:dyDescent="0.25">
      <c r="B129" s="69"/>
      <c r="C129" s="70"/>
      <c r="D129" s="70"/>
      <c r="E129" s="7"/>
      <c r="F129" s="7"/>
      <c r="G129" s="7"/>
    </row>
    <row r="130" spans="2:7" ht="20.100000000000001" customHeight="1" x14ac:dyDescent="0.25">
      <c r="B130" s="69"/>
      <c r="C130" s="70"/>
      <c r="D130" s="70"/>
      <c r="E130" s="7"/>
      <c r="F130" s="7"/>
      <c r="G130" s="7"/>
    </row>
    <row r="131" spans="2:7" ht="20.100000000000001" customHeight="1" x14ac:dyDescent="0.25">
      <c r="B131" s="69"/>
      <c r="C131" s="70"/>
      <c r="D131" s="70"/>
      <c r="E131" s="7"/>
      <c r="F131" s="7"/>
      <c r="G131" s="7"/>
    </row>
    <row r="132" spans="2:7" ht="20.100000000000001" customHeight="1" x14ac:dyDescent="0.25">
      <c r="B132" s="69"/>
      <c r="C132" s="70"/>
      <c r="D132" s="70"/>
      <c r="E132" s="7"/>
      <c r="F132" s="7"/>
      <c r="G132" s="7"/>
    </row>
    <row r="133" spans="2:7" ht="20.100000000000001" customHeight="1" x14ac:dyDescent="0.25">
      <c r="B133" s="69"/>
      <c r="C133" s="70"/>
      <c r="D133" s="70"/>
      <c r="E133" s="7"/>
      <c r="F133" s="7"/>
      <c r="G133" s="7"/>
    </row>
    <row r="134" spans="2:7" ht="20.100000000000001" customHeight="1" x14ac:dyDescent="0.25">
      <c r="B134" s="69"/>
      <c r="C134" s="70"/>
      <c r="D134" s="70"/>
      <c r="E134" s="7"/>
      <c r="F134" s="7"/>
      <c r="G134" s="7"/>
    </row>
    <row r="135" spans="2:7" ht="20.100000000000001" customHeight="1" x14ac:dyDescent="0.25">
      <c r="B135" s="69"/>
      <c r="C135" s="70"/>
      <c r="D135" s="70"/>
      <c r="E135" s="7"/>
      <c r="F135" s="7"/>
      <c r="G135" s="7"/>
    </row>
    <row r="136" spans="2:7" ht="20.100000000000001" customHeight="1" x14ac:dyDescent="0.25">
      <c r="B136" s="69"/>
      <c r="C136" s="70"/>
      <c r="D136" s="70"/>
      <c r="E136" s="7"/>
      <c r="F136" s="7"/>
      <c r="G136" s="7"/>
    </row>
    <row r="137" spans="2:7" ht="20.100000000000001" customHeight="1" x14ac:dyDescent="0.25">
      <c r="B137" s="69"/>
      <c r="C137" s="70"/>
      <c r="D137" s="70"/>
      <c r="E137" s="7"/>
      <c r="F137" s="7"/>
      <c r="G137" s="7"/>
    </row>
    <row r="138" spans="2:7" ht="20.100000000000001" customHeight="1" x14ac:dyDescent="0.25">
      <c r="B138" s="69"/>
      <c r="C138" s="70"/>
      <c r="D138" s="70"/>
      <c r="E138" s="7"/>
      <c r="F138" s="7"/>
      <c r="G138" s="7"/>
    </row>
    <row r="139" spans="2:7" ht="20.100000000000001" customHeight="1" x14ac:dyDescent="0.25">
      <c r="B139" s="69"/>
      <c r="C139" s="70"/>
      <c r="D139" s="70"/>
      <c r="E139" s="7"/>
      <c r="F139" s="7"/>
      <c r="G139" s="7"/>
    </row>
    <row r="140" spans="2:7" ht="20.100000000000001" customHeight="1" x14ac:dyDescent="0.25">
      <c r="B140" s="69"/>
      <c r="C140" s="70"/>
      <c r="D140" s="70"/>
      <c r="E140" s="7"/>
      <c r="F140" s="7"/>
      <c r="G140" s="7"/>
    </row>
    <row r="141" spans="2:7" ht="20.100000000000001" customHeight="1" x14ac:dyDescent="0.25">
      <c r="B141" s="69"/>
      <c r="C141" s="70"/>
      <c r="D141" s="70"/>
      <c r="E141" s="7"/>
      <c r="F141" s="7"/>
      <c r="G141" s="7"/>
    </row>
    <row r="142" spans="2:7" ht="20.100000000000001" customHeight="1" x14ac:dyDescent="0.25">
      <c r="B142" s="69"/>
      <c r="C142" s="70"/>
      <c r="D142" s="70"/>
      <c r="E142" s="7"/>
      <c r="F142" s="7"/>
      <c r="G142" s="7"/>
    </row>
    <row r="143" spans="2:7" ht="20.100000000000001" customHeight="1" x14ac:dyDescent="0.25">
      <c r="B143" s="69"/>
      <c r="C143" s="70"/>
      <c r="D143" s="70"/>
      <c r="E143" s="7"/>
      <c r="F143" s="7"/>
      <c r="G143" s="7"/>
    </row>
    <row r="144" spans="2:7" ht="20.100000000000001" customHeight="1" x14ac:dyDescent="0.25">
      <c r="B144" s="69"/>
      <c r="C144" s="70"/>
      <c r="D144" s="70"/>
      <c r="E144" s="7"/>
      <c r="F144" s="7"/>
      <c r="G144" s="7"/>
    </row>
    <row r="145" spans="2:7" ht="20.100000000000001" customHeight="1" x14ac:dyDescent="0.25">
      <c r="B145" s="69"/>
      <c r="C145" s="70"/>
      <c r="D145" s="70"/>
      <c r="E145" s="7"/>
      <c r="F145" s="7"/>
      <c r="G145" s="7"/>
    </row>
    <row r="146" spans="2:7" ht="20.100000000000001" customHeight="1" x14ac:dyDescent="0.25">
      <c r="B146" s="69"/>
      <c r="C146" s="70"/>
      <c r="D146" s="70"/>
      <c r="E146" s="7"/>
      <c r="F146" s="7"/>
      <c r="G146" s="7"/>
    </row>
    <row r="147" spans="2:7" ht="20.100000000000001" customHeight="1" x14ac:dyDescent="0.25">
      <c r="B147" s="69"/>
      <c r="C147" s="70"/>
      <c r="D147" s="70"/>
      <c r="E147" s="7"/>
      <c r="F147" s="7"/>
      <c r="G147" s="7"/>
    </row>
    <row r="148" spans="2:7" ht="20.100000000000001" customHeight="1" x14ac:dyDescent="0.25">
      <c r="B148" s="69"/>
      <c r="C148" s="70"/>
      <c r="D148" s="70"/>
      <c r="E148" s="7"/>
      <c r="F148" s="7"/>
      <c r="G148" s="7"/>
    </row>
    <row r="149" spans="2:7" ht="20.100000000000001" customHeight="1" x14ac:dyDescent="0.25">
      <c r="B149" s="69"/>
      <c r="C149" s="70"/>
      <c r="D149" s="70"/>
      <c r="E149" s="7"/>
      <c r="F149" s="7"/>
      <c r="G149" s="7"/>
    </row>
    <row r="150" spans="2:7" ht="20.100000000000001" customHeight="1" x14ac:dyDescent="0.25">
      <c r="B150" s="69"/>
      <c r="C150" s="70"/>
      <c r="D150" s="70"/>
      <c r="E150" s="7"/>
      <c r="F150" s="7"/>
      <c r="G150" s="7"/>
    </row>
    <row r="151" spans="2:7" ht="20.100000000000001" customHeight="1" x14ac:dyDescent="0.25">
      <c r="B151" s="69"/>
      <c r="C151" s="70"/>
      <c r="D151" s="70"/>
      <c r="E151" s="7"/>
      <c r="F151" s="7"/>
      <c r="G151" s="7"/>
    </row>
    <row r="152" spans="2:7" ht="20.100000000000001" customHeight="1" x14ac:dyDescent="0.25">
      <c r="B152" s="69"/>
      <c r="C152" s="70"/>
      <c r="D152" s="70"/>
      <c r="E152" s="7"/>
      <c r="F152" s="7"/>
      <c r="G152" s="7"/>
    </row>
    <row r="153" spans="2:7" ht="20.100000000000001" customHeight="1" x14ac:dyDescent="0.25">
      <c r="B153" s="69"/>
      <c r="C153" s="70"/>
      <c r="D153" s="70"/>
      <c r="E153" s="7"/>
      <c r="F153" s="7"/>
      <c r="G153" s="7"/>
    </row>
    <row r="154" spans="2:7" ht="20.100000000000001" customHeight="1" x14ac:dyDescent="0.25">
      <c r="B154" s="69"/>
      <c r="C154" s="70"/>
      <c r="D154" s="70"/>
      <c r="E154" s="7"/>
      <c r="F154" s="7"/>
      <c r="G154" s="7"/>
    </row>
    <row r="155" spans="2:7" ht="20.100000000000001" customHeight="1" x14ac:dyDescent="0.25">
      <c r="B155" s="69"/>
      <c r="C155" s="70"/>
      <c r="D155" s="70"/>
      <c r="E155" s="7"/>
      <c r="F155" s="7"/>
      <c r="G155" s="7"/>
    </row>
    <row r="156" spans="2:7" ht="20.100000000000001" customHeight="1" x14ac:dyDescent="0.25">
      <c r="B156" s="69"/>
      <c r="C156" s="70"/>
      <c r="D156" s="70"/>
      <c r="E156" s="7"/>
      <c r="F156" s="7"/>
      <c r="G156" s="7"/>
    </row>
    <row r="157" spans="2:7" ht="20.100000000000001" customHeight="1" x14ac:dyDescent="0.25">
      <c r="B157" s="69"/>
      <c r="C157" s="70"/>
      <c r="D157" s="70"/>
      <c r="E157" s="7"/>
      <c r="F157" s="7"/>
      <c r="G157" s="7"/>
    </row>
    <row r="158" spans="2:7" ht="20.100000000000001" customHeight="1" x14ac:dyDescent="0.25">
      <c r="B158" s="69"/>
      <c r="C158" s="70"/>
      <c r="D158" s="70"/>
      <c r="E158" s="7"/>
      <c r="F158" s="7"/>
      <c r="G158" s="7"/>
    </row>
    <row r="159" spans="2:7" ht="20.100000000000001" customHeight="1" x14ac:dyDescent="0.25">
      <c r="B159" s="69"/>
      <c r="C159" s="70"/>
      <c r="D159" s="70"/>
      <c r="E159" s="7"/>
      <c r="F159" s="7"/>
      <c r="G159" s="7"/>
    </row>
    <row r="160" spans="2:7" ht="20.100000000000001" customHeight="1" x14ac:dyDescent="0.25">
      <c r="B160" s="69"/>
      <c r="C160" s="70"/>
      <c r="D160" s="70"/>
      <c r="E160" s="7"/>
      <c r="F160" s="7"/>
      <c r="G160" s="7"/>
    </row>
    <row r="161" spans="2:7" ht="20.100000000000001" customHeight="1" x14ac:dyDescent="0.25">
      <c r="B161" s="69"/>
      <c r="C161" s="70"/>
      <c r="D161" s="70"/>
      <c r="E161" s="7"/>
      <c r="F161" s="7"/>
      <c r="G161" s="7"/>
    </row>
    <row r="162" spans="2:7" ht="20.100000000000001" customHeight="1" x14ac:dyDescent="0.25">
      <c r="B162" s="69"/>
      <c r="C162" s="70"/>
      <c r="D162" s="70"/>
      <c r="E162" s="7"/>
      <c r="F162" s="7"/>
      <c r="G162" s="7"/>
    </row>
    <row r="163" spans="2:7" ht="20.100000000000001" customHeight="1" x14ac:dyDescent="0.25">
      <c r="B163" s="69"/>
      <c r="C163" s="70"/>
      <c r="D163" s="70"/>
      <c r="E163" s="7"/>
      <c r="F163" s="7"/>
      <c r="G163" s="7"/>
    </row>
    <row r="164" spans="2:7" ht="20.100000000000001" customHeight="1" x14ac:dyDescent="0.25">
      <c r="B164" s="69"/>
      <c r="C164" s="70"/>
      <c r="D164" s="70"/>
      <c r="E164" s="7"/>
      <c r="F164" s="7"/>
      <c r="G164" s="7"/>
    </row>
    <row r="165" spans="2:7" ht="20.100000000000001" customHeight="1" x14ac:dyDescent="0.25">
      <c r="B165" s="69"/>
      <c r="C165" s="70"/>
      <c r="D165" s="70"/>
      <c r="E165" s="7"/>
      <c r="F165" s="7"/>
      <c r="G165" s="7"/>
    </row>
    <row r="166" spans="2:7" ht="20.100000000000001" customHeight="1" x14ac:dyDescent="0.25">
      <c r="B166" s="69"/>
      <c r="C166" s="70"/>
      <c r="D166" s="70"/>
      <c r="E166" s="7"/>
      <c r="F166" s="7"/>
      <c r="G166" s="7"/>
    </row>
    <row r="167" spans="2:7" ht="20.100000000000001" customHeight="1" x14ac:dyDescent="0.25">
      <c r="B167" s="69"/>
      <c r="C167" s="70"/>
      <c r="D167" s="70"/>
      <c r="E167" s="7"/>
      <c r="F167" s="7"/>
      <c r="G167" s="7"/>
    </row>
    <row r="168" spans="2:7" ht="20.100000000000001" customHeight="1" x14ac:dyDescent="0.25">
      <c r="B168" s="69"/>
      <c r="C168" s="70"/>
      <c r="D168" s="70"/>
      <c r="E168" s="7"/>
      <c r="F168" s="7"/>
      <c r="G168" s="7"/>
    </row>
    <row r="169" spans="2:7" ht="20.100000000000001" customHeight="1" x14ac:dyDescent="0.25">
      <c r="B169" s="69"/>
      <c r="C169" s="70"/>
      <c r="D169" s="70"/>
      <c r="E169" s="7"/>
      <c r="F169" s="7"/>
      <c r="G169" s="7"/>
    </row>
    <row r="170" spans="2:7" ht="20.100000000000001" customHeight="1" x14ac:dyDescent="0.25">
      <c r="B170" s="69"/>
      <c r="C170" s="70"/>
      <c r="D170" s="70"/>
      <c r="E170" s="7"/>
      <c r="F170" s="7"/>
      <c r="G170" s="7"/>
    </row>
    <row r="171" spans="2:7" ht="20.100000000000001" customHeight="1" x14ac:dyDescent="0.25">
      <c r="B171" s="69"/>
      <c r="C171" s="70"/>
      <c r="D171" s="70"/>
      <c r="E171" s="7"/>
      <c r="F171" s="7"/>
      <c r="G171" s="7"/>
    </row>
    <row r="172" spans="2:7" ht="20.100000000000001" customHeight="1" x14ac:dyDescent="0.25">
      <c r="B172" s="69"/>
      <c r="C172" s="70"/>
      <c r="D172" s="70"/>
      <c r="E172" s="7"/>
      <c r="F172" s="7"/>
      <c r="G172" s="7"/>
    </row>
    <row r="173" spans="2:7" ht="20.100000000000001" customHeight="1" x14ac:dyDescent="0.25">
      <c r="B173" s="69"/>
      <c r="C173" s="70"/>
      <c r="D173" s="70"/>
      <c r="E173" s="7"/>
      <c r="F173" s="7"/>
      <c r="G173" s="7"/>
    </row>
    <row r="174" spans="2:7" ht="20.100000000000001" customHeight="1" x14ac:dyDescent="0.25">
      <c r="B174" s="69"/>
      <c r="C174" s="70"/>
      <c r="D174" s="70"/>
      <c r="E174" s="7"/>
      <c r="F174" s="7"/>
      <c r="G174" s="7"/>
    </row>
    <row r="175" spans="2:7" ht="20.100000000000001" customHeight="1" x14ac:dyDescent="0.25">
      <c r="B175" s="69"/>
      <c r="C175" s="70"/>
      <c r="D175" s="70"/>
      <c r="E175" s="7"/>
      <c r="F175" s="7"/>
      <c r="G175" s="7"/>
    </row>
    <row r="176" spans="2:7" ht="20.100000000000001" customHeight="1" x14ac:dyDescent="0.25">
      <c r="B176" s="69"/>
      <c r="C176" s="70"/>
      <c r="D176" s="70"/>
      <c r="E176" s="7"/>
      <c r="F176" s="7"/>
      <c r="G176" s="7"/>
    </row>
    <row r="177" spans="2:7" ht="20.100000000000001" customHeight="1" x14ac:dyDescent="0.25">
      <c r="B177" s="69"/>
      <c r="C177" s="70"/>
      <c r="D177" s="70"/>
      <c r="E177" s="7"/>
      <c r="F177" s="7"/>
      <c r="G177" s="7"/>
    </row>
    <row r="178" spans="2:7" ht="20.100000000000001" customHeight="1" x14ac:dyDescent="0.25">
      <c r="B178" s="69"/>
      <c r="C178" s="70"/>
      <c r="D178" s="70"/>
      <c r="E178" s="7"/>
      <c r="F178" s="7"/>
      <c r="G178" s="7"/>
    </row>
    <row r="179" spans="2:7" ht="20.100000000000001" customHeight="1" x14ac:dyDescent="0.25">
      <c r="B179" s="69"/>
      <c r="C179" s="70"/>
      <c r="D179" s="70"/>
      <c r="E179" s="7"/>
      <c r="F179" s="7"/>
      <c r="G179" s="7"/>
    </row>
    <row r="180" spans="2:7" ht="20.100000000000001" customHeight="1" x14ac:dyDescent="0.25">
      <c r="B180" s="69"/>
      <c r="C180" s="70"/>
      <c r="D180" s="70"/>
      <c r="E180" s="7"/>
      <c r="F180" s="7"/>
      <c r="G180" s="7"/>
    </row>
    <row r="181" spans="2:7" ht="20.100000000000001" customHeight="1" x14ac:dyDescent="0.25">
      <c r="B181" s="69"/>
      <c r="C181" s="70"/>
      <c r="D181" s="70"/>
      <c r="E181" s="7"/>
      <c r="F181" s="7"/>
      <c r="G181" s="7"/>
    </row>
    <row r="182" spans="2:7" ht="20.100000000000001" customHeight="1" x14ac:dyDescent="0.25">
      <c r="B182" s="69"/>
      <c r="C182" s="70"/>
      <c r="D182" s="70"/>
      <c r="E182" s="7"/>
      <c r="F182" s="7"/>
      <c r="G182" s="7"/>
    </row>
    <row r="183" spans="2:7" ht="20.100000000000001" customHeight="1" x14ac:dyDescent="0.25">
      <c r="B183" s="69"/>
      <c r="C183" s="70"/>
      <c r="D183" s="70"/>
      <c r="E183" s="7"/>
      <c r="F183" s="7"/>
      <c r="G183" s="7"/>
    </row>
    <row r="184" spans="2:7" ht="20.100000000000001" customHeight="1" x14ac:dyDescent="0.25">
      <c r="B184" s="69"/>
      <c r="C184" s="70"/>
      <c r="D184" s="70"/>
      <c r="E184" s="7"/>
      <c r="F184" s="7"/>
      <c r="G184" s="7"/>
    </row>
    <row r="185" spans="2:7" ht="20.100000000000001" customHeight="1" x14ac:dyDescent="0.25">
      <c r="B185" s="69"/>
      <c r="C185" s="70"/>
      <c r="D185" s="70"/>
      <c r="E185" s="7"/>
      <c r="F185" s="7"/>
      <c r="G185" s="7"/>
    </row>
    <row r="186" spans="2:7" ht="20.100000000000001" customHeight="1" x14ac:dyDescent="0.25">
      <c r="B186" s="69"/>
      <c r="C186" s="70"/>
      <c r="D186" s="70"/>
      <c r="E186" s="7"/>
      <c r="F186" s="7"/>
      <c r="G186" s="7"/>
    </row>
    <row r="187" spans="2:7" ht="20.100000000000001" customHeight="1" x14ac:dyDescent="0.25">
      <c r="B187" s="69"/>
      <c r="C187" s="70"/>
      <c r="D187" s="70"/>
      <c r="E187" s="7"/>
      <c r="F187" s="7"/>
      <c r="G187" s="7"/>
    </row>
    <row r="188" spans="2:7" ht="20.100000000000001" customHeight="1" x14ac:dyDescent="0.25">
      <c r="B188" s="69"/>
      <c r="C188" s="70"/>
      <c r="D188" s="70"/>
      <c r="E188" s="7"/>
      <c r="F188" s="7"/>
      <c r="G188" s="7"/>
    </row>
    <row r="189" spans="2:7" ht="20.100000000000001" customHeight="1" x14ac:dyDescent="0.25">
      <c r="B189" s="69"/>
      <c r="C189" s="70"/>
      <c r="D189" s="70"/>
      <c r="E189" s="7"/>
      <c r="F189" s="7"/>
      <c r="G189" s="7"/>
    </row>
    <row r="190" spans="2:7" ht="20.100000000000001" customHeight="1" x14ac:dyDescent="0.25">
      <c r="B190" s="69"/>
      <c r="C190" s="70"/>
      <c r="D190" s="70"/>
      <c r="E190" s="7"/>
      <c r="F190" s="7"/>
      <c r="G190" s="7"/>
    </row>
    <row r="191" spans="2:7" ht="20.100000000000001" customHeight="1" x14ac:dyDescent="0.25">
      <c r="B191" s="69"/>
      <c r="C191" s="70"/>
      <c r="D191" s="70"/>
      <c r="E191" s="7"/>
      <c r="F191" s="7"/>
      <c r="G191" s="7"/>
    </row>
    <row r="192" spans="2:7" ht="20.100000000000001" customHeight="1" x14ac:dyDescent="0.25">
      <c r="B192" s="69"/>
      <c r="C192" s="70"/>
      <c r="D192" s="70"/>
      <c r="E192" s="7"/>
      <c r="F192" s="7"/>
      <c r="G192" s="7"/>
    </row>
    <row r="193" spans="2:7" ht="20.100000000000001" customHeight="1" x14ac:dyDescent="0.25">
      <c r="B193" s="69"/>
      <c r="C193" s="70"/>
      <c r="D193" s="70"/>
      <c r="E193" s="7"/>
      <c r="F193" s="7"/>
      <c r="G193" s="7"/>
    </row>
    <row r="194" spans="2:7" ht="20.100000000000001" customHeight="1" x14ac:dyDescent="0.25">
      <c r="B194" s="69"/>
      <c r="C194" s="70"/>
      <c r="D194" s="70"/>
      <c r="E194" s="7"/>
      <c r="F194" s="7"/>
      <c r="G194" s="7"/>
    </row>
    <row r="195" spans="2:7" ht="20.100000000000001" customHeight="1" x14ac:dyDescent="0.25">
      <c r="B195" s="69"/>
      <c r="C195" s="70"/>
      <c r="D195" s="70"/>
      <c r="E195" s="7"/>
      <c r="F195" s="7"/>
      <c r="G195" s="7"/>
    </row>
    <row r="196" spans="2:7" ht="20.100000000000001" customHeight="1" x14ac:dyDescent="0.25">
      <c r="B196" s="69"/>
      <c r="C196" s="70"/>
      <c r="D196" s="70"/>
      <c r="E196" s="7"/>
      <c r="F196" s="7"/>
      <c r="G196" s="7"/>
    </row>
    <row r="197" spans="2:7" ht="20.100000000000001" customHeight="1" x14ac:dyDescent="0.25">
      <c r="B197" s="69"/>
      <c r="C197" s="70"/>
      <c r="D197" s="70"/>
      <c r="E197" s="7"/>
      <c r="F197" s="7"/>
      <c r="G197" s="7"/>
    </row>
    <row r="198" spans="2:7" ht="20.100000000000001" customHeight="1" x14ac:dyDescent="0.25">
      <c r="B198" s="69"/>
      <c r="C198" s="70"/>
      <c r="D198" s="70"/>
      <c r="E198" s="7"/>
      <c r="F198" s="7"/>
      <c r="G198" s="7"/>
    </row>
    <row r="199" spans="2:7" ht="20.100000000000001" customHeight="1" x14ac:dyDescent="0.25">
      <c r="B199" s="69"/>
      <c r="C199" s="70"/>
      <c r="D199" s="70"/>
      <c r="E199" s="7"/>
      <c r="F199" s="7"/>
      <c r="G199" s="7"/>
    </row>
    <row r="200" spans="2:7" ht="20.100000000000001" customHeight="1" x14ac:dyDescent="0.25">
      <c r="B200" s="69"/>
      <c r="C200" s="70"/>
      <c r="D200" s="70"/>
      <c r="E200" s="7"/>
      <c r="F200" s="7"/>
      <c r="G200" s="7"/>
    </row>
    <row r="201" spans="2:7" ht="20.100000000000001" customHeight="1" x14ac:dyDescent="0.25">
      <c r="B201" s="69"/>
      <c r="C201" s="70"/>
      <c r="D201" s="70"/>
      <c r="E201" s="7"/>
      <c r="F201" s="7"/>
      <c r="G201" s="7"/>
    </row>
    <row r="202" spans="2:7" ht="20.100000000000001" customHeight="1" x14ac:dyDescent="0.25">
      <c r="B202" s="69"/>
      <c r="C202" s="70"/>
      <c r="D202" s="70"/>
      <c r="E202" s="7"/>
      <c r="F202" s="7"/>
      <c r="G202" s="7"/>
    </row>
    <row r="203" spans="2:7" ht="20.100000000000001" customHeight="1" x14ac:dyDescent="0.25">
      <c r="B203" s="69"/>
      <c r="C203" s="70"/>
      <c r="D203" s="70"/>
      <c r="E203" s="7"/>
      <c r="F203" s="7"/>
      <c r="G203" s="7"/>
    </row>
    <row r="204" spans="2:7" ht="20.100000000000001" customHeight="1" x14ac:dyDescent="0.25">
      <c r="B204" s="69"/>
      <c r="C204" s="70"/>
      <c r="D204" s="70"/>
      <c r="E204" s="7"/>
      <c r="F204" s="7"/>
      <c r="G204" s="7"/>
    </row>
    <row r="205" spans="2:7" ht="20.100000000000001" customHeight="1" x14ac:dyDescent="0.25">
      <c r="B205" s="69"/>
      <c r="C205" s="70"/>
      <c r="D205" s="70"/>
      <c r="E205" s="7"/>
      <c r="F205" s="7"/>
      <c r="G205" s="7"/>
    </row>
    <row r="206" spans="2:7" ht="20.100000000000001" customHeight="1" x14ac:dyDescent="0.25">
      <c r="B206" s="69"/>
      <c r="C206" s="70"/>
      <c r="D206" s="70"/>
      <c r="E206" s="7"/>
      <c r="F206" s="7"/>
      <c r="G206" s="7"/>
    </row>
    <row r="207" spans="2:7" ht="20.100000000000001" customHeight="1" x14ac:dyDescent="0.25">
      <c r="B207" s="69"/>
      <c r="C207" s="70"/>
      <c r="D207" s="70"/>
      <c r="E207" s="7"/>
      <c r="F207" s="7"/>
      <c r="G207" s="7"/>
    </row>
    <row r="208" spans="2:7" ht="20.100000000000001" customHeight="1" x14ac:dyDescent="0.25">
      <c r="B208" s="69"/>
      <c r="C208" s="70"/>
      <c r="D208" s="70"/>
      <c r="E208" s="7"/>
      <c r="F208" s="7"/>
      <c r="G208" s="7"/>
    </row>
    <row r="209" spans="2:7" ht="20.100000000000001" customHeight="1" x14ac:dyDescent="0.25">
      <c r="B209" s="69"/>
      <c r="C209" s="70"/>
      <c r="D209" s="70"/>
      <c r="E209" s="7"/>
      <c r="F209" s="7"/>
      <c r="G209" s="7"/>
    </row>
    <row r="210" spans="2:7" ht="20.100000000000001" customHeight="1" x14ac:dyDescent="0.25">
      <c r="B210" s="69"/>
      <c r="C210" s="70"/>
      <c r="D210" s="70"/>
      <c r="E210" s="7"/>
      <c r="F210" s="7"/>
      <c r="G210" s="7"/>
    </row>
    <row r="211" spans="2:7" ht="20.100000000000001" customHeight="1" x14ac:dyDescent="0.25">
      <c r="B211" s="69"/>
      <c r="C211" s="70"/>
      <c r="D211" s="70"/>
      <c r="E211" s="7"/>
      <c r="F211" s="7"/>
      <c r="G211" s="7"/>
    </row>
    <row r="212" spans="2:7" ht="20.100000000000001" customHeight="1" x14ac:dyDescent="0.25">
      <c r="B212" s="69"/>
      <c r="C212" s="70"/>
      <c r="D212" s="70"/>
      <c r="E212" s="7"/>
      <c r="F212" s="7"/>
      <c r="G212" s="7"/>
    </row>
    <row r="213" spans="2:7" ht="20.100000000000001" customHeight="1" x14ac:dyDescent="0.25">
      <c r="B213" s="69"/>
      <c r="C213" s="70"/>
      <c r="D213" s="70"/>
      <c r="E213" s="7"/>
      <c r="F213" s="7"/>
      <c r="G213" s="7"/>
    </row>
    <row r="214" spans="2:7" ht="20.100000000000001" customHeight="1" x14ac:dyDescent="0.25">
      <c r="B214" s="69"/>
      <c r="C214" s="70"/>
      <c r="D214" s="70"/>
      <c r="E214" s="7"/>
      <c r="F214" s="7"/>
      <c r="G214" s="7"/>
    </row>
    <row r="215" spans="2:7" ht="20.100000000000001" customHeight="1" x14ac:dyDescent="0.25">
      <c r="B215" s="69"/>
      <c r="C215" s="70"/>
      <c r="D215" s="70"/>
      <c r="E215" s="7"/>
      <c r="F215" s="7"/>
      <c r="G215" s="7"/>
    </row>
    <row r="216" spans="2:7" ht="20.100000000000001" customHeight="1" x14ac:dyDescent="0.25">
      <c r="B216" s="69"/>
      <c r="C216" s="70"/>
      <c r="D216" s="70"/>
      <c r="E216" s="7"/>
      <c r="F216" s="7"/>
      <c r="G216" s="7"/>
    </row>
    <row r="217" spans="2:7" ht="20.100000000000001" customHeight="1" x14ac:dyDescent="0.25">
      <c r="B217" s="69"/>
      <c r="C217" s="70"/>
      <c r="D217" s="70"/>
      <c r="E217" s="7"/>
      <c r="F217" s="7"/>
      <c r="G217" s="7"/>
    </row>
    <row r="218" spans="2:7" ht="20.100000000000001" customHeight="1" x14ac:dyDescent="0.25">
      <c r="B218" s="69"/>
      <c r="C218" s="70"/>
      <c r="D218" s="70"/>
      <c r="E218" s="7"/>
      <c r="F218" s="7"/>
      <c r="G218" s="7"/>
    </row>
    <row r="219" spans="2:7" ht="20.100000000000001" customHeight="1" x14ac:dyDescent="0.25">
      <c r="B219" s="69"/>
      <c r="C219" s="70"/>
      <c r="D219" s="70"/>
      <c r="E219" s="7"/>
      <c r="F219" s="7"/>
      <c r="G219" s="7"/>
    </row>
    <row r="220" spans="2:7" ht="20.100000000000001" customHeight="1" x14ac:dyDescent="0.25">
      <c r="B220" s="69"/>
      <c r="C220" s="70"/>
      <c r="D220" s="70"/>
      <c r="E220" s="7"/>
      <c r="F220" s="7"/>
      <c r="G220" s="7"/>
    </row>
    <row r="221" spans="2:7" ht="20.100000000000001" customHeight="1" x14ac:dyDescent="0.25">
      <c r="B221" s="69"/>
      <c r="C221" s="70"/>
      <c r="D221" s="70"/>
      <c r="E221" s="7"/>
      <c r="F221" s="7"/>
      <c r="G221" s="7"/>
    </row>
    <row r="222" spans="2:7" ht="20.100000000000001" customHeight="1" x14ac:dyDescent="0.25">
      <c r="B222" s="69"/>
      <c r="C222" s="70"/>
      <c r="D222" s="70"/>
      <c r="E222" s="7"/>
      <c r="F222" s="7"/>
      <c r="G222" s="7"/>
    </row>
    <row r="223" spans="2:7" ht="20.100000000000001" customHeight="1" x14ac:dyDescent="0.25">
      <c r="B223" s="69"/>
      <c r="C223" s="70"/>
      <c r="D223" s="70"/>
      <c r="E223" s="7"/>
      <c r="F223" s="7"/>
      <c r="G223" s="7"/>
    </row>
    <row r="224" spans="2:7" ht="20.100000000000001" customHeight="1" x14ac:dyDescent="0.25">
      <c r="B224" s="69"/>
      <c r="C224" s="70"/>
      <c r="D224" s="70"/>
      <c r="E224" s="7"/>
      <c r="F224" s="7"/>
      <c r="G224" s="7"/>
    </row>
    <row r="225" spans="2:7" ht="20.100000000000001" customHeight="1" x14ac:dyDescent="0.25">
      <c r="B225" s="69"/>
      <c r="C225" s="70"/>
      <c r="D225" s="70"/>
      <c r="E225" s="7"/>
      <c r="F225" s="7"/>
      <c r="G225" s="7"/>
    </row>
    <row r="226" spans="2:7" ht="20.100000000000001" customHeight="1" x14ac:dyDescent="0.25">
      <c r="B226" s="69"/>
      <c r="C226" s="70"/>
      <c r="D226" s="70"/>
      <c r="E226" s="7"/>
      <c r="F226" s="7"/>
      <c r="G226" s="7"/>
    </row>
    <row r="227" spans="2:7" ht="20.100000000000001" customHeight="1" x14ac:dyDescent="0.25">
      <c r="B227" s="69"/>
      <c r="C227" s="70"/>
      <c r="D227" s="70"/>
      <c r="E227" s="7"/>
      <c r="F227" s="7"/>
      <c r="G227" s="7"/>
    </row>
    <row r="228" spans="2:7" ht="20.100000000000001" customHeight="1" x14ac:dyDescent="0.25">
      <c r="B228" s="69"/>
      <c r="C228" s="70"/>
      <c r="D228" s="70"/>
      <c r="E228" s="7"/>
      <c r="F228" s="7"/>
      <c r="G228" s="7"/>
    </row>
    <row r="229" spans="2:7" ht="20.100000000000001" customHeight="1" x14ac:dyDescent="0.25">
      <c r="B229" s="69"/>
      <c r="C229" s="70"/>
      <c r="D229" s="70"/>
      <c r="E229" s="7"/>
      <c r="F229" s="7"/>
      <c r="G229" s="7"/>
    </row>
    <row r="230" spans="2:7" ht="20.100000000000001" customHeight="1" x14ac:dyDescent="0.25">
      <c r="B230" s="69"/>
      <c r="C230" s="70"/>
      <c r="D230" s="70"/>
      <c r="E230" s="7"/>
      <c r="F230" s="7"/>
      <c r="G230" s="7"/>
    </row>
    <row r="231" spans="2:7" ht="20.100000000000001" customHeight="1" x14ac:dyDescent="0.25">
      <c r="B231" s="69"/>
      <c r="C231" s="70"/>
      <c r="D231" s="70"/>
      <c r="E231" s="7"/>
      <c r="F231" s="7"/>
      <c r="G231" s="7"/>
    </row>
    <row r="232" spans="2:7" ht="20.100000000000001" customHeight="1" x14ac:dyDescent="0.25">
      <c r="B232" s="69"/>
      <c r="C232" s="70"/>
      <c r="D232" s="70"/>
      <c r="E232" s="7"/>
      <c r="F232" s="7"/>
      <c r="G232" s="7"/>
    </row>
    <row r="233" spans="2:7" ht="20.100000000000001" customHeight="1" x14ac:dyDescent="0.25">
      <c r="B233" s="69"/>
      <c r="C233" s="70"/>
      <c r="D233" s="70"/>
      <c r="E233" s="7"/>
      <c r="F233" s="7"/>
      <c r="G233" s="7"/>
    </row>
    <row r="234" spans="2:7" ht="20.100000000000001" customHeight="1" x14ac:dyDescent="0.25">
      <c r="B234" s="69"/>
      <c r="C234" s="70"/>
      <c r="D234" s="70"/>
      <c r="E234" s="7"/>
      <c r="F234" s="7"/>
      <c r="G234" s="7"/>
    </row>
    <row r="235" spans="2:7" ht="20.100000000000001" customHeight="1" x14ac:dyDescent="0.25">
      <c r="B235" s="69"/>
      <c r="C235" s="70"/>
      <c r="D235" s="70"/>
      <c r="E235" s="7"/>
      <c r="F235" s="7"/>
      <c r="G235" s="7"/>
    </row>
    <row r="236" spans="2:7" ht="20.100000000000001" customHeight="1" x14ac:dyDescent="0.25">
      <c r="B236" s="69"/>
      <c r="C236" s="70"/>
      <c r="D236" s="70"/>
      <c r="E236" s="7"/>
      <c r="F236" s="7"/>
      <c r="G236" s="7"/>
    </row>
    <row r="237" spans="2:7" ht="20.100000000000001" customHeight="1" x14ac:dyDescent="0.25">
      <c r="B237" s="69"/>
      <c r="C237" s="70"/>
      <c r="D237" s="70"/>
      <c r="E237" s="7"/>
      <c r="F237" s="7"/>
      <c r="G237" s="7"/>
    </row>
    <row r="238" spans="2:7" ht="20.100000000000001" customHeight="1" x14ac:dyDescent="0.25">
      <c r="B238" s="69"/>
      <c r="C238" s="70"/>
      <c r="D238" s="70"/>
      <c r="E238" s="7"/>
      <c r="F238" s="7"/>
      <c r="G238" s="7"/>
    </row>
    <row r="239" spans="2:7" ht="20.100000000000001" customHeight="1" x14ac:dyDescent="0.25">
      <c r="B239" s="69"/>
      <c r="C239" s="70"/>
      <c r="D239" s="70"/>
      <c r="E239" s="7"/>
      <c r="F239" s="7"/>
      <c r="G239" s="7"/>
    </row>
    <row r="240" spans="2:7" ht="20.100000000000001" customHeight="1" x14ac:dyDescent="0.25">
      <c r="B240" s="69"/>
      <c r="C240" s="70"/>
      <c r="D240" s="70"/>
      <c r="E240" s="7"/>
      <c r="F240" s="7"/>
      <c r="G240" s="7"/>
    </row>
    <row r="241" spans="2:7" ht="20.100000000000001" customHeight="1" x14ac:dyDescent="0.25">
      <c r="B241" s="69"/>
      <c r="C241" s="70"/>
      <c r="D241" s="70"/>
      <c r="E241" s="7"/>
      <c r="F241" s="7"/>
      <c r="G241" s="7"/>
    </row>
    <row r="242" spans="2:7" ht="20.100000000000001" customHeight="1" x14ac:dyDescent="0.25">
      <c r="B242" s="69"/>
      <c r="C242" s="70"/>
      <c r="D242" s="70"/>
      <c r="E242" s="7"/>
      <c r="F242" s="7"/>
      <c r="G242" s="7"/>
    </row>
    <row r="243" spans="2:7" ht="20.100000000000001" customHeight="1" x14ac:dyDescent="0.25">
      <c r="B243" s="69"/>
      <c r="C243" s="70"/>
      <c r="D243" s="70"/>
      <c r="E243" s="7"/>
      <c r="F243" s="7"/>
      <c r="G243" s="7"/>
    </row>
    <row r="244" spans="2:7" ht="20.100000000000001" customHeight="1" x14ac:dyDescent="0.25">
      <c r="B244" s="69"/>
      <c r="C244" s="70"/>
      <c r="D244" s="70"/>
      <c r="E244" s="7"/>
      <c r="F244" s="7"/>
      <c r="G244" s="7"/>
    </row>
    <row r="245" spans="2:7" ht="20.100000000000001" customHeight="1" x14ac:dyDescent="0.25">
      <c r="B245" s="69"/>
      <c r="C245" s="70"/>
      <c r="D245" s="70"/>
      <c r="E245" s="7"/>
      <c r="F245" s="7"/>
      <c r="G245" s="7"/>
    </row>
    <row r="246" spans="2:7" ht="20.100000000000001" customHeight="1" x14ac:dyDescent="0.25">
      <c r="B246" s="69"/>
      <c r="C246" s="70"/>
      <c r="D246" s="70"/>
      <c r="E246" s="7"/>
      <c r="F246" s="7"/>
      <c r="G246" s="7"/>
    </row>
    <row r="247" spans="2:7" ht="20.100000000000001" customHeight="1" x14ac:dyDescent="0.25">
      <c r="B247" s="69"/>
      <c r="C247" s="70"/>
      <c r="D247" s="70"/>
      <c r="E247" s="7"/>
      <c r="F247" s="7"/>
      <c r="G247" s="7"/>
    </row>
    <row r="248" spans="2:7" ht="20.100000000000001" customHeight="1" x14ac:dyDescent="0.25">
      <c r="B248" s="69"/>
      <c r="C248" s="70"/>
      <c r="D248" s="70"/>
      <c r="E248" s="7"/>
      <c r="F248" s="7"/>
      <c r="G248" s="7"/>
    </row>
    <row r="249" spans="2:7" ht="20.100000000000001" customHeight="1" x14ac:dyDescent="0.25">
      <c r="B249" s="69"/>
      <c r="C249" s="70"/>
      <c r="D249" s="70"/>
      <c r="E249" s="7"/>
      <c r="F249" s="7"/>
      <c r="G249" s="7"/>
    </row>
    <row r="250" spans="2:7" ht="20.100000000000001" customHeight="1" x14ac:dyDescent="0.25">
      <c r="B250" s="69"/>
      <c r="C250" s="70"/>
      <c r="D250" s="70"/>
      <c r="E250" s="7"/>
      <c r="F250" s="7"/>
      <c r="G250" s="7"/>
    </row>
    <row r="251" spans="2:7" ht="20.100000000000001" customHeight="1" x14ac:dyDescent="0.25">
      <c r="B251" s="69"/>
      <c r="C251" s="70"/>
      <c r="D251" s="70"/>
      <c r="E251" s="7"/>
      <c r="F251" s="7"/>
      <c r="G251" s="7"/>
    </row>
    <row r="252" spans="2:7" ht="20.100000000000001" customHeight="1" x14ac:dyDescent="0.25">
      <c r="B252" s="69"/>
      <c r="C252" s="70"/>
      <c r="D252" s="70"/>
      <c r="E252" s="7"/>
      <c r="F252" s="7"/>
      <c r="G252" s="7"/>
    </row>
    <row r="253" spans="2:7" ht="20.100000000000001" customHeight="1" x14ac:dyDescent="0.25">
      <c r="B253" s="69"/>
      <c r="C253" s="70"/>
      <c r="D253" s="70"/>
      <c r="E253" s="7"/>
      <c r="F253" s="7"/>
      <c r="G253" s="7"/>
    </row>
    <row r="254" spans="2:7" ht="20.100000000000001" customHeight="1" x14ac:dyDescent="0.25">
      <c r="B254" s="69"/>
      <c r="C254" s="70"/>
      <c r="D254" s="70"/>
      <c r="E254" s="7"/>
      <c r="F254" s="7"/>
      <c r="G254" s="7"/>
    </row>
    <row r="255" spans="2:7" ht="20.100000000000001" customHeight="1" x14ac:dyDescent="0.25">
      <c r="B255" s="69"/>
      <c r="C255" s="70"/>
      <c r="D255" s="70"/>
      <c r="E255" s="7"/>
      <c r="F255" s="7"/>
      <c r="G255" s="7"/>
    </row>
    <row r="256" spans="2:7" ht="20.100000000000001" customHeight="1" x14ac:dyDescent="0.25">
      <c r="B256" s="69"/>
      <c r="C256" s="70"/>
      <c r="D256" s="70"/>
      <c r="E256" s="7"/>
      <c r="F256" s="7"/>
      <c r="G256" s="7"/>
    </row>
    <row r="257" spans="2:7" ht="20.100000000000001" customHeight="1" x14ac:dyDescent="0.25">
      <c r="B257" s="69"/>
      <c r="C257" s="70"/>
      <c r="D257" s="70"/>
      <c r="E257" s="7"/>
      <c r="F257" s="7"/>
      <c r="G257" s="7"/>
    </row>
    <row r="258" spans="2:7" ht="20.100000000000001" customHeight="1" x14ac:dyDescent="0.25">
      <c r="B258" s="69"/>
      <c r="C258" s="70"/>
      <c r="D258" s="70"/>
      <c r="E258" s="7"/>
      <c r="F258" s="7"/>
      <c r="G258" s="7"/>
    </row>
    <row r="259" spans="2:7" ht="20.100000000000001" customHeight="1" x14ac:dyDescent="0.25">
      <c r="B259" s="69"/>
      <c r="C259" s="70"/>
      <c r="D259" s="70"/>
      <c r="E259" s="7"/>
      <c r="F259" s="7"/>
      <c r="G259" s="7"/>
    </row>
    <row r="260" spans="2:7" ht="20.100000000000001" customHeight="1" x14ac:dyDescent="0.25">
      <c r="B260" s="69"/>
      <c r="C260" s="70"/>
      <c r="D260" s="70"/>
      <c r="E260" s="7"/>
      <c r="F260" s="7"/>
      <c r="G260" s="7"/>
    </row>
    <row r="261" spans="2:7" ht="20.100000000000001" customHeight="1" x14ac:dyDescent="0.25">
      <c r="B261" s="69"/>
      <c r="C261" s="70"/>
      <c r="D261" s="70"/>
      <c r="E261" s="7"/>
      <c r="F261" s="7"/>
      <c r="G261" s="7"/>
    </row>
    <row r="262" spans="2:7" ht="20.100000000000001" customHeight="1" x14ac:dyDescent="0.25">
      <c r="B262" s="69"/>
      <c r="C262" s="70"/>
      <c r="D262" s="70"/>
      <c r="E262" s="7"/>
      <c r="F262" s="7"/>
      <c r="G262" s="7"/>
    </row>
    <row r="263" spans="2:7" ht="20.100000000000001" customHeight="1" x14ac:dyDescent="0.25">
      <c r="B263" s="69"/>
      <c r="C263" s="70"/>
      <c r="D263" s="70"/>
      <c r="E263" s="7"/>
      <c r="F263" s="7"/>
      <c r="G263" s="7"/>
    </row>
    <row r="264" spans="2:7" ht="20.100000000000001" customHeight="1" x14ac:dyDescent="0.25">
      <c r="B264" s="69"/>
      <c r="C264" s="70"/>
      <c r="D264" s="70"/>
      <c r="E264" s="7"/>
      <c r="F264" s="7"/>
      <c r="G264" s="7"/>
    </row>
    <row r="265" spans="2:7" ht="20.100000000000001" customHeight="1" x14ac:dyDescent="0.25">
      <c r="B265" s="69"/>
      <c r="C265" s="70"/>
      <c r="D265" s="70"/>
      <c r="E265" s="7"/>
      <c r="F265" s="7"/>
      <c r="G265" s="7"/>
    </row>
    <row r="266" spans="2:7" ht="20.100000000000001" customHeight="1" x14ac:dyDescent="0.25">
      <c r="B266" s="69"/>
      <c r="C266" s="70"/>
      <c r="D266" s="70"/>
      <c r="E266" s="7"/>
      <c r="F266" s="7"/>
      <c r="G266" s="7"/>
    </row>
    <row r="267" spans="2:7" ht="20.100000000000001" customHeight="1" x14ac:dyDescent="0.25">
      <c r="B267" s="69"/>
      <c r="C267" s="70"/>
      <c r="D267" s="70"/>
      <c r="E267" s="7"/>
      <c r="F267" s="7"/>
      <c r="G267" s="7"/>
    </row>
    <row r="268" spans="2:7" ht="20.100000000000001" customHeight="1" x14ac:dyDescent="0.25">
      <c r="B268" s="69"/>
      <c r="C268" s="70"/>
      <c r="D268" s="70"/>
      <c r="E268" s="7"/>
      <c r="F268" s="7"/>
      <c r="G268" s="7"/>
    </row>
    <row r="269" spans="2:7" ht="20.100000000000001" customHeight="1" x14ac:dyDescent="0.25">
      <c r="B269" s="69"/>
      <c r="C269" s="70"/>
      <c r="D269" s="70"/>
      <c r="E269" s="7"/>
      <c r="F269" s="7"/>
      <c r="G269" s="7"/>
    </row>
    <row r="270" spans="2:7" ht="20.100000000000001" customHeight="1" x14ac:dyDescent="0.25">
      <c r="B270" s="69"/>
      <c r="C270" s="70"/>
      <c r="D270" s="70"/>
      <c r="E270" s="7"/>
      <c r="F270" s="7"/>
      <c r="G270" s="7"/>
    </row>
    <row r="271" spans="2:7" ht="20.100000000000001" customHeight="1" x14ac:dyDescent="0.25">
      <c r="B271" s="69"/>
      <c r="C271" s="70"/>
      <c r="D271" s="70"/>
      <c r="E271" s="7"/>
      <c r="F271" s="7"/>
      <c r="G271" s="7"/>
    </row>
    <row r="272" spans="2:7" ht="20.100000000000001" customHeight="1" x14ac:dyDescent="0.25">
      <c r="B272" s="69"/>
      <c r="C272" s="70"/>
      <c r="D272" s="70"/>
      <c r="E272" s="7"/>
      <c r="F272" s="7"/>
      <c r="G272" s="7"/>
    </row>
    <row r="273" spans="2:7" ht="20.100000000000001" customHeight="1" x14ac:dyDescent="0.25">
      <c r="B273" s="69"/>
      <c r="C273" s="70"/>
      <c r="D273" s="70"/>
      <c r="E273" s="7"/>
      <c r="F273" s="7"/>
      <c r="G273" s="7"/>
    </row>
    <row r="274" spans="2:7" ht="20.100000000000001" customHeight="1" x14ac:dyDescent="0.25">
      <c r="B274" s="69"/>
      <c r="C274" s="70"/>
      <c r="D274" s="70"/>
      <c r="E274" s="7"/>
      <c r="F274" s="7"/>
      <c r="G274" s="7"/>
    </row>
    <row r="275" spans="2:7" ht="20.100000000000001" customHeight="1" x14ac:dyDescent="0.25">
      <c r="B275" s="69"/>
      <c r="C275" s="70"/>
      <c r="D275" s="70"/>
      <c r="E275" s="7"/>
      <c r="F275" s="7"/>
      <c r="G275" s="7"/>
    </row>
    <row r="276" spans="2:7" ht="20.100000000000001" customHeight="1" x14ac:dyDescent="0.25">
      <c r="B276" s="69"/>
      <c r="C276" s="70"/>
      <c r="D276" s="70"/>
      <c r="E276" s="7"/>
      <c r="F276" s="7"/>
      <c r="G276" s="7"/>
    </row>
    <row r="277" spans="2:7" ht="20.100000000000001" customHeight="1" x14ac:dyDescent="0.25">
      <c r="B277" s="69"/>
      <c r="C277" s="70"/>
      <c r="D277" s="70"/>
      <c r="E277" s="7"/>
      <c r="F277" s="7"/>
      <c r="G277" s="7"/>
    </row>
    <row r="278" spans="2:7" ht="20.100000000000001" customHeight="1" x14ac:dyDescent="0.25">
      <c r="B278" s="69"/>
      <c r="C278" s="70"/>
      <c r="D278" s="70"/>
      <c r="E278" s="7"/>
      <c r="F278" s="7"/>
      <c r="G278" s="7"/>
    </row>
    <row r="279" spans="2:7" ht="20.100000000000001" customHeight="1" x14ac:dyDescent="0.25">
      <c r="B279" s="69"/>
      <c r="C279" s="70"/>
      <c r="D279" s="70"/>
      <c r="E279" s="7"/>
      <c r="F279" s="7"/>
      <c r="G279" s="7"/>
    </row>
    <row r="280" spans="2:7" ht="20.100000000000001" customHeight="1" x14ac:dyDescent="0.25">
      <c r="B280" s="69"/>
      <c r="C280" s="70"/>
      <c r="D280" s="70"/>
      <c r="E280" s="7"/>
      <c r="F280" s="7"/>
      <c r="G280" s="7"/>
    </row>
    <row r="281" spans="2:7" ht="20.100000000000001" customHeight="1" x14ac:dyDescent="0.25">
      <c r="B281" s="69"/>
      <c r="C281" s="70"/>
      <c r="D281" s="70"/>
      <c r="E281" s="7"/>
      <c r="F281" s="7"/>
      <c r="G281" s="7"/>
    </row>
    <row r="282" spans="2:7" ht="20.100000000000001" customHeight="1" x14ac:dyDescent="0.25">
      <c r="B282" s="69"/>
      <c r="C282" s="70"/>
      <c r="D282" s="70"/>
      <c r="E282" s="7"/>
      <c r="F282" s="7"/>
      <c r="G282" s="7"/>
    </row>
    <row r="283" spans="2:7" ht="20.100000000000001" customHeight="1" x14ac:dyDescent="0.25">
      <c r="B283" s="69"/>
      <c r="C283" s="70"/>
      <c r="D283" s="70"/>
      <c r="E283" s="7"/>
      <c r="F283" s="7"/>
      <c r="G283" s="7"/>
    </row>
    <row r="284" spans="2:7" ht="20.100000000000001" customHeight="1" x14ac:dyDescent="0.25">
      <c r="B284" s="69"/>
      <c r="C284" s="70"/>
      <c r="D284" s="70"/>
      <c r="E284" s="7"/>
      <c r="F284" s="7"/>
      <c r="G284" s="7"/>
    </row>
    <row r="285" spans="2:7" ht="20.100000000000001" customHeight="1" x14ac:dyDescent="0.25">
      <c r="B285" s="69"/>
      <c r="C285" s="70"/>
      <c r="D285" s="70"/>
      <c r="E285" s="7"/>
      <c r="F285" s="7"/>
      <c r="G285" s="7"/>
    </row>
    <row r="286" spans="2:7" ht="20.100000000000001" customHeight="1" x14ac:dyDescent="0.25">
      <c r="B286" s="69"/>
      <c r="C286" s="70"/>
      <c r="D286" s="70"/>
      <c r="E286" s="7"/>
      <c r="F286" s="7"/>
      <c r="G286" s="7"/>
    </row>
    <row r="287" spans="2:7" ht="20.100000000000001" customHeight="1" x14ac:dyDescent="0.25">
      <c r="B287" s="69"/>
      <c r="C287" s="70"/>
      <c r="D287" s="70"/>
      <c r="E287" s="7"/>
      <c r="F287" s="7"/>
      <c r="G287" s="7"/>
    </row>
    <row r="288" spans="2:7" ht="20.100000000000001" customHeight="1" x14ac:dyDescent="0.25">
      <c r="B288" s="69"/>
      <c r="C288" s="70"/>
      <c r="D288" s="70"/>
      <c r="E288" s="7"/>
      <c r="F288" s="7"/>
      <c r="G288" s="7"/>
    </row>
    <row r="289" spans="2:7" ht="20.100000000000001" customHeight="1" x14ac:dyDescent="0.25">
      <c r="B289" s="69"/>
      <c r="C289" s="70"/>
      <c r="D289" s="70"/>
      <c r="E289" s="7"/>
      <c r="F289" s="7"/>
      <c r="G289" s="7"/>
    </row>
    <row r="290" spans="2:7" ht="20.100000000000001" customHeight="1" x14ac:dyDescent="0.25">
      <c r="B290" s="69"/>
      <c r="C290" s="70"/>
      <c r="D290" s="70"/>
      <c r="E290" s="7"/>
      <c r="F290" s="7"/>
      <c r="G290" s="7"/>
    </row>
    <row r="291" spans="2:7" ht="20.100000000000001" customHeight="1" x14ac:dyDescent="0.25">
      <c r="B291" s="69"/>
      <c r="C291" s="70"/>
      <c r="D291" s="70"/>
      <c r="E291" s="7"/>
      <c r="F291" s="7"/>
      <c r="G291" s="7"/>
    </row>
    <row r="292" spans="2:7" ht="20.100000000000001" customHeight="1" x14ac:dyDescent="0.25">
      <c r="B292" s="69"/>
      <c r="C292" s="70"/>
      <c r="D292" s="70"/>
      <c r="E292" s="7"/>
      <c r="F292" s="7"/>
      <c r="G292" s="7"/>
    </row>
    <row r="293" spans="2:7" ht="20.100000000000001" customHeight="1" x14ac:dyDescent="0.25">
      <c r="B293" s="69"/>
      <c r="C293" s="70"/>
      <c r="D293" s="70"/>
      <c r="E293" s="7"/>
      <c r="F293" s="7"/>
      <c r="G293" s="7"/>
    </row>
    <row r="294" spans="2:7" ht="20.100000000000001" customHeight="1" x14ac:dyDescent="0.25">
      <c r="B294" s="69"/>
      <c r="C294" s="70"/>
      <c r="D294" s="70"/>
      <c r="E294" s="7"/>
      <c r="F294" s="7"/>
      <c r="G294" s="7"/>
    </row>
    <row r="295" spans="2:7" ht="20.100000000000001" customHeight="1" x14ac:dyDescent="0.25">
      <c r="B295" s="69"/>
      <c r="C295" s="70"/>
      <c r="D295" s="70"/>
      <c r="E295" s="7"/>
      <c r="F295" s="7"/>
      <c r="G295" s="7"/>
    </row>
    <row r="296" spans="2:7" ht="20.100000000000001" customHeight="1" x14ac:dyDescent="0.25">
      <c r="B296" s="69"/>
      <c r="C296" s="70"/>
      <c r="D296" s="70"/>
      <c r="E296" s="7"/>
      <c r="F296" s="7"/>
      <c r="G296" s="7"/>
    </row>
    <row r="297" spans="2:7" ht="20.100000000000001" customHeight="1" x14ac:dyDescent="0.25">
      <c r="B297" s="69"/>
      <c r="C297" s="70"/>
      <c r="D297" s="70"/>
      <c r="E297" s="7"/>
      <c r="F297" s="7"/>
      <c r="G297" s="7"/>
    </row>
    <row r="298" spans="2:7" ht="20.100000000000001" customHeight="1" x14ac:dyDescent="0.25">
      <c r="B298" s="69"/>
      <c r="C298" s="70"/>
      <c r="D298" s="70"/>
      <c r="E298" s="7"/>
      <c r="F298" s="7"/>
      <c r="G298" s="7"/>
    </row>
    <row r="299" spans="2:7" ht="20.100000000000001" customHeight="1" x14ac:dyDescent="0.25">
      <c r="B299" s="69"/>
      <c r="C299" s="70"/>
      <c r="D299" s="70"/>
      <c r="E299" s="7"/>
      <c r="F299" s="7"/>
      <c r="G299" s="7"/>
    </row>
    <row r="300" spans="2:7" ht="20.100000000000001" customHeight="1" x14ac:dyDescent="0.25">
      <c r="B300" s="69"/>
      <c r="C300" s="70"/>
      <c r="D300" s="70"/>
      <c r="E300" s="7"/>
      <c r="F300" s="7"/>
      <c r="G300" s="7"/>
    </row>
    <row r="301" spans="2:7" ht="20.100000000000001" customHeight="1" x14ac:dyDescent="0.25">
      <c r="B301" s="69"/>
      <c r="C301" s="70"/>
      <c r="D301" s="70"/>
      <c r="E301" s="7"/>
      <c r="F301" s="7"/>
      <c r="G301" s="7"/>
    </row>
    <row r="302" spans="2:7" ht="20.100000000000001" customHeight="1" x14ac:dyDescent="0.25">
      <c r="B302" s="69"/>
      <c r="C302" s="70"/>
      <c r="D302" s="70"/>
      <c r="E302" s="7"/>
      <c r="F302" s="7"/>
      <c r="G302" s="7"/>
    </row>
    <row r="303" spans="2:7" ht="20.100000000000001" customHeight="1" x14ac:dyDescent="0.25">
      <c r="B303" s="69"/>
      <c r="C303" s="70"/>
      <c r="D303" s="70"/>
      <c r="E303" s="7"/>
      <c r="F303" s="7"/>
      <c r="G303" s="7"/>
    </row>
    <row r="304" spans="2:7" ht="20.100000000000001" customHeight="1" x14ac:dyDescent="0.25">
      <c r="B304" s="69"/>
      <c r="C304" s="70"/>
      <c r="D304" s="70"/>
      <c r="E304" s="7"/>
      <c r="F304" s="7"/>
      <c r="G304" s="7"/>
    </row>
    <row r="305" spans="2:7" ht="20.100000000000001" customHeight="1" x14ac:dyDescent="0.25">
      <c r="B305" s="69"/>
      <c r="C305" s="70"/>
      <c r="D305" s="70"/>
      <c r="E305" s="7"/>
      <c r="F305" s="7"/>
      <c r="G305" s="7"/>
    </row>
    <row r="306" spans="2:7" ht="20.100000000000001" customHeight="1" x14ac:dyDescent="0.25">
      <c r="B306" s="69"/>
      <c r="C306" s="70"/>
      <c r="D306" s="70"/>
      <c r="E306" s="7"/>
      <c r="F306" s="7"/>
      <c r="G306" s="7"/>
    </row>
    <row r="307" spans="2:7" ht="20.100000000000001" customHeight="1" x14ac:dyDescent="0.25">
      <c r="B307" s="69"/>
      <c r="C307" s="70"/>
      <c r="D307" s="70"/>
      <c r="E307" s="7"/>
      <c r="F307" s="7"/>
      <c r="G307" s="7"/>
    </row>
    <row r="308" spans="2:7" ht="20.100000000000001" customHeight="1" x14ac:dyDescent="0.25">
      <c r="B308" s="69"/>
      <c r="C308" s="70"/>
      <c r="D308" s="70"/>
      <c r="E308" s="7"/>
      <c r="F308" s="7"/>
      <c r="G308" s="7"/>
    </row>
    <row r="309" spans="2:7" ht="20.100000000000001" customHeight="1" x14ac:dyDescent="0.25">
      <c r="B309" s="69"/>
      <c r="C309" s="70"/>
      <c r="D309" s="70"/>
      <c r="E309" s="7"/>
      <c r="F309" s="7"/>
      <c r="G309" s="7"/>
    </row>
    <row r="310" spans="2:7" ht="20.100000000000001" customHeight="1" x14ac:dyDescent="0.25">
      <c r="B310" s="69"/>
      <c r="C310" s="70"/>
      <c r="D310" s="70"/>
      <c r="E310" s="7"/>
      <c r="F310" s="7"/>
      <c r="G310" s="7"/>
    </row>
    <row r="311" spans="2:7" ht="20.100000000000001" customHeight="1" x14ac:dyDescent="0.25">
      <c r="B311" s="69"/>
      <c r="C311" s="70"/>
      <c r="D311" s="70"/>
      <c r="E311" s="7"/>
      <c r="F311" s="7"/>
      <c r="G311" s="7"/>
    </row>
    <row r="312" spans="2:7" ht="20.100000000000001" customHeight="1" x14ac:dyDescent="0.25">
      <c r="B312" s="69"/>
      <c r="C312" s="70"/>
      <c r="D312" s="70"/>
      <c r="E312" s="7"/>
      <c r="F312" s="7"/>
      <c r="G312" s="7"/>
    </row>
    <row r="313" spans="2:7" ht="20.100000000000001" customHeight="1" x14ac:dyDescent="0.25">
      <c r="B313" s="69"/>
      <c r="C313" s="70"/>
      <c r="D313" s="70"/>
      <c r="E313" s="7"/>
      <c r="F313" s="7"/>
      <c r="G313" s="7"/>
    </row>
    <row r="314" spans="2:7" ht="20.100000000000001" customHeight="1" x14ac:dyDescent="0.25">
      <c r="B314" s="69"/>
      <c r="C314" s="70"/>
      <c r="D314" s="70"/>
      <c r="E314" s="7"/>
      <c r="F314" s="7"/>
      <c r="G314" s="7"/>
    </row>
    <row r="315" spans="2:7" ht="20.100000000000001" customHeight="1" x14ac:dyDescent="0.25">
      <c r="B315" s="69"/>
      <c r="C315" s="70"/>
      <c r="D315" s="70"/>
      <c r="E315" s="7"/>
      <c r="F315" s="7"/>
      <c r="G315" s="7"/>
    </row>
    <row r="316" spans="2:7" ht="20.100000000000001" customHeight="1" x14ac:dyDescent="0.25">
      <c r="B316" s="69"/>
      <c r="C316" s="70"/>
      <c r="D316" s="70"/>
      <c r="E316" s="7"/>
      <c r="F316" s="7"/>
      <c r="G316" s="7"/>
    </row>
    <row r="317" spans="2:7" ht="20.100000000000001" customHeight="1" x14ac:dyDescent="0.25">
      <c r="B317" s="69"/>
      <c r="C317" s="70"/>
      <c r="D317" s="70"/>
      <c r="E317" s="7"/>
      <c r="F317" s="7"/>
      <c r="G317" s="7"/>
    </row>
    <row r="318" spans="2:7" ht="20.100000000000001" customHeight="1" x14ac:dyDescent="0.25">
      <c r="B318" s="69"/>
      <c r="C318" s="70"/>
      <c r="D318" s="70"/>
      <c r="E318" s="7"/>
      <c r="F318" s="7"/>
      <c r="G318" s="7"/>
    </row>
    <row r="319" spans="2:7" ht="20.100000000000001" customHeight="1" x14ac:dyDescent="0.25">
      <c r="B319" s="69"/>
      <c r="C319" s="70"/>
      <c r="D319" s="70"/>
      <c r="E319" s="7"/>
      <c r="F319" s="7"/>
      <c r="G319" s="7"/>
    </row>
    <row r="320" spans="2:7" ht="20.100000000000001" customHeight="1" x14ac:dyDescent="0.25">
      <c r="B320" s="69"/>
      <c r="C320" s="70"/>
      <c r="D320" s="70"/>
      <c r="E320" s="7"/>
      <c r="F320" s="7"/>
      <c r="G320" s="7"/>
    </row>
    <row r="321" spans="2:7" ht="20.100000000000001" customHeight="1" x14ac:dyDescent="0.25">
      <c r="B321" s="69"/>
      <c r="C321" s="70"/>
      <c r="D321" s="70"/>
      <c r="E321" s="7"/>
      <c r="F321" s="7"/>
      <c r="G321" s="7"/>
    </row>
    <row r="322" spans="2:7" ht="20.100000000000001" customHeight="1" x14ac:dyDescent="0.25">
      <c r="B322" s="69"/>
      <c r="C322" s="70"/>
      <c r="D322" s="70"/>
      <c r="E322" s="7"/>
      <c r="F322" s="7"/>
      <c r="G322" s="7"/>
    </row>
    <row r="323" spans="2:7" ht="20.100000000000001" customHeight="1" x14ac:dyDescent="0.25">
      <c r="B323" s="69"/>
      <c r="C323" s="70"/>
      <c r="D323" s="70"/>
      <c r="E323" s="7"/>
      <c r="F323" s="7"/>
      <c r="G323" s="7"/>
    </row>
    <row r="324" spans="2:7" ht="20.100000000000001" customHeight="1" x14ac:dyDescent="0.25">
      <c r="B324" s="69"/>
      <c r="C324" s="70"/>
      <c r="D324" s="70"/>
      <c r="E324" s="7"/>
      <c r="F324" s="7"/>
      <c r="G324" s="7"/>
    </row>
    <row r="325" spans="2:7" ht="20.100000000000001" customHeight="1" x14ac:dyDescent="0.25">
      <c r="B325" s="69"/>
      <c r="C325" s="70"/>
      <c r="D325" s="70"/>
      <c r="E325" s="7"/>
      <c r="F325" s="7"/>
      <c r="G325" s="7"/>
    </row>
    <row r="326" spans="2:7" ht="20.100000000000001" customHeight="1" x14ac:dyDescent="0.25">
      <c r="B326" s="69"/>
      <c r="C326" s="70"/>
      <c r="D326" s="70"/>
      <c r="E326" s="7"/>
      <c r="F326" s="7"/>
      <c r="G326" s="7"/>
    </row>
    <row r="327" spans="2:7" ht="20.100000000000001" customHeight="1" x14ac:dyDescent="0.25">
      <c r="B327" s="69"/>
      <c r="C327" s="70"/>
      <c r="D327" s="70"/>
      <c r="E327" s="7"/>
      <c r="F327" s="7"/>
      <c r="G327" s="7"/>
    </row>
    <row r="328" spans="2:7" ht="20.100000000000001" customHeight="1" x14ac:dyDescent="0.25">
      <c r="B328" s="69"/>
      <c r="C328" s="70"/>
      <c r="D328" s="70"/>
      <c r="E328" s="7"/>
      <c r="F328" s="7"/>
      <c r="G328" s="7"/>
    </row>
    <row r="329" spans="2:7" ht="20.100000000000001" customHeight="1" x14ac:dyDescent="0.25">
      <c r="B329" s="69"/>
      <c r="C329" s="70"/>
      <c r="D329" s="70"/>
      <c r="E329" s="7"/>
      <c r="F329" s="7"/>
      <c r="G329" s="7"/>
    </row>
    <row r="330" spans="2:7" ht="20.100000000000001" customHeight="1" x14ac:dyDescent="0.25">
      <c r="B330" s="69"/>
      <c r="C330" s="70"/>
      <c r="D330" s="70"/>
      <c r="E330" s="7"/>
      <c r="F330" s="7"/>
      <c r="G330" s="7"/>
    </row>
    <row r="331" spans="2:7" ht="20.100000000000001" customHeight="1" x14ac:dyDescent="0.25">
      <c r="B331" s="69"/>
      <c r="C331" s="70"/>
      <c r="D331" s="70"/>
      <c r="E331" s="7"/>
      <c r="F331" s="7"/>
      <c r="G331" s="7"/>
    </row>
    <row r="332" spans="2:7" ht="20.100000000000001" customHeight="1" x14ac:dyDescent="0.25">
      <c r="B332" s="69"/>
      <c r="C332" s="70"/>
      <c r="D332" s="70"/>
      <c r="E332" s="7"/>
      <c r="F332" s="7"/>
      <c r="G332" s="7"/>
    </row>
    <row r="333" spans="2:7" ht="20.100000000000001" customHeight="1" x14ac:dyDescent="0.25">
      <c r="B333" s="69"/>
      <c r="C333" s="70"/>
      <c r="D333" s="70"/>
      <c r="E333" s="7"/>
      <c r="F333" s="7"/>
      <c r="G333" s="7"/>
    </row>
    <row r="334" spans="2:7" ht="20.100000000000001" customHeight="1" x14ac:dyDescent="0.25">
      <c r="B334" s="69"/>
      <c r="C334" s="70"/>
      <c r="D334" s="70"/>
      <c r="E334" s="7"/>
      <c r="F334" s="7"/>
      <c r="G334" s="7"/>
    </row>
    <row r="335" spans="2:7" ht="20.100000000000001" customHeight="1" x14ac:dyDescent="0.25">
      <c r="B335" s="69"/>
      <c r="C335" s="70"/>
      <c r="D335" s="70"/>
      <c r="E335" s="7"/>
      <c r="F335" s="7"/>
      <c r="G335" s="7"/>
    </row>
    <row r="336" spans="2:7" ht="20.100000000000001" customHeight="1" x14ac:dyDescent="0.25">
      <c r="B336" s="69"/>
      <c r="C336" s="70"/>
      <c r="D336" s="70"/>
      <c r="E336" s="7"/>
      <c r="F336" s="7"/>
      <c r="G336" s="7"/>
    </row>
    <row r="337" spans="2:7" ht="20.100000000000001" customHeight="1" x14ac:dyDescent="0.25">
      <c r="B337" s="69"/>
      <c r="C337" s="70"/>
      <c r="D337" s="70"/>
      <c r="E337" s="7"/>
      <c r="F337" s="7"/>
      <c r="G337" s="7"/>
    </row>
    <row r="338" spans="2:7" ht="20.100000000000001" customHeight="1" x14ac:dyDescent="0.25">
      <c r="B338" s="69"/>
      <c r="C338" s="70"/>
      <c r="D338" s="70"/>
      <c r="E338" s="7"/>
      <c r="F338" s="7"/>
      <c r="G338" s="7"/>
    </row>
    <row r="339" spans="2:7" ht="20.100000000000001" customHeight="1" x14ac:dyDescent="0.25">
      <c r="B339" s="69"/>
      <c r="C339" s="70"/>
      <c r="D339" s="70"/>
      <c r="E339" s="7"/>
      <c r="F339" s="7"/>
      <c r="G339" s="7"/>
    </row>
    <row r="340" spans="2:7" ht="20.100000000000001" customHeight="1" x14ac:dyDescent="0.25">
      <c r="B340" s="69"/>
      <c r="C340" s="70"/>
      <c r="D340" s="70"/>
      <c r="E340" s="7"/>
      <c r="F340" s="7"/>
      <c r="G340" s="7"/>
    </row>
    <row r="341" spans="2:7" ht="20.100000000000001" customHeight="1" x14ac:dyDescent="0.25">
      <c r="B341" s="69"/>
      <c r="C341" s="70"/>
      <c r="D341" s="70"/>
      <c r="E341" s="7"/>
      <c r="F341" s="7"/>
      <c r="G341" s="7"/>
    </row>
    <row r="342" spans="2:7" ht="20.100000000000001" customHeight="1" x14ac:dyDescent="0.25">
      <c r="B342" s="69"/>
      <c r="C342" s="70"/>
      <c r="D342" s="70"/>
      <c r="E342" s="7"/>
      <c r="F342" s="7"/>
      <c r="G342" s="7"/>
    </row>
    <row r="343" spans="2:7" ht="20.100000000000001" customHeight="1" x14ac:dyDescent="0.25">
      <c r="B343" s="69"/>
      <c r="C343" s="70"/>
      <c r="D343" s="70"/>
      <c r="E343" s="7"/>
      <c r="F343" s="7"/>
      <c r="G343" s="7"/>
    </row>
    <row r="344" spans="2:7" ht="20.100000000000001" customHeight="1" x14ac:dyDescent="0.25">
      <c r="B344" s="69"/>
      <c r="C344" s="70"/>
      <c r="D344" s="70"/>
      <c r="E344" s="7"/>
      <c r="F344" s="7"/>
      <c r="G344" s="7"/>
    </row>
    <row r="345" spans="2:7" ht="20.100000000000001" customHeight="1" x14ac:dyDescent="0.25">
      <c r="B345" s="69"/>
      <c r="C345" s="70"/>
      <c r="D345" s="70"/>
      <c r="E345" s="7"/>
      <c r="F345" s="7"/>
      <c r="G345" s="7"/>
    </row>
    <row r="346" spans="2:7" ht="20.100000000000001" customHeight="1" x14ac:dyDescent="0.25">
      <c r="B346" s="69"/>
      <c r="C346" s="70"/>
      <c r="D346" s="70"/>
      <c r="E346" s="7"/>
      <c r="F346" s="7"/>
      <c r="G346" s="7"/>
    </row>
    <row r="347" spans="2:7" ht="20.100000000000001" customHeight="1" x14ac:dyDescent="0.25">
      <c r="B347" s="69"/>
      <c r="C347" s="70"/>
      <c r="D347" s="70"/>
      <c r="E347" s="7"/>
      <c r="F347" s="7"/>
      <c r="G347" s="7"/>
    </row>
    <row r="348" spans="2:7" ht="20.100000000000001" customHeight="1" x14ac:dyDescent="0.25">
      <c r="B348" s="69"/>
      <c r="C348" s="70"/>
      <c r="D348" s="70"/>
      <c r="E348" s="7"/>
      <c r="F348" s="7"/>
      <c r="G348" s="7"/>
    </row>
    <row r="349" spans="2:7" ht="20.100000000000001" customHeight="1" x14ac:dyDescent="0.25">
      <c r="B349" s="69"/>
      <c r="C349" s="70"/>
      <c r="D349" s="70"/>
      <c r="E349" s="7"/>
      <c r="F349" s="7"/>
      <c r="G349" s="7"/>
    </row>
    <row r="350" spans="2:7" ht="20.100000000000001" customHeight="1" x14ac:dyDescent="0.25">
      <c r="B350" s="69"/>
      <c r="C350" s="70"/>
      <c r="D350" s="70"/>
      <c r="E350" s="7"/>
      <c r="F350" s="7"/>
      <c r="G350" s="7"/>
    </row>
    <row r="351" spans="2:7" ht="20.100000000000001" customHeight="1" x14ac:dyDescent="0.25">
      <c r="B351" s="69"/>
      <c r="C351" s="70"/>
      <c r="D351" s="70"/>
      <c r="E351" s="7"/>
      <c r="F351" s="7"/>
      <c r="G351" s="7"/>
    </row>
    <row r="352" spans="2:7" ht="20.100000000000001" customHeight="1" x14ac:dyDescent="0.25">
      <c r="B352" s="69"/>
      <c r="C352" s="70"/>
      <c r="D352" s="70"/>
      <c r="E352" s="7"/>
      <c r="F352" s="7"/>
      <c r="G352" s="7"/>
    </row>
    <row r="353" spans="2:7" ht="20.100000000000001" customHeight="1" x14ac:dyDescent="0.25">
      <c r="B353" s="69"/>
      <c r="C353" s="70"/>
      <c r="D353" s="70"/>
      <c r="E353" s="7"/>
      <c r="F353" s="7"/>
      <c r="G353" s="7"/>
    </row>
    <row r="354" spans="2:7" ht="20.100000000000001" customHeight="1" x14ac:dyDescent="0.25">
      <c r="B354" s="69"/>
      <c r="C354" s="70"/>
      <c r="D354" s="70"/>
      <c r="E354" s="7"/>
      <c r="F354" s="7"/>
      <c r="G354" s="7"/>
    </row>
    <row r="355" spans="2:7" ht="20.100000000000001" customHeight="1" x14ac:dyDescent="0.25">
      <c r="B355" s="69"/>
      <c r="C355" s="70"/>
      <c r="D355" s="70"/>
      <c r="E355" s="7"/>
      <c r="F355" s="7"/>
      <c r="G355" s="7"/>
    </row>
    <row r="356" spans="2:7" ht="20.100000000000001" customHeight="1" x14ac:dyDescent="0.25">
      <c r="B356" s="69"/>
      <c r="C356" s="70"/>
      <c r="D356" s="70"/>
      <c r="E356" s="7"/>
      <c r="F356" s="7"/>
      <c r="G356" s="7"/>
    </row>
    <row r="357" spans="2:7" ht="20.100000000000001" customHeight="1" x14ac:dyDescent="0.25">
      <c r="B357" s="69"/>
      <c r="C357" s="70"/>
      <c r="D357" s="70"/>
      <c r="E357" s="7"/>
      <c r="F357" s="7"/>
      <c r="G357" s="7"/>
    </row>
    <row r="358" spans="2:7" ht="20.100000000000001" customHeight="1" x14ac:dyDescent="0.25">
      <c r="B358" s="69"/>
      <c r="C358" s="70"/>
      <c r="D358" s="70"/>
      <c r="E358" s="7"/>
      <c r="F358" s="7"/>
      <c r="G358" s="7"/>
    </row>
    <row r="359" spans="2:7" ht="20.100000000000001" customHeight="1" x14ac:dyDescent="0.25">
      <c r="B359" s="69"/>
      <c r="C359" s="70"/>
      <c r="D359" s="70"/>
      <c r="E359" s="7"/>
      <c r="F359" s="7"/>
      <c r="G359" s="7"/>
    </row>
    <row r="360" spans="2:7" ht="20.100000000000001" customHeight="1" x14ac:dyDescent="0.25">
      <c r="B360" s="69"/>
      <c r="C360" s="70"/>
      <c r="D360" s="70"/>
      <c r="E360" s="7"/>
      <c r="F360" s="7"/>
      <c r="G360" s="7"/>
    </row>
    <row r="361" spans="2:7" ht="20.100000000000001" customHeight="1" x14ac:dyDescent="0.25">
      <c r="B361" s="69"/>
      <c r="C361" s="70"/>
      <c r="D361" s="70"/>
      <c r="E361" s="7"/>
      <c r="F361" s="7"/>
      <c r="G361" s="7"/>
    </row>
    <row r="362" spans="2:7" ht="20.100000000000001" customHeight="1" x14ac:dyDescent="0.25">
      <c r="B362" s="69"/>
      <c r="C362" s="70"/>
      <c r="D362" s="70"/>
      <c r="E362" s="7"/>
      <c r="F362" s="7"/>
      <c r="G362" s="7"/>
    </row>
    <row r="363" spans="2:7" ht="20.100000000000001" customHeight="1" x14ac:dyDescent="0.25">
      <c r="B363" s="69"/>
      <c r="C363" s="70"/>
      <c r="D363" s="70"/>
      <c r="E363" s="7"/>
      <c r="F363" s="7"/>
      <c r="G363" s="7"/>
    </row>
    <row r="364" spans="2:7" ht="20.100000000000001" customHeight="1" x14ac:dyDescent="0.25">
      <c r="B364" s="69"/>
      <c r="C364" s="70"/>
      <c r="D364" s="70"/>
      <c r="E364" s="7"/>
      <c r="F364" s="7"/>
      <c r="G364" s="7"/>
    </row>
    <row r="365" spans="2:7" ht="20.100000000000001" customHeight="1" x14ac:dyDescent="0.25">
      <c r="B365" s="69"/>
      <c r="C365" s="70"/>
      <c r="D365" s="70"/>
      <c r="E365" s="7"/>
      <c r="F365" s="7"/>
      <c r="G365" s="7"/>
    </row>
    <row r="366" spans="2:7" ht="20.100000000000001" customHeight="1" x14ac:dyDescent="0.25">
      <c r="B366" s="69"/>
      <c r="C366" s="70"/>
      <c r="D366" s="70"/>
      <c r="E366" s="7"/>
      <c r="F366" s="7"/>
      <c r="G366" s="7"/>
    </row>
    <row r="367" spans="2:7" ht="20.100000000000001" customHeight="1" x14ac:dyDescent="0.25">
      <c r="B367" s="69"/>
      <c r="C367" s="70"/>
      <c r="D367" s="70"/>
      <c r="E367" s="7"/>
      <c r="F367" s="7"/>
      <c r="G367" s="7"/>
    </row>
    <row r="368" spans="2:7" ht="20.100000000000001" customHeight="1" x14ac:dyDescent="0.25">
      <c r="B368" s="69"/>
      <c r="C368" s="70"/>
      <c r="D368" s="70"/>
      <c r="E368" s="7"/>
      <c r="F368" s="7"/>
      <c r="G368" s="7"/>
    </row>
    <row r="369" spans="2:7" ht="20.100000000000001" customHeight="1" x14ac:dyDescent="0.25">
      <c r="B369" s="69"/>
      <c r="C369" s="70"/>
      <c r="D369" s="70"/>
      <c r="E369" s="7"/>
      <c r="F369" s="7"/>
      <c r="G369" s="7"/>
    </row>
    <row r="370" spans="2:7" ht="20.100000000000001" customHeight="1" x14ac:dyDescent="0.25">
      <c r="B370" s="69"/>
      <c r="C370" s="70"/>
      <c r="D370" s="70"/>
      <c r="E370" s="7"/>
      <c r="F370" s="7"/>
      <c r="G370" s="7"/>
    </row>
    <row r="371" spans="2:7" ht="20.100000000000001" customHeight="1" x14ac:dyDescent="0.25">
      <c r="B371" s="69"/>
      <c r="C371" s="70"/>
      <c r="D371" s="70"/>
      <c r="E371" s="7"/>
      <c r="F371" s="7"/>
      <c r="G371" s="7"/>
    </row>
    <row r="372" spans="2:7" ht="20.100000000000001" customHeight="1" x14ac:dyDescent="0.25">
      <c r="B372" s="69"/>
      <c r="C372" s="70"/>
      <c r="D372" s="70"/>
      <c r="E372" s="7"/>
      <c r="F372" s="7"/>
      <c r="G372" s="7"/>
    </row>
    <row r="373" spans="2:7" ht="20.100000000000001" customHeight="1" x14ac:dyDescent="0.25">
      <c r="B373" s="69"/>
      <c r="C373" s="70"/>
      <c r="D373" s="70"/>
      <c r="E373" s="7"/>
      <c r="F373" s="7"/>
      <c r="G373" s="7"/>
    </row>
    <row r="374" spans="2:7" ht="20.100000000000001" customHeight="1" x14ac:dyDescent="0.25">
      <c r="B374" s="69"/>
      <c r="C374" s="70"/>
      <c r="D374" s="70"/>
      <c r="E374" s="7"/>
      <c r="F374" s="7"/>
      <c r="G374" s="7"/>
    </row>
    <row r="375" spans="2:7" ht="20.100000000000001" customHeight="1" x14ac:dyDescent="0.25">
      <c r="B375" s="69"/>
      <c r="C375" s="70"/>
      <c r="D375" s="70"/>
      <c r="E375" s="7"/>
      <c r="F375" s="7"/>
      <c r="G375" s="7"/>
    </row>
    <row r="376" spans="2:7" ht="20.100000000000001" customHeight="1" x14ac:dyDescent="0.25">
      <c r="B376" s="69"/>
      <c r="C376" s="70"/>
      <c r="D376" s="70"/>
      <c r="E376" s="7"/>
      <c r="F376" s="7"/>
      <c r="G376" s="7"/>
    </row>
    <row r="377" spans="2:7" ht="20.100000000000001" customHeight="1" x14ac:dyDescent="0.25">
      <c r="B377" s="69"/>
      <c r="C377" s="70"/>
      <c r="D377" s="70"/>
      <c r="E377" s="7"/>
      <c r="F377" s="7"/>
      <c r="G377" s="7"/>
    </row>
    <row r="378" spans="2:7" ht="20.100000000000001" customHeight="1" x14ac:dyDescent="0.25">
      <c r="B378" s="69"/>
      <c r="C378" s="70"/>
      <c r="D378" s="70"/>
      <c r="E378" s="7"/>
      <c r="F378" s="7"/>
      <c r="G378" s="7"/>
    </row>
    <row r="379" spans="2:7" ht="20.100000000000001" customHeight="1" x14ac:dyDescent="0.25">
      <c r="B379" s="69"/>
      <c r="C379" s="70"/>
      <c r="D379" s="70"/>
      <c r="E379" s="7"/>
      <c r="F379" s="7"/>
      <c r="G379" s="7"/>
    </row>
    <row r="380" spans="2:7" ht="20.100000000000001" customHeight="1" x14ac:dyDescent="0.25">
      <c r="B380" s="69"/>
      <c r="C380" s="70"/>
      <c r="D380" s="70"/>
      <c r="E380" s="7"/>
      <c r="F380" s="7"/>
      <c r="G380" s="7"/>
    </row>
    <row r="381" spans="2:7" ht="20.100000000000001" customHeight="1" x14ac:dyDescent="0.25">
      <c r="B381" s="69"/>
      <c r="C381" s="70"/>
      <c r="D381" s="70"/>
      <c r="E381" s="7"/>
      <c r="F381" s="7"/>
      <c r="G381" s="7"/>
    </row>
    <row r="382" spans="2:7" ht="20.100000000000001" customHeight="1" x14ac:dyDescent="0.25">
      <c r="B382" s="69"/>
      <c r="C382" s="70"/>
      <c r="D382" s="70"/>
      <c r="E382" s="7"/>
      <c r="F382" s="7"/>
      <c r="G382" s="7"/>
    </row>
    <row r="383" spans="2:7" ht="20.100000000000001" customHeight="1" x14ac:dyDescent="0.25">
      <c r="B383" s="69"/>
      <c r="C383" s="70"/>
      <c r="D383" s="70"/>
      <c r="E383" s="7"/>
      <c r="F383" s="7"/>
      <c r="G383" s="7"/>
    </row>
    <row r="384" spans="2:7" ht="20.100000000000001" customHeight="1" x14ac:dyDescent="0.25">
      <c r="B384" s="69"/>
      <c r="C384" s="70"/>
      <c r="D384" s="70"/>
      <c r="E384" s="7"/>
      <c r="F384" s="7"/>
      <c r="G384" s="7"/>
    </row>
    <row r="385" spans="2:7" ht="20.100000000000001" customHeight="1" x14ac:dyDescent="0.25">
      <c r="B385" s="69"/>
      <c r="C385" s="70"/>
      <c r="D385" s="70"/>
      <c r="E385" s="7"/>
      <c r="F385" s="7"/>
      <c r="G385" s="7"/>
    </row>
    <row r="386" spans="2:7" ht="20.100000000000001" customHeight="1" x14ac:dyDescent="0.25">
      <c r="B386" s="69"/>
      <c r="C386" s="70"/>
      <c r="D386" s="70"/>
      <c r="E386" s="7"/>
      <c r="F386" s="7"/>
      <c r="G386" s="7"/>
    </row>
    <row r="387" spans="2:7" ht="20.100000000000001" customHeight="1" x14ac:dyDescent="0.25">
      <c r="B387" s="69"/>
      <c r="C387" s="70"/>
      <c r="D387" s="70"/>
      <c r="E387" s="7"/>
      <c r="F387" s="7"/>
      <c r="G387" s="7"/>
    </row>
    <row r="388" spans="2:7" ht="20.100000000000001" customHeight="1" x14ac:dyDescent="0.25">
      <c r="B388" s="69"/>
      <c r="C388" s="70"/>
      <c r="D388" s="70"/>
      <c r="E388" s="7"/>
      <c r="F388" s="7"/>
      <c r="G388" s="7"/>
    </row>
    <row r="389" spans="2:7" ht="20.100000000000001" customHeight="1" x14ac:dyDescent="0.25">
      <c r="B389" s="69"/>
      <c r="C389" s="70"/>
      <c r="D389" s="70"/>
      <c r="E389" s="7"/>
      <c r="F389" s="7"/>
      <c r="G389" s="7"/>
    </row>
    <row r="390" spans="2:7" ht="20.100000000000001" customHeight="1" x14ac:dyDescent="0.25">
      <c r="B390" s="69"/>
      <c r="C390" s="70"/>
      <c r="D390" s="70"/>
      <c r="E390" s="7"/>
      <c r="F390" s="7"/>
      <c r="G390" s="7"/>
    </row>
    <row r="391" spans="2:7" ht="20.100000000000001" customHeight="1" x14ac:dyDescent="0.25">
      <c r="B391" s="69"/>
      <c r="C391" s="70"/>
      <c r="D391" s="70"/>
      <c r="E391" s="7"/>
      <c r="F391" s="7"/>
      <c r="G391" s="7"/>
    </row>
    <row r="392" spans="2:7" ht="20.100000000000001" customHeight="1" x14ac:dyDescent="0.25">
      <c r="B392" s="69"/>
      <c r="C392" s="70"/>
      <c r="D392" s="70"/>
      <c r="E392" s="7"/>
      <c r="F392" s="7"/>
      <c r="G392" s="7"/>
    </row>
    <row r="393" spans="2:7" ht="20.100000000000001" customHeight="1" x14ac:dyDescent="0.25">
      <c r="B393" s="69"/>
      <c r="C393" s="70"/>
      <c r="D393" s="70"/>
      <c r="E393" s="7"/>
      <c r="F393" s="7"/>
      <c r="G393" s="7"/>
    </row>
    <row r="394" spans="2:7" ht="20.100000000000001" customHeight="1" x14ac:dyDescent="0.25">
      <c r="B394" s="69"/>
      <c r="C394" s="70"/>
      <c r="D394" s="70"/>
      <c r="E394" s="7"/>
      <c r="F394" s="7"/>
      <c r="G394" s="7"/>
    </row>
    <row r="395" spans="2:7" ht="20.100000000000001" customHeight="1" x14ac:dyDescent="0.25">
      <c r="B395" s="69"/>
      <c r="C395" s="70"/>
      <c r="D395" s="70"/>
      <c r="E395" s="7"/>
      <c r="F395" s="7"/>
      <c r="G395" s="7"/>
    </row>
    <row r="396" spans="2:7" ht="20.100000000000001" customHeight="1" x14ac:dyDescent="0.25">
      <c r="B396" s="69"/>
      <c r="C396" s="70"/>
      <c r="D396" s="70"/>
      <c r="E396" s="7"/>
      <c r="F396" s="7"/>
      <c r="G396" s="7"/>
    </row>
    <row r="397" spans="2:7" ht="20.100000000000001" customHeight="1" x14ac:dyDescent="0.25">
      <c r="B397" s="69"/>
      <c r="C397" s="70"/>
      <c r="D397" s="70"/>
      <c r="E397" s="7"/>
      <c r="F397" s="7"/>
      <c r="G397" s="7"/>
    </row>
    <row r="398" spans="2:7" ht="20.100000000000001" customHeight="1" x14ac:dyDescent="0.25">
      <c r="B398" s="69"/>
      <c r="C398" s="70"/>
      <c r="D398" s="70"/>
      <c r="E398" s="7"/>
      <c r="F398" s="7"/>
      <c r="G398" s="7"/>
    </row>
    <row r="399" spans="2:7" ht="20.100000000000001" customHeight="1" x14ac:dyDescent="0.25">
      <c r="B399" s="69"/>
      <c r="C399" s="70"/>
      <c r="D399" s="70"/>
      <c r="E399" s="7"/>
      <c r="F399" s="7"/>
      <c r="G399" s="7"/>
    </row>
    <row r="400" spans="2:7" ht="20.100000000000001" customHeight="1" x14ac:dyDescent="0.25">
      <c r="B400" s="69"/>
      <c r="C400" s="70"/>
      <c r="D400" s="70"/>
      <c r="E400" s="7"/>
      <c r="F400" s="7"/>
      <c r="G400" s="7"/>
    </row>
    <row r="401" spans="2:7" ht="20.100000000000001" customHeight="1" x14ac:dyDescent="0.25">
      <c r="B401" s="69"/>
      <c r="C401" s="70"/>
      <c r="D401" s="70"/>
      <c r="E401" s="7"/>
      <c r="F401" s="7"/>
      <c r="G401" s="7"/>
    </row>
    <row r="402" spans="2:7" ht="20.100000000000001" customHeight="1" x14ac:dyDescent="0.25">
      <c r="B402" s="69"/>
      <c r="C402" s="70"/>
      <c r="D402" s="70"/>
      <c r="E402" s="7"/>
      <c r="F402" s="7"/>
      <c r="G402" s="7"/>
    </row>
    <row r="403" spans="2:7" ht="20.100000000000001" customHeight="1" x14ac:dyDescent="0.25">
      <c r="B403" s="69"/>
      <c r="C403" s="70"/>
      <c r="D403" s="70"/>
      <c r="E403" s="7"/>
      <c r="F403" s="7"/>
      <c r="G403" s="7"/>
    </row>
    <row r="404" spans="2:7" ht="20.100000000000001" customHeight="1" x14ac:dyDescent="0.25">
      <c r="B404" s="69"/>
      <c r="C404" s="70"/>
      <c r="D404" s="70"/>
      <c r="E404" s="7"/>
      <c r="F404" s="7"/>
      <c r="G404" s="7"/>
    </row>
    <row r="405" spans="2:7" ht="20.100000000000001" customHeight="1" x14ac:dyDescent="0.25">
      <c r="B405" s="69"/>
      <c r="C405" s="70"/>
      <c r="D405" s="70"/>
      <c r="E405" s="7"/>
      <c r="F405" s="7"/>
      <c r="G405" s="7"/>
    </row>
    <row r="406" spans="2:7" ht="20.100000000000001" customHeight="1" x14ac:dyDescent="0.25">
      <c r="B406" s="69"/>
      <c r="C406" s="70"/>
      <c r="D406" s="70"/>
      <c r="E406" s="7"/>
      <c r="F406" s="7"/>
      <c r="G406" s="7"/>
    </row>
    <row r="407" spans="2:7" ht="20.100000000000001" customHeight="1" x14ac:dyDescent="0.25">
      <c r="B407" s="69"/>
      <c r="C407" s="70"/>
      <c r="D407" s="70"/>
      <c r="E407" s="7"/>
      <c r="F407" s="7"/>
      <c r="G407" s="7"/>
    </row>
    <row r="408" spans="2:7" ht="20.100000000000001" customHeight="1" x14ac:dyDescent="0.25">
      <c r="B408" s="69"/>
      <c r="C408" s="70"/>
      <c r="D408" s="70"/>
      <c r="E408" s="7"/>
      <c r="F408" s="7"/>
      <c r="G408" s="7"/>
    </row>
    <row r="409" spans="2:7" ht="20.100000000000001" customHeight="1" x14ac:dyDescent="0.25">
      <c r="B409" s="69"/>
      <c r="C409" s="70"/>
      <c r="D409" s="70"/>
      <c r="E409" s="7"/>
      <c r="F409" s="7"/>
      <c r="G409" s="7"/>
    </row>
    <row r="410" spans="2:7" ht="20.100000000000001" customHeight="1" x14ac:dyDescent="0.25">
      <c r="B410" s="69"/>
      <c r="C410" s="70"/>
      <c r="D410" s="70"/>
      <c r="E410" s="7"/>
      <c r="F410" s="7"/>
      <c r="G410" s="7"/>
    </row>
    <row r="411" spans="2:7" ht="20.100000000000001" customHeight="1" x14ac:dyDescent="0.25">
      <c r="B411" s="69"/>
      <c r="C411" s="70"/>
      <c r="D411" s="70"/>
      <c r="E411" s="7"/>
      <c r="F411" s="7"/>
      <c r="G411" s="7"/>
    </row>
    <row r="412" spans="2:7" ht="20.100000000000001" customHeight="1" x14ac:dyDescent="0.25">
      <c r="B412" s="69"/>
      <c r="C412" s="70"/>
      <c r="D412" s="70"/>
      <c r="E412" s="7"/>
      <c r="F412" s="7"/>
      <c r="G412" s="7"/>
    </row>
    <row r="413" spans="2:7" ht="20.100000000000001" customHeight="1" x14ac:dyDescent="0.25">
      <c r="B413" s="69"/>
      <c r="C413" s="70"/>
      <c r="D413" s="70"/>
      <c r="E413" s="7"/>
      <c r="F413" s="7"/>
      <c r="G413" s="7"/>
    </row>
    <row r="414" spans="2:7" ht="20.100000000000001" customHeight="1" x14ac:dyDescent="0.25">
      <c r="B414" s="69"/>
      <c r="C414" s="70"/>
      <c r="D414" s="70"/>
      <c r="E414" s="7"/>
      <c r="F414" s="7"/>
      <c r="G414" s="7"/>
    </row>
    <row r="415" spans="2:7" ht="20.100000000000001" customHeight="1" x14ac:dyDescent="0.25">
      <c r="B415" s="69"/>
      <c r="C415" s="70"/>
      <c r="D415" s="70"/>
      <c r="E415" s="7"/>
      <c r="F415" s="7"/>
      <c r="G415" s="7"/>
    </row>
    <row r="416" spans="2:7" ht="20.100000000000001" customHeight="1" x14ac:dyDescent="0.25">
      <c r="B416" s="69"/>
      <c r="C416" s="70"/>
      <c r="D416" s="70"/>
      <c r="E416" s="7"/>
      <c r="F416" s="7"/>
      <c r="G416" s="7"/>
    </row>
    <row r="417" spans="2:7" ht="20.100000000000001" customHeight="1" x14ac:dyDescent="0.25">
      <c r="B417" s="69"/>
      <c r="C417" s="70"/>
      <c r="D417" s="70"/>
      <c r="E417" s="7"/>
      <c r="F417" s="7"/>
      <c r="G417" s="7"/>
    </row>
    <row r="418" spans="2:7" ht="20.100000000000001" customHeight="1" x14ac:dyDescent="0.25">
      <c r="B418" s="69"/>
      <c r="C418" s="70"/>
      <c r="D418" s="70"/>
      <c r="E418" s="7"/>
      <c r="F418" s="7"/>
      <c r="G418" s="7"/>
    </row>
    <row r="419" spans="2:7" ht="20.100000000000001" customHeight="1" x14ac:dyDescent="0.25">
      <c r="B419" s="69"/>
      <c r="C419" s="70"/>
      <c r="D419" s="70"/>
      <c r="E419" s="7"/>
      <c r="F419" s="7"/>
      <c r="G419" s="7"/>
    </row>
    <row r="420" spans="2:7" ht="20.100000000000001" customHeight="1" x14ac:dyDescent="0.25">
      <c r="B420" s="69"/>
      <c r="C420" s="70"/>
      <c r="D420" s="70"/>
      <c r="E420" s="7"/>
      <c r="F420" s="7"/>
      <c r="G420" s="7"/>
    </row>
    <row r="421" spans="2:7" ht="20.100000000000001" customHeight="1" x14ac:dyDescent="0.25">
      <c r="B421" s="69"/>
      <c r="C421" s="70"/>
      <c r="D421" s="70"/>
      <c r="E421" s="7"/>
      <c r="F421" s="7"/>
      <c r="G421" s="7"/>
    </row>
    <row r="422" spans="2:7" ht="20.100000000000001" customHeight="1" x14ac:dyDescent="0.25">
      <c r="B422" s="69"/>
      <c r="C422" s="70"/>
      <c r="D422" s="70"/>
      <c r="E422" s="7"/>
      <c r="F422" s="7"/>
      <c r="G422" s="7"/>
    </row>
    <row r="423" spans="2:7" ht="20.100000000000001" customHeight="1" x14ac:dyDescent="0.25">
      <c r="B423" s="69"/>
      <c r="C423" s="70"/>
      <c r="D423" s="70"/>
      <c r="E423" s="7"/>
      <c r="F423" s="7"/>
      <c r="G423" s="7"/>
    </row>
    <row r="424" spans="2:7" ht="20.100000000000001" customHeight="1" x14ac:dyDescent="0.25">
      <c r="B424" s="69"/>
      <c r="C424" s="70"/>
      <c r="D424" s="70"/>
      <c r="E424" s="7"/>
      <c r="F424" s="7"/>
      <c r="G424" s="7"/>
    </row>
    <row r="425" spans="2:7" ht="20.100000000000001" customHeight="1" x14ac:dyDescent="0.25">
      <c r="B425" s="69"/>
      <c r="C425" s="70"/>
      <c r="D425" s="70"/>
      <c r="E425" s="7"/>
      <c r="F425" s="7"/>
      <c r="G425" s="7"/>
    </row>
    <row r="426" spans="2:7" ht="20.100000000000001" customHeight="1" x14ac:dyDescent="0.25">
      <c r="B426" s="69"/>
      <c r="C426" s="70"/>
      <c r="D426" s="70"/>
      <c r="E426" s="7"/>
      <c r="F426" s="7"/>
      <c r="G426" s="7"/>
    </row>
    <row r="427" spans="2:7" ht="20.100000000000001" customHeight="1" x14ac:dyDescent="0.25">
      <c r="B427" s="69"/>
      <c r="C427" s="70"/>
      <c r="D427" s="70"/>
      <c r="E427" s="7"/>
      <c r="F427" s="7"/>
      <c r="G427" s="7"/>
    </row>
    <row r="428" spans="2:7" ht="20.100000000000001" customHeight="1" x14ac:dyDescent="0.25">
      <c r="B428" s="69"/>
      <c r="C428" s="70"/>
      <c r="D428" s="70"/>
      <c r="E428" s="7"/>
      <c r="F428" s="7"/>
      <c r="G428" s="7"/>
    </row>
    <row r="429" spans="2:7" ht="20.100000000000001" customHeight="1" x14ac:dyDescent="0.25">
      <c r="B429" s="69"/>
      <c r="C429" s="70"/>
      <c r="D429" s="70"/>
      <c r="E429" s="7"/>
      <c r="F429" s="7"/>
      <c r="G429" s="7"/>
    </row>
    <row r="430" spans="2:7" ht="20.100000000000001" customHeight="1" x14ac:dyDescent="0.25">
      <c r="B430" s="69"/>
      <c r="C430" s="70"/>
      <c r="D430" s="70"/>
      <c r="E430" s="7"/>
      <c r="F430" s="7"/>
      <c r="G430" s="7"/>
    </row>
    <row r="431" spans="2:7" ht="20.100000000000001" customHeight="1" x14ac:dyDescent="0.25">
      <c r="B431" s="69"/>
      <c r="C431" s="70"/>
      <c r="D431" s="70"/>
      <c r="E431" s="7"/>
      <c r="F431" s="7"/>
      <c r="G431" s="7"/>
    </row>
    <row r="432" spans="2:7" ht="20.100000000000001" customHeight="1" x14ac:dyDescent="0.25">
      <c r="B432" s="69"/>
      <c r="C432" s="70"/>
      <c r="D432" s="70"/>
      <c r="E432" s="7"/>
      <c r="F432" s="7"/>
      <c r="G432" s="7"/>
    </row>
    <row r="433" spans="2:7" ht="20.100000000000001" customHeight="1" x14ac:dyDescent="0.25">
      <c r="B433" s="69"/>
      <c r="C433" s="70"/>
      <c r="D433" s="70"/>
      <c r="E433" s="7"/>
      <c r="F433" s="7"/>
      <c r="G433" s="7"/>
    </row>
    <row r="434" spans="2:7" ht="20.100000000000001" customHeight="1" x14ac:dyDescent="0.25">
      <c r="B434" s="69"/>
      <c r="C434" s="70"/>
      <c r="D434" s="70"/>
      <c r="E434" s="7"/>
      <c r="F434" s="7"/>
      <c r="G434" s="7"/>
    </row>
    <row r="435" spans="2:7" ht="20.100000000000001" customHeight="1" x14ac:dyDescent="0.25">
      <c r="B435" s="69"/>
      <c r="C435" s="70"/>
      <c r="D435" s="70"/>
      <c r="E435" s="7"/>
      <c r="F435" s="7"/>
      <c r="G435" s="7"/>
    </row>
    <row r="436" spans="2:7" ht="20.100000000000001" customHeight="1" x14ac:dyDescent="0.25">
      <c r="B436" s="69"/>
      <c r="C436" s="70"/>
      <c r="D436" s="70"/>
      <c r="E436" s="7"/>
      <c r="F436" s="7"/>
      <c r="G436" s="7"/>
    </row>
    <row r="437" spans="2:7" ht="20.100000000000001" customHeight="1" x14ac:dyDescent="0.25">
      <c r="B437" s="69"/>
      <c r="C437" s="70"/>
      <c r="D437" s="70"/>
      <c r="E437" s="7"/>
      <c r="F437" s="7"/>
      <c r="G437" s="7"/>
    </row>
    <row r="438" spans="2:7" ht="20.100000000000001" customHeight="1" x14ac:dyDescent="0.25">
      <c r="B438" s="69"/>
      <c r="C438" s="70"/>
      <c r="D438" s="70"/>
      <c r="E438" s="7"/>
      <c r="F438" s="7"/>
      <c r="G438" s="7"/>
    </row>
    <row r="439" spans="2:7" ht="20.100000000000001" customHeight="1" x14ac:dyDescent="0.25">
      <c r="B439" s="69"/>
      <c r="C439" s="70"/>
      <c r="D439" s="70"/>
      <c r="E439" s="7"/>
      <c r="F439" s="7"/>
      <c r="G439" s="7"/>
    </row>
    <row r="440" spans="2:7" ht="20.100000000000001" customHeight="1" x14ac:dyDescent="0.25">
      <c r="B440" s="69"/>
      <c r="C440" s="70"/>
      <c r="D440" s="70"/>
      <c r="E440" s="7"/>
      <c r="F440" s="7"/>
      <c r="G440" s="7"/>
    </row>
    <row r="441" spans="2:7" ht="20.100000000000001" customHeight="1" x14ac:dyDescent="0.25">
      <c r="B441" s="69"/>
      <c r="C441" s="70"/>
      <c r="D441" s="70"/>
      <c r="E441" s="7"/>
      <c r="F441" s="7"/>
      <c r="G441" s="7"/>
    </row>
    <row r="442" spans="2:7" ht="20.100000000000001" customHeight="1" x14ac:dyDescent="0.25">
      <c r="B442" s="69"/>
      <c r="C442" s="70"/>
      <c r="D442" s="70"/>
      <c r="E442" s="7"/>
      <c r="F442" s="7"/>
      <c r="G442" s="7"/>
    </row>
    <row r="443" spans="2:7" ht="20.100000000000001" customHeight="1" x14ac:dyDescent="0.25">
      <c r="B443" s="69"/>
      <c r="C443" s="70"/>
      <c r="D443" s="70"/>
      <c r="E443" s="7"/>
      <c r="F443" s="7"/>
      <c r="G443" s="7"/>
    </row>
    <row r="444" spans="2:7" ht="20.100000000000001" customHeight="1" x14ac:dyDescent="0.25">
      <c r="B444" s="69"/>
      <c r="C444" s="70"/>
      <c r="D444" s="70"/>
      <c r="E444" s="7"/>
      <c r="F444" s="7"/>
      <c r="G444" s="7"/>
    </row>
    <row r="445" spans="2:7" ht="20.100000000000001" customHeight="1" x14ac:dyDescent="0.25">
      <c r="B445" s="69"/>
      <c r="C445" s="70"/>
      <c r="D445" s="70"/>
      <c r="E445" s="7"/>
      <c r="F445" s="7"/>
      <c r="G445" s="7"/>
    </row>
    <row r="446" spans="2:7" ht="20.100000000000001" customHeight="1" x14ac:dyDescent="0.25">
      <c r="B446" s="69"/>
      <c r="C446" s="70"/>
      <c r="D446" s="70"/>
      <c r="E446" s="7"/>
      <c r="F446" s="7"/>
      <c r="G446" s="7"/>
    </row>
    <row r="447" spans="2:7" ht="20.100000000000001" customHeight="1" x14ac:dyDescent="0.25">
      <c r="B447" s="69"/>
      <c r="C447" s="70"/>
      <c r="D447" s="70"/>
      <c r="E447" s="7"/>
      <c r="F447" s="7"/>
      <c r="G447" s="7"/>
    </row>
    <row r="448" spans="2:7" ht="20.100000000000001" customHeight="1" x14ac:dyDescent="0.25">
      <c r="B448" s="69"/>
      <c r="C448" s="70"/>
      <c r="D448" s="70"/>
      <c r="E448" s="7"/>
      <c r="F448" s="7"/>
      <c r="G448" s="7"/>
    </row>
    <row r="449" spans="2:7" ht="20.100000000000001" customHeight="1" x14ac:dyDescent="0.25">
      <c r="B449" s="69"/>
      <c r="C449" s="70"/>
      <c r="D449" s="70"/>
      <c r="E449" s="7"/>
      <c r="F449" s="7"/>
      <c r="G449" s="7"/>
    </row>
    <row r="450" spans="2:7" ht="20.100000000000001" customHeight="1" x14ac:dyDescent="0.25">
      <c r="B450" s="69"/>
      <c r="C450" s="70"/>
      <c r="D450" s="70"/>
      <c r="E450" s="7"/>
      <c r="F450" s="7"/>
      <c r="G450" s="7"/>
    </row>
    <row r="451" spans="2:7" ht="20.100000000000001" customHeight="1" x14ac:dyDescent="0.25">
      <c r="B451" s="69"/>
      <c r="C451" s="70"/>
      <c r="D451" s="70"/>
      <c r="E451" s="7"/>
      <c r="F451" s="7"/>
      <c r="G451" s="7"/>
    </row>
    <row r="452" spans="2:7" ht="20.100000000000001" customHeight="1" x14ac:dyDescent="0.25">
      <c r="B452" s="69"/>
      <c r="C452" s="70"/>
      <c r="D452" s="70"/>
      <c r="E452" s="7"/>
      <c r="F452" s="7"/>
      <c r="G452" s="7"/>
    </row>
    <row r="453" spans="2:7" ht="20.100000000000001" customHeight="1" x14ac:dyDescent="0.25">
      <c r="B453" s="69"/>
      <c r="C453" s="70"/>
      <c r="D453" s="70"/>
      <c r="E453" s="7"/>
      <c r="F453" s="7"/>
      <c r="G453" s="7"/>
    </row>
    <row r="454" spans="2:7" ht="20.100000000000001" customHeight="1" x14ac:dyDescent="0.25">
      <c r="B454" s="69"/>
      <c r="C454" s="70"/>
      <c r="D454" s="70"/>
      <c r="E454" s="7"/>
      <c r="F454" s="7"/>
      <c r="G454" s="7"/>
    </row>
    <row r="455" spans="2:7" ht="20.100000000000001" customHeight="1" x14ac:dyDescent="0.25">
      <c r="B455" s="69"/>
      <c r="C455" s="70"/>
      <c r="D455" s="70"/>
      <c r="E455" s="7"/>
      <c r="F455" s="7"/>
      <c r="G455" s="7"/>
    </row>
    <row r="456" spans="2:7" ht="20.100000000000001" customHeight="1" x14ac:dyDescent="0.25">
      <c r="B456" s="69"/>
      <c r="C456" s="70"/>
      <c r="D456" s="70"/>
      <c r="E456" s="7"/>
      <c r="F456" s="7"/>
      <c r="G456" s="7"/>
    </row>
    <row r="457" spans="2:7" ht="20.100000000000001" customHeight="1" x14ac:dyDescent="0.25">
      <c r="B457" s="69"/>
      <c r="C457" s="70"/>
      <c r="D457" s="70"/>
      <c r="E457" s="7"/>
      <c r="F457" s="7"/>
      <c r="G457" s="7"/>
    </row>
    <row r="458" spans="2:7" ht="20.100000000000001" customHeight="1" x14ac:dyDescent="0.25">
      <c r="B458" s="69"/>
      <c r="C458" s="70"/>
      <c r="D458" s="70"/>
      <c r="E458" s="7"/>
      <c r="F458" s="7"/>
      <c r="G458" s="7"/>
    </row>
    <row r="459" spans="2:7" ht="20.100000000000001" customHeight="1" x14ac:dyDescent="0.25">
      <c r="B459" s="69"/>
      <c r="C459" s="70"/>
      <c r="D459" s="70"/>
      <c r="E459" s="7"/>
      <c r="F459" s="7"/>
      <c r="G459" s="7"/>
    </row>
    <row r="460" spans="2:7" ht="20.100000000000001" customHeight="1" x14ac:dyDescent="0.25">
      <c r="B460" s="69"/>
      <c r="C460" s="70"/>
      <c r="D460" s="70"/>
      <c r="E460" s="7"/>
      <c r="F460" s="7"/>
      <c r="G460" s="7"/>
    </row>
    <row r="461" spans="2:7" ht="20.100000000000001" customHeight="1" x14ac:dyDescent="0.25">
      <c r="B461" s="69"/>
      <c r="C461" s="70"/>
      <c r="D461" s="70"/>
      <c r="E461" s="7"/>
      <c r="F461" s="7"/>
      <c r="G461" s="7"/>
    </row>
    <row r="462" spans="2:7" ht="20.100000000000001" customHeight="1" x14ac:dyDescent="0.25">
      <c r="B462" s="69"/>
      <c r="C462" s="70"/>
      <c r="D462" s="70"/>
      <c r="E462" s="7"/>
      <c r="F462" s="7"/>
      <c r="G462" s="7"/>
    </row>
    <row r="463" spans="2:7" ht="20.100000000000001" customHeight="1" x14ac:dyDescent="0.25">
      <c r="B463" s="69"/>
      <c r="C463" s="70"/>
      <c r="D463" s="70"/>
      <c r="E463" s="7"/>
      <c r="F463" s="7"/>
      <c r="G463" s="7"/>
    </row>
    <row r="464" spans="2:7" ht="20.100000000000001" customHeight="1" x14ac:dyDescent="0.25">
      <c r="B464" s="69"/>
      <c r="C464" s="70"/>
      <c r="D464" s="70"/>
      <c r="E464" s="7"/>
      <c r="F464" s="7"/>
      <c r="G464" s="7"/>
    </row>
    <row r="465" spans="2:7" ht="20.100000000000001" customHeight="1" x14ac:dyDescent="0.25">
      <c r="B465" s="69"/>
      <c r="C465" s="70"/>
      <c r="D465" s="70"/>
      <c r="E465" s="7"/>
      <c r="F465" s="7"/>
      <c r="G465" s="7"/>
    </row>
    <row r="466" spans="2:7" ht="20.100000000000001" customHeight="1" x14ac:dyDescent="0.25">
      <c r="B466" s="69"/>
      <c r="C466" s="70"/>
      <c r="D466" s="70"/>
      <c r="E466" s="7"/>
      <c r="F466" s="7"/>
      <c r="G466" s="7"/>
    </row>
    <row r="467" spans="2:7" ht="20.100000000000001" customHeight="1" x14ac:dyDescent="0.25">
      <c r="B467" s="69"/>
      <c r="C467" s="70"/>
      <c r="D467" s="70"/>
      <c r="E467" s="7"/>
      <c r="F467" s="7"/>
      <c r="G467" s="7"/>
    </row>
    <row r="468" spans="2:7" ht="20.100000000000001" customHeight="1" x14ac:dyDescent="0.25">
      <c r="B468" s="69"/>
      <c r="C468" s="70"/>
      <c r="D468" s="70"/>
      <c r="E468" s="7"/>
      <c r="F468" s="7"/>
      <c r="G468" s="7"/>
    </row>
    <row r="469" spans="2:7" ht="20.100000000000001" customHeight="1" x14ac:dyDescent="0.25">
      <c r="B469" s="69"/>
      <c r="C469" s="70"/>
      <c r="D469" s="70"/>
      <c r="E469" s="7"/>
      <c r="F469" s="7"/>
      <c r="G469" s="7"/>
    </row>
    <row r="470" spans="2:7" ht="20.100000000000001" customHeight="1" x14ac:dyDescent="0.25">
      <c r="B470" s="69"/>
      <c r="C470" s="70"/>
      <c r="D470" s="70"/>
      <c r="E470" s="7"/>
      <c r="F470" s="7"/>
      <c r="G470" s="7"/>
    </row>
    <row r="471" spans="2:7" ht="20.100000000000001" customHeight="1" x14ac:dyDescent="0.25">
      <c r="B471" s="69"/>
      <c r="C471" s="70"/>
      <c r="D471" s="70"/>
      <c r="E471" s="7"/>
      <c r="F471" s="7"/>
      <c r="G471" s="7"/>
    </row>
    <row r="472" spans="2:7" ht="20.100000000000001" customHeight="1" x14ac:dyDescent="0.25">
      <c r="B472" s="69"/>
      <c r="C472" s="70"/>
      <c r="D472" s="70"/>
      <c r="E472" s="7"/>
      <c r="F472" s="7"/>
      <c r="G472" s="7"/>
    </row>
    <row r="473" spans="2:7" ht="20.100000000000001" customHeight="1" x14ac:dyDescent="0.25">
      <c r="B473" s="69"/>
      <c r="C473" s="70"/>
      <c r="D473" s="70"/>
      <c r="E473" s="7"/>
      <c r="F473" s="7"/>
      <c r="G473" s="7"/>
    </row>
    <row r="474" spans="2:7" ht="20.100000000000001" customHeight="1" x14ac:dyDescent="0.25">
      <c r="B474" s="69"/>
      <c r="C474" s="70"/>
      <c r="D474" s="70"/>
      <c r="E474" s="7"/>
      <c r="F474" s="7"/>
      <c r="G474" s="7"/>
    </row>
    <row r="475" spans="2:7" ht="20.100000000000001" customHeight="1" x14ac:dyDescent="0.25">
      <c r="B475" s="69"/>
      <c r="C475" s="70"/>
      <c r="D475" s="70"/>
      <c r="E475" s="7"/>
      <c r="F475" s="7"/>
      <c r="G475" s="7"/>
    </row>
    <row r="476" spans="2:7" ht="20.100000000000001" customHeight="1" x14ac:dyDescent="0.25">
      <c r="B476" s="69"/>
      <c r="C476" s="70"/>
      <c r="D476" s="70"/>
      <c r="E476" s="7"/>
      <c r="F476" s="7"/>
      <c r="G476" s="7"/>
    </row>
    <row r="477" spans="2:7" ht="20.100000000000001" customHeight="1" x14ac:dyDescent="0.25">
      <c r="B477" s="69"/>
      <c r="C477" s="70"/>
      <c r="D477" s="70"/>
      <c r="E477" s="7"/>
      <c r="F477" s="7"/>
      <c r="G477" s="7"/>
    </row>
    <row r="478" spans="2:7" ht="20.100000000000001" customHeight="1" x14ac:dyDescent="0.25">
      <c r="B478" s="69"/>
      <c r="C478" s="70"/>
      <c r="D478" s="70"/>
      <c r="E478" s="7"/>
      <c r="F478" s="7"/>
      <c r="G478" s="7"/>
    </row>
    <row r="479" spans="2:7" ht="20.100000000000001" customHeight="1" x14ac:dyDescent="0.25">
      <c r="B479" s="69"/>
      <c r="C479" s="70"/>
      <c r="D479" s="70"/>
      <c r="E479" s="7"/>
      <c r="F479" s="7"/>
      <c r="G479" s="7"/>
    </row>
    <row r="480" spans="2:7" ht="20.100000000000001" customHeight="1" x14ac:dyDescent="0.25">
      <c r="B480" s="69"/>
      <c r="C480" s="70"/>
      <c r="D480" s="70"/>
      <c r="E480" s="7"/>
      <c r="F480" s="7"/>
      <c r="G480" s="7"/>
    </row>
    <row r="481" spans="2:7" ht="20.100000000000001" customHeight="1" x14ac:dyDescent="0.25">
      <c r="B481" s="69"/>
      <c r="C481" s="70"/>
      <c r="D481" s="70"/>
      <c r="E481" s="7"/>
      <c r="F481" s="7"/>
      <c r="G481" s="7"/>
    </row>
    <row r="482" spans="2:7" ht="20.100000000000001" customHeight="1" x14ac:dyDescent="0.25">
      <c r="B482" s="69"/>
      <c r="C482" s="70"/>
      <c r="D482" s="70"/>
      <c r="E482" s="7"/>
      <c r="F482" s="7"/>
      <c r="G482" s="7"/>
    </row>
    <row r="483" spans="2:7" ht="20.100000000000001" customHeight="1" x14ac:dyDescent="0.25">
      <c r="B483" s="69"/>
      <c r="C483" s="70"/>
      <c r="D483" s="70"/>
      <c r="E483" s="7"/>
      <c r="F483" s="7"/>
      <c r="G483" s="7"/>
    </row>
    <row r="484" spans="2:7" ht="20.100000000000001" customHeight="1" x14ac:dyDescent="0.25">
      <c r="B484" s="69"/>
      <c r="C484" s="70"/>
      <c r="D484" s="70"/>
      <c r="E484" s="7"/>
      <c r="F484" s="7"/>
      <c r="G484" s="7"/>
    </row>
    <row r="485" spans="2:7" ht="20.100000000000001" customHeight="1" x14ac:dyDescent="0.25">
      <c r="B485" s="69"/>
      <c r="C485" s="70"/>
      <c r="D485" s="70"/>
      <c r="E485" s="7"/>
      <c r="F485" s="7"/>
      <c r="G485" s="7"/>
    </row>
    <row r="486" spans="2:7" ht="20.100000000000001" customHeight="1" x14ac:dyDescent="0.25">
      <c r="B486" s="69"/>
      <c r="C486" s="70"/>
      <c r="D486" s="70"/>
      <c r="E486" s="7"/>
      <c r="F486" s="7"/>
      <c r="G486" s="7"/>
    </row>
    <row r="487" spans="2:7" ht="20.100000000000001" customHeight="1" x14ac:dyDescent="0.25">
      <c r="B487" s="69"/>
      <c r="C487" s="70"/>
      <c r="D487" s="70"/>
      <c r="E487" s="7"/>
      <c r="F487" s="7"/>
      <c r="G487" s="7"/>
    </row>
    <row r="488" spans="2:7" ht="20.100000000000001" customHeight="1" x14ac:dyDescent="0.25">
      <c r="B488" s="69"/>
      <c r="C488" s="70"/>
      <c r="D488" s="70"/>
      <c r="E488" s="7"/>
      <c r="F488" s="7"/>
      <c r="G488" s="7"/>
    </row>
    <row r="489" spans="2:7" ht="20.100000000000001" customHeight="1" x14ac:dyDescent="0.25">
      <c r="B489" s="69"/>
      <c r="C489" s="70"/>
      <c r="D489" s="70"/>
      <c r="E489" s="7"/>
      <c r="F489" s="7"/>
      <c r="G489" s="7"/>
    </row>
    <row r="490" spans="2:7" ht="20.100000000000001" customHeight="1" x14ac:dyDescent="0.25">
      <c r="B490" s="69"/>
      <c r="C490" s="70"/>
      <c r="D490" s="70"/>
      <c r="E490" s="7"/>
      <c r="F490" s="7"/>
      <c r="G490" s="7"/>
    </row>
    <row r="491" spans="2:7" ht="20.100000000000001" customHeight="1" x14ac:dyDescent="0.25">
      <c r="B491" s="69"/>
      <c r="C491" s="70"/>
      <c r="D491" s="70"/>
      <c r="E491" s="7"/>
      <c r="F491" s="7"/>
      <c r="G491" s="7"/>
    </row>
    <row r="492" spans="2:7" ht="20.100000000000001" customHeight="1" x14ac:dyDescent="0.25">
      <c r="B492" s="69"/>
      <c r="C492" s="70"/>
      <c r="D492" s="70"/>
      <c r="E492" s="7"/>
      <c r="F492" s="7"/>
      <c r="G492" s="7"/>
    </row>
    <row r="493" spans="2:7" ht="20.100000000000001" customHeight="1" x14ac:dyDescent="0.25">
      <c r="B493" s="69"/>
      <c r="C493" s="70"/>
      <c r="D493" s="70"/>
      <c r="E493" s="7"/>
      <c r="F493" s="7"/>
      <c r="G493" s="7"/>
    </row>
    <row r="494" spans="2:7" ht="20.100000000000001" customHeight="1" x14ac:dyDescent="0.25">
      <c r="B494" s="69"/>
      <c r="C494" s="70"/>
      <c r="D494" s="70"/>
      <c r="E494" s="7"/>
      <c r="F494" s="7"/>
      <c r="G494" s="7"/>
    </row>
    <row r="495" spans="2:7" ht="20.100000000000001" customHeight="1" x14ac:dyDescent="0.25">
      <c r="B495" s="69"/>
      <c r="C495" s="70"/>
      <c r="D495" s="70"/>
      <c r="E495" s="7"/>
      <c r="F495" s="7"/>
      <c r="G495" s="7"/>
    </row>
    <row r="496" spans="2:7" ht="20.100000000000001" customHeight="1" x14ac:dyDescent="0.25">
      <c r="B496" s="69"/>
      <c r="C496" s="70"/>
      <c r="D496" s="70"/>
      <c r="E496" s="7"/>
      <c r="F496" s="7"/>
      <c r="G496" s="7"/>
    </row>
    <row r="497" spans="2:7" ht="20.100000000000001" customHeight="1" x14ac:dyDescent="0.25">
      <c r="B497" s="69"/>
      <c r="C497" s="70"/>
      <c r="D497" s="70"/>
      <c r="E497" s="7"/>
      <c r="F497" s="7"/>
      <c r="G497" s="7"/>
    </row>
    <row r="498" spans="2:7" ht="20.100000000000001" customHeight="1" x14ac:dyDescent="0.25">
      <c r="B498" s="69"/>
      <c r="C498" s="70"/>
      <c r="D498" s="70"/>
      <c r="E498" s="7"/>
      <c r="F498" s="7"/>
      <c r="G498" s="7"/>
    </row>
    <row r="499" spans="2:7" ht="20.100000000000001" customHeight="1" x14ac:dyDescent="0.25">
      <c r="B499" s="69"/>
      <c r="C499" s="70"/>
      <c r="D499" s="70"/>
      <c r="E499" s="7"/>
      <c r="F499" s="7"/>
      <c r="G499" s="7"/>
    </row>
    <row r="500" spans="2:7" ht="20.100000000000001" customHeight="1" x14ac:dyDescent="0.25">
      <c r="B500" s="69"/>
      <c r="C500" s="70"/>
      <c r="D500" s="70"/>
      <c r="E500" s="7"/>
      <c r="F500" s="7"/>
      <c r="G500" s="7"/>
    </row>
    <row r="501" spans="2:7" ht="20.100000000000001" customHeight="1" x14ac:dyDescent="0.25">
      <c r="B501" s="69"/>
      <c r="C501" s="70"/>
      <c r="D501" s="70"/>
      <c r="E501" s="7"/>
      <c r="F501" s="7"/>
      <c r="G501" s="7"/>
    </row>
    <row r="502" spans="2:7" ht="20.100000000000001" customHeight="1" x14ac:dyDescent="0.25">
      <c r="B502" s="69"/>
      <c r="C502" s="70"/>
      <c r="D502" s="70"/>
      <c r="E502" s="7"/>
      <c r="F502" s="7"/>
      <c r="G502" s="7"/>
    </row>
    <row r="503" spans="2:7" ht="20.100000000000001" customHeight="1" x14ac:dyDescent="0.25">
      <c r="B503" s="69"/>
      <c r="C503" s="70"/>
      <c r="D503" s="70"/>
      <c r="E503" s="7"/>
      <c r="F503" s="7"/>
      <c r="G503" s="7"/>
    </row>
    <row r="504" spans="2:7" ht="20.100000000000001" customHeight="1" x14ac:dyDescent="0.25">
      <c r="B504" s="69"/>
      <c r="C504" s="70"/>
      <c r="D504" s="70"/>
      <c r="E504" s="7"/>
      <c r="F504" s="7"/>
      <c r="G504" s="7"/>
    </row>
    <row r="505" spans="2:7" ht="20.100000000000001" customHeight="1" x14ac:dyDescent="0.25">
      <c r="B505" s="69"/>
      <c r="C505" s="70"/>
      <c r="D505" s="70"/>
      <c r="E505" s="7"/>
      <c r="F505" s="7"/>
      <c r="G505" s="7"/>
    </row>
    <row r="506" spans="2:7" ht="20.100000000000001" customHeight="1" x14ac:dyDescent="0.25">
      <c r="B506" s="69"/>
      <c r="C506" s="70"/>
      <c r="D506" s="70"/>
      <c r="E506" s="7"/>
      <c r="F506" s="7"/>
      <c r="G506" s="7"/>
    </row>
    <row r="507" spans="2:7" ht="20.100000000000001" customHeight="1" x14ac:dyDescent="0.25">
      <c r="B507" s="69"/>
      <c r="C507" s="70"/>
      <c r="D507" s="70"/>
      <c r="E507" s="7"/>
      <c r="F507" s="7"/>
      <c r="G507" s="7"/>
    </row>
    <row r="508" spans="2:7" ht="20.100000000000001" customHeight="1" x14ac:dyDescent="0.25">
      <c r="B508" s="69"/>
      <c r="C508" s="70"/>
      <c r="D508" s="70"/>
      <c r="E508" s="7"/>
      <c r="F508" s="7"/>
      <c r="G508" s="7"/>
    </row>
    <row r="509" spans="2:7" ht="20.100000000000001" customHeight="1" x14ac:dyDescent="0.25">
      <c r="B509" s="69"/>
      <c r="C509" s="70"/>
      <c r="D509" s="70"/>
      <c r="E509" s="7"/>
      <c r="F509" s="7"/>
      <c r="G509" s="7"/>
    </row>
    <row r="510" spans="2:7" ht="20.100000000000001" customHeight="1" x14ac:dyDescent="0.25">
      <c r="B510" s="69"/>
      <c r="C510" s="70"/>
      <c r="D510" s="70"/>
      <c r="E510" s="7"/>
      <c r="F510" s="7"/>
      <c r="G510" s="7"/>
    </row>
    <row r="511" spans="2:7" ht="20.100000000000001" customHeight="1" x14ac:dyDescent="0.25">
      <c r="B511" s="69"/>
      <c r="C511" s="70"/>
      <c r="D511" s="70"/>
      <c r="E511" s="7"/>
      <c r="F511" s="7"/>
      <c r="G511" s="7"/>
    </row>
    <row r="512" spans="2:7" ht="20.100000000000001" customHeight="1" x14ac:dyDescent="0.25">
      <c r="B512" s="69"/>
      <c r="C512" s="70"/>
      <c r="D512" s="70"/>
      <c r="E512" s="7"/>
      <c r="F512" s="7"/>
      <c r="G512" s="7"/>
    </row>
    <row r="513" spans="2:7" ht="20.100000000000001" customHeight="1" x14ac:dyDescent="0.25">
      <c r="B513" s="69"/>
      <c r="C513" s="70"/>
      <c r="D513" s="70"/>
      <c r="E513" s="7"/>
      <c r="F513" s="7"/>
      <c r="G513" s="7"/>
    </row>
    <row r="514" spans="2:7" ht="20.100000000000001" customHeight="1" x14ac:dyDescent="0.25">
      <c r="B514" s="69"/>
      <c r="C514" s="70"/>
      <c r="D514" s="70"/>
      <c r="E514" s="7"/>
      <c r="F514" s="7"/>
      <c r="G514" s="7"/>
    </row>
    <row r="515" spans="2:7" ht="20.100000000000001" customHeight="1" x14ac:dyDescent="0.25">
      <c r="B515" s="69"/>
      <c r="C515" s="70"/>
      <c r="D515" s="70"/>
      <c r="E515" s="7"/>
      <c r="F515" s="7"/>
      <c r="G515" s="7"/>
    </row>
    <row r="516" spans="2:7" ht="20.100000000000001" customHeight="1" x14ac:dyDescent="0.25">
      <c r="B516" s="69"/>
      <c r="C516" s="70"/>
      <c r="D516" s="70"/>
      <c r="E516" s="7"/>
      <c r="F516" s="7"/>
      <c r="G516" s="7"/>
    </row>
    <row r="517" spans="2:7" ht="20.100000000000001" customHeight="1" x14ac:dyDescent="0.25">
      <c r="B517" s="69"/>
      <c r="C517" s="70"/>
      <c r="D517" s="70"/>
      <c r="E517" s="7"/>
      <c r="F517" s="7"/>
      <c r="G517" s="7"/>
    </row>
    <row r="518" spans="2:7" ht="20.100000000000001" customHeight="1" x14ac:dyDescent="0.25">
      <c r="B518" s="69"/>
      <c r="C518" s="70"/>
      <c r="D518" s="70"/>
      <c r="E518" s="7"/>
      <c r="F518" s="7"/>
      <c r="G518" s="7"/>
    </row>
    <row r="519" spans="2:7" ht="20.100000000000001" customHeight="1" x14ac:dyDescent="0.25">
      <c r="B519" s="69"/>
      <c r="C519" s="70"/>
      <c r="D519" s="70"/>
      <c r="E519" s="7"/>
      <c r="F519" s="7"/>
      <c r="G519" s="7"/>
    </row>
    <row r="520" spans="2:7" ht="20.100000000000001" customHeight="1" x14ac:dyDescent="0.25">
      <c r="B520" s="69"/>
      <c r="C520" s="70"/>
      <c r="D520" s="70"/>
      <c r="E520" s="7"/>
      <c r="F520" s="7"/>
      <c r="G520" s="7"/>
    </row>
    <row r="521" spans="2:7" ht="20.100000000000001" customHeight="1" x14ac:dyDescent="0.25">
      <c r="B521" s="69"/>
      <c r="C521" s="70"/>
      <c r="D521" s="70"/>
      <c r="E521" s="7"/>
      <c r="F521" s="7"/>
      <c r="G521" s="7"/>
    </row>
    <row r="522" spans="2:7" ht="20.100000000000001" customHeight="1" x14ac:dyDescent="0.25">
      <c r="B522" s="69"/>
      <c r="C522" s="70"/>
      <c r="D522" s="70"/>
      <c r="E522" s="7"/>
      <c r="F522" s="7"/>
      <c r="G522" s="7"/>
    </row>
    <row r="523" spans="2:7" ht="20.100000000000001" customHeight="1" x14ac:dyDescent="0.25">
      <c r="B523" s="69"/>
      <c r="C523" s="70"/>
      <c r="D523" s="70"/>
      <c r="E523" s="7"/>
      <c r="F523" s="7"/>
      <c r="G523" s="7"/>
    </row>
    <row r="524" spans="2:7" ht="20.100000000000001" customHeight="1" x14ac:dyDescent="0.25">
      <c r="B524" s="69"/>
      <c r="C524" s="70"/>
      <c r="D524" s="70"/>
      <c r="E524" s="7"/>
      <c r="F524" s="7"/>
      <c r="G524" s="7"/>
    </row>
    <row r="525" spans="2:7" ht="20.100000000000001" customHeight="1" x14ac:dyDescent="0.25">
      <c r="B525" s="69"/>
      <c r="C525" s="70"/>
      <c r="D525" s="70"/>
      <c r="E525" s="7"/>
      <c r="F525" s="7"/>
      <c r="G525" s="7"/>
    </row>
    <row r="526" spans="2:7" ht="20.100000000000001" customHeight="1" x14ac:dyDescent="0.25">
      <c r="B526" s="69"/>
      <c r="C526" s="70"/>
      <c r="D526" s="70"/>
      <c r="E526" s="7"/>
      <c r="F526" s="7"/>
      <c r="G526" s="7"/>
    </row>
    <row r="527" spans="2:7" ht="20.100000000000001" customHeight="1" x14ac:dyDescent="0.25">
      <c r="B527" s="69"/>
      <c r="C527" s="70"/>
      <c r="D527" s="70"/>
      <c r="E527" s="7"/>
      <c r="F527" s="7"/>
      <c r="G527" s="7"/>
    </row>
    <row r="528" spans="2:7" ht="20.100000000000001" customHeight="1" x14ac:dyDescent="0.25">
      <c r="B528" s="69"/>
      <c r="C528" s="70"/>
      <c r="D528" s="70"/>
      <c r="E528" s="7"/>
      <c r="F528" s="7"/>
      <c r="G528" s="7"/>
    </row>
    <row r="529" spans="2:7" ht="20.100000000000001" customHeight="1" x14ac:dyDescent="0.25">
      <c r="B529" s="69"/>
      <c r="C529" s="70"/>
      <c r="D529" s="70"/>
      <c r="E529" s="7"/>
      <c r="F529" s="7"/>
      <c r="G529" s="7"/>
    </row>
    <row r="530" spans="2:7" ht="20.100000000000001" customHeight="1" x14ac:dyDescent="0.25">
      <c r="B530" s="69"/>
      <c r="C530" s="70"/>
      <c r="D530" s="70"/>
      <c r="E530" s="7"/>
      <c r="F530" s="7"/>
      <c r="G530" s="7"/>
    </row>
    <row r="531" spans="2:7" ht="20.100000000000001" customHeight="1" x14ac:dyDescent="0.25">
      <c r="B531" s="69"/>
      <c r="C531" s="70"/>
      <c r="D531" s="70"/>
      <c r="E531" s="7"/>
      <c r="F531" s="7"/>
      <c r="G531" s="7"/>
    </row>
    <row r="532" spans="2:7" ht="20.100000000000001" customHeight="1" x14ac:dyDescent="0.25">
      <c r="B532" s="69"/>
      <c r="C532" s="70"/>
      <c r="D532" s="70"/>
      <c r="E532" s="7"/>
      <c r="F532" s="7"/>
      <c r="G532" s="7"/>
    </row>
    <row r="533" spans="2:7" ht="20.100000000000001" customHeight="1" x14ac:dyDescent="0.25">
      <c r="B533" s="69"/>
      <c r="C533" s="70"/>
      <c r="D533" s="70"/>
      <c r="E533" s="7"/>
      <c r="F533" s="7"/>
      <c r="G533" s="7"/>
    </row>
    <row r="534" spans="2:7" ht="20.100000000000001" customHeight="1" x14ac:dyDescent="0.25">
      <c r="B534" s="69"/>
      <c r="C534" s="70"/>
      <c r="D534" s="70"/>
      <c r="E534" s="7"/>
      <c r="F534" s="7"/>
      <c r="G534" s="7"/>
    </row>
    <row r="535" spans="2:7" ht="20.100000000000001" customHeight="1" x14ac:dyDescent="0.25">
      <c r="B535" s="69"/>
      <c r="C535" s="70"/>
      <c r="D535" s="70"/>
      <c r="E535" s="7"/>
      <c r="F535" s="7"/>
      <c r="G535" s="7"/>
    </row>
    <row r="536" spans="2:7" ht="20.100000000000001" customHeight="1" x14ac:dyDescent="0.25">
      <c r="B536" s="69"/>
      <c r="C536" s="70"/>
      <c r="D536" s="70"/>
      <c r="E536" s="7"/>
      <c r="F536" s="7"/>
      <c r="G536" s="7"/>
    </row>
    <row r="537" spans="2:7" ht="20.100000000000001" customHeight="1" x14ac:dyDescent="0.25">
      <c r="B537" s="69"/>
      <c r="C537" s="70"/>
      <c r="D537" s="70"/>
      <c r="E537" s="7"/>
      <c r="F537" s="7"/>
      <c r="G537" s="7"/>
    </row>
    <row r="538" spans="2:7" ht="20.100000000000001" customHeight="1" x14ac:dyDescent="0.25">
      <c r="B538" s="69"/>
      <c r="C538" s="70"/>
      <c r="D538" s="70"/>
      <c r="E538" s="7"/>
      <c r="F538" s="7"/>
      <c r="G538" s="7"/>
    </row>
    <row r="539" spans="2:7" ht="20.100000000000001" customHeight="1" x14ac:dyDescent="0.25">
      <c r="B539" s="69"/>
      <c r="C539" s="70"/>
      <c r="D539" s="70"/>
      <c r="E539" s="7"/>
      <c r="F539" s="7"/>
      <c r="G539" s="7"/>
    </row>
    <row r="540" spans="2:7" ht="20.100000000000001" customHeight="1" x14ac:dyDescent="0.25">
      <c r="B540" s="69"/>
      <c r="C540" s="70"/>
      <c r="D540" s="70"/>
      <c r="E540" s="7"/>
      <c r="F540" s="7"/>
      <c r="G540" s="7"/>
    </row>
    <row r="541" spans="2:7" ht="20.100000000000001" customHeight="1" x14ac:dyDescent="0.25">
      <c r="B541" s="69"/>
      <c r="C541" s="70"/>
      <c r="D541" s="70"/>
      <c r="E541" s="7"/>
      <c r="F541" s="7"/>
      <c r="G541" s="7"/>
    </row>
    <row r="542" spans="2:7" ht="20.100000000000001" customHeight="1" x14ac:dyDescent="0.25">
      <c r="B542" s="69"/>
      <c r="C542" s="70"/>
      <c r="D542" s="70"/>
      <c r="E542" s="7"/>
      <c r="F542" s="7"/>
      <c r="G542" s="7"/>
    </row>
    <row r="543" spans="2:7" ht="20.100000000000001" customHeight="1" x14ac:dyDescent="0.25">
      <c r="B543" s="69"/>
      <c r="C543" s="70"/>
      <c r="D543" s="70"/>
      <c r="E543" s="7"/>
      <c r="F543" s="7"/>
      <c r="G543" s="7"/>
    </row>
    <row r="544" spans="2:7" ht="20.100000000000001" customHeight="1" x14ac:dyDescent="0.25">
      <c r="B544" s="69"/>
      <c r="C544" s="70"/>
      <c r="D544" s="70"/>
      <c r="E544" s="7"/>
      <c r="F544" s="7"/>
      <c r="G544" s="7"/>
    </row>
    <row r="545" spans="2:7" ht="20.100000000000001" customHeight="1" x14ac:dyDescent="0.25">
      <c r="B545" s="69"/>
      <c r="C545" s="70"/>
      <c r="D545" s="70"/>
      <c r="E545" s="7"/>
      <c r="F545" s="7"/>
      <c r="G545" s="7"/>
    </row>
    <row r="546" spans="2:7" ht="20.100000000000001" customHeight="1" x14ac:dyDescent="0.25">
      <c r="B546" s="69"/>
      <c r="C546" s="70"/>
      <c r="D546" s="70"/>
      <c r="E546" s="7"/>
      <c r="F546" s="7"/>
      <c r="G546" s="7"/>
    </row>
    <row r="547" spans="2:7" ht="20.100000000000001" customHeight="1" x14ac:dyDescent="0.25">
      <c r="B547" s="69"/>
      <c r="C547" s="70"/>
      <c r="D547" s="70"/>
      <c r="E547" s="7"/>
      <c r="F547" s="7"/>
      <c r="G547" s="7"/>
    </row>
    <row r="548" spans="2:7" ht="20.100000000000001" customHeight="1" x14ac:dyDescent="0.25">
      <c r="B548" s="69"/>
      <c r="C548" s="70"/>
      <c r="D548" s="70"/>
      <c r="E548" s="7"/>
      <c r="F548" s="7"/>
      <c r="G548" s="7"/>
    </row>
    <row r="549" spans="2:7" ht="20.100000000000001" customHeight="1" x14ac:dyDescent="0.25">
      <c r="B549" s="69"/>
      <c r="C549" s="70"/>
      <c r="D549" s="70"/>
      <c r="E549" s="7"/>
      <c r="F549" s="7"/>
      <c r="G549" s="7"/>
    </row>
    <row r="550" spans="2:7" ht="20.100000000000001" customHeight="1" x14ac:dyDescent="0.25">
      <c r="B550" s="69"/>
      <c r="C550" s="70"/>
      <c r="D550" s="70"/>
      <c r="E550" s="7"/>
      <c r="F550" s="7"/>
      <c r="G550" s="7"/>
    </row>
    <row r="551" spans="2:7" ht="20.100000000000001" customHeight="1" x14ac:dyDescent="0.25">
      <c r="B551" s="69"/>
      <c r="C551" s="70"/>
      <c r="D551" s="70"/>
      <c r="E551" s="7"/>
      <c r="F551" s="7"/>
      <c r="G551" s="7"/>
    </row>
    <row r="552" spans="2:7" ht="20.100000000000001" customHeight="1" x14ac:dyDescent="0.25">
      <c r="B552" s="69"/>
      <c r="C552" s="70"/>
      <c r="D552" s="70"/>
      <c r="E552" s="7"/>
      <c r="F552" s="7"/>
      <c r="G552" s="7"/>
    </row>
    <row r="553" spans="2:7" ht="20.100000000000001" customHeight="1" x14ac:dyDescent="0.25">
      <c r="B553" s="69"/>
      <c r="C553" s="70"/>
      <c r="D553" s="70"/>
      <c r="E553" s="7"/>
      <c r="F553" s="7"/>
      <c r="G553" s="7"/>
    </row>
    <row r="554" spans="2:7" ht="20.100000000000001" customHeight="1" x14ac:dyDescent="0.25">
      <c r="B554" s="69"/>
      <c r="C554" s="70"/>
      <c r="D554" s="70"/>
      <c r="E554" s="7"/>
      <c r="F554" s="7"/>
      <c r="G554" s="7"/>
    </row>
    <row r="555" spans="2:7" ht="20.100000000000001" customHeight="1" x14ac:dyDescent="0.25">
      <c r="B555" s="69"/>
      <c r="C555" s="70"/>
      <c r="D555" s="70"/>
      <c r="E555" s="7"/>
      <c r="F555" s="7"/>
      <c r="G555" s="7"/>
    </row>
    <row r="556" spans="2:7" ht="20.100000000000001" customHeight="1" x14ac:dyDescent="0.25">
      <c r="B556" s="69"/>
      <c r="C556" s="70"/>
      <c r="D556" s="70"/>
      <c r="E556" s="7"/>
      <c r="F556" s="7"/>
      <c r="G556" s="7"/>
    </row>
    <row r="557" spans="2:7" ht="20.100000000000001" customHeight="1" x14ac:dyDescent="0.25">
      <c r="B557" s="69"/>
      <c r="C557" s="70"/>
      <c r="D557" s="70"/>
      <c r="E557" s="7"/>
      <c r="F557" s="7"/>
      <c r="G557" s="7"/>
    </row>
    <row r="558" spans="2:7" ht="20.100000000000001" customHeight="1" x14ac:dyDescent="0.25">
      <c r="B558" s="69"/>
      <c r="C558" s="70"/>
      <c r="D558" s="70"/>
      <c r="E558" s="7"/>
      <c r="F558" s="7"/>
      <c r="G558" s="7"/>
    </row>
    <row r="559" spans="2:7" ht="20.100000000000001" customHeight="1" x14ac:dyDescent="0.25">
      <c r="B559" s="69"/>
      <c r="C559" s="70"/>
      <c r="D559" s="70"/>
      <c r="E559" s="7"/>
      <c r="F559" s="7"/>
      <c r="G559" s="7"/>
    </row>
    <row r="560" spans="2:7" ht="20.100000000000001" customHeight="1" x14ac:dyDescent="0.25">
      <c r="B560" s="69"/>
      <c r="C560" s="70"/>
      <c r="D560" s="70"/>
      <c r="E560" s="7"/>
      <c r="F560" s="7"/>
      <c r="G560" s="7"/>
    </row>
    <row r="561" spans="2:7" ht="20.100000000000001" customHeight="1" x14ac:dyDescent="0.25">
      <c r="B561" s="69"/>
      <c r="C561" s="70"/>
      <c r="D561" s="70"/>
      <c r="E561" s="7"/>
      <c r="F561" s="7"/>
      <c r="G561" s="7"/>
    </row>
    <row r="562" spans="2:7" ht="20.100000000000001" customHeight="1" x14ac:dyDescent="0.25">
      <c r="B562" s="69"/>
      <c r="C562" s="70"/>
      <c r="D562" s="70"/>
      <c r="E562" s="7"/>
      <c r="F562" s="7"/>
      <c r="G562" s="7"/>
    </row>
    <row r="563" spans="2:7" ht="20.100000000000001" customHeight="1" x14ac:dyDescent="0.25">
      <c r="B563" s="69"/>
      <c r="C563" s="70"/>
      <c r="D563" s="70"/>
      <c r="E563" s="7"/>
      <c r="F563" s="7"/>
      <c r="G563" s="7"/>
    </row>
    <row r="564" spans="2:7" ht="20.100000000000001" customHeight="1" x14ac:dyDescent="0.25">
      <c r="B564" s="69"/>
      <c r="C564" s="70"/>
      <c r="D564" s="70"/>
      <c r="E564" s="7"/>
      <c r="F564" s="7"/>
      <c r="G564" s="7"/>
    </row>
    <row r="565" spans="2:7" ht="20.100000000000001" customHeight="1" x14ac:dyDescent="0.25">
      <c r="B565" s="69"/>
      <c r="C565" s="70"/>
      <c r="D565" s="70"/>
      <c r="E565" s="7"/>
      <c r="F565" s="7"/>
      <c r="G565" s="7"/>
    </row>
    <row r="566" spans="2:7" ht="20.100000000000001" customHeight="1" x14ac:dyDescent="0.25">
      <c r="B566" s="69"/>
      <c r="C566" s="70"/>
      <c r="D566" s="70"/>
      <c r="E566" s="7"/>
      <c r="F566" s="7"/>
      <c r="G566" s="7"/>
    </row>
    <row r="567" spans="2:7" ht="20.100000000000001" customHeight="1" x14ac:dyDescent="0.25">
      <c r="B567" s="69"/>
      <c r="C567" s="70"/>
      <c r="D567" s="70"/>
      <c r="E567" s="7"/>
      <c r="F567" s="7"/>
      <c r="G567" s="7"/>
    </row>
    <row r="568" spans="2:7" ht="20.100000000000001" customHeight="1" x14ac:dyDescent="0.25">
      <c r="B568" s="69"/>
      <c r="C568" s="70"/>
      <c r="D568" s="70"/>
      <c r="E568" s="7"/>
      <c r="F568" s="7"/>
      <c r="G568" s="7"/>
    </row>
    <row r="569" spans="2:7" ht="20.100000000000001" customHeight="1" x14ac:dyDescent="0.25">
      <c r="B569" s="69"/>
      <c r="C569" s="70"/>
      <c r="D569" s="70"/>
      <c r="E569" s="7"/>
      <c r="F569" s="7"/>
      <c r="G569" s="7"/>
    </row>
    <row r="570" spans="2:7" ht="20.100000000000001" customHeight="1" x14ac:dyDescent="0.25">
      <c r="B570" s="69"/>
      <c r="C570" s="70"/>
      <c r="D570" s="70"/>
      <c r="E570" s="7"/>
      <c r="F570" s="7"/>
      <c r="G570" s="7"/>
    </row>
    <row r="571" spans="2:7" ht="20.100000000000001" customHeight="1" x14ac:dyDescent="0.25">
      <c r="B571" s="69"/>
      <c r="C571" s="70"/>
      <c r="D571" s="70"/>
      <c r="E571" s="7"/>
      <c r="F571" s="7"/>
      <c r="G571" s="7"/>
    </row>
    <row r="572" spans="2:7" ht="20.100000000000001" customHeight="1" x14ac:dyDescent="0.25">
      <c r="B572" s="69"/>
      <c r="C572" s="70"/>
      <c r="D572" s="70"/>
      <c r="E572" s="7"/>
      <c r="F572" s="7"/>
      <c r="G572" s="7"/>
    </row>
    <row r="573" spans="2:7" ht="20.100000000000001" customHeight="1" x14ac:dyDescent="0.25">
      <c r="B573" s="69"/>
      <c r="C573" s="70"/>
      <c r="D573" s="70"/>
      <c r="E573" s="7"/>
      <c r="F573" s="7"/>
      <c r="G573" s="7"/>
    </row>
    <row r="574" spans="2:7" ht="20.100000000000001" customHeight="1" x14ac:dyDescent="0.25">
      <c r="B574" s="69"/>
      <c r="C574" s="70"/>
      <c r="D574" s="70"/>
      <c r="E574" s="7"/>
      <c r="F574" s="7"/>
      <c r="G574" s="7"/>
    </row>
    <row r="575" spans="2:7" ht="20.100000000000001" customHeight="1" x14ac:dyDescent="0.25">
      <c r="B575" s="69"/>
      <c r="C575" s="70"/>
      <c r="D575" s="70"/>
      <c r="E575" s="7"/>
      <c r="F575" s="7"/>
      <c r="G575" s="7"/>
    </row>
    <row r="576" spans="2:7" ht="20.100000000000001" customHeight="1" x14ac:dyDescent="0.25">
      <c r="B576" s="69"/>
      <c r="C576" s="70"/>
      <c r="D576" s="70"/>
      <c r="E576" s="7"/>
      <c r="F576" s="7"/>
      <c r="G576" s="7"/>
    </row>
    <row r="577" spans="2:7" ht="20.100000000000001" customHeight="1" x14ac:dyDescent="0.25">
      <c r="B577" s="69"/>
      <c r="C577" s="70"/>
      <c r="D577" s="70"/>
      <c r="E577" s="7"/>
      <c r="F577" s="7"/>
      <c r="G577" s="7"/>
    </row>
    <row r="578" spans="2:7" ht="20.100000000000001" customHeight="1" x14ac:dyDescent="0.25">
      <c r="B578" s="69"/>
      <c r="C578" s="70"/>
      <c r="D578" s="70"/>
      <c r="E578" s="7"/>
      <c r="F578" s="7"/>
      <c r="G578" s="7"/>
    </row>
    <row r="579" spans="2:7" ht="20.100000000000001" customHeight="1" x14ac:dyDescent="0.25">
      <c r="B579" s="69"/>
      <c r="C579" s="70"/>
      <c r="D579" s="70"/>
      <c r="E579" s="7"/>
      <c r="F579" s="7"/>
      <c r="G579" s="7"/>
    </row>
    <row r="580" spans="2:7" ht="20.100000000000001" customHeight="1" x14ac:dyDescent="0.25">
      <c r="B580" s="69"/>
      <c r="C580" s="70"/>
      <c r="D580" s="70"/>
      <c r="E580" s="7"/>
      <c r="F580" s="7"/>
      <c r="G580" s="7"/>
    </row>
    <row r="581" spans="2:7" ht="20.100000000000001" customHeight="1" x14ac:dyDescent="0.25">
      <c r="B581" s="69"/>
      <c r="C581" s="70"/>
      <c r="D581" s="70"/>
      <c r="E581" s="7"/>
      <c r="F581" s="7"/>
      <c r="G581" s="7"/>
    </row>
    <row r="582" spans="2:7" ht="20.100000000000001" customHeight="1" x14ac:dyDescent="0.25">
      <c r="B582" s="69"/>
      <c r="C582" s="70"/>
      <c r="D582" s="70"/>
      <c r="E582" s="7"/>
      <c r="F582" s="7"/>
      <c r="G582" s="7"/>
    </row>
    <row r="583" spans="2:7" ht="20.100000000000001" customHeight="1" x14ac:dyDescent="0.25">
      <c r="B583" s="69"/>
      <c r="C583" s="70"/>
      <c r="D583" s="70"/>
      <c r="E583" s="7"/>
      <c r="F583" s="7"/>
      <c r="G583" s="7"/>
    </row>
    <row r="584" spans="2:7" ht="20.100000000000001" customHeight="1" x14ac:dyDescent="0.25">
      <c r="B584" s="69"/>
      <c r="C584" s="70"/>
      <c r="D584" s="70"/>
      <c r="E584" s="7"/>
      <c r="F584" s="7"/>
      <c r="G584" s="7"/>
    </row>
    <row r="585" spans="2:7" ht="20.100000000000001" customHeight="1" x14ac:dyDescent="0.25">
      <c r="B585" s="69"/>
      <c r="C585" s="70"/>
      <c r="D585" s="70"/>
      <c r="E585" s="7"/>
      <c r="F585" s="7"/>
      <c r="G585" s="7"/>
    </row>
    <row r="586" spans="2:7" ht="20.100000000000001" customHeight="1" x14ac:dyDescent="0.25">
      <c r="B586" s="69"/>
      <c r="C586" s="70"/>
      <c r="D586" s="70"/>
      <c r="E586" s="7"/>
      <c r="F586" s="7"/>
      <c r="G586" s="7"/>
    </row>
    <row r="587" spans="2:7" ht="20.100000000000001" customHeight="1" x14ac:dyDescent="0.25">
      <c r="B587" s="69"/>
      <c r="C587" s="70"/>
      <c r="D587" s="70"/>
      <c r="E587" s="7"/>
      <c r="F587" s="7"/>
      <c r="G587" s="7"/>
    </row>
    <row r="588" spans="2:7" ht="20.100000000000001" customHeight="1" x14ac:dyDescent="0.25">
      <c r="B588" s="69"/>
      <c r="C588" s="70"/>
      <c r="D588" s="70"/>
      <c r="E588" s="7"/>
      <c r="F588" s="7"/>
      <c r="G588" s="7"/>
    </row>
    <row r="589" spans="2:7" ht="20.100000000000001" customHeight="1" x14ac:dyDescent="0.25">
      <c r="B589" s="69"/>
      <c r="C589" s="70"/>
      <c r="D589" s="70"/>
      <c r="E589" s="7"/>
      <c r="F589" s="7"/>
      <c r="G589" s="7"/>
    </row>
    <row r="590" spans="2:7" ht="20.100000000000001" customHeight="1" x14ac:dyDescent="0.25">
      <c r="B590" s="69"/>
      <c r="C590" s="70"/>
      <c r="D590" s="70"/>
      <c r="E590" s="7"/>
      <c r="F590" s="7"/>
      <c r="G590" s="7"/>
    </row>
    <row r="591" spans="2:7" ht="20.100000000000001" customHeight="1" x14ac:dyDescent="0.25">
      <c r="B591" s="69"/>
      <c r="C591" s="70"/>
      <c r="D591" s="70"/>
      <c r="E591" s="7"/>
      <c r="F591" s="7"/>
      <c r="G591" s="7"/>
    </row>
    <row r="592" spans="2:7" ht="20.100000000000001" customHeight="1" x14ac:dyDescent="0.25">
      <c r="B592" s="69"/>
      <c r="C592" s="70"/>
      <c r="D592" s="70"/>
      <c r="E592" s="7"/>
      <c r="F592" s="7"/>
      <c r="G592" s="7"/>
    </row>
    <row r="593" spans="2:7" ht="20.100000000000001" customHeight="1" x14ac:dyDescent="0.25">
      <c r="B593" s="69"/>
      <c r="C593" s="70"/>
      <c r="D593" s="70"/>
      <c r="E593" s="7"/>
      <c r="F593" s="7"/>
      <c r="G593" s="7"/>
    </row>
    <row r="594" spans="2:7" ht="20.100000000000001" customHeight="1" x14ac:dyDescent="0.25">
      <c r="B594" s="69"/>
      <c r="C594" s="70"/>
      <c r="D594" s="70"/>
      <c r="E594" s="7"/>
      <c r="F594" s="7"/>
      <c r="G594" s="7"/>
    </row>
    <row r="595" spans="2:7" ht="20.100000000000001" customHeight="1" x14ac:dyDescent="0.25">
      <c r="B595" s="69"/>
      <c r="C595" s="70"/>
      <c r="D595" s="70"/>
      <c r="E595" s="7"/>
      <c r="F595" s="7"/>
      <c r="G595" s="7"/>
    </row>
    <row r="596" spans="2:7" ht="20.100000000000001" customHeight="1" x14ac:dyDescent="0.25">
      <c r="B596" s="69"/>
      <c r="C596" s="70"/>
      <c r="D596" s="70"/>
      <c r="E596" s="7"/>
      <c r="F596" s="7"/>
      <c r="G596" s="7"/>
    </row>
    <row r="597" spans="2:7" ht="20.100000000000001" customHeight="1" x14ac:dyDescent="0.25">
      <c r="B597" s="69"/>
      <c r="C597" s="70"/>
      <c r="D597" s="70"/>
      <c r="E597" s="7"/>
      <c r="F597" s="7"/>
      <c r="G597" s="7"/>
    </row>
    <row r="598" spans="2:7" ht="20.100000000000001" customHeight="1" x14ac:dyDescent="0.25">
      <c r="B598" s="69"/>
      <c r="C598" s="70"/>
      <c r="D598" s="70"/>
      <c r="E598" s="7"/>
      <c r="F598" s="7"/>
      <c r="G598" s="7"/>
    </row>
    <row r="599" spans="2:7" ht="20.100000000000001" customHeight="1" x14ac:dyDescent="0.25">
      <c r="B599" s="69"/>
      <c r="C599" s="70"/>
      <c r="D599" s="70"/>
      <c r="E599" s="7"/>
      <c r="F599" s="7"/>
      <c r="G599" s="7"/>
    </row>
    <row r="600" spans="2:7" ht="20.100000000000001" customHeight="1" x14ac:dyDescent="0.25">
      <c r="B600" s="69"/>
      <c r="C600" s="70"/>
      <c r="D600" s="70"/>
      <c r="E600" s="7"/>
      <c r="F600" s="7"/>
      <c r="G600" s="7"/>
    </row>
    <row r="601" spans="2:7" ht="20.100000000000001" customHeight="1" x14ac:dyDescent="0.25">
      <c r="B601" s="69"/>
      <c r="C601" s="70"/>
      <c r="D601" s="70"/>
      <c r="E601" s="7"/>
      <c r="F601" s="7"/>
      <c r="G601" s="7"/>
    </row>
    <row r="602" spans="2:7" ht="20.100000000000001" customHeight="1" x14ac:dyDescent="0.25">
      <c r="B602" s="69"/>
      <c r="C602" s="70"/>
      <c r="D602" s="70"/>
      <c r="E602" s="7"/>
      <c r="F602" s="7"/>
      <c r="G602" s="7"/>
    </row>
    <row r="603" spans="2:7" ht="20.100000000000001" customHeight="1" x14ac:dyDescent="0.25">
      <c r="B603" s="69"/>
      <c r="C603" s="70"/>
      <c r="D603" s="70"/>
      <c r="E603" s="7"/>
      <c r="F603" s="7"/>
      <c r="G603" s="7"/>
    </row>
    <row r="604" spans="2:7" ht="20.100000000000001" customHeight="1" x14ac:dyDescent="0.25">
      <c r="B604" s="69"/>
      <c r="C604" s="70"/>
      <c r="D604" s="70"/>
      <c r="E604" s="7"/>
      <c r="F604" s="7"/>
      <c r="G604" s="7"/>
    </row>
    <row r="605" spans="2:7" ht="20.100000000000001" customHeight="1" x14ac:dyDescent="0.25">
      <c r="B605" s="69"/>
      <c r="C605" s="70"/>
      <c r="D605" s="70"/>
      <c r="E605" s="7"/>
      <c r="F605" s="7"/>
      <c r="G605" s="7"/>
    </row>
    <row r="606" spans="2:7" ht="20.100000000000001" customHeight="1" x14ac:dyDescent="0.25">
      <c r="B606" s="69"/>
      <c r="C606" s="70"/>
      <c r="D606" s="70"/>
      <c r="E606" s="7"/>
      <c r="F606" s="7"/>
      <c r="G606" s="7"/>
    </row>
    <row r="607" spans="2:7" ht="20.100000000000001" customHeight="1" x14ac:dyDescent="0.25">
      <c r="B607" s="69"/>
      <c r="C607" s="70"/>
      <c r="D607" s="70"/>
      <c r="E607" s="7"/>
      <c r="F607" s="7"/>
      <c r="G607" s="7"/>
    </row>
    <row r="608" spans="2:7" ht="20.100000000000001" customHeight="1" x14ac:dyDescent="0.25">
      <c r="B608" s="69"/>
      <c r="C608" s="70"/>
      <c r="D608" s="70"/>
      <c r="E608" s="7"/>
      <c r="F608" s="7"/>
      <c r="G608" s="7"/>
    </row>
    <row r="609" spans="2:7" ht="20.100000000000001" customHeight="1" x14ac:dyDescent="0.25">
      <c r="B609" s="69"/>
      <c r="C609" s="70"/>
      <c r="D609" s="70"/>
      <c r="E609" s="7"/>
      <c r="F609" s="7"/>
      <c r="G609" s="7"/>
    </row>
    <row r="610" spans="2:7" ht="20.100000000000001" customHeight="1" x14ac:dyDescent="0.25">
      <c r="B610" s="69"/>
      <c r="C610" s="70"/>
      <c r="D610" s="70"/>
      <c r="E610" s="7"/>
      <c r="F610" s="7"/>
      <c r="G610" s="7"/>
    </row>
    <row r="611" spans="2:7" ht="20.100000000000001" customHeight="1" x14ac:dyDescent="0.25">
      <c r="B611" s="69"/>
      <c r="C611" s="70"/>
      <c r="D611" s="70"/>
      <c r="E611" s="7"/>
      <c r="F611" s="7"/>
      <c r="G611" s="7"/>
    </row>
    <row r="612" spans="2:7" ht="20.100000000000001" customHeight="1" x14ac:dyDescent="0.25">
      <c r="B612" s="69"/>
      <c r="C612" s="70"/>
      <c r="D612" s="70"/>
      <c r="E612" s="7"/>
      <c r="F612" s="7"/>
      <c r="G612" s="7"/>
    </row>
    <row r="613" spans="2:7" ht="20.100000000000001" customHeight="1" x14ac:dyDescent="0.25">
      <c r="B613" s="69"/>
      <c r="C613" s="70"/>
      <c r="D613" s="70"/>
      <c r="E613" s="7"/>
      <c r="F613" s="7"/>
      <c r="G613" s="7"/>
    </row>
    <row r="614" spans="2:7" ht="20.100000000000001" customHeight="1" x14ac:dyDescent="0.25">
      <c r="B614" s="69"/>
      <c r="C614" s="70"/>
      <c r="D614" s="70"/>
      <c r="E614" s="7"/>
      <c r="F614" s="7"/>
      <c r="G614" s="7"/>
    </row>
    <row r="615" spans="2:7" ht="20.100000000000001" customHeight="1" x14ac:dyDescent="0.25">
      <c r="B615" s="69"/>
      <c r="C615" s="70"/>
      <c r="D615" s="70"/>
      <c r="E615" s="7"/>
      <c r="F615" s="7"/>
      <c r="G615" s="7"/>
    </row>
    <row r="616" spans="2:7" ht="20.100000000000001" customHeight="1" x14ac:dyDescent="0.25">
      <c r="B616" s="69"/>
      <c r="C616" s="70"/>
      <c r="D616" s="70"/>
      <c r="E616" s="7"/>
      <c r="F616" s="7"/>
      <c r="G616" s="7"/>
    </row>
    <row r="617" spans="2:7" ht="20.100000000000001" customHeight="1" x14ac:dyDescent="0.25">
      <c r="B617" s="69"/>
      <c r="C617" s="70"/>
      <c r="D617" s="70"/>
      <c r="E617" s="7"/>
      <c r="F617" s="7"/>
      <c r="G617" s="7"/>
    </row>
    <row r="618" spans="2:7" ht="20.100000000000001" customHeight="1" x14ac:dyDescent="0.25">
      <c r="B618" s="69"/>
      <c r="C618" s="70"/>
      <c r="D618" s="70"/>
      <c r="E618" s="7"/>
      <c r="F618" s="7"/>
      <c r="G618" s="7"/>
    </row>
    <row r="619" spans="2:7" ht="20.100000000000001" customHeight="1" x14ac:dyDescent="0.25">
      <c r="B619" s="69"/>
      <c r="C619" s="70"/>
      <c r="D619" s="70"/>
      <c r="E619" s="7"/>
      <c r="F619" s="7"/>
      <c r="G619" s="7"/>
    </row>
    <row r="620" spans="2:7" ht="20.100000000000001" customHeight="1" x14ac:dyDescent="0.25">
      <c r="B620" s="69"/>
      <c r="C620" s="70"/>
      <c r="D620" s="70"/>
      <c r="E620" s="7"/>
      <c r="F620" s="7"/>
      <c r="G620" s="7"/>
    </row>
    <row r="621" spans="2:7" ht="20.100000000000001" customHeight="1" x14ac:dyDescent="0.25">
      <c r="B621" s="69"/>
      <c r="C621" s="70"/>
      <c r="D621" s="70"/>
      <c r="E621" s="7"/>
      <c r="F621" s="7"/>
      <c r="G621" s="7"/>
    </row>
    <row r="622" spans="2:7" ht="20.100000000000001" customHeight="1" x14ac:dyDescent="0.25">
      <c r="B622" s="69"/>
      <c r="C622" s="70"/>
      <c r="D622" s="70"/>
      <c r="E622" s="7"/>
      <c r="F622" s="7"/>
      <c r="G622" s="7"/>
    </row>
    <row r="623" spans="2:7" ht="20.100000000000001" customHeight="1" x14ac:dyDescent="0.25">
      <c r="B623" s="69"/>
      <c r="C623" s="70"/>
      <c r="D623" s="70"/>
      <c r="E623" s="7"/>
      <c r="F623" s="7"/>
      <c r="G623" s="7"/>
    </row>
    <row r="624" spans="2:7" ht="20.100000000000001" customHeight="1" x14ac:dyDescent="0.25">
      <c r="B624" s="69"/>
      <c r="C624" s="70"/>
      <c r="D624" s="70"/>
      <c r="E624" s="7"/>
      <c r="F624" s="7"/>
      <c r="G624" s="7"/>
    </row>
    <row r="625" spans="2:7" ht="20.100000000000001" customHeight="1" x14ac:dyDescent="0.25">
      <c r="B625" s="69"/>
      <c r="C625" s="70"/>
      <c r="D625" s="70"/>
      <c r="E625" s="7"/>
      <c r="F625" s="7"/>
      <c r="G625" s="7"/>
    </row>
    <row r="626" spans="2:7" ht="20.100000000000001" customHeight="1" x14ac:dyDescent="0.25">
      <c r="B626" s="69"/>
      <c r="C626" s="70"/>
      <c r="D626" s="70"/>
      <c r="E626" s="7"/>
      <c r="F626" s="7"/>
      <c r="G626" s="7"/>
    </row>
    <row r="627" spans="2:7" ht="20.100000000000001" customHeight="1" x14ac:dyDescent="0.25">
      <c r="B627" s="69"/>
      <c r="C627" s="70"/>
      <c r="D627" s="70"/>
      <c r="E627" s="7"/>
      <c r="F627" s="7"/>
      <c r="G627" s="7"/>
    </row>
    <row r="628" spans="2:7" ht="20.100000000000001" customHeight="1" x14ac:dyDescent="0.25">
      <c r="B628" s="69"/>
      <c r="C628" s="70"/>
      <c r="D628" s="70"/>
      <c r="E628" s="7"/>
      <c r="F628" s="7"/>
      <c r="G628" s="7"/>
    </row>
    <row r="629" spans="2:7" ht="20.100000000000001" customHeight="1" x14ac:dyDescent="0.25">
      <c r="B629" s="69"/>
      <c r="C629" s="70"/>
      <c r="D629" s="70"/>
      <c r="E629" s="7"/>
      <c r="F629" s="7"/>
      <c r="G629" s="7"/>
    </row>
    <row r="630" spans="2:7" ht="20.100000000000001" customHeight="1" x14ac:dyDescent="0.25">
      <c r="B630" s="69"/>
      <c r="C630" s="70"/>
      <c r="D630" s="70"/>
      <c r="E630" s="7"/>
      <c r="F630" s="7"/>
      <c r="G630" s="7"/>
    </row>
    <row r="631" spans="2:7" ht="20.100000000000001" customHeight="1" x14ac:dyDescent="0.25">
      <c r="B631" s="69"/>
      <c r="C631" s="70"/>
      <c r="D631" s="70"/>
      <c r="E631" s="7"/>
      <c r="F631" s="7"/>
      <c r="G631" s="7"/>
    </row>
    <row r="632" spans="2:7" ht="20.100000000000001" customHeight="1" x14ac:dyDescent="0.25">
      <c r="B632" s="69"/>
      <c r="C632" s="70"/>
      <c r="D632" s="70"/>
      <c r="E632" s="7"/>
      <c r="F632" s="7"/>
      <c r="G632" s="7"/>
    </row>
    <row r="633" spans="2:7" ht="20.100000000000001" customHeight="1" x14ac:dyDescent="0.25">
      <c r="B633" s="69"/>
      <c r="C633" s="70"/>
      <c r="D633" s="70"/>
      <c r="E633" s="7"/>
      <c r="F633" s="7"/>
      <c r="G633" s="7"/>
    </row>
    <row r="634" spans="2:7" ht="20.100000000000001" customHeight="1" x14ac:dyDescent="0.25">
      <c r="B634" s="69"/>
      <c r="C634" s="70"/>
      <c r="D634" s="70"/>
      <c r="E634" s="7"/>
      <c r="F634" s="7"/>
      <c r="G634" s="7"/>
    </row>
    <row r="635" spans="2:7" ht="20.100000000000001" customHeight="1" x14ac:dyDescent="0.25">
      <c r="B635" s="69"/>
      <c r="C635" s="70"/>
      <c r="D635" s="70"/>
      <c r="E635" s="7"/>
      <c r="F635" s="7"/>
      <c r="G635" s="7"/>
    </row>
    <row r="636" spans="2:7" ht="20.100000000000001" customHeight="1" x14ac:dyDescent="0.25">
      <c r="B636" s="69"/>
      <c r="C636" s="70"/>
      <c r="D636" s="70"/>
      <c r="E636" s="7"/>
      <c r="F636" s="7"/>
      <c r="G636" s="7"/>
    </row>
    <row r="637" spans="2:7" ht="20.100000000000001" customHeight="1" x14ac:dyDescent="0.25">
      <c r="B637" s="69"/>
      <c r="C637" s="70"/>
      <c r="D637" s="70"/>
      <c r="E637" s="7"/>
      <c r="F637" s="7"/>
      <c r="G637" s="7"/>
    </row>
    <row r="638" spans="2:7" ht="20.100000000000001" customHeight="1" x14ac:dyDescent="0.25">
      <c r="B638" s="69"/>
      <c r="C638" s="70"/>
      <c r="D638" s="70"/>
      <c r="E638" s="7"/>
      <c r="F638" s="7"/>
      <c r="G638" s="7"/>
    </row>
    <row r="639" spans="2:7" ht="20.100000000000001" customHeight="1" x14ac:dyDescent="0.25">
      <c r="B639" s="69"/>
      <c r="C639" s="70"/>
      <c r="D639" s="70"/>
      <c r="E639" s="7"/>
      <c r="F639" s="7"/>
      <c r="G639" s="7"/>
    </row>
    <row r="640" spans="2:7" ht="20.100000000000001" customHeight="1" x14ac:dyDescent="0.25">
      <c r="B640" s="69"/>
      <c r="C640" s="70"/>
      <c r="D640" s="70"/>
      <c r="E640" s="7"/>
      <c r="F640" s="7"/>
      <c r="G640" s="7"/>
    </row>
    <row r="641" spans="2:7" ht="20.100000000000001" customHeight="1" x14ac:dyDescent="0.25">
      <c r="B641" s="69"/>
      <c r="C641" s="70"/>
      <c r="D641" s="70"/>
      <c r="E641" s="7"/>
      <c r="F641" s="7"/>
      <c r="G641" s="7"/>
    </row>
    <row r="642" spans="2:7" ht="20.100000000000001" customHeight="1" x14ac:dyDescent="0.25">
      <c r="B642" s="69"/>
      <c r="C642" s="70"/>
      <c r="D642" s="70"/>
      <c r="E642" s="7"/>
      <c r="F642" s="7"/>
      <c r="G642" s="7"/>
    </row>
    <row r="643" spans="2:7" ht="20.100000000000001" customHeight="1" x14ac:dyDescent="0.25">
      <c r="B643" s="69"/>
      <c r="C643" s="70"/>
      <c r="D643" s="70"/>
      <c r="E643" s="7"/>
      <c r="F643" s="7"/>
      <c r="G643" s="7"/>
    </row>
    <row r="644" spans="2:7" ht="20.100000000000001" customHeight="1" x14ac:dyDescent="0.25">
      <c r="B644" s="69"/>
      <c r="C644" s="70"/>
      <c r="D644" s="70"/>
      <c r="E644" s="7"/>
      <c r="F644" s="7"/>
      <c r="G644" s="7"/>
    </row>
    <row r="645" spans="2:7" ht="20.100000000000001" customHeight="1" x14ac:dyDescent="0.25">
      <c r="B645" s="69"/>
      <c r="C645" s="70"/>
      <c r="D645" s="70"/>
      <c r="E645" s="7"/>
      <c r="F645" s="7"/>
      <c r="G645" s="7"/>
    </row>
    <row r="646" spans="2:7" ht="20.100000000000001" customHeight="1" x14ac:dyDescent="0.25">
      <c r="B646" s="69"/>
      <c r="C646" s="70"/>
      <c r="D646" s="70"/>
      <c r="E646" s="7"/>
      <c r="F646" s="7"/>
      <c r="G646" s="7"/>
    </row>
    <row r="647" spans="2:7" ht="20.100000000000001" customHeight="1" x14ac:dyDescent="0.25">
      <c r="B647" s="69"/>
      <c r="C647" s="70"/>
      <c r="D647" s="70"/>
      <c r="E647" s="7"/>
      <c r="F647" s="7"/>
      <c r="G647" s="7"/>
    </row>
    <row r="648" spans="2:7" ht="20.100000000000001" customHeight="1" x14ac:dyDescent="0.25">
      <c r="B648" s="69"/>
      <c r="C648" s="70"/>
      <c r="D648" s="70"/>
      <c r="E648" s="7"/>
      <c r="F648" s="7"/>
      <c r="G648" s="7"/>
    </row>
    <row r="649" spans="2:7" ht="20.100000000000001" customHeight="1" x14ac:dyDescent="0.25">
      <c r="B649" s="69"/>
      <c r="C649" s="70"/>
      <c r="D649" s="70"/>
      <c r="E649" s="7"/>
      <c r="F649" s="7"/>
      <c r="G649" s="7"/>
    </row>
    <row r="650" spans="2:7" ht="20.100000000000001" customHeight="1" x14ac:dyDescent="0.25">
      <c r="B650" s="69"/>
      <c r="C650" s="70"/>
      <c r="D650" s="70"/>
      <c r="E650" s="7"/>
      <c r="F650" s="7"/>
      <c r="G650" s="7"/>
    </row>
  </sheetData>
  <autoFilter ref="A1:M1"/>
  <mergeCells count="12">
    <mergeCell ref="G2:G4"/>
    <mergeCell ref="L2:L4"/>
    <mergeCell ref="G6:G9"/>
    <mergeCell ref="L6:L9"/>
    <mergeCell ref="G11:G17"/>
    <mergeCell ref="L11:L17"/>
    <mergeCell ref="G19:G27"/>
    <mergeCell ref="L19:L27"/>
    <mergeCell ref="G29:G37"/>
    <mergeCell ref="L29:L37"/>
    <mergeCell ref="G39:G61"/>
    <mergeCell ref="L39:L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Certificación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Paola Sáenz Perdomo</dc:creator>
  <cp:lastModifiedBy>Nancy Mabel Meneses Sanchez</cp:lastModifiedBy>
  <dcterms:created xsi:type="dcterms:W3CDTF">2025-02-04T21:14:28Z</dcterms:created>
  <dcterms:modified xsi:type="dcterms:W3CDTF">2026-06-04T20:54:06Z</dcterms:modified>
</cp:coreProperties>
</file>