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6\INFORMES\SGI\ABRIL SGI\"/>
    </mc:Choice>
  </mc:AlternateContent>
  <bookViews>
    <workbookView xWindow="0" yWindow="0" windowWidth="28800" windowHeight="11880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CONSOLIDADO!$B$6:$Q$41</definedName>
    <definedName name="_xlnm.Print_Area" localSheetId="0">CONSOLIDADO!$A$1:$AR$44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K44" i="1"/>
  <c r="J44" i="1"/>
  <c r="I44" i="1"/>
  <c r="H44" i="1"/>
  <c r="G44" i="1"/>
  <c r="F44" i="1"/>
  <c r="E44" i="1"/>
  <c r="E32" i="1"/>
  <c r="E30" i="1"/>
  <c r="M27" i="1"/>
  <c r="K27" i="1"/>
  <c r="J27" i="1"/>
  <c r="H27" i="1"/>
  <c r="G27" i="1"/>
  <c r="F27" i="1"/>
  <c r="E27" i="1"/>
  <c r="M25" i="1"/>
  <c r="L25" i="1"/>
  <c r="K25" i="1"/>
  <c r="J25" i="1"/>
  <c r="P25" i="1" s="1"/>
  <c r="I25" i="1"/>
  <c r="H25" i="1"/>
  <c r="G25" i="1"/>
  <c r="F25" i="1"/>
  <c r="E25" i="1"/>
  <c r="D25" i="1"/>
  <c r="C25" i="1"/>
  <c r="B25" i="1"/>
  <c r="A25" i="1"/>
  <c r="R24" i="1"/>
  <c r="M24" i="1"/>
  <c r="L24" i="1"/>
  <c r="K24" i="1"/>
  <c r="Q24" i="1" s="1"/>
  <c r="J24" i="1"/>
  <c r="I24" i="1"/>
  <c r="N24" i="1" s="1"/>
  <c r="O24" i="1" s="1"/>
  <c r="H24" i="1"/>
  <c r="G24" i="1"/>
  <c r="F24" i="1"/>
  <c r="E24" i="1"/>
  <c r="D24" i="1"/>
  <c r="C24" i="1"/>
  <c r="B24" i="1"/>
  <c r="A24" i="1"/>
  <c r="M23" i="1"/>
  <c r="L23" i="1"/>
  <c r="K23" i="1"/>
  <c r="Q23" i="1" s="1"/>
  <c r="J23" i="1"/>
  <c r="AL23" i="1" s="1"/>
  <c r="I23" i="1"/>
  <c r="N23" i="1" s="1"/>
  <c r="AN23" i="1" s="1"/>
  <c r="H23" i="1"/>
  <c r="G23" i="1"/>
  <c r="F23" i="1"/>
  <c r="AI23" i="1" s="1"/>
  <c r="E23" i="1"/>
  <c r="D23" i="1"/>
  <c r="C23" i="1"/>
  <c r="B23" i="1"/>
  <c r="A23" i="1"/>
  <c r="P22" i="1"/>
  <c r="M22" i="1"/>
  <c r="R22" i="1" s="1"/>
  <c r="L22" i="1"/>
  <c r="K22" i="1"/>
  <c r="Q22" i="1" s="1"/>
  <c r="J22" i="1"/>
  <c r="AL22" i="1" s="1"/>
  <c r="I22" i="1"/>
  <c r="N22" i="1" s="1"/>
  <c r="AN22" i="1" s="1"/>
  <c r="H22" i="1"/>
  <c r="AJ22" i="1" s="1"/>
  <c r="G22" i="1"/>
  <c r="F22" i="1"/>
  <c r="AI22" i="1" s="1"/>
  <c r="E22" i="1"/>
  <c r="D22" i="1"/>
  <c r="C22" i="1"/>
  <c r="B22" i="1"/>
  <c r="A22" i="1"/>
  <c r="AI21" i="1"/>
  <c r="M21" i="1"/>
  <c r="M37" i="1" s="1"/>
  <c r="L21" i="1"/>
  <c r="K21" i="1"/>
  <c r="J21" i="1"/>
  <c r="I21" i="1"/>
  <c r="AK21" i="1" s="1"/>
  <c r="H21" i="1"/>
  <c r="AJ21" i="1" s="1"/>
  <c r="G21" i="1"/>
  <c r="F21" i="1"/>
  <c r="E21" i="1"/>
  <c r="E37" i="1" s="1"/>
  <c r="E39" i="1" s="1"/>
  <c r="D21" i="1"/>
  <c r="C21" i="1"/>
  <c r="B21" i="1"/>
  <c r="A21" i="1"/>
  <c r="M19" i="1"/>
  <c r="L19" i="1"/>
  <c r="K19" i="1"/>
  <c r="Q19" i="1" s="1"/>
  <c r="J19" i="1"/>
  <c r="P19" i="1" s="1"/>
  <c r="I19" i="1"/>
  <c r="H19" i="1"/>
  <c r="G19" i="1"/>
  <c r="F19" i="1"/>
  <c r="E19" i="1"/>
  <c r="D19" i="1"/>
  <c r="A19" i="1"/>
  <c r="M18" i="1"/>
  <c r="AM18" i="1" s="1"/>
  <c r="L18" i="1"/>
  <c r="L34" i="1" s="1"/>
  <c r="K18" i="1"/>
  <c r="K34" i="1" s="1"/>
  <c r="J18" i="1"/>
  <c r="I18" i="1"/>
  <c r="I34" i="1" s="1"/>
  <c r="H18" i="1"/>
  <c r="AJ18" i="1" s="1"/>
  <c r="G18" i="1"/>
  <c r="G34" i="1" s="1"/>
  <c r="F18" i="1"/>
  <c r="E18" i="1"/>
  <c r="E34" i="1" s="1"/>
  <c r="D18" i="1"/>
  <c r="A18" i="1"/>
  <c r="M16" i="1"/>
  <c r="L16" i="1"/>
  <c r="K16" i="1"/>
  <c r="J16" i="1"/>
  <c r="N16" i="1" s="1"/>
  <c r="I16" i="1"/>
  <c r="H16" i="1"/>
  <c r="G16" i="1"/>
  <c r="F16" i="1"/>
  <c r="Q16" i="1" s="1"/>
  <c r="E16" i="1"/>
  <c r="D16" i="1"/>
  <c r="A16" i="1"/>
  <c r="M15" i="1"/>
  <c r="R15" i="1" s="1"/>
  <c r="L15" i="1"/>
  <c r="K15" i="1"/>
  <c r="Q15" i="1" s="1"/>
  <c r="J15" i="1"/>
  <c r="I15" i="1"/>
  <c r="N15" i="1" s="1"/>
  <c r="H15" i="1"/>
  <c r="G15" i="1"/>
  <c r="F15" i="1"/>
  <c r="E15" i="1"/>
  <c r="D15" i="1"/>
  <c r="A15" i="1"/>
  <c r="M14" i="1"/>
  <c r="L14" i="1"/>
  <c r="K14" i="1"/>
  <c r="J14" i="1"/>
  <c r="N14" i="1" s="1"/>
  <c r="I14" i="1"/>
  <c r="H14" i="1"/>
  <c r="G14" i="1"/>
  <c r="F14" i="1"/>
  <c r="Q14" i="1" s="1"/>
  <c r="E14" i="1"/>
  <c r="D14" i="1"/>
  <c r="A14" i="1"/>
  <c r="M13" i="1"/>
  <c r="M33" i="1" s="1"/>
  <c r="L13" i="1"/>
  <c r="K13" i="1"/>
  <c r="J13" i="1"/>
  <c r="I13" i="1"/>
  <c r="I33" i="1" s="1"/>
  <c r="H13" i="1"/>
  <c r="G13" i="1"/>
  <c r="G33" i="1" s="1"/>
  <c r="F13" i="1"/>
  <c r="E13" i="1"/>
  <c r="E33" i="1" s="1"/>
  <c r="D13" i="1"/>
  <c r="A13" i="1"/>
  <c r="AM11" i="1"/>
  <c r="M11" i="1"/>
  <c r="L11" i="1"/>
  <c r="L32" i="1" s="1"/>
  <c r="K11" i="1"/>
  <c r="J11" i="1"/>
  <c r="AL11" i="1" s="1"/>
  <c r="I11" i="1"/>
  <c r="H11" i="1"/>
  <c r="G11" i="1"/>
  <c r="G32" i="1" s="1"/>
  <c r="F11" i="1"/>
  <c r="AI11" i="1" s="1"/>
  <c r="AQ11" i="1" s="1"/>
  <c r="E11" i="1"/>
  <c r="D11" i="1"/>
  <c r="A11" i="1"/>
  <c r="M9" i="1"/>
  <c r="L9" i="1"/>
  <c r="K9" i="1"/>
  <c r="J9" i="1"/>
  <c r="P9" i="1" s="1"/>
  <c r="I9" i="1"/>
  <c r="H9" i="1"/>
  <c r="G9" i="1"/>
  <c r="F9" i="1"/>
  <c r="E9" i="1"/>
  <c r="D9" i="1"/>
  <c r="A9" i="1"/>
  <c r="M8" i="1"/>
  <c r="L8" i="1"/>
  <c r="K8" i="1"/>
  <c r="Q8" i="1" s="1"/>
  <c r="J8" i="1"/>
  <c r="AL8" i="1" s="1"/>
  <c r="I8" i="1"/>
  <c r="N8" i="1" s="1"/>
  <c r="AN8" i="1" s="1"/>
  <c r="H8" i="1"/>
  <c r="G8" i="1"/>
  <c r="F8" i="1"/>
  <c r="AI8" i="1" s="1"/>
  <c r="E8" i="1"/>
  <c r="E26" i="1" s="1"/>
  <c r="D8" i="1"/>
  <c r="A8" i="1"/>
  <c r="M7" i="1"/>
  <c r="L7" i="1"/>
  <c r="K7" i="1"/>
  <c r="J7" i="1"/>
  <c r="P7" i="1" s="1"/>
  <c r="I7" i="1"/>
  <c r="H7" i="1"/>
  <c r="G7" i="1"/>
  <c r="F7" i="1"/>
  <c r="F31" i="1" s="1"/>
  <c r="E7" i="1"/>
  <c r="D7" i="1"/>
  <c r="A7" i="1"/>
  <c r="G6" i="1"/>
  <c r="AM22" i="1" l="1"/>
  <c r="AQ22" i="1" s="1"/>
  <c r="G26" i="1"/>
  <c r="K26" i="1"/>
  <c r="AI7" i="1"/>
  <c r="P8" i="1"/>
  <c r="N9" i="1"/>
  <c r="R9" i="1"/>
  <c r="N11" i="1"/>
  <c r="O11" i="1" s="1"/>
  <c r="R11" i="1"/>
  <c r="F33" i="1"/>
  <c r="AI13" i="1"/>
  <c r="R14" i="1"/>
  <c r="R16" i="1"/>
  <c r="Q18" i="1"/>
  <c r="AQ18" i="1" s="1"/>
  <c r="N19" i="1"/>
  <c r="R19" i="1"/>
  <c r="F37" i="1"/>
  <c r="F39" i="1" s="1"/>
  <c r="R21" i="1"/>
  <c r="AP22" i="1"/>
  <c r="O22" i="1"/>
  <c r="AO22" i="1" s="1"/>
  <c r="N25" i="1"/>
  <c r="R25" i="1"/>
  <c r="I32" i="1"/>
  <c r="O25" i="1"/>
  <c r="P11" i="1"/>
  <c r="AM13" i="1"/>
  <c r="R18" i="1"/>
  <c r="G37" i="1"/>
  <c r="G39" i="1" s="1"/>
  <c r="M32" i="1"/>
  <c r="O9" i="1"/>
  <c r="R33" i="1"/>
  <c r="Q9" i="1"/>
  <c r="H33" i="1"/>
  <c r="L33" i="1"/>
  <c r="AM21" i="1"/>
  <c r="AQ21" i="1" s="1"/>
  <c r="L37" i="1"/>
  <c r="L39" i="1" s="1"/>
  <c r="P23" i="1"/>
  <c r="Q25" i="1"/>
  <c r="E28" i="1"/>
  <c r="AM8" i="1"/>
  <c r="AQ8" i="1" s="1"/>
  <c r="R8" i="1"/>
  <c r="AK8" i="1"/>
  <c r="AP23" i="1"/>
  <c r="G28" i="1"/>
  <c r="H26" i="1"/>
  <c r="H31" i="1"/>
  <c r="L26" i="1"/>
  <c r="L31" i="1"/>
  <c r="L35" i="1" s="1"/>
  <c r="L41" i="1" s="1"/>
  <c r="AJ7" i="1"/>
  <c r="AP8" i="1"/>
  <c r="P13" i="1"/>
  <c r="N13" i="1"/>
  <c r="AL13" i="1"/>
  <c r="AP13" i="1" s="1"/>
  <c r="AK18" i="1"/>
  <c r="M26" i="1"/>
  <c r="H32" i="1"/>
  <c r="J33" i="1"/>
  <c r="P33" i="1" s="1"/>
  <c r="H37" i="1"/>
  <c r="H39" i="1" s="1"/>
  <c r="E31" i="1"/>
  <c r="E35" i="1" s="1"/>
  <c r="E41" i="1" s="1"/>
  <c r="I31" i="1"/>
  <c r="I35" i="1" s="1"/>
  <c r="M31" i="1"/>
  <c r="AM7" i="1"/>
  <c r="Q7" i="1"/>
  <c r="AK7" i="1"/>
  <c r="AJ11" i="1"/>
  <c r="Q13" i="1"/>
  <c r="O14" i="1"/>
  <c r="P15" i="1"/>
  <c r="O16" i="1"/>
  <c r="F34" i="1"/>
  <c r="Q34" i="1" s="1"/>
  <c r="AI18" i="1"/>
  <c r="P18" i="1"/>
  <c r="AP18" i="1" s="1"/>
  <c r="J34" i="1"/>
  <c r="P34" i="1" s="1"/>
  <c r="N18" i="1"/>
  <c r="AL18" i="1"/>
  <c r="O19" i="1"/>
  <c r="O23" i="1"/>
  <c r="AO23" i="1" s="1"/>
  <c r="AJ23" i="1"/>
  <c r="F26" i="1"/>
  <c r="K28" i="1"/>
  <c r="G31" i="1"/>
  <c r="G35" i="1" s="1"/>
  <c r="G41" i="1" s="1"/>
  <c r="K33" i="1"/>
  <c r="Q33" i="1" s="1"/>
  <c r="M34" i="1"/>
  <c r="I37" i="1"/>
  <c r="I39" i="1" s="1"/>
  <c r="AI26" i="1"/>
  <c r="K32" i="1"/>
  <c r="Q11" i="1"/>
  <c r="P14" i="1"/>
  <c r="O15" i="1"/>
  <c r="P16" i="1"/>
  <c r="K37" i="1"/>
  <c r="Q21" i="1"/>
  <c r="J26" i="1"/>
  <c r="K31" i="1"/>
  <c r="M39" i="1"/>
  <c r="R37" i="1"/>
  <c r="N7" i="1"/>
  <c r="R7" i="1"/>
  <c r="AL7" i="1"/>
  <c r="O8" i="1"/>
  <c r="AO8" i="1" s="1"/>
  <c r="AJ8" i="1"/>
  <c r="AP11" i="1"/>
  <c r="R13" i="1"/>
  <c r="J37" i="1"/>
  <c r="P21" i="1"/>
  <c r="N21" i="1"/>
  <c r="AL21" i="1"/>
  <c r="AP21" i="1" s="1"/>
  <c r="AM23" i="1"/>
  <c r="AQ23" i="1" s="1"/>
  <c r="R23" i="1"/>
  <c r="AK23" i="1"/>
  <c r="P24" i="1"/>
  <c r="I26" i="1"/>
  <c r="Q26" i="1"/>
  <c r="J31" i="1"/>
  <c r="H34" i="1"/>
  <c r="AK11" i="1"/>
  <c r="AJ13" i="1"/>
  <c r="O18" i="1"/>
  <c r="AK22" i="1"/>
  <c r="F32" i="1"/>
  <c r="F35" i="1" s="1"/>
  <c r="J32" i="1"/>
  <c r="AK13" i="1"/>
  <c r="AO11" i="1" l="1"/>
  <c r="O32" i="1"/>
  <c r="AQ13" i="1"/>
  <c r="N32" i="1"/>
  <c r="AN11" i="1"/>
  <c r="Q32" i="1"/>
  <c r="F41" i="1"/>
  <c r="O34" i="1"/>
  <c r="AO18" i="1"/>
  <c r="I28" i="1"/>
  <c r="J39" i="1"/>
  <c r="P37" i="1"/>
  <c r="J28" i="1"/>
  <c r="P26" i="1"/>
  <c r="M35" i="1"/>
  <c r="R35" i="1" s="1"/>
  <c r="R31" i="1"/>
  <c r="R32" i="1"/>
  <c r="P32" i="1"/>
  <c r="AL26" i="1"/>
  <c r="AP26" i="1" s="1"/>
  <c r="AP7" i="1"/>
  <c r="I41" i="1"/>
  <c r="AK26" i="1"/>
  <c r="M28" i="1"/>
  <c r="R26" i="1"/>
  <c r="P31" i="1"/>
  <c r="J35" i="1"/>
  <c r="N37" i="1"/>
  <c r="N39" i="1" s="1"/>
  <c r="AN21" i="1"/>
  <c r="O21" i="1"/>
  <c r="R39" i="1"/>
  <c r="K39" i="1"/>
  <c r="Q37" i="1"/>
  <c r="R34" i="1"/>
  <c r="F28" i="1"/>
  <c r="H35" i="1"/>
  <c r="H41" i="1" s="1"/>
  <c r="AN7" i="1"/>
  <c r="AN26" i="1" s="1"/>
  <c r="N26" i="1"/>
  <c r="N31" i="1"/>
  <c r="O7" i="1"/>
  <c r="Q31" i="1"/>
  <c r="K35" i="1"/>
  <c r="Q35" i="1" s="1"/>
  <c r="AN18" i="1"/>
  <c r="N34" i="1"/>
  <c r="AM26" i="1"/>
  <c r="AQ26" i="1" s="1"/>
  <c r="AQ7" i="1"/>
  <c r="AN13" i="1"/>
  <c r="N33" i="1"/>
  <c r="O13" i="1"/>
  <c r="AJ26" i="1"/>
  <c r="H28" i="1"/>
  <c r="N35" i="1" l="1"/>
  <c r="O26" i="1"/>
  <c r="O31" i="1"/>
  <c r="AO7" i="1"/>
  <c r="N41" i="1"/>
  <c r="J41" i="1"/>
  <c r="P39" i="1"/>
  <c r="AO13" i="1"/>
  <c r="O33" i="1"/>
  <c r="P35" i="1"/>
  <c r="K41" i="1"/>
  <c r="Q39" i="1"/>
  <c r="M41" i="1"/>
  <c r="O37" i="1"/>
  <c r="O39" i="1" s="1"/>
  <c r="AO21" i="1"/>
  <c r="AO26" i="1" l="1"/>
  <c r="R41" i="1"/>
  <c r="Q41" i="1"/>
  <c r="P41" i="1"/>
  <c r="O35" i="1"/>
  <c r="O41" i="1" s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<sst xmlns="http://schemas.openxmlformats.org/spreadsheetml/2006/main" count="123" uniqueCount="54">
  <si>
    <t>DEPARTAMENTO ADMINISTRATIVO DE LA FUNCIÓN PÚBLICA</t>
  </si>
  <si>
    <t>REPORTE EJECUCIÓN PRESUPUESTAL</t>
  </si>
  <si>
    <t>Ejecución Presupuestal Acumulada a 30 de abril 2026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</si>
  <si>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</si>
  <si>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</si>
  <si>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</si>
  <si>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</si>
  <si>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</si>
  <si>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</si>
  <si>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</si>
  <si>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</si>
  <si>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</si>
  <si>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</si>
  <si>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</si>
  <si>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</si>
  <si>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</si>
  <si>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</si>
  <si>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</si>
  <si>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</si>
  <si>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</si>
  <si>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</si>
  <si>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</si>
  <si>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</si>
  <si>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</si>
  <si>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</si>
  <si>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</si>
  <si>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</si>
  <si>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</si>
  <si>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</si>
  <si>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</si>
  <si>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</si>
  <si>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</si>
  <si>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</si>
  <si>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A-3-6-1-1</t>
  </si>
  <si>
    <t>SENTENCIAS Y CONCILIACIONES</t>
  </si>
  <si>
    <t>SSF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</si>
  <si>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</si>
  <si>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</si>
  <si>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</si>
  <si>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</si>
  <si>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</si>
  <si>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</si>
  <si>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</si>
  <si>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</si>
  <si>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</si>
  <si>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</si>
  <si>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</si>
  <si>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</si>
  <si>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</si>
  <si>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</si>
  <si>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11</t>
  </si>
  <si>
    <t>Inversión CSF 10</t>
  </si>
  <si>
    <t>Total Presupuesto Inversión</t>
  </si>
  <si>
    <t>Fuente: Grupo de Gestión Financiera Función Pública  -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</si>
</sst>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0" fontId="6" fillId="6" borderId="22" xfId="0" applyFont="1" applyFill="1" applyBorder="1" applyAlignment="1">
      <alignment horizontal="left" vertical="center" wrapText="1" readingOrder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 readingOrder="1"/>
    </xf>
    <xf numFmtId="165" fontId="6" fillId="6" borderId="23" xfId="1" applyFont="1" applyFill="1" applyBorder="1" applyAlignment="1">
      <alignment horizontal="lef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43" fontId="3" fillId="0" borderId="6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 wrapText="1" readingOrder="1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43" fontId="3" fillId="0" borderId="10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7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8" borderId="0" xfId="0" applyFont="1" applyFill="1"/>
    <xf numFmtId="165" fontId="8" fillId="8" borderId="0" xfId="1" applyFont="1" applyFill="1"/>
    <xf numFmtId="165" fontId="3" fillId="8" borderId="0" xfId="1" applyFont="1" applyFill="1"/>
    <xf numFmtId="2" fontId="4" fillId="8" borderId="0" xfId="0" applyNumberFormat="1" applyFont="1" applyFill="1" applyAlignment="1">
      <alignment horizontal="right" vertical="center" wrapText="1" readingOrder="1"/>
    </xf>
    <xf numFmtId="39" fontId="4" fillId="8" borderId="0" xfId="0" applyNumberFormat="1" applyFont="1" applyFill="1" applyAlignment="1">
      <alignment horizontal="right" vertical="center" wrapText="1" readingOrder="1"/>
    </xf>
    <xf numFmtId="166" fontId="8" fillId="8" borderId="0" xfId="0" applyNumberFormat="1" applyFont="1" applyFill="1" applyAlignment="1">
      <alignment horizontal="right" vertical="center" wrapText="1" readingOrder="1"/>
    </xf>
    <xf numFmtId="39" fontId="8" fillId="8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21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8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0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1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9" borderId="17" xfId="0" applyNumberFormat="1" applyFont="1" applyFill="1" applyBorder="1"/>
    <xf numFmtId="2" fontId="7" fillId="9" borderId="8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9" borderId="17" xfId="0" applyNumberFormat="1" applyFont="1" applyFill="1" applyBorder="1"/>
    <xf numFmtId="10" fontId="5" fillId="9" borderId="9" xfId="0" applyNumberFormat="1" applyFont="1" applyFill="1" applyBorder="1"/>
    <xf numFmtId="10" fontId="7" fillId="9" borderId="8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10" fontId="6" fillId="0" borderId="21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21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2" xfId="0" applyFont="1" applyFill="1" applyBorder="1" applyAlignment="1">
      <alignment horizontal="center" vertical="center" wrapText="1" readingOrder="1"/>
    </xf>
    <xf numFmtId="39" fontId="5" fillId="10" borderId="17" xfId="0" applyNumberFormat="1" applyFont="1" applyFill="1" applyBorder="1"/>
    <xf numFmtId="2" fontId="7" fillId="10" borderId="43" xfId="0" applyNumberFormat="1" applyFont="1" applyFill="1" applyBorder="1" applyAlignment="1">
      <alignment horizontal="right" vertical="center" wrapText="1" readingOrder="1"/>
    </xf>
    <xf numFmtId="2" fontId="7" fillId="10" borderId="9" xfId="0" applyNumberFormat="1" applyFont="1" applyFill="1" applyBorder="1" applyAlignment="1">
      <alignment horizontal="right" vertical="center" wrapText="1" readingOrder="1"/>
    </xf>
    <xf numFmtId="10" fontId="5" fillId="10" borderId="17" xfId="0" applyNumberFormat="1" applyFont="1" applyFill="1" applyBorder="1"/>
    <xf numFmtId="10" fontId="5" fillId="10" borderId="44" xfId="0" applyNumberFormat="1" applyFont="1" applyFill="1" applyBorder="1"/>
    <xf numFmtId="10" fontId="5" fillId="10" borderId="8" xfId="0" applyNumberFormat="1" applyFont="1" applyFill="1" applyBorder="1"/>
    <xf numFmtId="10" fontId="7" fillId="10" borderId="17" xfId="0" applyNumberFormat="1" applyFont="1" applyFill="1" applyBorder="1" applyAlignment="1">
      <alignment horizontal="right" vertical="center" wrapText="1" readingOrder="1"/>
    </xf>
    <xf numFmtId="10" fontId="7" fillId="10" borderId="9" xfId="0" applyNumberFormat="1" applyFont="1" applyFill="1" applyBorder="1" applyAlignment="1">
      <alignment horizontal="right" vertical="center" wrapText="1" readingOrder="1"/>
    </xf>
    <xf numFmtId="39" fontId="7" fillId="7" borderId="39" xfId="0" applyNumberFormat="1" applyFont="1" applyFill="1" applyBorder="1" applyAlignment="1">
      <alignment horizontal="right" vertical="center" wrapText="1" readingOrder="1"/>
    </xf>
    <xf numFmtId="2" fontId="7" fillId="7" borderId="17" xfId="0" applyNumberFormat="1" applyFont="1" applyFill="1" applyBorder="1" applyAlignment="1">
      <alignment horizontal="right" vertical="center" wrapText="1" readingOrder="1"/>
    </xf>
    <xf numFmtId="2" fontId="7" fillId="7" borderId="9" xfId="0" applyNumberFormat="1" applyFont="1" applyFill="1" applyBorder="1" applyAlignment="1">
      <alignment horizontal="right" vertical="center" wrapText="1" readingOrder="1"/>
    </xf>
    <xf numFmtId="10" fontId="7" fillId="7" borderId="39" xfId="0" applyNumberFormat="1" applyFont="1" applyFill="1" applyBorder="1" applyAlignment="1">
      <alignment horizontal="right" vertical="center" wrapText="1" readingOrder="1"/>
    </xf>
    <xf numFmtId="10" fontId="7" fillId="7" borderId="17" xfId="0" applyNumberFormat="1" applyFont="1" applyFill="1" applyBorder="1" applyAlignment="1">
      <alignment horizontal="right" vertical="center" wrapText="1" readingOrder="1"/>
    </xf>
    <xf numFmtId="10" fontId="7" fillId="7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8" borderId="0" xfId="0" applyNumberFormat="1" applyFont="1" applyFill="1"/>
    <xf numFmtId="168" fontId="8" fillId="8" borderId="0" xfId="0" applyNumberFormat="1" applyFont="1" applyFill="1"/>
    <xf numFmtId="0" fontId="10" fillId="0" borderId="0" xfId="0" applyFont="1"/>
    <xf numFmtId="168" fontId="10" fillId="0" borderId="0" xfId="0" applyNumberFormat="1" applyFont="1"/>
    <xf numFmtId="2" fontId="10" fillId="0" borderId="0" xfId="0" applyNumberFormat="1" applyFont="1"/>
    <xf numFmtId="41" fontId="3" fillId="0" borderId="0" xfId="2" applyFont="1" applyFill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69C-4AF3-A4B8-1722B68080F8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9C-4AF3-A4B8-1722B68080F8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69C-4AF3-A4B8-1722B68080F8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69C-4AF3-A4B8-1722B68080F8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69C-4AF3-A4B8-1722B680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669C-4AF3-A4B8-1722B68080F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669C-4AF3-A4B8-1722B68080F8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C8-417D-989B-99F4CBEF0014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4C8-417D-989B-99F4CBEF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04-30_Tablero_control_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 DEC LIQ"/>
      <sheetName val="EJE REINTEGROS"/>
      <sheetName val="EJE TOTAL"/>
      <sheetName val="EJEC RESERV"/>
      <sheetName val="EJEC CTAS X PAG"/>
      <sheetName val="CDP "/>
      <sheetName val="Hoja8"/>
      <sheetName val="CDP  (2)"/>
      <sheetName val="COMPROMISOS "/>
      <sheetName val="Hoja10"/>
      <sheetName val="COMPROMISOS  (2)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 DESAG"/>
      <sheetName val="GERENCIAL"/>
      <sheetName val="EJECUCION REINTEGROS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28446679375</v>
          </cell>
          <cell r="T5">
            <v>0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10147828810</v>
          </cell>
          <cell r="T6">
            <v>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2397408815</v>
          </cell>
          <cell r="T7">
            <v>0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T8">
            <v>0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782641541</v>
          </cell>
          <cell r="T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338059000</v>
          </cell>
          <cell r="T10">
            <v>0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89998000</v>
          </cell>
          <cell r="T11">
            <v>0</v>
          </cell>
        </row>
        <row r="12">
          <cell r="C12" t="str">
            <v>A-03-10</v>
          </cell>
          <cell r="O12" t="str">
            <v>SENTENCIAS Y CONCILIACIONES</v>
          </cell>
          <cell r="P12">
            <v>135275521</v>
          </cell>
          <cell r="T12">
            <v>0</v>
          </cell>
        </row>
        <row r="13">
          <cell r="P13">
            <v>69602000</v>
          </cell>
          <cell r="T13">
            <v>0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104090000</v>
          </cell>
          <cell r="T14">
            <v>0</v>
          </cell>
        </row>
        <row r="15">
          <cell r="C15" t="str">
            <v>C-0505-1000-5-53105B</v>
          </cell>
          <cell r="M15" t="str">
            <v>11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1700000000</v>
          </cell>
          <cell r="T15">
            <v>0</v>
          </cell>
        </row>
        <row r="16">
          <cell r="C16" t="str">
            <v>C-0505-1000-6-53105B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-FORTALECIMIENTO</v>
          </cell>
          <cell r="P16">
            <v>2000000000</v>
          </cell>
          <cell r="T16">
            <v>0</v>
          </cell>
        </row>
        <row r="17">
          <cell r="C17" t="str">
            <v>C-0505-1000-7-53105B</v>
          </cell>
          <cell r="M17" t="str">
            <v>11</v>
          </cell>
          <cell r="N17" t="str">
            <v>CSF</v>
          </cell>
          <cell r="O17" t="str">
            <v>5. CONVERGENCIA REGIONAL / B. ENTIDADES PÚBLICAS TERRITORIALES Y NACIONALES FORTALECIDAS - PAZ</v>
          </cell>
          <cell r="P17">
            <v>700000000</v>
          </cell>
          <cell r="T17">
            <v>0</v>
          </cell>
        </row>
        <row r="18">
          <cell r="C18" t="str">
            <v>C-0599-1000-7-53105B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 - TRANSFORMACIÓN</v>
          </cell>
          <cell r="P18">
            <v>1600000000</v>
          </cell>
          <cell r="T18">
            <v>0</v>
          </cell>
        </row>
        <row r="19">
          <cell r="C19" t="str">
            <v>C-0599-1000-8-53105B</v>
          </cell>
          <cell r="M19" t="str">
            <v>11</v>
          </cell>
          <cell r="N19" t="str">
            <v>CSF</v>
          </cell>
          <cell r="O19" t="str">
            <v>5. CONVERGENCIA REGIONAL / B. ENTIDADES PÚBLICAS TERRITORIALES Y NACIONALES FORTALECIDAS - TECNOLOGÍAS DE LA INFORMACIÓN Y LAS COMUNICACIONES</v>
          </cell>
          <cell r="P19">
            <v>4000000000</v>
          </cell>
          <cell r="T19">
            <v>0</v>
          </cell>
        </row>
        <row r="20">
          <cell r="P20">
            <v>55489738349</v>
          </cell>
          <cell r="S20">
            <v>55977944049</v>
          </cell>
          <cell r="T20">
            <v>0</v>
          </cell>
          <cell r="U20">
            <v>55461299597.719994</v>
          </cell>
          <cell r="V20">
            <v>516644451.27999997</v>
          </cell>
          <cell r="W20">
            <v>18598134869.960003</v>
          </cell>
          <cell r="X20">
            <v>12901262921.219999</v>
          </cell>
          <cell r="Z20">
            <v>12898685404.219999</v>
          </cell>
        </row>
      </sheetData>
      <sheetData sheetId="6"/>
      <sheetData sheetId="7">
        <row r="8">
          <cell r="P8">
            <v>25399447483</v>
          </cell>
          <cell r="Q8">
            <v>25399447483</v>
          </cell>
          <cell r="R8">
            <v>0</v>
          </cell>
          <cell r="S8">
            <v>6238408111</v>
          </cell>
          <cell r="T8">
            <v>6236553243</v>
          </cell>
          <cell r="U8">
            <v>6236553243</v>
          </cell>
          <cell r="V8">
            <v>6236553243</v>
          </cell>
        </row>
        <row r="20">
          <cell r="P20">
            <v>9096379946</v>
          </cell>
          <cell r="Q20">
            <v>9096379946</v>
          </cell>
          <cell r="R20">
            <v>0</v>
          </cell>
          <cell r="S20">
            <v>2348222420</v>
          </cell>
          <cell r="T20">
            <v>2348222420</v>
          </cell>
          <cell r="U20">
            <v>2348222420</v>
          </cell>
          <cell r="V20">
            <v>2348222420</v>
          </cell>
        </row>
        <row r="30">
          <cell r="P30">
            <v>3784738379</v>
          </cell>
          <cell r="Q30">
            <v>3784738379</v>
          </cell>
          <cell r="R30">
            <v>0</v>
          </cell>
          <cell r="S30">
            <v>659819921</v>
          </cell>
          <cell r="T30">
            <v>659819921</v>
          </cell>
          <cell r="U30">
            <v>659819921</v>
          </cell>
          <cell r="V30">
            <v>659819921</v>
          </cell>
        </row>
        <row r="39">
          <cell r="P39">
            <v>6405131020</v>
          </cell>
          <cell r="Q39">
            <v>6359298187.9799995</v>
          </cell>
          <cell r="R39">
            <v>45832832.020000003</v>
          </cell>
          <cell r="S39">
            <v>5294452951.2200003</v>
          </cell>
          <cell r="T39">
            <v>1067400816.22</v>
          </cell>
          <cell r="U39">
            <v>1067400816.22</v>
          </cell>
          <cell r="V39">
            <v>1067400816.22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6">
          <cell r="P96">
            <v>405076000</v>
          </cell>
          <cell r="Q96">
            <v>405076000</v>
          </cell>
          <cell r="R96">
            <v>0</v>
          </cell>
          <cell r="S96">
            <v>108982748</v>
          </cell>
          <cell r="T96">
            <v>108982748</v>
          </cell>
          <cell r="U96">
            <v>108982748</v>
          </cell>
          <cell r="V96">
            <v>108982748</v>
          </cell>
        </row>
        <row r="98">
          <cell r="P98">
            <v>89998000</v>
          </cell>
          <cell r="Q98">
            <v>89998000</v>
          </cell>
          <cell r="R98">
            <v>0</v>
          </cell>
          <cell r="S98">
            <v>37090763</v>
          </cell>
          <cell r="T98">
            <v>37090763</v>
          </cell>
          <cell r="U98">
            <v>37090763</v>
          </cell>
          <cell r="V98">
            <v>37090763</v>
          </cell>
        </row>
        <row r="101">
          <cell r="P101">
            <v>135275521</v>
          </cell>
          <cell r="Q101">
            <v>0</v>
          </cell>
          <cell r="R101">
            <v>135275521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6">
          <cell r="C106" t="str">
            <v>A-08-01-02</v>
          </cell>
          <cell r="O106" t="str">
            <v>IMPUESTOS TERRITORIALES</v>
          </cell>
          <cell r="P106">
            <v>69602000</v>
          </cell>
          <cell r="Q106">
            <v>69602000</v>
          </cell>
          <cell r="R106">
            <v>0</v>
          </cell>
          <cell r="S106">
            <v>68720200</v>
          </cell>
          <cell r="T106">
            <v>68720200</v>
          </cell>
          <cell r="U106">
            <v>68720200</v>
          </cell>
          <cell r="V106">
            <v>68720200</v>
          </cell>
        </row>
        <row r="112">
          <cell r="P112">
            <v>104090000</v>
          </cell>
          <cell r="Q112">
            <v>104090000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7">
          <cell r="P117">
            <v>1700000000</v>
          </cell>
          <cell r="Q117">
            <v>1698930914</v>
          </cell>
          <cell r="R117">
            <v>1069086</v>
          </cell>
          <cell r="S117">
            <v>548367165</v>
          </cell>
          <cell r="T117">
            <v>534617165</v>
          </cell>
          <cell r="U117">
            <v>534617165</v>
          </cell>
          <cell r="V117">
            <v>534617165</v>
          </cell>
        </row>
        <row r="131">
          <cell r="P131">
            <v>2488205700</v>
          </cell>
          <cell r="Q131">
            <v>2467197759</v>
          </cell>
          <cell r="R131">
            <v>21007941</v>
          </cell>
          <cell r="S131">
            <v>738513374</v>
          </cell>
          <cell r="T131">
            <v>627025814</v>
          </cell>
          <cell r="U131">
            <v>627025814</v>
          </cell>
          <cell r="V131">
            <v>627025814</v>
          </cell>
        </row>
        <row r="143">
          <cell r="P143">
            <v>700000000</v>
          </cell>
          <cell r="Q143">
            <v>500000000</v>
          </cell>
          <cell r="R143">
            <v>200000000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1">
          <cell r="P151">
            <v>1600000000</v>
          </cell>
          <cell r="Q151">
            <v>1562504736</v>
          </cell>
          <cell r="R151">
            <v>37495264</v>
          </cell>
          <cell r="S151">
            <v>976582962</v>
          </cell>
          <cell r="T151">
            <v>415373319</v>
          </cell>
          <cell r="U151">
            <v>412795802</v>
          </cell>
          <cell r="V151">
            <v>412795802</v>
          </cell>
        </row>
        <row r="165">
          <cell r="P165">
            <v>4000000000</v>
          </cell>
          <cell r="Q165">
            <v>3924036192.7399998</v>
          </cell>
          <cell r="R165">
            <v>75963807.260000005</v>
          </cell>
          <cell r="S165">
            <v>1578974254.74</v>
          </cell>
          <cell r="T165">
            <v>797456512</v>
          </cell>
          <cell r="U165">
            <v>797456512</v>
          </cell>
          <cell r="V165">
            <v>797456512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25399.447483</v>
          </cell>
          <cell r="AJ7">
            <v>0</v>
          </cell>
          <cell r="AK7">
            <v>25399.447483</v>
          </cell>
          <cell r="AL7">
            <v>6238.4081109999997</v>
          </cell>
          <cell r="AM7">
            <v>6236.5532430000003</v>
          </cell>
          <cell r="AN7">
            <v>19161.039371999999</v>
          </cell>
          <cell r="AO7">
            <v>19161.039371999999</v>
          </cell>
        </row>
        <row r="8">
          <cell r="AH8" t="str">
            <v>PRIMA TECNICA</v>
          </cell>
          <cell r="AI8">
            <v>9096.3799459999991</v>
          </cell>
          <cell r="AJ8">
            <v>0</v>
          </cell>
          <cell r="AK8">
            <v>9096.3799459999991</v>
          </cell>
          <cell r="AL8">
            <v>2348.2224200000001</v>
          </cell>
          <cell r="AM8">
            <v>2348.2224200000001</v>
          </cell>
          <cell r="AN8">
            <v>6748.157526</v>
          </cell>
          <cell r="AO8">
            <v>6748.157526</v>
          </cell>
        </row>
        <row r="11">
          <cell r="AH11" t="str">
            <v>OTROS</v>
          </cell>
          <cell r="AI11">
            <v>6405.1310199999998</v>
          </cell>
          <cell r="AJ11">
            <v>45.832832020000005</v>
          </cell>
          <cell r="AK11">
            <v>6359.29818798</v>
          </cell>
          <cell r="AL11">
            <v>5294.4529512200006</v>
          </cell>
          <cell r="AM11">
            <v>1067.40081622</v>
          </cell>
          <cell r="AN11">
            <v>1064.8452367599994</v>
          </cell>
          <cell r="AO11">
            <v>1110.6780687799992</v>
          </cell>
        </row>
        <row r="13">
          <cell r="AH13" t="str">
            <v>ADQUISICION DE BIENES Y SERVICIOS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48"/>
  <sheetViews>
    <sheetView showGridLines="0" tabSelected="1" zoomScale="90" zoomScaleNormal="90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D58" sqref="D58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20.7109375" style="2" customWidth="1"/>
    <col min="6" max="6" width="20.140625" style="2" customWidth="1"/>
    <col min="7" max="8" width="21.42578125" style="2" bestFit="1" customWidth="1"/>
    <col min="9" max="9" width="20.85546875" style="2" customWidth="1"/>
    <col min="10" max="10" width="19.5703125" style="2" customWidth="1"/>
    <col min="11" max="11" width="20" style="2" bestFit="1" customWidth="1"/>
    <col min="12" max="13" width="18.8554687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3</v>
      </c>
    </row>
    <row r="5" spans="1:47" ht="12.75" thickBot="1" x14ac:dyDescent="0.25"/>
    <row r="6" spans="1:47" ht="41.25" customHeight="1" thickBo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tr">
        <f>+'[1]EJEC DEC LIQ'!T4</f>
        <v>APR BLOQUEADA</v>
      </c>
      <c r="H6" s="7" t="s">
        <v>10</v>
      </c>
      <c r="I6" s="7" t="s">
        <v>11</v>
      </c>
      <c r="J6" s="7" t="s">
        <v>12</v>
      </c>
      <c r="K6" s="8" t="s">
        <v>13</v>
      </c>
      <c r="L6" s="7" t="s">
        <v>14</v>
      </c>
      <c r="M6" s="7" t="s">
        <v>15</v>
      </c>
      <c r="N6" s="9" t="s">
        <v>16</v>
      </c>
      <c r="O6" s="10" t="s">
        <v>17</v>
      </c>
      <c r="P6" s="11" t="s">
        <v>18</v>
      </c>
      <c r="Q6" s="12" t="s">
        <v>19</v>
      </c>
      <c r="R6" s="12" t="s">
        <v>20</v>
      </c>
      <c r="AE6" s="13" t="s">
        <v>4</v>
      </c>
      <c r="AF6" s="14" t="s">
        <v>5</v>
      </c>
      <c r="AG6" s="14" t="s">
        <v>6</v>
      </c>
      <c r="AH6" s="14" t="s">
        <v>7</v>
      </c>
      <c r="AI6" s="14" t="s">
        <v>9</v>
      </c>
      <c r="AJ6" s="14" t="s">
        <v>10</v>
      </c>
      <c r="AK6" s="14" t="s">
        <v>11</v>
      </c>
      <c r="AL6" s="14" t="s">
        <v>12</v>
      </c>
      <c r="AM6" s="14" t="s">
        <v>15</v>
      </c>
      <c r="AN6" s="15" t="s">
        <v>21</v>
      </c>
      <c r="AO6" s="16" t="s">
        <v>22</v>
      </c>
      <c r="AP6" s="17" t="s">
        <v>18</v>
      </c>
      <c r="AQ6" s="18" t="s">
        <v>20</v>
      </c>
    </row>
    <row r="7" spans="1:47" ht="22.5" customHeight="1" thickBot="1" x14ac:dyDescent="0.25">
      <c r="A7" s="19" t="str">
        <f>+'[1]EJEC DEC LIQ'!C5</f>
        <v>A-01-01-01</v>
      </c>
      <c r="B7" s="20" t="s">
        <v>23</v>
      </c>
      <c r="C7" s="20" t="s">
        <v>24</v>
      </c>
      <c r="D7" s="21" t="str">
        <f>+'[1]EJEC DEC LIQ'!O5</f>
        <v>SALARIO</v>
      </c>
      <c r="E7" s="22">
        <f>+'[1]EJEC DEC LIQ'!P5</f>
        <v>28446679375</v>
      </c>
      <c r="F7" s="22">
        <f>+'[1]EJE TOTAL'!P8</f>
        <v>25399447483</v>
      </c>
      <c r="G7" s="23">
        <f>+'[1]EJEC DEC LIQ'!T5</f>
        <v>0</v>
      </c>
      <c r="H7" s="22">
        <f>+'[1]EJE TOTAL'!R8</f>
        <v>0</v>
      </c>
      <c r="I7" s="22">
        <f>+'[1]EJE TOTAL'!Q8</f>
        <v>25399447483</v>
      </c>
      <c r="J7" s="22">
        <f>+'[1]EJE TOTAL'!S8</f>
        <v>6238408111</v>
      </c>
      <c r="K7" s="22">
        <f>+'[1]EJE TOTAL'!T8</f>
        <v>6236553243</v>
      </c>
      <c r="L7" s="22">
        <f>+'[1]EJE TOTAL'!U8</f>
        <v>6236553243</v>
      </c>
      <c r="M7" s="22">
        <f>+'[1]EJE TOTAL'!V8</f>
        <v>6236553243</v>
      </c>
      <c r="N7" s="22">
        <f>+I7-J7</f>
        <v>19161039372</v>
      </c>
      <c r="O7" s="22">
        <f>+H7+N7</f>
        <v>19161039372</v>
      </c>
      <c r="P7" s="24">
        <f>+J7/F7*100</f>
        <v>24.56119612513384</v>
      </c>
      <c r="Q7" s="25">
        <f>+K7/F7*100</f>
        <v>24.553893336357657</v>
      </c>
      <c r="R7" s="25">
        <f>+M7/F7*100</f>
        <v>24.553893336357657</v>
      </c>
      <c r="AE7" s="26" t="s">
        <v>25</v>
      </c>
      <c r="AF7" s="27" t="s">
        <v>23</v>
      </c>
      <c r="AG7" s="27" t="s">
        <v>24</v>
      </c>
      <c r="AH7" s="28" t="s">
        <v>26</v>
      </c>
      <c r="AI7" s="23">
        <f>+F7/1000000</f>
        <v>25399.447483</v>
      </c>
      <c r="AJ7" s="23">
        <f t="shared" ref="AJ7:AL8" si="0">+H7/1000000</f>
        <v>0</v>
      </c>
      <c r="AK7" s="23">
        <f t="shared" si="0"/>
        <v>25399.447483</v>
      </c>
      <c r="AL7" s="23">
        <f t="shared" si="0"/>
        <v>6238.4081109999997</v>
      </c>
      <c r="AM7" s="23">
        <f t="shared" ref="AM7:AO11" si="1">+M7/1000000</f>
        <v>6236.5532430000003</v>
      </c>
      <c r="AN7" s="23">
        <f t="shared" si="1"/>
        <v>19161.039371999999</v>
      </c>
      <c r="AO7" s="23">
        <f t="shared" si="1"/>
        <v>19161.039371999999</v>
      </c>
      <c r="AP7" s="29">
        <f>+AL7/AI7*100</f>
        <v>24.561196125133836</v>
      </c>
      <c r="AQ7" s="30">
        <f>+AM7/AI7*100</f>
        <v>24.55389333635766</v>
      </c>
    </row>
    <row r="8" spans="1:47" ht="22.5" customHeight="1" thickBot="1" x14ac:dyDescent="0.25">
      <c r="A8" s="26" t="str">
        <f>+'[1]EJEC DEC LIQ'!C6</f>
        <v>A-01-01-02</v>
      </c>
      <c r="B8" s="27" t="s">
        <v>23</v>
      </c>
      <c r="C8" s="27" t="s">
        <v>24</v>
      </c>
      <c r="D8" s="28" t="str">
        <f>+'[1]EJEC DEC LIQ'!O6</f>
        <v>CONTRIBUCIONES INHERENTES A LA NÓMINA</v>
      </c>
      <c r="E8" s="23">
        <f>+'[1]EJEC DEC LIQ'!P6</f>
        <v>10147828810</v>
      </c>
      <c r="F8" s="23">
        <f>+'[1]EJE TOTAL'!P20</f>
        <v>9096379946</v>
      </c>
      <c r="G8" s="23">
        <f>+'[1]EJEC DEC LIQ'!T6</f>
        <v>0</v>
      </c>
      <c r="H8" s="23">
        <f>+'[1]EJE TOTAL'!R20</f>
        <v>0</v>
      </c>
      <c r="I8" s="23">
        <f>+'[1]EJE TOTAL'!Q20</f>
        <v>9096379946</v>
      </c>
      <c r="J8" s="23">
        <f>+'[1]EJE TOTAL'!S20</f>
        <v>2348222420</v>
      </c>
      <c r="K8" s="23">
        <f>+'[1]EJE TOTAL'!T20</f>
        <v>2348222420</v>
      </c>
      <c r="L8" s="23">
        <f>+'[1]EJE TOTAL'!U20</f>
        <v>2348222420</v>
      </c>
      <c r="M8" s="23">
        <f>+'[1]EJE TOTAL'!V20</f>
        <v>2348222420</v>
      </c>
      <c r="N8" s="23">
        <f>+I8-J8</f>
        <v>6748157526</v>
      </c>
      <c r="O8" s="23">
        <f>+H8+N8</f>
        <v>6748157526</v>
      </c>
      <c r="P8" s="31">
        <f>+J8/F8*100</f>
        <v>25.814911359684316</v>
      </c>
      <c r="Q8" s="25">
        <f t="shared" ref="Q8:Q9" si="2">+K8/F8*100</f>
        <v>25.814911359684316</v>
      </c>
      <c r="R8" s="25">
        <f>+M8/F8*100</f>
        <v>25.814911359684316</v>
      </c>
      <c r="AE8" s="26" t="s">
        <v>27</v>
      </c>
      <c r="AF8" s="27" t="s">
        <v>23</v>
      </c>
      <c r="AG8" s="27" t="s">
        <v>24</v>
      </c>
      <c r="AH8" s="28" t="s">
        <v>28</v>
      </c>
      <c r="AI8" s="23">
        <f>+F8/1000000</f>
        <v>9096.3799459999991</v>
      </c>
      <c r="AJ8" s="23">
        <f t="shared" si="0"/>
        <v>0</v>
      </c>
      <c r="AK8" s="23">
        <f t="shared" si="0"/>
        <v>9096.3799459999991</v>
      </c>
      <c r="AL8" s="23">
        <f t="shared" si="0"/>
        <v>2348.2224200000001</v>
      </c>
      <c r="AM8" s="23">
        <f t="shared" si="1"/>
        <v>2348.2224200000001</v>
      </c>
      <c r="AN8" s="23">
        <f t="shared" si="1"/>
        <v>6748.157526</v>
      </c>
      <c r="AO8" s="23">
        <f t="shared" si="1"/>
        <v>6748.157526</v>
      </c>
      <c r="AP8" s="29">
        <f>+AL8/AI8*100</f>
        <v>25.814911359684316</v>
      </c>
      <c r="AQ8" s="30">
        <f>+AM8/AI8*100</f>
        <v>25.814911359684316</v>
      </c>
    </row>
    <row r="9" spans="1:47" ht="22.5" customHeight="1" thickBot="1" x14ac:dyDescent="0.25">
      <c r="A9" s="32" t="str">
        <f>+'[1]EJEC DEC LIQ'!C7</f>
        <v>A-01-01-03</v>
      </c>
      <c r="B9" s="33">
        <v>10</v>
      </c>
      <c r="C9" s="33" t="s">
        <v>24</v>
      </c>
      <c r="D9" s="34" t="str">
        <f>+'[1]EJEC DEC LIQ'!O7</f>
        <v>REMUNERACIONES NO CONSTITUTIVAS DE FACTOR SALARIAL</v>
      </c>
      <c r="E9" s="35">
        <f>+'[1]EJEC DEC LIQ'!P7</f>
        <v>2397408815</v>
      </c>
      <c r="F9" s="35">
        <f>+'[1]EJE TOTAL'!P30</f>
        <v>3784738379</v>
      </c>
      <c r="G9" s="35">
        <f>+'[1]EJEC DEC LIQ'!T7</f>
        <v>0</v>
      </c>
      <c r="H9" s="35">
        <f>+'[1]EJE TOTAL'!R30</f>
        <v>0</v>
      </c>
      <c r="I9" s="35">
        <f>+'[1]EJE TOTAL'!Q30</f>
        <v>3784738379</v>
      </c>
      <c r="J9" s="35">
        <f>+'[1]EJE TOTAL'!S30</f>
        <v>659819921</v>
      </c>
      <c r="K9" s="35">
        <f>+'[1]EJE TOTAL'!T30</f>
        <v>659819921</v>
      </c>
      <c r="L9" s="35">
        <f>+'[1]EJE TOTAL'!U30</f>
        <v>659819921</v>
      </c>
      <c r="M9" s="35">
        <f>+'[1]EJE TOTAL'!V30</f>
        <v>659819921</v>
      </c>
      <c r="N9" s="35">
        <f>+I9-J9</f>
        <v>3124918458</v>
      </c>
      <c r="O9" s="35">
        <f>+H9+N9</f>
        <v>3124918458</v>
      </c>
      <c r="P9" s="36">
        <f>+J9/F9*100</f>
        <v>17.43369963591346</v>
      </c>
      <c r="Q9" s="25">
        <f t="shared" si="2"/>
        <v>17.43369963591346</v>
      </c>
      <c r="R9" s="25">
        <f>+M9/F9*100</f>
        <v>17.43369963591346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+'[1]EJEC DEC LIQ'!C8</f>
        <v>A-02</v>
      </c>
      <c r="B11" s="49" t="s">
        <v>23</v>
      </c>
      <c r="C11" s="49" t="s">
        <v>24</v>
      </c>
      <c r="D11" s="50" t="str">
        <f>+'[1]EJEC DEC LIQ'!O8</f>
        <v>ADQUISICIÓN DE BIENES  Y SERVICIOS</v>
      </c>
      <c r="E11" s="51">
        <f>+'[1]EJEC DEC LIQ'!P8</f>
        <v>2978155287</v>
      </c>
      <c r="F11" s="51">
        <f>+'[1]EJE TOTAL'!P39</f>
        <v>6405131020</v>
      </c>
      <c r="G11" s="51">
        <f>+'[1]EJEC DEC LIQ'!T8</f>
        <v>0</v>
      </c>
      <c r="H11" s="51">
        <f>+'[1]EJE TOTAL'!R39</f>
        <v>45832832.020000003</v>
      </c>
      <c r="I11" s="51">
        <f>+'[1]EJE TOTAL'!Q39</f>
        <v>6359298187.9799995</v>
      </c>
      <c r="J11" s="51">
        <f>+'[1]EJE TOTAL'!S39</f>
        <v>5294452951.2200003</v>
      </c>
      <c r="K11" s="51">
        <f>+'[1]EJE TOTAL'!T39</f>
        <v>1067400816.22</v>
      </c>
      <c r="L11" s="51">
        <f>+'[1]EJE TOTAL'!U39</f>
        <v>1067400816.22</v>
      </c>
      <c r="M11" s="51">
        <f>+'[1]EJE TOTAL'!V39</f>
        <v>1067400816.22</v>
      </c>
      <c r="N11" s="51">
        <f>+I11-J11</f>
        <v>1064845236.7599993</v>
      </c>
      <c r="O11" s="51">
        <f>+H11+N11</f>
        <v>1110678068.7799993</v>
      </c>
      <c r="P11" s="52">
        <f>+J11/F11*100</f>
        <v>82.65955738747715</v>
      </c>
      <c r="Q11" s="25">
        <f>+K11/F11*100</f>
        <v>16.664777236984605</v>
      </c>
      <c r="R11" s="25">
        <f>+M11/F11*100</f>
        <v>16.664777236984605</v>
      </c>
      <c r="AE11" s="53" t="s">
        <v>29</v>
      </c>
      <c r="AF11" s="54" t="s">
        <v>23</v>
      </c>
      <c r="AG11" s="54" t="s">
        <v>24</v>
      </c>
      <c r="AH11" s="55" t="s">
        <v>30</v>
      </c>
      <c r="AI11" s="56">
        <f>+F11/1000000</f>
        <v>6405.1310199999998</v>
      </c>
      <c r="AJ11" s="56">
        <f>+H11/1000000</f>
        <v>45.832832020000005</v>
      </c>
      <c r="AK11" s="56">
        <f>+I11/1000000</f>
        <v>6359.29818798</v>
      </c>
      <c r="AL11" s="56">
        <f>+J11/1000000</f>
        <v>5294.4529512200006</v>
      </c>
      <c r="AM11" s="56">
        <f t="shared" si="1"/>
        <v>1067.40081622</v>
      </c>
      <c r="AN11" s="56">
        <f t="shared" si="1"/>
        <v>1064.8452367599994</v>
      </c>
      <c r="AO11" s="56">
        <f t="shared" si="1"/>
        <v>1110.6780687799992</v>
      </c>
      <c r="AP11" s="57">
        <f>+AL11/AI11*100</f>
        <v>82.65955738747715</v>
      </c>
      <c r="AQ11" s="58">
        <f>+AM11/AI11*100</f>
        <v>16.664777236984605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19" t="str">
        <f>+'[1]EJEC DEC LIQ'!C9</f>
        <v>A-03-03-01-999</v>
      </c>
      <c r="B13" s="20">
        <v>10</v>
      </c>
      <c r="C13" s="20" t="s">
        <v>24</v>
      </c>
      <c r="D13" s="21" t="str">
        <f>+'[1]EJEC DEC LIQ'!O9</f>
        <v>OTRAS TRANSFERENCIAS - DISTRIBUCIÓN PREVIO CONCEPTO DGPPN</v>
      </c>
      <c r="E13" s="22">
        <f>+'[1]EJEC DEC LIQ'!P9</f>
        <v>782641541</v>
      </c>
      <c r="F13" s="22">
        <f>+'[1]EJE TOTAL'!P93</f>
        <v>0</v>
      </c>
      <c r="G13" s="22">
        <f>+'[1]EJEC DEC LIQ'!T9</f>
        <v>0</v>
      </c>
      <c r="H13" s="22">
        <f>+'[1]EJE TOTAL'!R93</f>
        <v>0</v>
      </c>
      <c r="I13" s="22">
        <f>+'[1]EJE TOTAL'!Q93</f>
        <v>0</v>
      </c>
      <c r="J13" s="22">
        <f>+'[1]EJE TOTAL'!S93</f>
        <v>0</v>
      </c>
      <c r="K13" s="22">
        <f>+'[1]EJE TOTAL'!T93</f>
        <v>0</v>
      </c>
      <c r="L13" s="22">
        <f>+'[1]EJE TOTAL'!U93</f>
        <v>0</v>
      </c>
      <c r="M13" s="22">
        <f>+'[1]EJE TOTAL'!V93</f>
        <v>0</v>
      </c>
      <c r="N13" s="22">
        <f t="shared" ref="N13:N19" si="3">+I13-J13</f>
        <v>0</v>
      </c>
      <c r="O13" s="22">
        <f t="shared" ref="O13:O19" si="4">+H13+N13</f>
        <v>0</v>
      </c>
      <c r="P13" s="24" t="e">
        <f t="shared" ref="P13:P19" si="5">+J13/F13*100</f>
        <v>#DIV/0!</v>
      </c>
      <c r="Q13" s="25" t="e">
        <f t="shared" ref="Q13:Q16" si="6">+K13/F13*100</f>
        <v>#DIV/0!</v>
      </c>
      <c r="R13" s="25" t="e">
        <f>+M13/F13*100</f>
        <v>#DIV/0!</v>
      </c>
      <c r="AE13" s="61" t="s">
        <v>31</v>
      </c>
      <c r="AF13" s="62">
        <v>10</v>
      </c>
      <c r="AG13" s="62" t="s">
        <v>24</v>
      </c>
      <c r="AH13" s="63" t="s">
        <v>32</v>
      </c>
      <c r="AI13" s="64">
        <f>+F13/1000000</f>
        <v>0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 t="e">
        <f>+AL13/AI13*100</f>
        <v>#DIV/0!</v>
      </c>
      <c r="AQ13" s="66" t="e">
        <f>+AM13/AI13*100</f>
        <v>#DIV/0!</v>
      </c>
    </row>
    <row r="14" spans="1:47" ht="12.75" thickBot="1" x14ac:dyDescent="0.25">
      <c r="A14" s="26" t="str">
        <f>+'[1]EJEC DEC LIQ'!C10</f>
        <v>A-03-04-02-001</v>
      </c>
      <c r="B14" s="27">
        <v>10</v>
      </c>
      <c r="C14" s="27" t="s">
        <v>24</v>
      </c>
      <c r="D14" s="28" t="str">
        <f>+'[1]EJEC DEC LIQ'!O10</f>
        <v>MESADAS PENSIONALES (DE PENSIONES)</v>
      </c>
      <c r="E14" s="23">
        <f>+'[1]EJEC DEC LIQ'!P10</f>
        <v>338059000</v>
      </c>
      <c r="F14" s="23">
        <f>+'[1]EJE TOTAL'!P96</f>
        <v>405076000</v>
      </c>
      <c r="G14" s="23">
        <f>+'[1]EJEC DEC LIQ'!T10</f>
        <v>0</v>
      </c>
      <c r="H14" s="23">
        <f>+'[1]EJE TOTAL'!R96</f>
        <v>0</v>
      </c>
      <c r="I14" s="23">
        <f>+'[1]EJE TOTAL'!Q96</f>
        <v>405076000</v>
      </c>
      <c r="J14" s="23">
        <f>+'[1]EJE TOTAL'!S96</f>
        <v>108982748</v>
      </c>
      <c r="K14" s="23">
        <f>+'[1]EJE TOTAL'!T96</f>
        <v>108982748</v>
      </c>
      <c r="L14" s="23">
        <f>+'[1]EJE TOTAL'!U96</f>
        <v>108982748</v>
      </c>
      <c r="M14" s="23">
        <f>+'[1]EJE TOTAL'!V96</f>
        <v>108982748</v>
      </c>
      <c r="N14" s="23">
        <f t="shared" si="3"/>
        <v>296093252</v>
      </c>
      <c r="O14" s="23">
        <f t="shared" si="4"/>
        <v>296093252</v>
      </c>
      <c r="P14" s="31">
        <f t="shared" si="5"/>
        <v>26.904271790972555</v>
      </c>
      <c r="Q14" s="25">
        <f t="shared" si="6"/>
        <v>26.904271790972555</v>
      </c>
      <c r="R14" s="25">
        <f>+M14/F14*100</f>
        <v>26.904271790972555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+'[1]EJEC DEC LIQ'!C11</f>
        <v>A-03-04-02-012</v>
      </c>
      <c r="B15" s="27">
        <v>10</v>
      </c>
      <c r="C15" s="27" t="s">
        <v>24</v>
      </c>
      <c r="D15" s="28" t="str">
        <f>+'[1]EJEC DEC LIQ'!O11</f>
        <v>INCAPACIDADES Y LICENCIAS DE MATERNIDAD Y PATERNIDAD (NO DE PENSIONES)</v>
      </c>
      <c r="E15" s="23">
        <f>+'[1]EJEC DEC LIQ'!P11</f>
        <v>89998000</v>
      </c>
      <c r="F15" s="23">
        <f>+'[1]EJE TOTAL'!P98</f>
        <v>89998000</v>
      </c>
      <c r="G15" s="23">
        <f>+'[1]EJEC DEC LIQ'!T11</f>
        <v>0</v>
      </c>
      <c r="H15" s="23">
        <f>+'[1]EJE TOTAL'!R98</f>
        <v>0</v>
      </c>
      <c r="I15" s="23">
        <f>+'[1]EJE TOTAL'!Q98</f>
        <v>89998000</v>
      </c>
      <c r="J15" s="23">
        <f>+'[1]EJE TOTAL'!S98</f>
        <v>37090763</v>
      </c>
      <c r="K15" s="23">
        <f>+'[1]EJE TOTAL'!T98</f>
        <v>37090763</v>
      </c>
      <c r="L15" s="23">
        <f>+'[1]EJE TOTAL'!U98</f>
        <v>37090763</v>
      </c>
      <c r="M15" s="23">
        <f>+'[1]EJE TOTAL'!V98</f>
        <v>37090763</v>
      </c>
      <c r="N15" s="23">
        <f t="shared" si="3"/>
        <v>52907237</v>
      </c>
      <c r="O15" s="23">
        <f t="shared" si="4"/>
        <v>52907237</v>
      </c>
      <c r="P15" s="31">
        <f t="shared" si="5"/>
        <v>41.212874730549572</v>
      </c>
      <c r="Q15" s="25">
        <f t="shared" si="6"/>
        <v>41.212874730549572</v>
      </c>
      <c r="R15" s="25">
        <f>+M15/F15*100</f>
        <v>41.212874730549572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+'[1]EJEC DEC LIQ'!C12</f>
        <v>A-03-10</v>
      </c>
      <c r="B16" s="62">
        <v>10</v>
      </c>
      <c r="C16" s="62" t="s">
        <v>24</v>
      </c>
      <c r="D16" s="63" t="str">
        <f>+'[1]EJEC DEC LIQ'!O12</f>
        <v>SENTENCIAS Y CONCILIACIONES</v>
      </c>
      <c r="E16" s="71">
        <f>+'[1]EJEC DEC LIQ'!P12</f>
        <v>135275521</v>
      </c>
      <c r="F16" s="71">
        <f>+'[1]EJE TOTAL'!P101</f>
        <v>135275521</v>
      </c>
      <c r="G16" s="35">
        <f>+'[1]EJEC DEC LIQ'!T12</f>
        <v>0</v>
      </c>
      <c r="H16" s="71">
        <f>+'[1]EJE TOTAL'!R101</f>
        <v>135275521</v>
      </c>
      <c r="I16" s="71">
        <f>+'[1]EJE TOTAL'!Q101</f>
        <v>0</v>
      </c>
      <c r="J16" s="71">
        <f>+'[1]EJE TOTAL'!S101</f>
        <v>0</v>
      </c>
      <c r="K16" s="71">
        <f>+'[1]EJE TOTAL'!T101</f>
        <v>0</v>
      </c>
      <c r="L16" s="71">
        <f>+'[1]EJE TOTAL'!U101</f>
        <v>0</v>
      </c>
      <c r="M16" s="71">
        <f>+'[1]EJE TOTAL'!V101</f>
        <v>0</v>
      </c>
      <c r="N16" s="71">
        <f t="shared" si="3"/>
        <v>0</v>
      </c>
      <c r="O16" s="71">
        <f t="shared" si="4"/>
        <v>135275521</v>
      </c>
      <c r="P16" s="31">
        <f t="shared" si="5"/>
        <v>0</v>
      </c>
      <c r="Q16" s="25">
        <f t="shared" si="6"/>
        <v>0</v>
      </c>
      <c r="R16" s="25">
        <f>+M16/F16*100</f>
        <v>0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6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6" ht="22.5" customHeight="1" thickBot="1" x14ac:dyDescent="0.25">
      <c r="A18" s="19" t="str">
        <f>+'[1]EJE TOTAL'!C106</f>
        <v>A-08-01-02</v>
      </c>
      <c r="B18" s="20">
        <v>10</v>
      </c>
      <c r="C18" s="20" t="s">
        <v>24</v>
      </c>
      <c r="D18" s="21" t="str">
        <f>+'[1]EJE TOTAL'!O106</f>
        <v>IMPUESTOS TERRITORIALES</v>
      </c>
      <c r="E18" s="22">
        <f>+'[1]EJEC DEC LIQ'!P13</f>
        <v>69602000</v>
      </c>
      <c r="F18" s="22">
        <f>+'[1]EJE TOTAL'!P106</f>
        <v>69602000</v>
      </c>
      <c r="G18" s="22">
        <f>+'[1]EJEC DEC LIQ'!T13</f>
        <v>0</v>
      </c>
      <c r="H18" s="22">
        <f>+'[1]EJE TOTAL'!R106</f>
        <v>0</v>
      </c>
      <c r="I18" s="22">
        <f>+'[1]EJE TOTAL'!Q106</f>
        <v>69602000</v>
      </c>
      <c r="J18" s="22">
        <f>+'[1]EJE TOTAL'!S106</f>
        <v>68720200</v>
      </c>
      <c r="K18" s="22">
        <f>+'[1]EJE TOTAL'!T106</f>
        <v>68720200</v>
      </c>
      <c r="L18" s="22">
        <f>+'[1]EJE TOTAL'!U106</f>
        <v>68720200</v>
      </c>
      <c r="M18" s="22">
        <f>+'[1]EJE TOTAL'!V106</f>
        <v>68720200</v>
      </c>
      <c r="N18" s="22">
        <f t="shared" si="3"/>
        <v>881800</v>
      </c>
      <c r="O18" s="22">
        <f t="shared" si="4"/>
        <v>881800</v>
      </c>
      <c r="P18" s="24">
        <f t="shared" si="5"/>
        <v>98.733082382690156</v>
      </c>
      <c r="Q18" s="25">
        <f t="shared" ref="Q18:Q19" si="7">+K18/F18*100</f>
        <v>98.733082382690156</v>
      </c>
      <c r="R18" s="25">
        <f>+M18/F18*100</f>
        <v>98.733082382690156</v>
      </c>
      <c r="AE18" s="61" t="s">
        <v>33</v>
      </c>
      <c r="AF18" s="62" t="s">
        <v>23</v>
      </c>
      <c r="AG18" s="62" t="s">
        <v>24</v>
      </c>
      <c r="AH18" s="63" t="s">
        <v>34</v>
      </c>
      <c r="AI18" s="64">
        <f>+F18/1000000</f>
        <v>69.602000000000004</v>
      </c>
      <c r="AJ18" s="64">
        <f>+H18/1000000</f>
        <v>0</v>
      </c>
      <c r="AK18" s="64">
        <f>+I18/1000000</f>
        <v>69.602000000000004</v>
      </c>
      <c r="AL18" s="64">
        <f>+J18/1000000</f>
        <v>68.720200000000006</v>
      </c>
      <c r="AM18" s="64">
        <f>+M18/1000000</f>
        <v>68.720200000000006</v>
      </c>
      <c r="AN18" s="64">
        <f>+N18/1000000</f>
        <v>0.88180000000000003</v>
      </c>
      <c r="AO18" s="64">
        <f>+O18/1000000</f>
        <v>0.88180000000000003</v>
      </c>
      <c r="AP18" s="65">
        <f>+P18</f>
        <v>98.733082382690156</v>
      </c>
      <c r="AQ18" s="66">
        <f>+Q18</f>
        <v>98.733082382690156</v>
      </c>
    </row>
    <row r="19" spans="1:46" ht="22.5" customHeight="1" thickBot="1" x14ac:dyDescent="0.25">
      <c r="A19" s="82" t="str">
        <f>+'[1]EJEC DEC LIQ'!C14</f>
        <v>A-08-04-01</v>
      </c>
      <c r="B19" s="83">
        <v>11</v>
      </c>
      <c r="C19" s="83" t="s">
        <v>35</v>
      </c>
      <c r="D19" s="84" t="str">
        <f>+'[1]EJEC DEC LIQ'!O14</f>
        <v>CUOTA DE FISCALIZACIÓN Y AUDITAJE</v>
      </c>
      <c r="E19" s="85">
        <f>+'[1]EJEC DEC LIQ'!P14</f>
        <v>104090000</v>
      </c>
      <c r="F19" s="85">
        <f>+'[1]EJE TOTAL'!P112</f>
        <v>104090000</v>
      </c>
      <c r="G19" s="85">
        <f>+'[1]EJEC DEC LIQ'!T14</f>
        <v>0</v>
      </c>
      <c r="H19" s="85">
        <f>+'[1]EJE TOTAL'!R112</f>
        <v>0</v>
      </c>
      <c r="I19" s="85">
        <f>+'[1]EJE TOTAL'!Q112</f>
        <v>104090000</v>
      </c>
      <c r="J19" s="85">
        <f>+'[1]EJE TOTAL'!S112</f>
        <v>0</v>
      </c>
      <c r="K19" s="85">
        <f>+'[1]EJE TOTAL'!T112</f>
        <v>0</v>
      </c>
      <c r="L19" s="85">
        <f>+'[1]EJE TOTAL'!U112</f>
        <v>0</v>
      </c>
      <c r="M19" s="85">
        <f>+'[1]EJE TOTAL'!V112</f>
        <v>0</v>
      </c>
      <c r="N19" s="85">
        <f t="shared" si="3"/>
        <v>104090000</v>
      </c>
      <c r="O19" s="85">
        <f t="shared" si="4"/>
        <v>104090000</v>
      </c>
      <c r="P19" s="31">
        <f t="shared" si="5"/>
        <v>0</v>
      </c>
      <c r="Q19" s="25">
        <f t="shared" si="7"/>
        <v>0</v>
      </c>
      <c r="R19" s="25">
        <f>+M19/F19*100</f>
        <v>0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6" ht="26.25" customHeight="1" thickBot="1" x14ac:dyDescent="0.25">
      <c r="A20" s="43"/>
      <c r="B20" s="44"/>
      <c r="C20" s="44"/>
      <c r="D20" s="43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AE20" s="13" t="s">
        <v>4</v>
      </c>
      <c r="AF20" s="14" t="s">
        <v>5</v>
      </c>
      <c r="AG20" s="14" t="s">
        <v>6</v>
      </c>
      <c r="AH20" s="14" t="s">
        <v>7</v>
      </c>
      <c r="AI20" s="14" t="s">
        <v>9</v>
      </c>
      <c r="AJ20" s="14" t="s">
        <v>10</v>
      </c>
      <c r="AK20" s="14" t="s">
        <v>11</v>
      </c>
      <c r="AL20" s="14" t="s">
        <v>12</v>
      </c>
      <c r="AM20" s="14" t="s">
        <v>15</v>
      </c>
      <c r="AN20" s="15" t="s">
        <v>21</v>
      </c>
      <c r="AO20" s="16" t="s">
        <v>22</v>
      </c>
      <c r="AP20" s="17" t="s">
        <v>18</v>
      </c>
      <c r="AQ20" s="18" t="s">
        <v>20</v>
      </c>
    </row>
    <row r="21" spans="1:46" ht="39" customHeight="1" thickBot="1" x14ac:dyDescent="0.25">
      <c r="A21" s="87" t="str">
        <f>+'[1]EJEC DEC LIQ'!C15</f>
        <v>C-0505-1000-5-53105B</v>
      </c>
      <c r="B21" s="20" t="str">
        <f>+'[1]EJEC DEC LIQ'!M15</f>
        <v>11</v>
      </c>
      <c r="C21" s="21" t="str">
        <f>+'[1]EJEC DEC LIQ'!N15</f>
        <v>CSF</v>
      </c>
      <c r="D21" s="22" t="str">
        <f>+'[1]EJEC DEC LIQ'!O15</f>
        <v>5. CONVERGENCIA REGIONAL / B. ENTIDADES PÚBLICAS TERRITORIALES Y NACIONALES FORTALECIDAS  - CONSOLIDACION</v>
      </c>
      <c r="E21" s="22">
        <f>+'[1]EJEC DEC LIQ'!P15</f>
        <v>1700000000</v>
      </c>
      <c r="F21" s="22">
        <f>+'[1]EJE TOTAL'!P117</f>
        <v>1700000000</v>
      </c>
      <c r="G21" s="22">
        <f>+'[1]EJEC DEC LIQ'!T15</f>
        <v>0</v>
      </c>
      <c r="H21" s="22">
        <f>+'[1]EJE TOTAL'!R117</f>
        <v>1069086</v>
      </c>
      <c r="I21" s="22">
        <f>+'[1]EJE TOTAL'!Q117</f>
        <v>1698930914</v>
      </c>
      <c r="J21" s="22">
        <f>+'[1]EJE TOTAL'!S117</f>
        <v>548367165</v>
      </c>
      <c r="K21" s="22">
        <f>+'[1]EJE TOTAL'!T117</f>
        <v>534617165</v>
      </c>
      <c r="L21" s="22">
        <f>+'[1]EJE TOTAL'!U117</f>
        <v>534617165</v>
      </c>
      <c r="M21" s="22">
        <f>+'[1]EJE TOTAL'!V117</f>
        <v>534617165</v>
      </c>
      <c r="N21" s="22">
        <f t="shared" ref="N21:N25" si="8">+I21-J21</f>
        <v>1150563749</v>
      </c>
      <c r="O21" s="88">
        <f t="shared" ref="O21:O25" si="9">+H21+N21</f>
        <v>1151632835</v>
      </c>
      <c r="P21" s="24">
        <f t="shared" ref="P21:P26" si="10">+J21/F21*100</f>
        <v>32.256892058823524</v>
      </c>
      <c r="Q21" s="25">
        <f t="shared" ref="Q21:Q26" si="11">+K21/F21*100</f>
        <v>31.448068529411767</v>
      </c>
      <c r="R21" s="25">
        <f t="shared" ref="R21:R26" si="12">+M21/F21*100</f>
        <v>31.448068529411767</v>
      </c>
      <c r="AE21" s="89" t="s">
        <v>36</v>
      </c>
      <c r="AF21" s="27" t="s">
        <v>23</v>
      </c>
      <c r="AG21" s="27" t="s">
        <v>24</v>
      </c>
      <c r="AH21" s="28" t="s">
        <v>37</v>
      </c>
      <c r="AI21" s="22">
        <f>+F21/1000000</f>
        <v>1700</v>
      </c>
      <c r="AJ21" s="22">
        <f t="shared" ref="AJ21:AL23" si="13">+H21/1000000</f>
        <v>1.069086</v>
      </c>
      <c r="AK21" s="22">
        <f t="shared" si="13"/>
        <v>1698.930914</v>
      </c>
      <c r="AL21" s="22">
        <f t="shared" si="13"/>
        <v>548.367165</v>
      </c>
      <c r="AM21" s="22">
        <f t="shared" ref="AM21:AO23" si="14">+M21/1000000</f>
        <v>534.617165</v>
      </c>
      <c r="AN21" s="22">
        <f t="shared" si="14"/>
        <v>1150.5637489999999</v>
      </c>
      <c r="AO21" s="22">
        <f t="shared" si="14"/>
        <v>1151.6328349999999</v>
      </c>
      <c r="AP21" s="90">
        <f>+AL21/AI21*100</f>
        <v>32.256892058823524</v>
      </c>
      <c r="AQ21" s="91">
        <f>+AM21/AI21*100</f>
        <v>31.448068529411767</v>
      </c>
    </row>
    <row r="22" spans="1:46" ht="42" customHeight="1" thickBot="1" x14ac:dyDescent="0.25">
      <c r="A22" s="89" t="str">
        <f>+'[1]EJEC DEC LIQ'!C16</f>
        <v>C-0505-1000-6-53105B</v>
      </c>
      <c r="B22" s="27" t="str">
        <f>+'[1]EJEC DEC LIQ'!M16</f>
        <v>11</v>
      </c>
      <c r="C22" s="28" t="str">
        <f>+'[1]EJEC DEC LIQ'!N16</f>
        <v>CSF</v>
      </c>
      <c r="D22" s="23" t="str">
        <f>+'[1]EJEC DEC LIQ'!O16</f>
        <v>5. CONVERGENCIA REGIONAL / B. ENTIDADES PÚBLICAS TERRITORIALES Y NACIONALES FORTALECIDAS -FORTALECIMIENTO</v>
      </c>
      <c r="E22" s="23">
        <f>+'[1]EJEC DEC LIQ'!P16</f>
        <v>2000000000</v>
      </c>
      <c r="F22" s="23">
        <f>+'[1]EJE TOTAL'!P131</f>
        <v>2488205700</v>
      </c>
      <c r="G22" s="23">
        <f>+'[1]EJEC DEC LIQ'!T16</f>
        <v>0</v>
      </c>
      <c r="H22" s="23">
        <f>+'[1]EJE TOTAL'!R131</f>
        <v>21007941</v>
      </c>
      <c r="I22" s="23">
        <f>+'[1]EJE TOTAL'!Q131</f>
        <v>2467197759</v>
      </c>
      <c r="J22" s="23">
        <f>+'[1]EJE TOTAL'!S131</f>
        <v>738513374</v>
      </c>
      <c r="K22" s="23">
        <f>+'[1]EJE TOTAL'!T131</f>
        <v>627025814</v>
      </c>
      <c r="L22" s="23">
        <f>+'[1]EJE TOTAL'!U131</f>
        <v>627025814</v>
      </c>
      <c r="M22" s="23">
        <f>+'[1]EJE TOTAL'!V131</f>
        <v>627025814</v>
      </c>
      <c r="N22" s="23">
        <f t="shared" si="8"/>
        <v>1728684385</v>
      </c>
      <c r="O22" s="92">
        <f t="shared" si="9"/>
        <v>1749692326</v>
      </c>
      <c r="P22" s="31">
        <f t="shared" si="10"/>
        <v>29.680559529302581</v>
      </c>
      <c r="Q22" s="25">
        <f t="shared" si="11"/>
        <v>25.199918720546293</v>
      </c>
      <c r="R22" s="25">
        <f t="shared" si="12"/>
        <v>25.199918720546293</v>
      </c>
      <c r="AE22" s="89" t="s">
        <v>36</v>
      </c>
      <c r="AF22" s="27" t="s">
        <v>23</v>
      </c>
      <c r="AG22" s="27" t="s">
        <v>24</v>
      </c>
      <c r="AH22" s="28" t="s">
        <v>37</v>
      </c>
      <c r="AI22" s="22">
        <f>+F22/1000000</f>
        <v>2488.2057</v>
      </c>
      <c r="AJ22" s="22">
        <f t="shared" si="13"/>
        <v>21.007940999999999</v>
      </c>
      <c r="AK22" s="22">
        <f t="shared" si="13"/>
        <v>2467.1977590000001</v>
      </c>
      <c r="AL22" s="22">
        <f t="shared" si="13"/>
        <v>738.513374</v>
      </c>
      <c r="AM22" s="22">
        <f t="shared" si="14"/>
        <v>627.02581399999997</v>
      </c>
      <c r="AN22" s="22">
        <f t="shared" si="14"/>
        <v>1728.684385</v>
      </c>
      <c r="AO22" s="22">
        <f t="shared" si="14"/>
        <v>1749.6923260000001</v>
      </c>
      <c r="AP22" s="90">
        <f>+AL22/AI22*100</f>
        <v>29.680559529302581</v>
      </c>
      <c r="AQ22" s="91">
        <f>+AM22/AI22*100</f>
        <v>25.199918720546293</v>
      </c>
    </row>
    <row r="23" spans="1:46" ht="33.75" customHeight="1" thickBot="1" x14ac:dyDescent="0.25">
      <c r="A23" s="89" t="str">
        <f>+'[1]EJEC DEC LIQ'!C17</f>
        <v>C-0505-1000-7-53105B</v>
      </c>
      <c r="B23" s="27" t="str">
        <f>+'[1]EJEC DEC LIQ'!M17</f>
        <v>11</v>
      </c>
      <c r="C23" s="28" t="str">
        <f>+'[1]EJEC DEC LIQ'!N17</f>
        <v>CSF</v>
      </c>
      <c r="D23" s="23" t="str">
        <f>+'[1]EJEC DEC LIQ'!O17</f>
        <v>5. CONVERGENCIA REGIONAL / B. ENTIDADES PÚBLICAS TERRITORIALES Y NACIONALES FORTALECIDAS - PAZ</v>
      </c>
      <c r="E23" s="23">
        <f>+'[1]EJEC DEC LIQ'!P17</f>
        <v>700000000</v>
      </c>
      <c r="F23" s="23">
        <f>+'[1]EJE TOTAL'!P143</f>
        <v>700000000</v>
      </c>
      <c r="G23" s="23">
        <f>+'[1]EJEC DEC LIQ'!T17</f>
        <v>0</v>
      </c>
      <c r="H23" s="23">
        <f>+'[1]EJE TOTAL'!R143</f>
        <v>200000000</v>
      </c>
      <c r="I23" s="23">
        <f>+'[1]EJE TOTAL'!Q143</f>
        <v>500000000</v>
      </c>
      <c r="J23" s="23">
        <f>+'[1]EJE TOTAL'!S143</f>
        <v>0</v>
      </c>
      <c r="K23" s="23">
        <f>+'[1]EJE TOTAL'!T143</f>
        <v>0</v>
      </c>
      <c r="L23" s="23">
        <f>+'[1]EJE TOTAL'!U143</f>
        <v>0</v>
      </c>
      <c r="M23" s="23">
        <f>+'[1]EJE TOTAL'!V143</f>
        <v>0</v>
      </c>
      <c r="N23" s="23">
        <f t="shared" si="8"/>
        <v>500000000</v>
      </c>
      <c r="O23" s="92">
        <f t="shared" si="9"/>
        <v>700000000</v>
      </c>
      <c r="P23" s="31">
        <f t="shared" si="10"/>
        <v>0</v>
      </c>
      <c r="Q23" s="25">
        <f t="shared" si="11"/>
        <v>0</v>
      </c>
      <c r="R23" s="25">
        <f t="shared" si="12"/>
        <v>0</v>
      </c>
      <c r="AE23" s="89" t="s">
        <v>36</v>
      </c>
      <c r="AF23" s="27" t="s">
        <v>38</v>
      </c>
      <c r="AG23" s="27" t="s">
        <v>35</v>
      </c>
      <c r="AH23" s="28" t="s">
        <v>37</v>
      </c>
      <c r="AI23" s="22">
        <f>+F23/1000000</f>
        <v>700</v>
      </c>
      <c r="AJ23" s="22">
        <f t="shared" si="13"/>
        <v>200</v>
      </c>
      <c r="AK23" s="22">
        <f t="shared" si="13"/>
        <v>500</v>
      </c>
      <c r="AL23" s="22">
        <f t="shared" si="13"/>
        <v>0</v>
      </c>
      <c r="AM23" s="22">
        <f t="shared" si="14"/>
        <v>0</v>
      </c>
      <c r="AN23" s="22">
        <f t="shared" si="14"/>
        <v>500</v>
      </c>
      <c r="AO23" s="22">
        <f t="shared" si="14"/>
        <v>700</v>
      </c>
      <c r="AP23" s="90">
        <f>+AL23/AI23*100</f>
        <v>0</v>
      </c>
      <c r="AQ23" s="91">
        <f>+AM23/AI23*100</f>
        <v>0</v>
      </c>
    </row>
    <row r="24" spans="1:46" ht="33.75" customHeight="1" thickBot="1" x14ac:dyDescent="0.25">
      <c r="A24" s="89" t="str">
        <f>+'[1]EJEC DEC LIQ'!C18</f>
        <v>C-0599-1000-7-53105B</v>
      </c>
      <c r="B24" s="27" t="str">
        <f>+'[1]EJEC DEC LIQ'!M18</f>
        <v>11</v>
      </c>
      <c r="C24" s="28" t="str">
        <f>+'[1]EJEC DEC LIQ'!N18</f>
        <v>CSF</v>
      </c>
      <c r="D24" s="23" t="str">
        <f>+'[1]EJEC DEC LIQ'!O18</f>
        <v>5. CONVERGENCIA REGIONAL / B. ENTIDADES PÚBLICAS TERRITORIALES Y NACIONALES FORTALECIDAS  - TRANSFORMACIÓN</v>
      </c>
      <c r="E24" s="23">
        <f>+'[1]EJEC DEC LIQ'!P18</f>
        <v>1600000000</v>
      </c>
      <c r="F24" s="23">
        <f>+'[1]EJE TOTAL'!P151</f>
        <v>1600000000</v>
      </c>
      <c r="G24" s="23">
        <f>+'[1]EJEC DEC LIQ'!T18</f>
        <v>0</v>
      </c>
      <c r="H24" s="23">
        <f>+'[1]EJE TOTAL'!R151</f>
        <v>37495264</v>
      </c>
      <c r="I24" s="23">
        <f>+'[1]EJE TOTAL'!Q151</f>
        <v>1562504736</v>
      </c>
      <c r="J24" s="23">
        <f>+'[1]EJE TOTAL'!S151</f>
        <v>976582962</v>
      </c>
      <c r="K24" s="23">
        <f>+'[1]EJE TOTAL'!T151</f>
        <v>415373319</v>
      </c>
      <c r="L24" s="23">
        <f>+'[1]EJE TOTAL'!U151</f>
        <v>412795802</v>
      </c>
      <c r="M24" s="23">
        <f>+'[1]EJE TOTAL'!V151</f>
        <v>412795802</v>
      </c>
      <c r="N24" s="23">
        <f t="shared" si="8"/>
        <v>585921774</v>
      </c>
      <c r="O24" s="92">
        <f t="shared" si="9"/>
        <v>623417038</v>
      </c>
      <c r="P24" s="31">
        <f t="shared" si="10"/>
        <v>61.036435124999997</v>
      </c>
      <c r="Q24" s="25">
        <f t="shared" si="11"/>
        <v>25.960832437499999</v>
      </c>
      <c r="R24" s="25">
        <f t="shared" si="12"/>
        <v>25.799737625000002</v>
      </c>
      <c r="AE24" s="89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90"/>
      <c r="AQ24" s="91"/>
    </row>
    <row r="25" spans="1:46" ht="33.75" customHeight="1" thickBot="1" x14ac:dyDescent="0.25">
      <c r="A25" s="93" t="str">
        <f>+'[1]EJEC DEC LIQ'!C19</f>
        <v>C-0599-1000-8-53105B</v>
      </c>
      <c r="B25" s="62" t="str">
        <f>+'[1]EJEC DEC LIQ'!M19</f>
        <v>11</v>
      </c>
      <c r="C25" s="63" t="str">
        <f>+'[1]EJEC DEC LIQ'!N19</f>
        <v>CSF</v>
      </c>
      <c r="D25" s="71" t="str">
        <f>+'[1]EJEC DEC LIQ'!O19</f>
        <v>5. CONVERGENCIA REGIONAL / B. ENTIDADES PÚBLICAS TERRITORIALES Y NACIONALES FORTALECIDAS - TECNOLOGÍAS DE LA INFORMACIÓN Y LAS COMUNICACIONES</v>
      </c>
      <c r="E25" s="23">
        <f>+'[1]EJEC DEC LIQ'!P19</f>
        <v>4000000000</v>
      </c>
      <c r="F25" s="71">
        <f>+'[1]EJE TOTAL'!P165</f>
        <v>4000000000</v>
      </c>
      <c r="G25" s="35">
        <f>+'[1]EJEC DEC LIQ'!T19</f>
        <v>0</v>
      </c>
      <c r="H25" s="71">
        <f>+'[1]EJE TOTAL'!R165</f>
        <v>75963807.260000005</v>
      </c>
      <c r="I25" s="71">
        <f>+'[1]EJE TOTAL'!Q165</f>
        <v>3924036192.7399998</v>
      </c>
      <c r="J25" s="71">
        <f>+'[1]EJE TOTAL'!S165</f>
        <v>1578974254.74</v>
      </c>
      <c r="K25" s="71">
        <f>+'[1]EJE TOTAL'!T165</f>
        <v>797456512</v>
      </c>
      <c r="L25" s="71">
        <f>+'[1]EJE TOTAL'!U165</f>
        <v>797456512</v>
      </c>
      <c r="M25" s="71">
        <f>+'[1]EJE TOTAL'!V165</f>
        <v>797456512</v>
      </c>
      <c r="N25" s="71">
        <f t="shared" si="8"/>
        <v>2345061938</v>
      </c>
      <c r="O25" s="94">
        <f t="shared" si="9"/>
        <v>2421025745.2600002</v>
      </c>
      <c r="P25" s="31">
        <f t="shared" si="10"/>
        <v>39.474356368500004</v>
      </c>
      <c r="Q25" s="25">
        <f t="shared" si="11"/>
        <v>19.936412799999999</v>
      </c>
      <c r="R25" s="25">
        <f t="shared" si="12"/>
        <v>19.936412799999999</v>
      </c>
      <c r="AE25" s="95"/>
      <c r="AF25" s="44"/>
      <c r="AG25" s="44"/>
      <c r="AH25" s="96"/>
      <c r="AI25" s="97"/>
      <c r="AJ25" s="97"/>
      <c r="AK25" s="97"/>
      <c r="AL25" s="97"/>
      <c r="AM25" s="97"/>
      <c r="AN25" s="97"/>
      <c r="AO25" s="45"/>
      <c r="AP25" s="57"/>
      <c r="AQ25" s="58"/>
    </row>
    <row r="26" spans="1:46" ht="24" customHeight="1" thickBot="1" x14ac:dyDescent="0.25">
      <c r="B26" s="44" t="s">
        <v>39</v>
      </c>
      <c r="C26" s="44" t="s">
        <v>39</v>
      </c>
      <c r="D26" s="98" t="s">
        <v>40</v>
      </c>
      <c r="E26" s="99">
        <f t="shared" ref="E26:O26" si="15">+SUM(E7:E11)+SUM(E13:E19)+SUM(E21:E25)</f>
        <v>55489738349</v>
      </c>
      <c r="F26" s="99">
        <f t="shared" si="15"/>
        <v>55977944049</v>
      </c>
      <c r="G26" s="99">
        <f t="shared" si="15"/>
        <v>0</v>
      </c>
      <c r="H26" s="99">
        <f t="shared" si="15"/>
        <v>516644451.27999997</v>
      </c>
      <c r="I26" s="99">
        <f t="shared" si="15"/>
        <v>55461299597.719994</v>
      </c>
      <c r="J26" s="99">
        <f t="shared" si="15"/>
        <v>18598134869.959999</v>
      </c>
      <c r="K26" s="99">
        <f t="shared" si="15"/>
        <v>12901262921.219999</v>
      </c>
      <c r="L26" s="99">
        <f t="shared" si="15"/>
        <v>12898685404.219999</v>
      </c>
      <c r="M26" s="99">
        <f t="shared" si="15"/>
        <v>12898685404.219999</v>
      </c>
      <c r="N26" s="99">
        <f t="shared" si="15"/>
        <v>36863164727.759995</v>
      </c>
      <c r="O26" s="99">
        <f t="shared" si="15"/>
        <v>37379809179.040001</v>
      </c>
      <c r="P26" s="100">
        <f t="shared" si="10"/>
        <v>33.224040621570914</v>
      </c>
      <c r="Q26" s="101">
        <f t="shared" si="11"/>
        <v>23.047046725987197</v>
      </c>
      <c r="R26" s="101">
        <f t="shared" si="12"/>
        <v>23.042442203538599</v>
      </c>
      <c r="AF26" s="102" t="s">
        <v>39</v>
      </c>
      <c r="AG26" s="103" t="s">
        <v>39</v>
      </c>
      <c r="AH26" s="104" t="s">
        <v>40</v>
      </c>
      <c r="AI26" s="99">
        <f t="shared" ref="AI26:AO26" si="16">+SUM(AI7:AI11)+SUM(AI12:AI13)+SUM(AI14:AI20)+SUM(AI21:AI23)</f>
        <v>45858.766148999995</v>
      </c>
      <c r="AJ26" s="99">
        <f t="shared" si="16"/>
        <v>267.90985902</v>
      </c>
      <c r="AK26" s="99">
        <f t="shared" si="16"/>
        <v>45590.856289979994</v>
      </c>
      <c r="AL26" s="99">
        <f t="shared" si="16"/>
        <v>15236.684221219999</v>
      </c>
      <c r="AM26" s="99">
        <f t="shared" si="16"/>
        <v>10882.539658220001</v>
      </c>
      <c r="AN26" s="99">
        <f t="shared" si="16"/>
        <v>30354.172068759999</v>
      </c>
      <c r="AO26" s="105">
        <f t="shared" si="16"/>
        <v>30622.081927779996</v>
      </c>
      <c r="AP26" s="106">
        <f>+AL26/AI26*100</f>
        <v>33.225238053100682</v>
      </c>
      <c r="AQ26" s="107">
        <f>+AM26/AI26*100</f>
        <v>23.730554858064597</v>
      </c>
    </row>
    <row r="27" spans="1:46" s="108" customFormat="1" ht="19.5" customHeight="1" x14ac:dyDescent="0.2">
      <c r="D27" s="109" t="s">
        <v>41</v>
      </c>
      <c r="E27" s="109">
        <f>+'[1]EJEC DEC LIQ'!P20</f>
        <v>55489738349</v>
      </c>
      <c r="F27" s="109">
        <f>+'[1]EJEC DEC LIQ'!S20</f>
        <v>55977944049</v>
      </c>
      <c r="G27" s="109">
        <f>+'[1]EJEC DEC LIQ'!T20</f>
        <v>0</v>
      </c>
      <c r="H27" s="109">
        <f>+'[1]EJEC DEC LIQ'!V20</f>
        <v>516644451.27999997</v>
      </c>
      <c r="I27" s="110"/>
      <c r="J27" s="109">
        <f>+'[1]EJEC DEC LIQ'!W20</f>
        <v>18598134869.960003</v>
      </c>
      <c r="K27" s="109">
        <f>+'[1]EJEC DEC LIQ'!X20</f>
        <v>12901262921.219999</v>
      </c>
      <c r="L27" s="109"/>
      <c r="M27" s="109">
        <f>+'[1]EJEC DEC LIQ'!Z20</f>
        <v>12898685404.219999</v>
      </c>
      <c r="P27" s="111"/>
      <c r="Q27" s="111"/>
      <c r="R27" s="111"/>
      <c r="AP27" s="112"/>
      <c r="AQ27" s="112"/>
    </row>
    <row r="28" spans="1:46" s="108" customFormat="1" x14ac:dyDescent="0.2">
      <c r="D28" s="109"/>
      <c r="E28" s="109">
        <f>+E26-E27</f>
        <v>0</v>
      </c>
      <c r="F28" s="109">
        <f t="shared" ref="F28:M28" si="17">+F26-F27</f>
        <v>0</v>
      </c>
      <c r="G28" s="109">
        <f t="shared" si="17"/>
        <v>0</v>
      </c>
      <c r="H28" s="109">
        <f t="shared" si="17"/>
        <v>0</v>
      </c>
      <c r="I28" s="109">
        <f t="shared" si="17"/>
        <v>55461299597.719994</v>
      </c>
      <c r="J28" s="109">
        <f t="shared" si="17"/>
        <v>0</v>
      </c>
      <c r="K28" s="109">
        <f t="shared" si="17"/>
        <v>0</v>
      </c>
      <c r="L28" s="109"/>
      <c r="M28" s="109">
        <f t="shared" si="17"/>
        <v>0</v>
      </c>
      <c r="P28" s="111"/>
      <c r="Q28" s="111"/>
      <c r="R28" s="111"/>
      <c r="AJ28" s="113"/>
      <c r="AK28" s="114"/>
      <c r="AP28" s="112"/>
      <c r="AQ28" s="112"/>
    </row>
    <row r="29" spans="1:46" ht="12.75" thickBot="1" x14ac:dyDescent="0.25">
      <c r="D29" s="115"/>
      <c r="E29" s="115"/>
      <c r="G29" s="116"/>
      <c r="H29" s="116"/>
      <c r="P29" s="117"/>
      <c r="Q29" s="117"/>
      <c r="R29" s="117"/>
      <c r="AH29" s="115"/>
      <c r="AJ29" s="116"/>
      <c r="AP29" s="118"/>
      <c r="AQ29" s="118"/>
    </row>
    <row r="30" spans="1:46" ht="39.75" customHeight="1" thickBot="1" x14ac:dyDescent="0.25">
      <c r="D30" s="104" t="s">
        <v>7</v>
      </c>
      <c r="E30" s="119" t="str">
        <f>+E6</f>
        <v>APR. INICIAL</v>
      </c>
      <c r="F30" s="120" t="s">
        <v>9</v>
      </c>
      <c r="G30" s="121" t="s">
        <v>42</v>
      </c>
      <c r="H30" s="121" t="s">
        <v>10</v>
      </c>
      <c r="I30" s="121" t="s">
        <v>11</v>
      </c>
      <c r="J30" s="121" t="s">
        <v>12</v>
      </c>
      <c r="K30" s="121" t="s">
        <v>13</v>
      </c>
      <c r="L30" s="7" t="s">
        <v>14</v>
      </c>
      <c r="M30" s="121" t="s">
        <v>15</v>
      </c>
      <c r="N30" s="9" t="s">
        <v>43</v>
      </c>
      <c r="O30" s="122" t="s">
        <v>44</v>
      </c>
      <c r="P30" s="123" t="s">
        <v>18</v>
      </c>
      <c r="Q30" s="124" t="s">
        <v>19</v>
      </c>
      <c r="R30" s="124" t="s">
        <v>20</v>
      </c>
      <c r="AH30" s="104"/>
      <c r="AI30" s="120"/>
      <c r="AJ30" s="121"/>
      <c r="AK30" s="121"/>
      <c r="AL30" s="121"/>
      <c r="AM30" s="121"/>
      <c r="AN30" s="125"/>
      <c r="AO30" s="126"/>
      <c r="AP30" s="127"/>
      <c r="AQ30" s="128"/>
    </row>
    <row r="31" spans="1:46" ht="16.5" customHeight="1" thickBot="1" x14ac:dyDescent="0.25">
      <c r="D31" s="129" t="s">
        <v>45</v>
      </c>
      <c r="E31" s="130">
        <f t="shared" ref="E31:O31" si="18">+E7+E8+E9</f>
        <v>40991917000</v>
      </c>
      <c r="F31" s="130">
        <f t="shared" si="18"/>
        <v>38280565808</v>
      </c>
      <c r="G31" s="131">
        <f t="shared" si="18"/>
        <v>0</v>
      </c>
      <c r="H31" s="131">
        <f t="shared" si="18"/>
        <v>0</v>
      </c>
      <c r="I31" s="130">
        <f t="shared" si="18"/>
        <v>38280565808</v>
      </c>
      <c r="J31" s="130">
        <f t="shared" si="18"/>
        <v>9246450452</v>
      </c>
      <c r="K31" s="130">
        <f t="shared" si="18"/>
        <v>9244595584</v>
      </c>
      <c r="L31" s="130">
        <f t="shared" si="18"/>
        <v>9244595584</v>
      </c>
      <c r="M31" s="130">
        <f t="shared" si="18"/>
        <v>9244595584</v>
      </c>
      <c r="N31" s="130">
        <f t="shared" si="18"/>
        <v>29034115356</v>
      </c>
      <c r="O31" s="130">
        <f t="shared" si="18"/>
        <v>29034115356</v>
      </c>
      <c r="P31" s="132">
        <f>+J31/F31*100</f>
        <v>24.15442472396175</v>
      </c>
      <c r="Q31" s="133">
        <f>+K31/F31*100</f>
        <v>24.149579267890637</v>
      </c>
      <c r="R31" s="133">
        <f t="shared" ref="R31:R35" si="19">+M31/F31*100</f>
        <v>24.149579267890637</v>
      </c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5"/>
      <c r="AI31" s="136"/>
      <c r="AJ31" s="136"/>
      <c r="AK31" s="136"/>
      <c r="AL31" s="136"/>
      <c r="AM31" s="136"/>
      <c r="AN31" s="137"/>
      <c r="AO31" s="137"/>
      <c r="AP31" s="138"/>
      <c r="AQ31" s="139"/>
      <c r="AR31" s="134"/>
      <c r="AS31" s="140"/>
      <c r="AT31" s="134"/>
    </row>
    <row r="32" spans="1:46" ht="16.5" customHeight="1" thickBot="1" x14ac:dyDescent="0.25">
      <c r="D32" s="141" t="s">
        <v>46</v>
      </c>
      <c r="E32" s="142">
        <f t="shared" ref="E32:O32" si="20">+E11</f>
        <v>2978155287</v>
      </c>
      <c r="F32" s="142">
        <f t="shared" si="20"/>
        <v>6405131020</v>
      </c>
      <c r="G32" s="143">
        <f t="shared" si="20"/>
        <v>0</v>
      </c>
      <c r="H32" s="142">
        <f t="shared" si="20"/>
        <v>45832832.020000003</v>
      </c>
      <c r="I32" s="142">
        <f t="shared" si="20"/>
        <v>6359298187.9799995</v>
      </c>
      <c r="J32" s="142">
        <f t="shared" si="20"/>
        <v>5294452951.2200003</v>
      </c>
      <c r="K32" s="142">
        <f t="shared" si="20"/>
        <v>1067400816.22</v>
      </c>
      <c r="L32" s="142">
        <f t="shared" si="20"/>
        <v>1067400816.22</v>
      </c>
      <c r="M32" s="142">
        <f t="shared" si="20"/>
        <v>1067400816.22</v>
      </c>
      <c r="N32" s="142">
        <f t="shared" si="20"/>
        <v>1064845236.7599993</v>
      </c>
      <c r="O32" s="142">
        <f t="shared" si="20"/>
        <v>1110678068.7799993</v>
      </c>
      <c r="P32" s="132">
        <f>+J32/F32*100</f>
        <v>82.65955738747715</v>
      </c>
      <c r="Q32" s="133">
        <f t="shared" ref="Q32:Q35" si="21">+K32/F32*100</f>
        <v>16.664777236984605</v>
      </c>
      <c r="R32" s="133">
        <f t="shared" si="19"/>
        <v>16.664777236984605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44"/>
      <c r="AI32" s="145"/>
      <c r="AJ32" s="145"/>
      <c r="AK32" s="145"/>
      <c r="AL32" s="145"/>
      <c r="AM32" s="145"/>
      <c r="AN32" s="137"/>
      <c r="AO32" s="137"/>
      <c r="AP32" s="138"/>
      <c r="AQ32" s="139"/>
      <c r="AR32" s="134"/>
      <c r="AS32" s="140"/>
      <c r="AT32" s="134"/>
    </row>
    <row r="33" spans="4:46" ht="16.5" customHeight="1" thickBot="1" x14ac:dyDescent="0.25">
      <c r="D33" s="141" t="s">
        <v>47</v>
      </c>
      <c r="E33" s="142">
        <f t="shared" ref="E33:O33" si="22">+E13+E14+E15+E16</f>
        <v>1345974062</v>
      </c>
      <c r="F33" s="142">
        <f t="shared" si="22"/>
        <v>630349521</v>
      </c>
      <c r="G33" s="142">
        <f t="shared" si="22"/>
        <v>0</v>
      </c>
      <c r="H33" s="142">
        <f t="shared" si="22"/>
        <v>135275521</v>
      </c>
      <c r="I33" s="142">
        <f t="shared" si="22"/>
        <v>495074000</v>
      </c>
      <c r="J33" s="142">
        <f t="shared" si="22"/>
        <v>146073511</v>
      </c>
      <c r="K33" s="142">
        <f t="shared" si="22"/>
        <v>146073511</v>
      </c>
      <c r="L33" s="142">
        <f t="shared" si="22"/>
        <v>146073511</v>
      </c>
      <c r="M33" s="142">
        <f t="shared" si="22"/>
        <v>146073511</v>
      </c>
      <c r="N33" s="142">
        <f t="shared" si="22"/>
        <v>349000489</v>
      </c>
      <c r="O33" s="142">
        <f t="shared" si="22"/>
        <v>484276010</v>
      </c>
      <c r="P33" s="132">
        <f>+J33/F33*100</f>
        <v>23.173415086960937</v>
      </c>
      <c r="Q33" s="133">
        <f t="shared" si="21"/>
        <v>23.173415086960937</v>
      </c>
      <c r="R33" s="133">
        <f t="shared" si="19"/>
        <v>23.173415086960937</v>
      </c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44"/>
      <c r="AI33" s="145"/>
      <c r="AJ33" s="145"/>
      <c r="AK33" s="145"/>
      <c r="AL33" s="145"/>
      <c r="AM33" s="145"/>
      <c r="AN33" s="137"/>
      <c r="AO33" s="137"/>
      <c r="AP33" s="138"/>
      <c r="AQ33" s="139"/>
      <c r="AR33" s="134"/>
      <c r="AS33" s="140"/>
      <c r="AT33" s="134"/>
    </row>
    <row r="34" spans="4:46" ht="22.5" customHeight="1" thickBot="1" x14ac:dyDescent="0.25">
      <c r="D34" s="141" t="s">
        <v>48</v>
      </c>
      <c r="E34" s="142">
        <f t="shared" ref="E34:O34" si="23">+E18+E19</f>
        <v>173692000</v>
      </c>
      <c r="F34" s="142">
        <f t="shared" si="23"/>
        <v>173692000</v>
      </c>
      <c r="G34" s="142">
        <f t="shared" si="23"/>
        <v>0</v>
      </c>
      <c r="H34" s="142">
        <f t="shared" si="23"/>
        <v>0</v>
      </c>
      <c r="I34" s="142">
        <f t="shared" si="23"/>
        <v>173692000</v>
      </c>
      <c r="J34" s="142">
        <f t="shared" si="23"/>
        <v>68720200</v>
      </c>
      <c r="K34" s="142">
        <f t="shared" si="23"/>
        <v>68720200</v>
      </c>
      <c r="L34" s="142">
        <f t="shared" si="23"/>
        <v>68720200</v>
      </c>
      <c r="M34" s="142">
        <f t="shared" si="23"/>
        <v>68720200</v>
      </c>
      <c r="N34" s="142">
        <f t="shared" si="23"/>
        <v>104971800</v>
      </c>
      <c r="O34" s="142">
        <f t="shared" si="23"/>
        <v>104971800</v>
      </c>
      <c r="P34" s="132">
        <f>+J34/F34*100</f>
        <v>39.564401354121088</v>
      </c>
      <c r="Q34" s="133">
        <f t="shared" si="21"/>
        <v>39.564401354121088</v>
      </c>
      <c r="R34" s="133">
        <f t="shared" si="19"/>
        <v>39.564401354121088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44"/>
      <c r="AI34" s="145"/>
      <c r="AJ34" s="145"/>
      <c r="AK34" s="145"/>
      <c r="AL34" s="145"/>
      <c r="AM34" s="145"/>
      <c r="AN34" s="137"/>
      <c r="AO34" s="137"/>
      <c r="AP34" s="138"/>
      <c r="AQ34" s="139"/>
      <c r="AR34" s="134"/>
      <c r="AS34" s="140"/>
      <c r="AT34" s="134"/>
    </row>
    <row r="35" spans="4:46" ht="22.5" customHeight="1" thickBot="1" x14ac:dyDescent="0.25">
      <c r="D35" s="104" t="s">
        <v>49</v>
      </c>
      <c r="E35" s="146">
        <f>SUM(E31:E34)</f>
        <v>45489738349</v>
      </c>
      <c r="F35" s="146">
        <f>SUM(F31:F34)</f>
        <v>45489738349</v>
      </c>
      <c r="G35" s="146">
        <f t="shared" ref="G35:O35" si="24">SUM(G31:G34)</f>
        <v>0</v>
      </c>
      <c r="H35" s="146">
        <f t="shared" si="24"/>
        <v>181108353.02000001</v>
      </c>
      <c r="I35" s="146">
        <f t="shared" si="24"/>
        <v>45308629995.979996</v>
      </c>
      <c r="J35" s="146">
        <f t="shared" si="24"/>
        <v>14755697114.220001</v>
      </c>
      <c r="K35" s="146">
        <f t="shared" si="24"/>
        <v>10526790111.219999</v>
      </c>
      <c r="L35" s="146">
        <f t="shared" si="24"/>
        <v>10526790111.219999</v>
      </c>
      <c r="M35" s="146">
        <f t="shared" si="24"/>
        <v>10526790111.219999</v>
      </c>
      <c r="N35" s="146">
        <f t="shared" si="24"/>
        <v>30552932881.759998</v>
      </c>
      <c r="O35" s="146">
        <f t="shared" si="24"/>
        <v>30734041234.779999</v>
      </c>
      <c r="P35" s="147">
        <f>+J35/F35*100</f>
        <v>32.437419184549732</v>
      </c>
      <c r="Q35" s="148">
        <f t="shared" si="21"/>
        <v>23.141021455119908</v>
      </c>
      <c r="R35" s="148">
        <f t="shared" si="19"/>
        <v>23.141021455119908</v>
      </c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49"/>
      <c r="AI35" s="150"/>
      <c r="AJ35" s="150"/>
      <c r="AK35" s="150"/>
      <c r="AL35" s="150"/>
      <c r="AM35" s="151"/>
      <c r="AN35" s="151"/>
      <c r="AO35" s="151"/>
      <c r="AP35" s="152"/>
      <c r="AQ35" s="153"/>
      <c r="AR35" s="134"/>
      <c r="AS35" s="140"/>
      <c r="AT35" s="134"/>
    </row>
    <row r="36" spans="4:46" ht="16.5" customHeight="1" thickBot="1" x14ac:dyDescent="0.25">
      <c r="D36" s="154"/>
      <c r="E36" s="154"/>
      <c r="P36" s="117"/>
      <c r="Q36" s="117"/>
      <c r="R36" s="117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55"/>
      <c r="AI36" s="134"/>
      <c r="AJ36" s="134"/>
      <c r="AK36" s="134"/>
      <c r="AL36" s="134"/>
      <c r="AM36" s="134"/>
      <c r="AN36" s="134"/>
      <c r="AO36" s="134"/>
      <c r="AP36" s="156"/>
      <c r="AQ36" s="156"/>
      <c r="AR36" s="134"/>
      <c r="AS36" s="140"/>
      <c r="AT36" s="134"/>
    </row>
    <row r="37" spans="4:46" ht="16.5" customHeight="1" thickBot="1" x14ac:dyDescent="0.25">
      <c r="D37" s="129" t="s">
        <v>50</v>
      </c>
      <c r="E37" s="130">
        <f t="shared" ref="E37:O37" si="25">+E21+E22+E23+E24+E25</f>
        <v>10000000000</v>
      </c>
      <c r="F37" s="130">
        <f t="shared" si="25"/>
        <v>10488205700</v>
      </c>
      <c r="G37" s="130">
        <f t="shared" si="25"/>
        <v>0</v>
      </c>
      <c r="H37" s="130">
        <f t="shared" si="25"/>
        <v>335536098.25999999</v>
      </c>
      <c r="I37" s="130">
        <f t="shared" si="25"/>
        <v>10152669601.74</v>
      </c>
      <c r="J37" s="130">
        <f t="shared" si="25"/>
        <v>3842437755.7399998</v>
      </c>
      <c r="K37" s="130">
        <f t="shared" si="25"/>
        <v>2374472810</v>
      </c>
      <c r="L37" s="130">
        <f t="shared" si="25"/>
        <v>2371895293</v>
      </c>
      <c r="M37" s="130">
        <f t="shared" si="25"/>
        <v>2371895293</v>
      </c>
      <c r="N37" s="130">
        <f t="shared" si="25"/>
        <v>6310231846</v>
      </c>
      <c r="O37" s="130">
        <f t="shared" si="25"/>
        <v>6645767944.2600002</v>
      </c>
      <c r="P37" s="132">
        <f>+J37/F37*100</f>
        <v>36.635797062408869</v>
      </c>
      <c r="Q37" s="133">
        <f>+K37/F37*100</f>
        <v>22.639456909202305</v>
      </c>
      <c r="R37" s="133">
        <f t="shared" ref="R37:R39" si="26">+M37/F37*100</f>
        <v>22.614881523538386</v>
      </c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  <c r="AI37" s="136"/>
      <c r="AJ37" s="136"/>
      <c r="AK37" s="136"/>
      <c r="AL37" s="136"/>
      <c r="AM37" s="136"/>
      <c r="AN37" s="137"/>
      <c r="AO37" s="137"/>
      <c r="AP37" s="138"/>
      <c r="AQ37" s="139"/>
      <c r="AR37" s="134"/>
      <c r="AS37" s="140"/>
      <c r="AT37" s="134"/>
    </row>
    <row r="38" spans="4:46" ht="16.5" customHeight="1" thickBot="1" x14ac:dyDescent="0.25">
      <c r="D38" s="129" t="s">
        <v>51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32"/>
      <c r="Q38" s="133"/>
      <c r="R38" s="133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58"/>
      <c r="AI38" s="159"/>
      <c r="AJ38" s="160"/>
      <c r="AK38" s="161"/>
      <c r="AL38" s="159"/>
      <c r="AM38" s="159"/>
      <c r="AN38" s="162"/>
      <c r="AO38" s="162"/>
      <c r="AP38" s="163"/>
      <c r="AQ38" s="164"/>
      <c r="AR38" s="134"/>
      <c r="AS38" s="140"/>
      <c r="AT38" s="134"/>
    </row>
    <row r="39" spans="4:46" ht="25.5" customHeight="1" thickBot="1" x14ac:dyDescent="0.25">
      <c r="D39" s="165" t="s">
        <v>52</v>
      </c>
      <c r="E39" s="166">
        <f>SUM(E37:E38)</f>
        <v>10000000000</v>
      </c>
      <c r="F39" s="166">
        <f t="shared" ref="F39:O39" si="27">SUM(F37:F38)</f>
        <v>10488205700</v>
      </c>
      <c r="G39" s="166">
        <f t="shared" si="27"/>
        <v>0</v>
      </c>
      <c r="H39" s="166">
        <f t="shared" si="27"/>
        <v>335536098.25999999</v>
      </c>
      <c r="I39" s="166">
        <f t="shared" si="27"/>
        <v>10152669601.74</v>
      </c>
      <c r="J39" s="166">
        <f t="shared" si="27"/>
        <v>3842437755.7399998</v>
      </c>
      <c r="K39" s="166">
        <f t="shared" si="27"/>
        <v>2374472810</v>
      </c>
      <c r="L39" s="166">
        <f t="shared" si="27"/>
        <v>2371895293</v>
      </c>
      <c r="M39" s="166">
        <f t="shared" si="27"/>
        <v>2371895293</v>
      </c>
      <c r="N39" s="166">
        <f t="shared" si="27"/>
        <v>6310231846</v>
      </c>
      <c r="O39" s="166">
        <f t="shared" si="27"/>
        <v>6645767944.2600002</v>
      </c>
      <c r="P39" s="167">
        <f>+J39/F39*100</f>
        <v>36.635797062408869</v>
      </c>
      <c r="Q39" s="168">
        <f>+K39/F39*100</f>
        <v>22.639456909202305</v>
      </c>
      <c r="R39" s="168">
        <f t="shared" si="26"/>
        <v>22.614881523538386</v>
      </c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49"/>
      <c r="AI39" s="169"/>
      <c r="AJ39" s="170"/>
      <c r="AK39" s="171"/>
      <c r="AL39" s="169"/>
      <c r="AM39" s="169"/>
      <c r="AN39" s="169"/>
      <c r="AO39" s="169"/>
      <c r="AP39" s="172"/>
      <c r="AQ39" s="173"/>
      <c r="AR39" s="134"/>
      <c r="AS39" s="140"/>
      <c r="AT39" s="134"/>
    </row>
    <row r="40" spans="4:46" ht="16.5" customHeight="1" thickBot="1" x14ac:dyDescent="0.25">
      <c r="D40" s="115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40"/>
      <c r="AT40" s="134"/>
    </row>
    <row r="41" spans="4:46" ht="24" customHeight="1" thickBot="1" x14ac:dyDescent="0.25">
      <c r="D41" s="104" t="s">
        <v>40</v>
      </c>
      <c r="E41" s="174">
        <f>+E39+E35</f>
        <v>55489738349</v>
      </c>
      <c r="F41" s="174">
        <f>+F39+F35</f>
        <v>55977944049</v>
      </c>
      <c r="G41" s="174">
        <f t="shared" ref="G41:O41" si="28">+G39+G35</f>
        <v>0</v>
      </c>
      <c r="H41" s="174">
        <f t="shared" si="28"/>
        <v>516644451.27999997</v>
      </c>
      <c r="I41" s="174">
        <f t="shared" si="28"/>
        <v>55461299597.719994</v>
      </c>
      <c r="J41" s="174">
        <f t="shared" si="28"/>
        <v>18598134869.959999</v>
      </c>
      <c r="K41" s="174">
        <f t="shared" si="28"/>
        <v>12901262921.219999</v>
      </c>
      <c r="L41" s="174">
        <f t="shared" si="28"/>
        <v>12898685404.219999</v>
      </c>
      <c r="M41" s="174">
        <f t="shared" si="28"/>
        <v>12898685404.219999</v>
      </c>
      <c r="N41" s="174">
        <f t="shared" si="28"/>
        <v>36863164727.759995</v>
      </c>
      <c r="O41" s="174">
        <f t="shared" si="28"/>
        <v>37379809179.040001</v>
      </c>
      <c r="P41" s="175">
        <f>+J41/F41*100</f>
        <v>33.224040621570914</v>
      </c>
      <c r="Q41" s="176">
        <f>+K41/F41*100</f>
        <v>23.047046725987197</v>
      </c>
      <c r="R41" s="176">
        <f t="shared" ref="R41" si="29">+M41/F41*100</f>
        <v>23.042442203538599</v>
      </c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49"/>
      <c r="AI41" s="177"/>
      <c r="AJ41" s="177"/>
      <c r="AK41" s="177"/>
      <c r="AL41" s="177"/>
      <c r="AM41" s="177"/>
      <c r="AN41" s="177"/>
      <c r="AO41" s="177"/>
      <c r="AP41" s="178"/>
      <c r="AQ41" s="179"/>
      <c r="AR41" s="134"/>
      <c r="AS41" s="140"/>
      <c r="AT41" s="134"/>
    </row>
    <row r="42" spans="4:46" ht="11.25" customHeight="1" x14ac:dyDescent="0.2">
      <c r="AS42" s="180"/>
    </row>
    <row r="43" spans="4:46" ht="15.75" customHeight="1" x14ac:dyDescent="0.2">
      <c r="D43" s="181" t="s">
        <v>53</v>
      </c>
      <c r="E43" s="181"/>
      <c r="F43" s="182"/>
      <c r="G43" s="86"/>
      <c r="H43" s="86"/>
      <c r="I43" s="183"/>
      <c r="J43" s="184"/>
      <c r="AH43" s="181"/>
      <c r="AI43" s="182"/>
      <c r="AJ43" s="86"/>
      <c r="AK43" s="184"/>
    </row>
    <row r="44" spans="4:46" s="108" customFormat="1" ht="14.25" customHeight="1" x14ac:dyDescent="0.2">
      <c r="D44" s="109" t="s">
        <v>41</v>
      </c>
      <c r="E44" s="113">
        <f>+'[1]EJEC DEC LIQ'!P20</f>
        <v>55489738349</v>
      </c>
      <c r="F44" s="113">
        <f>+'[1]EJEC DEC LIQ'!S20</f>
        <v>55977944049</v>
      </c>
      <c r="G44" s="113">
        <f>+'[1]EJEC DEC LIQ'!T20</f>
        <v>0</v>
      </c>
      <c r="H44" s="113">
        <f>+'[1]EJEC DEC LIQ'!V20</f>
        <v>516644451.27999997</v>
      </c>
      <c r="I44" s="113">
        <f>+'[1]EJEC DEC LIQ'!U20</f>
        <v>55461299597.719994</v>
      </c>
      <c r="J44" s="113">
        <f>+'[1]EJEC DEC LIQ'!W20</f>
        <v>18598134869.960003</v>
      </c>
      <c r="K44" s="113">
        <f>+'[1]EJEC DEC LIQ'!X20</f>
        <v>12901262921.219999</v>
      </c>
      <c r="L44" s="113"/>
      <c r="M44" s="113">
        <f>+'[1]EJEC DEC LIQ'!Z20</f>
        <v>12898685404.219999</v>
      </c>
      <c r="N44" s="114"/>
      <c r="O44" s="114"/>
      <c r="P44" s="185"/>
      <c r="Q44" s="185"/>
      <c r="R44" s="185"/>
    </row>
    <row r="45" spans="4:46" s="108" customFormat="1" x14ac:dyDescent="0.2">
      <c r="D45" s="109"/>
      <c r="E45" s="114"/>
      <c r="F45" s="114"/>
      <c r="G45" s="114"/>
      <c r="H45" s="114"/>
      <c r="I45" s="114"/>
      <c r="J45" s="114"/>
      <c r="K45" s="114"/>
      <c r="L45" s="114"/>
      <c r="M45" s="114"/>
      <c r="N45" s="186"/>
      <c r="P45" s="185"/>
      <c r="Q45" s="185"/>
      <c r="R45" s="185"/>
    </row>
    <row r="46" spans="4:46" s="187" customFormat="1" x14ac:dyDescent="0.2">
      <c r="F46" s="188"/>
      <c r="G46" s="188"/>
      <c r="H46" s="188"/>
      <c r="I46" s="188"/>
      <c r="J46" s="188"/>
      <c r="K46" s="188"/>
      <c r="L46" s="188"/>
      <c r="M46" s="188"/>
      <c r="P46" s="189"/>
      <c r="Q46" s="189"/>
      <c r="R46" s="189"/>
    </row>
    <row r="47" spans="4:46" x14ac:dyDescent="0.2">
      <c r="K47" s="190"/>
      <c r="L47" s="190"/>
      <c r="M47" s="190"/>
    </row>
    <row r="48" spans="4:46" x14ac:dyDescent="0.2">
      <c r="K48" s="182"/>
      <c r="L48" s="182"/>
      <c r="M48" s="182"/>
      <c r="N48" s="190"/>
    </row>
  </sheetData>
  <mergeCells count="3">
    <mergeCell ref="A2:R2"/>
    <mergeCell ref="A3:R3"/>
    <mergeCell ref="A4:R4"/>
  </mergeCells>
  <conditionalFormatting sqref="P7:P11">
    <cfRule type="iconSet" priority="450">
      <iconSet>
        <cfvo type="percent" val="0"/>
        <cfvo type="percent" val="33"/>
        <cfvo type="percent" val="67"/>
      </iconSet>
    </cfRule>
  </conditionalFormatting>
  <conditionalFormatting sqref="P12:P14">
    <cfRule type="iconSet" priority="466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05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501">
      <iconSet iconSet="3Symbols">
        <cfvo type="percent" val="0"/>
        <cfvo type="percent" val="33"/>
        <cfvo type="percent" val="55"/>
      </iconSet>
    </cfRule>
    <cfRule type="iconSet" priority="502">
      <iconSet>
        <cfvo type="percent" val="0"/>
        <cfvo type="percent" val="33"/>
        <cfvo type="percent" val="67"/>
      </iconSet>
    </cfRule>
    <cfRule type="iconSet" priority="503">
      <iconSet>
        <cfvo type="percent" val="0"/>
        <cfvo type="percent" val="33"/>
        <cfvo type="percent" val="67"/>
      </iconSet>
    </cfRule>
    <cfRule type="iconSet" priority="506">
      <iconSet iconSet="3Symbols">
        <cfvo type="percent" val="0"/>
        <cfvo type="num" val="35"/>
        <cfvo type="num" val="60"/>
      </iconSet>
    </cfRule>
    <cfRule type="iconSet" priority="507">
      <iconSet iconSet="3Symbols">
        <cfvo type="percent" val="0"/>
        <cfvo type="percent" val="33"/>
        <cfvo type="percent" val="67"/>
      </iconSet>
    </cfRule>
    <cfRule type="iconSet" priority="508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42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{4503DD35-32D5-406F-9E40-CCEAD636C760}</x14:id>
        </ext>
      </extLst>
    </cfRule>
    <cfRule type="iconSet" priority="352">
      <iconSet iconSet="3Symbols">
        <cfvo type="percent" val="0"/>
        <cfvo type="percent" val="33"/>
        <cfvo type="percent" val="55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4">
      <iconSet>
        <cfvo type="percent" val="0"/>
        <cfvo type="percent" val="33"/>
        <cfvo type="percent" val="67"/>
      </iconSet>
    </cfRule>
    <cfRule type="iconSet" priority="355">
      <iconSet>
        <cfvo type="percent" val="0"/>
        <cfvo type="percent" val="33"/>
        <cfvo type="percent" val="67"/>
      </iconSet>
    </cfRule>
    <cfRule type="iconSet" priority="356">
      <iconSet iconSet="3Symbols">
        <cfvo type="percent" val="0"/>
        <cfvo type="num" val="35"/>
        <cfvo type="num" val="60"/>
      </iconSet>
    </cfRule>
    <cfRule type="iconSet" priority="357">
      <iconSet iconSet="3Symbols">
        <cfvo type="percent" val="0"/>
        <cfvo type="percent" val="33"/>
        <cfvo type="percent" val="67"/>
      </iconSet>
    </cfRule>
    <cfRule type="iconSet" priority="358">
      <iconSet iconSet="3Symbols">
        <cfvo type="percent" val="0"/>
        <cfvo type="num" val="33"/>
        <cfvo type="num" val="67"/>
      </iconSet>
    </cfRule>
  </conditionalFormatting>
  <conditionalFormatting sqref="P25">
    <cfRule type="iconSet" priority="361">
      <iconSet iconSet="3Symbols">
        <cfvo type="percent" val="0"/>
        <cfvo type="percent" val="33"/>
        <cfvo type="percent" val="55"/>
      </iconSet>
    </cfRule>
    <cfRule type="iconSet" priority="362">
      <iconSet>
        <cfvo type="percent" val="0"/>
        <cfvo type="percent" val="33"/>
        <cfvo type="percent" val="67"/>
      </iconSet>
    </cfRule>
    <cfRule type="iconSet" priority="363">
      <iconSet>
        <cfvo type="percent" val="0"/>
        <cfvo type="percent" val="33"/>
        <cfvo type="percent" val="67"/>
      </iconSet>
    </cfRule>
    <cfRule type="iconSet" priority="364">
      <iconSet>
        <cfvo type="percent" val="0"/>
        <cfvo type="percent" val="33"/>
        <cfvo type="percent" val="67"/>
      </iconSet>
    </cfRule>
    <cfRule type="iconSet" priority="365">
      <iconSet iconSet="3Symbols">
        <cfvo type="percent" val="0"/>
        <cfvo type="num" val="35"/>
        <cfvo type="num" val="60"/>
      </iconSet>
    </cfRule>
    <cfRule type="iconSet" priority="366">
      <iconSet iconSet="3Symbols">
        <cfvo type="percent" val="0"/>
        <cfvo type="percent" val="33"/>
        <cfvo type="percent" val="67"/>
      </iconSet>
    </cfRule>
    <cfRule type="iconSet" priority="367">
      <iconSet iconSet="3Symbols">
        <cfvo type="percent" val="0"/>
        <cfvo type="num" val="33"/>
        <cfvo type="num" val="67"/>
      </iconSet>
    </cfRule>
  </conditionalFormatting>
  <conditionalFormatting sqref="P26 P21">
    <cfRule type="iconSet" priority="494">
      <iconSet iconSet="3Symbols">
        <cfvo type="percent" val="0"/>
        <cfvo type="percent" val="33"/>
        <cfvo type="percent" val="55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6">
      <iconSet>
        <cfvo type="percent" val="0"/>
        <cfvo type="percent" val="33"/>
        <cfvo type="percent" val="67"/>
      </iconSet>
    </cfRule>
    <cfRule type="iconSet" priority="497">
      <iconSet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num" val="33"/>
        <cfvo type="num" val="67"/>
      </iconSet>
    </cfRule>
  </conditionalFormatting>
  <conditionalFormatting sqref="P31">
    <cfRule type="iconSet" priority="368">
      <iconSet>
        <cfvo type="percent" val="0"/>
        <cfvo type="percent" val="33"/>
        <cfvo type="percent" val="&quot;33.3&quot;"/>
      </iconSet>
    </cfRule>
  </conditionalFormatting>
  <conditionalFormatting sqref="P31:P32 P35">
    <cfRule type="iconSet" priority="423">
      <iconSet>
        <cfvo type="percent" val="0"/>
        <cfvo type="percent" val="33"/>
        <cfvo type="percent" val="67"/>
      </iconSet>
    </cfRule>
  </conditionalFormatting>
  <conditionalFormatting sqref="P33">
    <cfRule type="colorScale" priority="303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{C8099481-F95C-489D-80E6-25FD5BB60018}</x14:id>
        </ext>
      </extLst>
    </cfRule>
    <cfRule type="iconSet" priority="305">
      <iconSet iconSet="3Symbols">
        <cfvo type="percent" val="0"/>
        <cfvo type="num" val="33"/>
        <cfvo type="num" val="67"/>
      </iconSet>
    </cfRule>
    <cfRule type="iconSet" priority="306">
      <iconSet>
        <cfvo type="percent" val="0"/>
        <cfvo type="percent" val="33"/>
        <cfvo type="percent" val="67"/>
      </iconSet>
    </cfRule>
    <cfRule type="iconSet" priority="307">
      <iconSet>
        <cfvo type="percent" val="0"/>
        <cfvo type="percent" val="33"/>
        <cfvo type="percent" val="67"/>
      </iconSet>
    </cfRule>
    <cfRule type="iconSet" priority="308">
      <iconSet>
        <cfvo type="percent" val="0"/>
        <cfvo type="percent" val="33"/>
        <cfvo type="percent" val="67"/>
      </iconSet>
    </cfRule>
    <cfRule type="iconSet" priority="309">
      <iconSet iconSet="3Symbols"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 iconSet="3Symbols">
        <cfvo type="percent" val="0"/>
        <cfvo type="percent" val="33"/>
        <cfvo type="percent" val="67"/>
      </iconSet>
    </cfRule>
    <cfRule type="iconSet" priority="312">
      <iconSet>
        <cfvo type="percent" val="0"/>
        <cfvo type="percent" val="33"/>
        <cfvo type="percent" val="67"/>
      </iconSet>
    </cfRule>
    <cfRule type="iconSet" priority="313">
      <iconSet>
        <cfvo type="percent" val="0"/>
        <cfvo type="percent" val="33"/>
        <cfvo type="percent" val="67"/>
      </iconSet>
    </cfRule>
    <cfRule type="iconSet" priority="314">
      <iconSet iconSet="3Symbols">
        <cfvo type="percent" val="0"/>
        <cfvo type="num" val="35"/>
        <cfvo type="num" val="60"/>
      </iconSet>
    </cfRule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P35">
    <cfRule type="iconSet" priority="430">
      <iconSet iconSet="3Symbols">
        <cfvo type="percent" val="0"/>
        <cfvo type="percent" val="33"/>
        <cfvo type="percent" val="67"/>
      </iconSet>
    </cfRule>
    <cfRule type="iconSet" priority="431">
      <iconSet>
        <cfvo type="percent" val="0"/>
        <cfvo type="percent" val="33"/>
        <cfvo type="percent" val="67"/>
      </iconSet>
    </cfRule>
  </conditionalFormatting>
  <conditionalFormatting sqref="P37:P39">
    <cfRule type="iconSet" priority="477">
      <iconSet>
        <cfvo type="percent" val="0"/>
        <cfvo type="percent" val="33"/>
        <cfvo type="percent" val="67"/>
      </iconSet>
    </cfRule>
  </conditionalFormatting>
  <conditionalFormatting sqref="P39 P37:Q38">
    <cfRule type="iconSet" priority="470">
      <iconSet>
        <cfvo type="percent" val="0"/>
        <cfvo type="percent" val="33"/>
        <cfvo type="percent" val="67"/>
      </iconSet>
    </cfRule>
    <cfRule type="iconSet" priority="473">
      <iconSet iconSet="3Symbols">
        <cfvo type="percent" val="0"/>
        <cfvo type="percent" val="33"/>
        <cfvo type="percent" val="67"/>
      </iconSet>
    </cfRule>
    <cfRule type="iconSet" priority="474">
      <iconSet iconSet="3Symbols">
        <cfvo type="percent" val="0"/>
        <cfvo type="num" val="33"/>
        <cfvo type="num" val="67"/>
      </iconSet>
    </cfRule>
    <cfRule type="iconSet" priority="475">
      <iconSet>
        <cfvo type="percent" val="0"/>
        <cfvo type="percent" val="33"/>
        <cfvo type="percent" val="67"/>
      </iconSet>
    </cfRule>
  </conditionalFormatting>
  <conditionalFormatting sqref="P41">
    <cfRule type="iconSet" priority="406">
      <iconSet iconSet="3Symbols">
        <cfvo type="percent" val="0"/>
        <cfvo type="num" val="33"/>
        <cfvo type="num" val="67"/>
      </iconSet>
    </cfRule>
    <cfRule type="iconSet" priority="407">
      <iconSet>
        <cfvo type="percent" val="0"/>
        <cfvo type="percent" val="33"/>
        <cfvo type="percent" val="67"/>
      </iconSet>
    </cfRule>
    <cfRule type="iconSet" priority="408">
      <iconSet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 iconSet="3Symbols">
        <cfvo type="percent" val="0"/>
        <cfvo type="percent" val="33"/>
        <cfvo type="percent" val="67"/>
      </iconSet>
    </cfRule>
    <cfRule type="iconSet" priority="413">
      <iconSet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 iconSet="3Symbols"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17">
      <iconSet>
        <cfvo type="percent" val="0"/>
        <cfvo type="percent" val="33"/>
        <cfvo type="percent" val="67"/>
      </iconSet>
    </cfRule>
    <cfRule type="iconSet" priority="418">
      <iconSet>
        <cfvo type="percent" val="0"/>
        <cfvo type="percent" val="33"/>
        <cfvo type="percent" val="67"/>
      </iconSet>
    </cfRule>
    <cfRule type="iconSet" priority="426">
      <iconSet iconSet="3Symbols">
        <cfvo type="percent" val="0"/>
        <cfvo type="percent" val="33"/>
        <cfvo type="percent" val="67"/>
      </iconSet>
    </cfRule>
    <cfRule type="iconSet" priority="427">
      <iconSet>
        <cfvo type="percent" val="0"/>
        <cfvo type="percent" val="33"/>
        <cfvo type="percent" val="67"/>
      </iconSet>
    </cfRule>
    <cfRule type="iconSet" priority="428">
      <iconSet>
        <cfvo type="percent" val="0"/>
        <cfvo type="percent" val="33"/>
        <cfvo type="percent" val="67"/>
      </iconSet>
    </cfRule>
    <cfRule type="iconSet" priority="429">
      <iconSet>
        <cfvo type="percent" val="0"/>
        <cfvo type="percent" val="33"/>
        <cfvo type="percent" val="67"/>
      </iconSet>
    </cfRule>
    <cfRule type="iconSet" priority="435">
      <iconSet>
        <cfvo type="percent" val="0"/>
        <cfvo type="percent" val="33"/>
        <cfvo type="percent" val="67"/>
      </iconSet>
    </cfRule>
  </conditionalFormatting>
  <conditionalFormatting sqref="P7:Q11">
    <cfRule type="iconSet" priority="446">
      <iconSet iconSet="3Symbols">
        <cfvo type="percent" val="0"/>
        <cfvo type="percent" val="33"/>
        <cfvo type="percent" val="55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num" val="35"/>
        <cfvo type="num" val="60"/>
      </iconSet>
    </cfRule>
    <cfRule type="iconSet" priority="452">
      <iconSet iconSet="3Symbols">
        <cfvo type="percent" val="0"/>
        <cfvo type="percent" val="33"/>
        <cfvo type="percent" val="67"/>
      </iconSet>
    </cfRule>
    <cfRule type="iconSet" priority="453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62">
      <iconSet iconSet="3Symbols">
        <cfvo type="percent" val="0"/>
        <cfvo type="percent" val="33"/>
        <cfvo type="percent" val="55"/>
      </iconSet>
    </cfRule>
    <cfRule type="iconSet" priority="463">
      <iconSet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  <cfRule type="iconSet" priority="467">
      <iconSet iconSet="3Symbols">
        <cfvo type="percent" val="0"/>
        <cfvo type="num" val="35"/>
        <cfvo type="num" val="60"/>
      </iconSet>
    </cfRule>
    <cfRule type="iconSet" priority="468">
      <iconSet iconSet="3Symbols">
        <cfvo type="percent" val="0"/>
        <cfvo type="percent" val="33"/>
        <cfvo type="percent" val="67"/>
      </iconSet>
    </cfRule>
    <cfRule type="iconSet" priority="469">
      <iconSet iconSet="3Symbols">
        <cfvo type="percent" val="0"/>
        <cfvo type="num" val="33"/>
        <cfvo type="num" val="67"/>
      </iconSet>
    </cfRule>
  </conditionalFormatting>
  <conditionalFormatting sqref="P27:Q31 P20:Q20 P35 P32 P40:Q40 P39 P41 P36:Q38">
    <cfRule type="iconSet" priority="471">
      <iconSet iconSet="3Symbols">
        <cfvo type="percent" val="0"/>
        <cfvo type="num" val="35"/>
        <cfvo type="num" val="60"/>
      </iconSet>
    </cfRule>
    <cfRule type="iconSet" priority="472">
      <iconSet iconSet="3Symbols">
        <cfvo type="percent" val="0"/>
        <cfvo type="percent" val="33"/>
        <cfvo type="percent" val="67"/>
      </iconSet>
    </cfRule>
  </conditionalFormatting>
  <conditionalFormatting sqref="P31:Q31 P32">
    <cfRule type="iconSet" priority="432">
      <iconSet iconSet="3Symbols">
        <cfvo type="percent" val="0"/>
        <cfvo type="percent" val="33"/>
        <cfvo type="percent" val="67"/>
      </iconSet>
    </cfRule>
    <cfRule type="iconSet" priority="433">
      <iconSet>
        <cfvo type="percent" val="0"/>
        <cfvo type="percent" val="33"/>
        <cfvo type="percent" val="67"/>
      </iconSet>
    </cfRule>
  </conditionalFormatting>
  <conditionalFormatting sqref="P31:Q31 P35 P32">
    <cfRule type="iconSet" priority="419">
      <iconSet iconSet="3Symbols">
        <cfvo type="percent" val="0"/>
        <cfvo type="num" val="33"/>
        <cfvo type="num" val="67"/>
      </iconSet>
    </cfRule>
    <cfRule type="iconSet" priority="420">
      <iconSet>
        <cfvo type="percent" val="0"/>
        <cfvo type="percent" val="33"/>
        <cfvo type="percent" val="67"/>
      </iconSet>
    </cfRule>
    <cfRule type="iconSet" priority="421">
      <iconSet>
        <cfvo type="percent" val="0"/>
        <cfvo type="percent" val="33"/>
        <cfvo type="percent" val="67"/>
      </iconSet>
    </cfRule>
    <cfRule type="iconSet" priority="424">
      <iconSet iconSet="3Symbols">
        <cfvo type="percent" val="0"/>
        <cfvo type="percent" val="33"/>
        <cfvo type="percent" val="67"/>
      </iconSet>
    </cfRule>
    <cfRule type="iconSet" priority="425">
      <iconSet>
        <cfvo type="percent" val="0"/>
        <cfvo type="percent" val="33"/>
        <cfvo type="percent" val="67"/>
      </iconSet>
    </cfRule>
    <cfRule type="iconSet" priority="436">
      <iconSet>
        <cfvo type="percent" val="0"/>
        <cfvo type="percent" val="33"/>
        <cfvo type="percent" val="67"/>
      </iconSet>
    </cfRule>
  </conditionalFormatting>
  <conditionalFormatting sqref="Q7:Q11">
    <cfRule type="iconSet" priority="449">
      <iconSet>
        <cfvo type="percent" val="0"/>
        <cfvo type="percent" val="33"/>
        <cfvo type="percent" val="67"/>
      </iconSet>
    </cfRule>
  </conditionalFormatting>
  <conditionalFormatting sqref="Q12">
    <cfRule type="iconSet" priority="465">
      <iconSet>
        <cfvo type="percent" val="0"/>
        <cfvo type="percent" val="33"/>
        <cfvo type="percent" val="67"/>
      </iconSet>
    </cfRule>
  </conditionalFormatting>
  <conditionalFormatting sqref="Q13:Q15">
    <cfRule type="iconSet" priority="140">
      <iconSet iconSet="3Symbols">
        <cfvo type="percent" val="0"/>
        <cfvo type="percent" val="33"/>
        <cfvo type="percent" val="55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5"/>
        <cfvo type="num" val="60"/>
      </iconSet>
    </cfRule>
    <cfRule type="iconSet" priority="145">
      <iconSet iconSet="3Symbols">
        <cfvo type="percent" val="0"/>
        <cfvo type="percent" val="33"/>
        <cfvo type="percent" val="67"/>
      </iconSet>
    </cfRule>
    <cfRule type="iconSet" priority="146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04">
      <iconSet>
        <cfvo type="percent" val="0"/>
        <cfvo type="percent" val="33"/>
        <cfvo type="percent" val="67"/>
      </iconSet>
    </cfRule>
  </conditionalFormatting>
  <conditionalFormatting sqref="Q18:Q19">
    <cfRule type="iconSet" priority="133">
      <iconSet iconSet="3Symbols">
        <cfvo type="percent" val="0"/>
        <cfvo type="percent" val="33"/>
        <cfvo type="percent" val="55"/>
      </iconSet>
    </cfRule>
    <cfRule type="iconSet" priority="134">
      <iconSet>
        <cfvo type="percent" val="0"/>
        <cfvo type="percent" val="33"/>
        <cfvo type="percent" val="67"/>
      </iconSet>
    </cfRule>
    <cfRule type="iconSet" priority="135">
      <iconSet>
        <cfvo type="percent" val="0"/>
        <cfvo type="percent" val="33"/>
        <cfvo type="percent" val="67"/>
      </iconSet>
    </cfRule>
    <cfRule type="iconSet" priority="136">
      <iconSet>
        <cfvo type="percent" val="0"/>
        <cfvo type="percent" val="33"/>
        <cfvo type="percent" val="67"/>
      </iconSet>
    </cfRule>
    <cfRule type="iconSet" priority="137">
      <iconSet iconSet="3Symbols">
        <cfvo type="percent" val="0"/>
        <cfvo type="num" val="35"/>
        <cfvo type="num" val="60"/>
      </iconSet>
    </cfRule>
    <cfRule type="iconSet" priority="138">
      <iconSet iconSet="3Symbols">
        <cfvo type="percent" val="0"/>
        <cfvo type="percent" val="33"/>
        <cfvo type="percent" val="67"/>
      </iconSet>
    </cfRule>
    <cfRule type="iconSet" priority="139">
      <iconSet iconSet="3Symbols">
        <cfvo type="percent" val="0"/>
        <cfvo type="num" val="33"/>
        <cfvo type="num" val="67"/>
      </iconSet>
    </cfRule>
  </conditionalFormatting>
  <conditionalFormatting sqref="Q26">
    <cfRule type="iconSet" priority="126">
      <iconSet iconSet="3Symbols">
        <cfvo type="percent" val="0"/>
        <cfvo type="percent" val="33"/>
        <cfvo type="percent" val="55"/>
      </iconSet>
    </cfRule>
    <cfRule type="iconSet" priority="127">
      <iconSet>
        <cfvo type="percent" val="0"/>
        <cfvo type="percent" val="33"/>
        <cfvo type="percent" val="67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29">
      <iconSet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num" val="35"/>
        <cfvo type="num" val="60"/>
      </iconSet>
    </cfRule>
    <cfRule type="iconSet" priority="131">
      <iconSet iconSet="3Symbols">
        <cfvo type="percent" val="0"/>
        <cfvo type="percent" val="33"/>
        <cfvo type="percent" val="67"/>
      </iconSet>
    </cfRule>
    <cfRule type="iconSet" priority="132">
      <iconSet iconSet="3Symbols">
        <cfvo type="percent" val="0"/>
        <cfvo type="num" val="33"/>
        <cfvo type="num" val="67"/>
      </iconSet>
    </cfRule>
  </conditionalFormatting>
  <conditionalFormatting sqref="Q31">
    <cfRule type="iconSet" priority="422">
      <iconSet>
        <cfvo type="percent" val="0"/>
        <cfvo type="percent" val="33"/>
        <cfvo type="percent" val="67"/>
      </iconSet>
    </cfRule>
    <cfRule type="iconSet" priority="437">
      <iconSet>
        <cfvo type="percent" val="0"/>
        <cfvo type="percent" val="33"/>
        <cfvo type="percent" val="67"/>
      </iconSet>
    </cfRule>
  </conditionalFormatting>
  <conditionalFormatting sqref="Q32:Q33">
    <cfRule type="iconSet" priority="114">
      <iconSet iconSet="3Symbols">
        <cfvo type="percent" val="0"/>
        <cfvo type="num" val="33"/>
        <cfvo type="num" val="67"/>
      </iconSet>
    </cfRule>
    <cfRule type="iconSet" priority="115">
      <iconSet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119">
      <iconSet>
        <cfvo type="percent" val="0"/>
        <cfvo type="percent" val="33"/>
        <cfvo type="percent" val="67"/>
      </iconSet>
    </cfRule>
    <cfRule type="iconSet" priority="120">
      <iconSet iconSet="3Symbols"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>
        <cfvo type="percent" val="0"/>
        <cfvo type="percent" val="33"/>
        <cfvo type="percent" val="67"/>
      </iconSet>
    </cfRule>
    <cfRule type="iconSet" priority="123">
      <iconSet>
        <cfvo type="percent" val="0"/>
        <cfvo type="percent" val="33"/>
        <cfvo type="percent" val="67"/>
      </iconSet>
    </cfRule>
    <cfRule type="iconSet" priority="124">
      <iconSet iconSet="3Symbols">
        <cfvo type="percent" val="0"/>
        <cfvo type="num" val="35"/>
        <cfvo type="num" val="60"/>
      </iconSet>
    </cfRule>
    <cfRule type="iconSet" priority="125">
      <iconSet iconSet="3Symbols">
        <cfvo type="percent" val="0"/>
        <cfvo type="percent" val="33"/>
        <cfvo type="percent" val="67"/>
      </iconSet>
    </cfRule>
  </conditionalFormatting>
  <conditionalFormatting sqref="Q35">
    <cfRule type="iconSet" priority="92">
      <iconSet iconSet="3Symbols">
        <cfvo type="percent" val="0"/>
        <cfvo type="num" val="33"/>
        <cfvo type="num" val="67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percent" val="33"/>
        <cfvo type="percent" val="67"/>
      </iconSet>
    </cfRule>
    <cfRule type="iconSet" priority="97">
      <iconSet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percent" val="33"/>
        <cfvo type="percent" val="67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1">
      <iconSet>
        <cfvo type="percent" val="0"/>
        <cfvo type="percent" val="33"/>
        <cfvo type="percent" val="67"/>
      </iconSet>
    </cfRule>
    <cfRule type="iconSet" priority="102">
      <iconSet iconSet="3Symbols">
        <cfvo type="percent" val="0"/>
        <cfvo type="num" val="35"/>
        <cfvo type="num" val="60"/>
      </iconSet>
    </cfRule>
    <cfRule type="iconSet" priority="103">
      <iconSet iconSet="3Symbols">
        <cfvo type="percent" val="0"/>
        <cfvo type="percent" val="33"/>
        <cfvo type="percent" val="67"/>
      </iconSet>
    </cfRule>
  </conditionalFormatting>
  <conditionalFormatting sqref="Q37:Q38">
    <cfRule type="iconSet" priority="104">
      <iconSet iconSet="3Symbols">
        <cfvo type="percent" val="0"/>
        <cfvo type="num" val="33"/>
        <cfvo type="num" val="67"/>
      </iconSet>
    </cfRule>
    <cfRule type="iconSet" priority="105">
      <iconSet>
        <cfvo type="percent" val="0"/>
        <cfvo type="percent" val="33"/>
        <cfvo type="percent" val="67"/>
      </iconSet>
    </cfRule>
    <cfRule type="iconSet" priority="106">
      <iconSet>
        <cfvo type="percent" val="0"/>
        <cfvo type="percent" val="33"/>
        <cfvo type="percent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 iconSet="3Symbols"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 iconSet="3Symbols"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112">
      <iconSet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434">
      <iconSet>
        <cfvo type="percent" val="0"/>
        <cfvo type="percent" val="33"/>
        <cfvo type="percent" val="67"/>
      </iconSet>
    </cfRule>
    <cfRule type="iconSet" priority="476">
      <iconSet>
        <cfvo type="percent" val="0"/>
        <cfvo type="percent" val="33"/>
        <cfvo type="percent" val="67"/>
      </iconSet>
    </cfRule>
  </conditionalFormatting>
  <conditionalFormatting sqref="Q39">
    <cfRule type="iconSet" priority="85">
      <iconSet>
        <cfvo type="percent" val="0"/>
        <cfvo type="percent" val="33"/>
        <cfvo type="percent" val="67"/>
      </iconSet>
    </cfRule>
    <cfRule type="iconSet" priority="86">
      <iconSet iconSet="3Symbols">
        <cfvo type="percent" val="0"/>
        <cfvo type="num" val="35"/>
        <cfvo type="num" val="60"/>
      </iconSet>
    </cfRule>
    <cfRule type="iconSet" priority="87">
      <iconSet iconSet="3Symbols"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percent" val="33"/>
        <cfvo type="percent" val="67"/>
      </iconSet>
    </cfRule>
    <cfRule type="iconSet" priority="89">
      <iconSet iconSet="3Symbols">
        <cfvo type="percent" val="0"/>
        <cfvo type="num" val="33"/>
        <cfvo type="num" val="67"/>
      </iconSet>
    </cfRule>
    <cfRule type="iconSet" priority="90">
      <iconSet>
        <cfvo type="percent" val="0"/>
        <cfvo type="percent" val="33"/>
        <cfvo type="percent" val="67"/>
      </iconSet>
    </cfRule>
    <cfRule type="iconSet" priority="91">
      <iconSet>
        <cfvo type="percent" val="0"/>
        <cfvo type="percent" val="33"/>
        <cfvo type="percent" val="67"/>
      </iconSet>
    </cfRule>
  </conditionalFormatting>
  <conditionalFormatting sqref="Q41">
    <cfRule type="iconSet" priority="64">
      <iconSet iconSet="3Symbols">
        <cfvo type="percent" val="0"/>
        <cfvo type="num" val="33"/>
        <cfvo type="num" val="67"/>
      </iconSet>
    </cfRule>
    <cfRule type="iconSet" priority="65">
      <iconSet>
        <cfvo type="percent" val="0"/>
        <cfvo type="percent" val="33"/>
        <cfvo type="percent" val="67"/>
      </iconSet>
    </cfRule>
    <cfRule type="iconSet" priority="66">
      <iconSet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 iconSet="3Symbols">
        <cfvo type="percent" val="0"/>
        <cfvo type="percent" val="33"/>
        <cfvo type="percent" val="67"/>
      </iconSet>
    </cfRule>
    <cfRule type="iconSet" priority="69">
      <iconSet>
        <cfvo type="percent" val="0"/>
        <cfvo type="percent" val="33"/>
        <cfvo type="percent" val="67"/>
      </iconSet>
    </cfRule>
    <cfRule type="iconSet" priority="70">
      <iconSet iconSet="3Symbols">
        <cfvo type="percent" val="0"/>
        <cfvo type="percent" val="33"/>
        <cfvo type="percent" val="67"/>
      </iconSet>
    </cfRule>
    <cfRule type="iconSet" priority="71">
      <iconSet>
        <cfvo type="percent" val="0"/>
        <cfvo type="percent" val="33"/>
        <cfvo type="percent" val="67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 iconSet="3Symbols"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>
        <cfvo type="percent" val="0"/>
        <cfvo type="percent" val="33"/>
        <cfvo type="percent" val="67"/>
      </iconSet>
    </cfRule>
    <cfRule type="iconSet" priority="76">
      <iconSet>
        <cfvo type="percent" val="0"/>
        <cfvo type="percent" val="33"/>
        <cfvo type="percent" val="67"/>
      </iconSet>
    </cfRule>
    <cfRule type="iconSet" priority="77">
      <iconSet iconSet="3Symbols">
        <cfvo type="percent" val="0"/>
        <cfvo type="percent" val="33"/>
        <cfvo type="percent" val="67"/>
      </iconSet>
    </cfRule>
    <cfRule type="iconSet" priority="78">
      <iconSet>
        <cfvo type="percent" val="0"/>
        <cfvo type="percent" val="33"/>
        <cfvo type="percent" val="67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>
        <cfvo type="percent" val="0"/>
        <cfvo type="percent" val="33"/>
        <cfvo type="percent" val="67"/>
      </iconSet>
    </cfRule>
    <cfRule type="iconSet" priority="82">
      <iconSet>
        <cfvo type="percent" val="0"/>
        <cfvo type="percent" val="33"/>
        <cfvo type="percent" val="67"/>
      </iconSet>
    </cfRule>
    <cfRule type="iconSet" priority="83">
      <iconSet iconSet="3Symbols">
        <cfvo type="percent" val="0"/>
        <cfvo type="num" val="35"/>
        <cfvo type="num" val="60"/>
      </iconSet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72">
      <iconSet iconSet="3Symbols">
        <cfvo type="percent" val="0"/>
        <cfvo type="percent" val="33"/>
        <cfvo type="percent" val="55"/>
      </iconSet>
    </cfRule>
    <cfRule type="iconSet" priority="273">
      <iconSet>
        <cfvo type="percent" val="0"/>
        <cfvo type="percent" val="33"/>
        <cfvo type="percent" val="67"/>
      </iconSet>
    </cfRule>
    <cfRule type="iconSet" priority="274">
      <iconSet>
        <cfvo type="percent" val="0"/>
        <cfvo type="percent" val="33"/>
        <cfvo type="percent" val="67"/>
      </iconSet>
    </cfRule>
    <cfRule type="iconSet" priority="275">
      <iconSet>
        <cfvo type="percent" val="0"/>
        <cfvo type="percent" val="33"/>
        <cfvo type="percent" val="67"/>
      </iconSet>
    </cfRule>
    <cfRule type="iconSet" priority="276">
      <iconSet iconSet="3Symbols">
        <cfvo type="percent" val="0"/>
        <cfvo type="num" val="35"/>
        <cfvo type="num" val="60"/>
      </iconSet>
    </cfRule>
    <cfRule type="iconSet" priority="277">
      <iconSet iconSet="3Symbols">
        <cfvo type="percent" val="0"/>
        <cfvo type="percent" val="33"/>
        <cfvo type="percent" val="67"/>
      </iconSet>
    </cfRule>
    <cfRule type="iconSet" priority="278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79">
      <iconSet iconSet="3Symbols">
        <cfvo type="percent" val="0"/>
        <cfvo type="percent" val="33"/>
        <cfvo type="percent" val="55"/>
      </iconSet>
    </cfRule>
    <cfRule type="iconSet" priority="280">
      <iconSet>
        <cfvo type="percent" val="0"/>
        <cfvo type="percent" val="33"/>
        <cfvo type="percent" val="67"/>
      </iconSet>
    </cfRule>
    <cfRule type="iconSet" priority="281">
      <iconSet>
        <cfvo type="percent" val="0"/>
        <cfvo type="percent" val="33"/>
        <cfvo type="percent" val="67"/>
      </iconSet>
    </cfRule>
    <cfRule type="iconSet" priority="282">
      <iconSet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num" val="35"/>
        <cfvo type="num" val="60"/>
      </iconSet>
    </cfRule>
    <cfRule type="iconSet" priority="284">
      <iconSet iconSet="3Symbols">
        <cfvo type="percent" val="0"/>
        <cfvo type="percent" val="33"/>
        <cfvo type="percent" val="67"/>
      </iconSet>
    </cfRule>
    <cfRule type="iconSet" priority="285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65">
      <iconSet iconSet="3Symbols">
        <cfvo type="percent" val="0"/>
        <cfvo type="percent" val="33"/>
        <cfvo type="percent" val="55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>
        <cfvo type="percent" val="0"/>
        <cfvo type="percent" val="33"/>
        <cfvo type="percent" val="67"/>
      </iconSet>
    </cfRule>
    <cfRule type="iconSet" priority="268">
      <iconSet>
        <cfvo type="percent" val="0"/>
        <cfvo type="percent" val="33"/>
        <cfvo type="percent" val="67"/>
      </iconSet>
    </cfRule>
    <cfRule type="iconSet" priority="269">
      <iconSet iconSet="3Symbols">
        <cfvo type="percent" val="0"/>
        <cfvo type="num" val="35"/>
        <cfvo type="num" val="60"/>
      </iconSet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271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58">
      <iconSet iconSet="3Symbols">
        <cfvo type="percent" val="0"/>
        <cfvo type="percent" val="33"/>
        <cfvo type="percent" val="55"/>
      </iconSet>
    </cfRule>
    <cfRule type="iconSet" priority="259">
      <iconSet>
        <cfvo type="percent" val="0"/>
        <cfvo type="percent" val="33"/>
        <cfvo type="percent" val="67"/>
      </iconSet>
    </cfRule>
    <cfRule type="iconSet" priority="260">
      <iconSet>
        <cfvo type="percent" val="0"/>
        <cfvo type="percent" val="33"/>
        <cfvo type="percent" val="67"/>
      </iconSet>
    </cfRule>
    <cfRule type="iconSet" priority="261">
      <iconSet>
        <cfvo type="percent" val="0"/>
        <cfvo type="percent" val="33"/>
        <cfvo type="percent" val="67"/>
      </iconSet>
    </cfRule>
    <cfRule type="iconSet" priority="262">
      <iconSet iconSet="3Symbols">
        <cfvo type="percent" val="0"/>
        <cfvo type="num" val="35"/>
        <cfvo type="num" val="60"/>
      </iconSet>
    </cfRule>
    <cfRule type="iconSet" priority="263">
      <iconSet iconSet="3Symbols">
        <cfvo type="percent" val="0"/>
        <cfvo type="percent" val="33"/>
        <cfvo type="percent" val="67"/>
      </iconSet>
    </cfRule>
    <cfRule type="iconSet" priority="264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51">
      <iconSet iconSet="3Symbols">
        <cfvo type="percent" val="0"/>
        <cfvo type="percent" val="33"/>
        <cfvo type="percent" val="55"/>
      </iconSet>
    </cfRule>
    <cfRule type="iconSet" priority="252">
      <iconSet>
        <cfvo type="percent" val="0"/>
        <cfvo type="percent" val="33"/>
        <cfvo type="percent" val="67"/>
      </iconSet>
    </cfRule>
    <cfRule type="iconSet" priority="253">
      <iconSet>
        <cfvo type="percent" val="0"/>
        <cfvo type="percent" val="33"/>
        <cfvo type="percent" val="67"/>
      </iconSet>
    </cfRule>
    <cfRule type="iconSet" priority="254">
      <iconSet>
        <cfvo type="percent" val="0"/>
        <cfvo type="percent" val="33"/>
        <cfvo type="percent" val="67"/>
      </iconSet>
    </cfRule>
    <cfRule type="iconSet" priority="255">
      <iconSet iconSet="3Symbols">
        <cfvo type="percent" val="0"/>
        <cfvo type="num" val="35"/>
        <cfvo type="num" val="60"/>
      </iconSet>
    </cfRule>
    <cfRule type="iconSet" priority="256">
      <iconSet iconSet="3Symbols">
        <cfvo type="percent" val="0"/>
        <cfvo type="percent" val="33"/>
        <cfvo type="percent" val="67"/>
      </iconSet>
    </cfRule>
    <cfRule type="iconSet" priority="257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44">
      <iconSet iconSet="3Symbols">
        <cfvo type="percent" val="0"/>
        <cfvo type="percent" val="33"/>
        <cfvo type="percent" val="55"/>
      </iconSet>
    </cfRule>
    <cfRule type="iconSet" priority="245">
      <iconSet>
        <cfvo type="percent" val="0"/>
        <cfvo type="percent" val="33"/>
        <cfvo type="percent" val="67"/>
      </iconSet>
    </cfRule>
    <cfRule type="iconSet" priority="246">
      <iconSet>
        <cfvo type="percent" val="0"/>
        <cfvo type="percent" val="33"/>
        <cfvo type="percent" val="67"/>
      </iconSet>
    </cfRule>
    <cfRule type="iconSet" priority="247">
      <iconSet>
        <cfvo type="percent" val="0"/>
        <cfvo type="percent" val="33"/>
        <cfvo type="percent" val="67"/>
      </iconSet>
    </cfRule>
    <cfRule type="iconSet" priority="248">
      <iconSet iconSet="3Symbols">
        <cfvo type="percent" val="0"/>
        <cfvo type="num" val="35"/>
        <cfvo type="num" val="60"/>
      </iconSet>
    </cfRule>
    <cfRule type="iconSet" priority="249">
      <iconSet iconSet="3Symbols">
        <cfvo type="percent" val="0"/>
        <cfvo type="percent" val="33"/>
        <cfvo type="percent" val="67"/>
      </iconSet>
    </cfRule>
    <cfRule type="iconSet" priority="250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88">
      <iconSet iconSet="3Symbols">
        <cfvo type="percent" val="0"/>
        <cfvo type="percent" val="33"/>
        <cfvo type="percent" val="55"/>
      </iconSet>
    </cfRule>
    <cfRule type="iconSet" priority="289">
      <iconSet>
        <cfvo type="percent" val="0"/>
        <cfvo type="percent" val="33"/>
        <cfvo type="percent" val="67"/>
      </iconSet>
    </cfRule>
    <cfRule type="iconSet" priority="290">
      <iconSet>
        <cfvo type="percent" val="0"/>
        <cfvo type="percent" val="33"/>
        <cfvo type="percent" val="67"/>
      </iconSet>
    </cfRule>
    <cfRule type="iconSet" priority="291">
      <iconSet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num" val="35"/>
        <cfvo type="num" val="60"/>
      </iconSet>
    </cfRule>
    <cfRule type="iconSet" priority="293">
      <iconSet iconSet="3Symbols">
        <cfvo type="percent" val="0"/>
        <cfvo type="percent" val="33"/>
        <cfvo type="percent" val="67"/>
      </iconSet>
    </cfRule>
    <cfRule type="iconSet" priority="294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37">
      <iconSet iconSet="3Symbols">
        <cfvo type="percent" val="0"/>
        <cfvo type="percent" val="33"/>
        <cfvo type="percent" val="55"/>
      </iconSet>
    </cfRule>
    <cfRule type="iconSet" priority="238">
      <iconSet>
        <cfvo type="percent" val="0"/>
        <cfvo type="percent" val="33"/>
        <cfvo type="percent" val="67"/>
      </iconSet>
    </cfRule>
    <cfRule type="iconSet" priority="239">
      <iconSet>
        <cfvo type="percent" val="0"/>
        <cfvo type="percent" val="33"/>
        <cfvo type="percent" val="67"/>
      </iconSet>
    </cfRule>
    <cfRule type="iconSet" priority="240">
      <iconSet>
        <cfvo type="percent" val="0"/>
        <cfvo type="percent" val="33"/>
        <cfvo type="percent" val="67"/>
      </iconSet>
    </cfRule>
    <cfRule type="iconSet" priority="241">
      <iconSet iconSet="3Symbols">
        <cfvo type="percent" val="0"/>
        <cfvo type="num" val="35"/>
        <cfvo type="num" val="60"/>
      </iconSet>
    </cfRule>
    <cfRule type="iconSet" priority="242">
      <iconSet iconSet="3Symbols">
        <cfvo type="percent" val="0"/>
        <cfvo type="percent" val="33"/>
        <cfvo type="percent" val="67"/>
      </iconSet>
    </cfRule>
    <cfRule type="iconSet" priority="243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30">
      <iconSet iconSet="3Symbols">
        <cfvo type="percent" val="0"/>
        <cfvo type="percent" val="33"/>
        <cfvo type="percent" val="55"/>
      </iconSet>
    </cfRule>
    <cfRule type="iconSet" priority="231">
      <iconSet>
        <cfvo type="percent" val="0"/>
        <cfvo type="percent" val="33"/>
        <cfvo type="percent" val="67"/>
      </iconSet>
    </cfRule>
    <cfRule type="iconSet" priority="232">
      <iconSet>
        <cfvo type="percent" val="0"/>
        <cfvo type="percent" val="33"/>
        <cfvo type="percent" val="67"/>
      </iconSet>
    </cfRule>
    <cfRule type="iconSet" priority="233">
      <iconSet>
        <cfvo type="percent" val="0"/>
        <cfvo type="percent" val="33"/>
        <cfvo type="percent" val="67"/>
      </iconSet>
    </cfRule>
    <cfRule type="iconSet" priority="234">
      <iconSet iconSet="3Symbols">
        <cfvo type="percent" val="0"/>
        <cfvo type="num" val="35"/>
        <cfvo type="num" val="60"/>
      </iconSet>
    </cfRule>
    <cfRule type="iconSet" priority="235">
      <iconSet iconSet="3Symbols">
        <cfvo type="percent" val="0"/>
        <cfvo type="percent" val="33"/>
        <cfvo type="percent" val="67"/>
      </iconSet>
    </cfRule>
    <cfRule type="iconSet" priority="236">
      <iconSet iconSet="3Symbols">
        <cfvo type="percent" val="0"/>
        <cfvo type="num" val="33"/>
        <cfvo type="num" val="67"/>
      </iconSet>
    </cfRule>
  </conditionalFormatting>
  <conditionalFormatting sqref="R27:R30 R20 R36 R40">
    <cfRule type="iconSet" priority="286">
      <iconSet iconSet="3Symbols">
        <cfvo type="percent" val="0"/>
        <cfvo type="num" val="35"/>
        <cfvo type="num" val="60"/>
      </iconSet>
    </cfRule>
    <cfRule type="iconSet" priority="287">
      <iconSet iconSet="3Symbols">
        <cfvo type="percent" val="0"/>
        <cfvo type="percent" val="33"/>
        <cfvo type="percent" val="67"/>
      </iconSet>
    </cfRule>
  </conditionalFormatting>
  <conditionalFormatting sqref="R26">
    <cfRule type="iconSet" priority="223">
      <iconSet iconSet="3Symbols">
        <cfvo type="percent" val="0"/>
        <cfvo type="percent" val="33"/>
        <cfvo type="percent" val="55"/>
      </iconSet>
    </cfRule>
    <cfRule type="iconSet" priority="224">
      <iconSet>
        <cfvo type="percent" val="0"/>
        <cfvo type="percent" val="33"/>
        <cfvo type="percent" val="67"/>
      </iconSet>
    </cfRule>
    <cfRule type="iconSet" priority="225">
      <iconSet>
        <cfvo type="percent" val="0"/>
        <cfvo type="percent" val="33"/>
        <cfvo type="percent" val="67"/>
      </iconSet>
    </cfRule>
    <cfRule type="iconSet" priority="226">
      <iconSet>
        <cfvo type="percent" val="0"/>
        <cfvo type="percent" val="33"/>
        <cfvo type="percent" val="67"/>
      </iconSet>
    </cfRule>
    <cfRule type="iconSet" priority="227">
      <iconSet iconSet="3Symbols">
        <cfvo type="percent" val="0"/>
        <cfvo type="num" val="35"/>
        <cfvo type="num" val="60"/>
      </iconSet>
    </cfRule>
    <cfRule type="iconSet" priority="228">
      <iconSet iconSet="3Symbols">
        <cfvo type="percent" val="0"/>
        <cfvo type="percent" val="33"/>
        <cfvo type="percent" val="67"/>
      </iconSet>
    </cfRule>
    <cfRule type="iconSet" priority="229">
      <iconSet iconSet="3Symbols">
        <cfvo type="percent" val="0"/>
        <cfvo type="num" val="33"/>
        <cfvo type="num" val="67"/>
      </iconSet>
    </cfRule>
  </conditionalFormatting>
  <conditionalFormatting sqref="R31">
    <cfRule type="iconSet" priority="211">
      <iconSet iconSet="3Symbols">
        <cfvo type="percent" val="0"/>
        <cfvo type="num" val="33"/>
        <cfvo type="num" val="67"/>
      </iconSet>
    </cfRule>
    <cfRule type="iconSet" priority="212">
      <iconSet>
        <cfvo type="percent" val="0"/>
        <cfvo type="percent" val="33"/>
        <cfvo type="percent" val="67"/>
      </iconSet>
    </cfRule>
    <cfRule type="iconSet" priority="213">
      <iconSet>
        <cfvo type="percent" val="0"/>
        <cfvo type="percent" val="33"/>
        <cfvo type="percent" val="67"/>
      </iconSet>
    </cfRule>
    <cfRule type="iconSet" priority="214">
      <iconSet>
        <cfvo type="percent" val="0"/>
        <cfvo type="percent" val="33"/>
        <cfvo type="percent" val="67"/>
      </iconSet>
    </cfRule>
    <cfRule type="iconSet" priority="215">
      <iconSet iconSet="3Symbols">
        <cfvo type="percent" val="0"/>
        <cfvo type="percent" val="33"/>
        <cfvo type="percent" val="67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7">
      <iconSet iconSet="3Symbols"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>
        <cfvo type="percent" val="0"/>
        <cfvo type="percent" val="33"/>
        <cfvo type="percent" val="67"/>
      </iconSet>
    </cfRule>
    <cfRule type="iconSet" priority="220">
      <iconSet>
        <cfvo type="percent" val="0"/>
        <cfvo type="percent" val="33"/>
        <cfvo type="percent" val="67"/>
      </iconSet>
    </cfRule>
    <cfRule type="iconSet" priority="221">
      <iconSet iconSet="3Symbols">
        <cfvo type="percent" val="0"/>
        <cfvo type="num" val="35"/>
        <cfvo type="num" val="60"/>
      </iconSet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R32:R33">
    <cfRule type="iconSet" priority="199">
      <iconSet iconSet="3Symbols">
        <cfvo type="percent" val="0"/>
        <cfvo type="num" val="33"/>
        <cfvo type="num" val="67"/>
      </iconSet>
    </cfRule>
    <cfRule type="iconSet" priority="200">
      <iconSet>
        <cfvo type="percent" val="0"/>
        <cfvo type="percent" val="33"/>
        <cfvo type="percent" val="67"/>
      </iconSet>
    </cfRule>
    <cfRule type="iconSet" priority="201">
      <iconSet>
        <cfvo type="percent" val="0"/>
        <cfvo type="percent" val="33"/>
        <cfvo type="percent" val="67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3">
      <iconSet iconSet="3Symbols"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Symbols">
        <cfvo type="percent" val="0"/>
        <cfvo type="percent" val="33"/>
        <cfvo type="percent" val="67"/>
      </iconSet>
    </cfRule>
    <cfRule type="iconSet" priority="206">
      <iconSet>
        <cfvo type="percent" val="0"/>
        <cfvo type="percent" val="33"/>
        <cfvo type="percent" val="67"/>
      </iconSet>
    </cfRule>
    <cfRule type="iconSet" priority="207">
      <iconSet>
        <cfvo type="percent" val="0"/>
        <cfvo type="percent" val="33"/>
        <cfvo type="percent" val="67"/>
      </iconSet>
    </cfRule>
    <cfRule type="iconSet" priority="208">
      <iconSet>
        <cfvo type="percent" val="0"/>
        <cfvo type="percent" val="33"/>
        <cfvo type="percent" val="67"/>
      </iconSet>
    </cfRule>
    <cfRule type="iconSet" priority="209">
      <iconSet iconSet="3Symbols">
        <cfvo type="percent" val="0"/>
        <cfvo type="num" val="35"/>
        <cfvo type="num" val="60"/>
      </iconSet>
    </cfRule>
    <cfRule type="iconSet" priority="210">
      <iconSet iconSet="3Symbols">
        <cfvo type="percent" val="0"/>
        <cfvo type="percent" val="33"/>
        <cfvo type="percent" val="67"/>
      </iconSet>
    </cfRule>
  </conditionalFormatting>
  <conditionalFormatting sqref="R35">
    <cfRule type="iconSet" priority="175">
      <iconSet iconSet="3Symbols">
        <cfvo type="percent" val="0"/>
        <cfvo type="num" val="33"/>
        <cfvo type="num" val="67"/>
      </iconSet>
    </cfRule>
    <cfRule type="iconSet" priority="176">
      <iconSet>
        <cfvo type="percent" val="0"/>
        <cfvo type="percent" val="33"/>
        <cfvo type="percent" val="67"/>
      </iconSet>
    </cfRule>
    <cfRule type="iconSet" priority="177">
      <iconSet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 iconSet="3Symbols">
        <cfvo type="percent" val="0"/>
        <cfvo type="percent" val="33"/>
        <cfvo type="percent" val="67"/>
      </iconSet>
    </cfRule>
    <cfRule type="iconSet" priority="180">
      <iconSet>
        <cfvo type="percent" val="0"/>
        <cfvo type="percent" val="33"/>
        <cfvo type="percent" val="67"/>
      </iconSet>
    </cfRule>
    <cfRule type="iconSet" priority="181">
      <iconSet iconSet="3Symbols">
        <cfvo type="percent" val="0"/>
        <cfvo type="percent" val="33"/>
        <cfvo type="percent" val="67"/>
      </iconSet>
    </cfRule>
    <cfRule type="iconSet" priority="182">
      <iconSet>
        <cfvo type="percent" val="0"/>
        <cfvo type="percent" val="33"/>
        <cfvo type="percent" val="67"/>
      </iconSet>
    </cfRule>
    <cfRule type="iconSet" priority="183">
      <iconSet>
        <cfvo type="percent" val="0"/>
        <cfvo type="percent" val="33"/>
        <cfvo type="percent" val="67"/>
      </iconSet>
    </cfRule>
    <cfRule type="iconSet" priority="184">
      <iconSet>
        <cfvo type="percent" val="0"/>
        <cfvo type="percent" val="33"/>
        <cfvo type="percent" val="67"/>
      </iconSet>
    </cfRule>
    <cfRule type="iconSet" priority="185">
      <iconSet iconSet="3Symbols">
        <cfvo type="percent" val="0"/>
        <cfvo type="num" val="35"/>
        <cfvo type="num" val="60"/>
      </iconSet>
    </cfRule>
    <cfRule type="iconSet" priority="186">
      <iconSet iconSet="3Symbols">
        <cfvo type="percent" val="0"/>
        <cfvo type="percent" val="33"/>
        <cfvo type="percent" val="67"/>
      </iconSet>
    </cfRule>
  </conditionalFormatting>
  <conditionalFormatting sqref="R37:R38">
    <cfRule type="iconSet" priority="187">
      <iconSet iconSet="3Symbols">
        <cfvo type="percent" val="0"/>
        <cfvo type="num" val="33"/>
        <cfvo type="num" val="67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 iconSet="3Symbols"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percent" val="33"/>
        <cfvo type="percent" val="67"/>
      </iconSet>
    </cfRule>
    <cfRule type="iconSet" priority="194">
      <iconSet>
        <cfvo type="percent" val="0"/>
        <cfvo type="percent" val="33"/>
        <cfvo type="percent" val="67"/>
      </iconSet>
    </cfRule>
    <cfRule type="iconSet" priority="195">
      <iconSet>
        <cfvo type="percent" val="0"/>
        <cfvo type="percent" val="33"/>
        <cfvo type="percent" val="67"/>
      </iconSet>
    </cfRule>
    <cfRule type="iconSet" priority="196">
      <iconSet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num" val="35"/>
        <cfvo type="num" val="60"/>
      </iconSet>
    </cfRule>
    <cfRule type="iconSet" priority="198">
      <iconSet iconSet="3Symbols">
        <cfvo type="percent" val="0"/>
        <cfvo type="percent" val="33"/>
        <cfvo type="percent" val="67"/>
      </iconSet>
    </cfRule>
  </conditionalFormatting>
  <conditionalFormatting sqref="R39">
    <cfRule type="iconSet" priority="168">
      <iconSet>
        <cfvo type="percent" val="0"/>
        <cfvo type="percent" val="33"/>
        <cfvo type="percent" val="67"/>
      </iconSet>
    </cfRule>
    <cfRule type="iconSet" priority="169">
      <iconSet iconSet="3Symbols">
        <cfvo type="percent" val="0"/>
        <cfvo type="num" val="35"/>
        <cfvo type="num" val="60"/>
      </iconSet>
    </cfRule>
    <cfRule type="iconSet" priority="170">
      <iconSet iconSet="3Symbols">
        <cfvo type="percent" val="0"/>
        <cfvo type="percent" val="33"/>
        <cfvo type="percent" val="67"/>
      </iconSet>
    </cfRule>
    <cfRule type="iconSet" priority="171">
      <iconSet iconSet="3Symbols">
        <cfvo type="percent" val="0"/>
        <cfvo type="percent" val="33"/>
        <cfvo type="percent" val="67"/>
      </iconSet>
    </cfRule>
    <cfRule type="iconSet" priority="172">
      <iconSet iconSet="3Symbols">
        <cfvo type="percent" val="0"/>
        <cfvo type="num" val="33"/>
        <cfvo type="num" val="67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>
        <cfvo type="percent" val="0"/>
        <cfvo type="percent" val="33"/>
        <cfvo type="percent" val="67"/>
      </iconSet>
    </cfRule>
  </conditionalFormatting>
  <conditionalFormatting sqref="R41">
    <cfRule type="iconSet" priority="147">
      <iconSet iconSet="3Symbols">
        <cfvo type="percent" val="0"/>
        <cfvo type="num" val="33"/>
        <cfvo type="num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>
        <cfvo type="percent" val="0"/>
        <cfvo type="percent" val="33"/>
        <cfvo type="percent" val="67"/>
      </iconSet>
    </cfRule>
    <cfRule type="iconSet" priority="150">
      <iconSet>
        <cfvo type="percent" val="0"/>
        <cfvo type="percent" val="33"/>
        <cfvo type="percent" val="67"/>
      </iconSet>
    </cfRule>
    <cfRule type="iconSet" priority="151">
      <iconSet iconSet="3Symbols">
        <cfvo type="percent" val="0"/>
        <cfvo type="percent" val="33"/>
        <cfvo type="percent" val="67"/>
      </iconSet>
    </cfRule>
    <cfRule type="iconSet" priority="152">
      <iconSet>
        <cfvo type="percent" val="0"/>
        <cfvo type="percent" val="33"/>
        <cfvo type="percent" val="67"/>
      </iconSet>
    </cfRule>
    <cfRule type="iconSet" priority="153">
      <iconSet iconSet="3Symbols">
        <cfvo type="percent" val="0"/>
        <cfvo type="percent" val="33"/>
        <cfvo type="percent" val="67"/>
      </iconSet>
    </cfRule>
    <cfRule type="iconSet" priority="154">
      <iconSet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 iconSet="3Symbols">
        <cfvo type="percent" val="0"/>
        <cfvo type="percent" val="33"/>
        <cfvo type="percent" val="67"/>
      </iconSet>
    </cfRule>
    <cfRule type="iconSet" priority="157">
      <iconSet>
        <cfvo type="percent" val="0"/>
        <cfvo type="percent" val="33"/>
        <cfvo type="percent" val="67"/>
      </iconSet>
    </cfRule>
    <cfRule type="iconSet" priority="158">
      <iconSet>
        <cfvo type="percent" val="0"/>
        <cfvo type="percent" val="33"/>
        <cfvo type="percent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 iconSet="3Symbols"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>
        <cfvo type="percent" val="0"/>
        <cfvo type="percent" val="33"/>
        <cfvo type="percent" val="67"/>
      </iconSet>
    </cfRule>
    <cfRule type="iconSet" priority="165">
      <iconSet>
        <cfvo type="percent" val="0"/>
        <cfvo type="percent" val="33"/>
        <cfvo type="percent" val="67"/>
      </iconSet>
    </cfRule>
    <cfRule type="iconSet" priority="166">
      <iconSet iconSet="3Symbols">
        <cfvo type="percent" val="0"/>
        <cfvo type="num" val="35"/>
        <cfvo type="num" val="60"/>
      </iconSet>
    </cfRule>
    <cfRule type="iconSet" priority="167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42">
      <iconSet>
        <cfvo type="percent" val="0"/>
        <cfvo type="percent" val="33"/>
        <cfvo type="percent" val="67"/>
      </iconSet>
    </cfRule>
  </conditionalFormatting>
  <conditionalFormatting sqref="AP12:AP13">
    <cfRule type="iconSet" priority="458">
      <iconSet>
        <cfvo type="percent" val="0"/>
        <cfvo type="percent" val="33"/>
        <cfvo type="percent" val="67"/>
      </iconSet>
    </cfRule>
  </conditionalFormatting>
  <conditionalFormatting sqref="AP18">
    <cfRule type="iconSet" priority="348">
      <iconSet>
        <cfvo type="percent" val="0"/>
        <cfvo type="percent" val="33"/>
        <cfvo type="percent" val="67"/>
      </iconSet>
    </cfRule>
  </conditionalFormatting>
  <conditionalFormatting sqref="AP25:AP26 AP23 AP21">
    <cfRule type="iconSet" priority="490">
      <iconSet>
        <cfvo type="percent" val="0"/>
        <cfvo type="percent" val="33"/>
        <cfvo type="percent" val="67"/>
      </iconSet>
    </cfRule>
  </conditionalFormatting>
  <conditionalFormatting sqref="AP24">
    <cfRule type="iconSet" priority="299">
      <iconSet>
        <cfvo type="percent" val="0"/>
        <cfvo type="percent" val="33"/>
        <cfvo type="percent" val="67"/>
      </iconSet>
    </cfRule>
  </conditionalFormatting>
  <conditionalFormatting sqref="AP31:AP32 AP35">
    <cfRule type="iconSet" priority="395">
      <iconSet>
        <cfvo type="percent" val="0"/>
        <cfvo type="percent" val="33"/>
        <cfvo type="percent" val="67"/>
      </iconSet>
    </cfRule>
  </conditionalFormatting>
  <conditionalFormatting sqref="AP33">
    <cfRule type="iconSet" priority="320">
      <iconSet>
        <cfvo type="percent" val="0"/>
        <cfvo type="percent" val="33"/>
        <cfvo type="percent" val="67"/>
      </iconSet>
    </cfRule>
  </conditionalFormatting>
  <conditionalFormatting sqref="AP34">
    <cfRule type="iconSet" priority="333">
      <iconSet>
        <cfvo type="percent" val="0"/>
        <cfvo type="percent" val="33"/>
        <cfvo type="percent" val="67"/>
      </iconSet>
    </cfRule>
  </conditionalFormatting>
  <conditionalFormatting sqref="AP37:AP39">
    <cfRule type="iconSet" priority="485">
      <iconSet>
        <cfvo type="percent" val="0"/>
        <cfvo type="percent" val="33"/>
        <cfvo type="percent" val="67"/>
      </iconSet>
    </cfRule>
  </conditionalFormatting>
  <conditionalFormatting sqref="AP41">
    <cfRule type="iconSet" priority="373">
      <iconSet>
        <cfvo type="percent" val="0"/>
        <cfvo type="percent" val="33"/>
        <cfvo type="percent" val="67"/>
      </iconSet>
    </cfRule>
  </conditionalFormatting>
  <conditionalFormatting sqref="AP7:AQ11">
    <cfRule type="iconSet" priority="438">
      <iconSet iconSet="3Symbols">
        <cfvo type="percent" val="0"/>
        <cfvo type="percent" val="33"/>
        <cfvo type="percent" val="55"/>
      </iconSet>
    </cfRule>
    <cfRule type="iconSet" priority="439">
      <iconSet>
        <cfvo type="percent" val="0"/>
        <cfvo type="percent" val="33"/>
        <cfvo type="percent" val="67"/>
      </iconSet>
    </cfRule>
    <cfRule type="iconSet" priority="440">
      <iconSet>
        <cfvo type="percent" val="0"/>
        <cfvo type="percent" val="33"/>
        <cfvo type="percent" val="67"/>
      </iconSet>
    </cfRule>
    <cfRule type="iconSet" priority="443">
      <iconSet iconSet="3Symbols">
        <cfvo type="percent" val="0"/>
        <cfvo type="num" val="35"/>
        <cfvo type="num" val="60"/>
      </iconSet>
    </cfRule>
    <cfRule type="iconSet" priority="444">
      <iconSet iconSet="3Symbols">
        <cfvo type="percent" val="0"/>
        <cfvo type="percent" val="33"/>
        <cfvo type="percent" val="67"/>
      </iconSet>
    </cfRule>
    <cfRule type="iconSet" priority="445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54">
      <iconSet iconSet="3Symbols">
        <cfvo type="percent" val="0"/>
        <cfvo type="percent" val="33"/>
        <cfvo type="percent" val="55"/>
      </iconSet>
    </cfRule>
    <cfRule type="iconSet" priority="455">
      <iconSet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59">
      <iconSet iconSet="3Symbols">
        <cfvo type="percent" val="0"/>
        <cfvo type="num" val="35"/>
        <cfvo type="num" val="60"/>
      </iconSet>
    </cfRule>
    <cfRule type="iconSet" priority="460">
      <iconSet iconSet="3Symbols">
        <cfvo type="percent" val="0"/>
        <cfvo type="percent" val="33"/>
        <cfvo type="percent" val="67"/>
      </iconSet>
    </cfRule>
    <cfRule type="iconSet" priority="461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44">
      <iconSet iconSet="3Symbols">
        <cfvo type="percent" val="0"/>
        <cfvo type="percent" val="33"/>
        <cfvo type="percent" val="55"/>
      </iconSet>
    </cfRule>
    <cfRule type="iconSet" priority="345">
      <iconSet>
        <cfvo type="percent" val="0"/>
        <cfvo type="percent" val="33"/>
        <cfvo type="percent" val="67"/>
      </iconSet>
    </cfRule>
    <cfRule type="iconSet" priority="346">
      <iconSet>
        <cfvo type="percent" val="0"/>
        <cfvo type="percent" val="33"/>
        <cfvo type="percent" val="67"/>
      </iconSet>
    </cfRule>
    <cfRule type="iconSet" priority="349">
      <iconSet iconSet="3Symbols">
        <cfvo type="percent" val="0"/>
        <cfvo type="num" val="35"/>
        <cfvo type="num" val="60"/>
      </iconSet>
    </cfRule>
    <cfRule type="iconSet" priority="350">
      <iconSet iconSet="3Symbols">
        <cfvo type="percent" val="0"/>
        <cfvo type="percent" val="33"/>
        <cfvo type="percent" val="67"/>
      </iconSet>
    </cfRule>
    <cfRule type="iconSet" priority="351">
      <iconSet iconSet="3Symbols">
        <cfvo type="percent" val="0"/>
        <cfvo type="num" val="33"/>
        <cfvo type="num" val="67"/>
      </iconSet>
    </cfRule>
  </conditionalFormatting>
  <conditionalFormatting sqref="AP25:AQ26 AP23:AQ23 AP21:AQ21">
    <cfRule type="iconSet" priority="486">
      <iconSet iconSet="3Symbols">
        <cfvo type="percent" val="0"/>
        <cfvo type="percent" val="33"/>
        <cfvo type="percent" val="55"/>
      </iconSet>
    </cfRule>
    <cfRule type="iconSet" priority="487">
      <iconSet>
        <cfvo type="percent" val="0"/>
        <cfvo type="percent" val="33"/>
        <cfvo type="percent" val="67"/>
      </iconSet>
    </cfRule>
    <cfRule type="iconSet" priority="488">
      <iconSet>
        <cfvo type="percent" val="0"/>
        <cfvo type="percent" val="33"/>
        <cfvo type="percent" val="67"/>
      </iconSet>
    </cfRule>
    <cfRule type="iconSet" priority="491">
      <iconSet iconSet="3Symbols">
        <cfvo type="percent" val="0"/>
        <cfvo type="num" val="35"/>
        <cfvo type="num" val="60"/>
      </iconSet>
    </cfRule>
    <cfRule type="iconSet" priority="492">
      <iconSet iconSet="3Symbols">
        <cfvo type="percent" val="0"/>
        <cfvo type="percent" val="33"/>
        <cfvo type="percent" val="67"/>
      </iconSet>
    </cfRule>
    <cfRule type="iconSet" priority="493">
      <iconSet iconSet="3Symbols">
        <cfvo type="percent" val="0"/>
        <cfvo type="num" val="33"/>
        <cfvo type="num" val="67"/>
      </iconSet>
    </cfRule>
  </conditionalFormatting>
  <conditionalFormatting sqref="AP24:AQ24">
    <cfRule type="iconSet" priority="295">
      <iconSet iconSet="3Symbols">
        <cfvo type="percent" val="0"/>
        <cfvo type="percent" val="33"/>
        <cfvo type="percent" val="55"/>
      </iconSet>
    </cfRule>
    <cfRule type="iconSet" priority="296">
      <iconSet>
        <cfvo type="percent" val="0"/>
        <cfvo type="percent" val="33"/>
        <cfvo type="percent" val="67"/>
      </iconSet>
    </cfRule>
    <cfRule type="iconSet" priority="297">
      <iconSet>
        <cfvo type="percent" val="0"/>
        <cfvo type="percent" val="33"/>
        <cfvo type="percent" val="67"/>
      </iconSet>
    </cfRule>
    <cfRule type="iconSet" priority="300">
      <iconSet iconSet="3Symbols">
        <cfvo type="percent" val="0"/>
        <cfvo type="num" val="35"/>
        <cfvo type="num" val="60"/>
      </iconSet>
    </cfRule>
    <cfRule type="iconSet" priority="301">
      <iconSet iconSet="3Symbols">
        <cfvo type="percent" val="0"/>
        <cfvo type="percent" val="33"/>
        <cfvo type="percent" val="67"/>
      </iconSet>
    </cfRule>
    <cfRule type="iconSet" priority="302">
      <iconSet iconSet="3Symbols">
        <cfvo type="percent" val="0"/>
        <cfvo type="num" val="33"/>
        <cfvo type="num" val="67"/>
      </iconSet>
    </cfRule>
  </conditionalFormatting>
  <conditionalFormatting sqref="AP27:AQ32 AP35:AQ39">
    <cfRule type="iconSet" priority="479">
      <iconSet iconSet="3Symbols">
        <cfvo type="percent" val="0"/>
        <cfvo type="num" val="35"/>
        <cfvo type="num" val="60"/>
      </iconSet>
    </cfRule>
    <cfRule type="iconSet" priority="480">
      <iconSet iconSet="3Symbols">
        <cfvo type="percent" val="0"/>
        <cfvo type="percent" val="33"/>
        <cfvo type="percent" val="67"/>
      </iconSet>
    </cfRule>
  </conditionalFormatting>
  <conditionalFormatting sqref="AP31:AQ32 AP35:AQ35">
    <cfRule type="iconSet" priority="391">
      <iconSet iconSet="3Symbols">
        <cfvo type="percent" val="0"/>
        <cfvo type="num" val="33"/>
        <cfvo type="num" val="67"/>
      </iconSet>
    </cfRule>
    <cfRule type="iconSet" priority="392">
      <iconSet>
        <cfvo type="percent" val="0"/>
        <cfvo type="percent" val="33"/>
        <cfvo type="percent" val="67"/>
      </iconSet>
    </cfRule>
    <cfRule type="iconSet" priority="393">
      <iconSet>
        <cfvo type="percent" val="0"/>
        <cfvo type="percent" val="33"/>
        <cfvo type="percent" val="67"/>
      </iconSet>
    </cfRule>
    <cfRule type="iconSet" priority="396">
      <iconSet iconSet="3Symbols">
        <cfvo type="percent" val="0"/>
        <cfvo type="percent" val="33"/>
        <cfvo type="percent" val="67"/>
      </iconSet>
    </cfRule>
    <cfRule type="iconSet" priority="397">
      <iconSet>
        <cfvo type="percent" val="0"/>
        <cfvo type="percent" val="33"/>
        <cfvo type="percent" val="67"/>
      </iconSet>
    </cfRule>
    <cfRule type="iconSet" priority="403">
      <iconSet>
        <cfvo type="percent" val="0"/>
        <cfvo type="percent" val="33"/>
        <cfvo type="percent" val="67"/>
      </iconSet>
    </cfRule>
  </conditionalFormatting>
  <conditionalFormatting sqref="AP31:AQ32">
    <cfRule type="iconSet" priority="400">
      <iconSet iconSet="3Symbols">
        <cfvo type="percent" val="0"/>
        <cfvo type="percent" val="33"/>
        <cfvo type="percent" val="67"/>
      </iconSet>
    </cfRule>
    <cfRule type="iconSet" priority="401">
      <iconSet>
        <cfvo type="percent" val="0"/>
        <cfvo type="percent" val="33"/>
        <cfvo type="percent" val="67"/>
      </iconSet>
    </cfRule>
  </conditionalFormatting>
  <conditionalFormatting sqref="AP33:AQ33">
    <cfRule type="iconSet" priority="316">
      <iconSet iconSet="3Symbols">
        <cfvo type="percent" val="0"/>
        <cfvo type="num" val="33"/>
        <cfvo type="num" val="67"/>
      </iconSet>
    </cfRule>
    <cfRule type="iconSet" priority="317">
      <iconSet>
        <cfvo type="percent" val="0"/>
        <cfvo type="percent" val="33"/>
        <cfvo type="percent" val="67"/>
      </iconSet>
    </cfRule>
    <cfRule type="iconSet" priority="318">
      <iconSet>
        <cfvo type="percent" val="0"/>
        <cfvo type="percent" val="33"/>
        <cfvo type="percent" val="67"/>
      </iconSet>
    </cfRule>
    <cfRule type="iconSet" priority="321">
      <iconSet iconSet="3Symbols">
        <cfvo type="percent" val="0"/>
        <cfvo type="percent" val="33"/>
        <cfvo type="percent" val="67"/>
      </iconSet>
    </cfRule>
    <cfRule type="iconSet" priority="322">
      <iconSet>
        <cfvo type="percent" val="0"/>
        <cfvo type="percent" val="33"/>
        <cfvo type="percent" val="67"/>
      </iconSet>
    </cfRule>
    <cfRule type="iconSet" priority="323">
      <iconSet iconSet="3Symbols">
        <cfvo type="percent" val="0"/>
        <cfvo type="percent" val="33"/>
        <cfvo type="percent" val="67"/>
      </iconSet>
    </cfRule>
    <cfRule type="iconSet" priority="324">
      <iconSet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7">
      <iconSet iconSet="3Symbols">
        <cfvo type="percent" val="0"/>
        <cfvo type="num" val="35"/>
        <cfvo type="num" val="60"/>
      </iconSet>
    </cfRule>
    <cfRule type="iconSet" priority="328">
      <iconSet iconSet="3Symbols">
        <cfvo type="percent" val="0"/>
        <cfvo type="percent" val="33"/>
        <cfvo type="percent" val="67"/>
      </iconSet>
    </cfRule>
  </conditionalFormatting>
  <conditionalFormatting sqref="AP34:AQ34">
    <cfRule type="iconSet" priority="329">
      <iconSet iconSet="3Symbols">
        <cfvo type="percent" val="0"/>
        <cfvo type="num" val="33"/>
        <cfvo type="num" val="67"/>
      </iconSet>
    </cfRule>
    <cfRule type="iconSet" priority="330">
      <iconSet>
        <cfvo type="percent" val="0"/>
        <cfvo type="percent" val="33"/>
        <cfvo type="percent" val="67"/>
      </iconSet>
    </cfRule>
    <cfRule type="iconSet" priority="331">
      <iconSet>
        <cfvo type="percent" val="0"/>
        <cfvo type="percent" val="33"/>
        <cfvo type="percent" val="67"/>
      </iconSet>
    </cfRule>
    <cfRule type="iconSet" priority="334">
      <iconSet iconSet="3Symbols">
        <cfvo type="percent" val="0"/>
        <cfvo type="percent" val="33"/>
        <cfvo type="percent" val="67"/>
      </iconSet>
    </cfRule>
    <cfRule type="iconSet" priority="335">
      <iconSet>
        <cfvo type="percent" val="0"/>
        <cfvo type="percent" val="33"/>
        <cfvo type="percent" val="67"/>
      </iconSet>
    </cfRule>
    <cfRule type="iconSet" priority="336">
      <iconSet iconSet="3Symbols">
        <cfvo type="percent" val="0"/>
        <cfvo type="percent" val="33"/>
        <cfvo type="percent" val="67"/>
      </iconSet>
    </cfRule>
    <cfRule type="iconSet" priority="337">
      <iconSet>
        <cfvo type="percent" val="0"/>
        <cfvo type="percent" val="33"/>
        <cfvo type="percent" val="67"/>
      </iconSet>
    </cfRule>
    <cfRule type="iconSet" priority="338">
      <iconSet>
        <cfvo type="percent" val="0"/>
        <cfvo type="percent" val="33"/>
        <cfvo type="percent" val="67"/>
      </iconSet>
    </cfRule>
    <cfRule type="iconSet" priority="340">
      <iconSet iconSet="3Symbols">
        <cfvo type="percent" val="0"/>
        <cfvo type="num" val="35"/>
        <cfvo type="num" val="60"/>
      </iconSet>
    </cfRule>
    <cfRule type="iconSet" priority="341">
      <iconSet iconSet="3Symbols">
        <cfvo type="percent" val="0"/>
        <cfvo type="percent" val="33"/>
        <cfvo type="percent" val="67"/>
      </iconSet>
    </cfRule>
  </conditionalFormatting>
  <conditionalFormatting sqref="AP35:AQ35">
    <cfRule type="iconSet" priority="398">
      <iconSet iconSet="3Symbols">
        <cfvo type="percent" val="0"/>
        <cfvo type="percent" val="33"/>
        <cfvo type="percent" val="67"/>
      </iconSet>
    </cfRule>
    <cfRule type="iconSet" priority="399">
      <iconSet>
        <cfvo type="percent" val="0"/>
        <cfvo type="percent" val="33"/>
        <cfvo type="percent" val="67"/>
      </iconSet>
    </cfRule>
  </conditionalFormatting>
  <conditionalFormatting sqref="AP37:AQ39">
    <cfRule type="iconSet" priority="478">
      <iconSet>
        <cfvo type="percent" val="0"/>
        <cfvo type="percent" val="33"/>
        <cfvo type="percent" val="67"/>
      </iconSet>
    </cfRule>
    <cfRule type="iconSet" priority="481">
      <iconSet iconSet="3Symbols">
        <cfvo type="percent" val="0"/>
        <cfvo type="percent" val="33"/>
        <cfvo type="percent" val="67"/>
      </iconSet>
    </cfRule>
    <cfRule type="iconSet" priority="482">
      <iconSet iconSet="3Symbols">
        <cfvo type="percent" val="0"/>
        <cfvo type="num" val="33"/>
        <cfvo type="num" val="67"/>
      </iconSet>
    </cfRule>
    <cfRule type="iconSet" priority="483">
      <iconSet>
        <cfvo type="percent" val="0"/>
        <cfvo type="percent" val="33"/>
        <cfvo type="percent" val="67"/>
      </iconSet>
    </cfRule>
  </conditionalFormatting>
  <conditionalFormatting sqref="AP41:AQ41">
    <cfRule type="iconSet" priority="369">
      <iconSet iconSet="3Symbols">
        <cfvo type="percent" val="0"/>
        <cfvo type="num" val="33"/>
        <cfvo type="num" val="67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1">
      <iconSet>
        <cfvo type="percent" val="0"/>
        <cfvo type="percent" val="33"/>
        <cfvo type="percent" val="67"/>
      </iconSet>
    </cfRule>
    <cfRule type="iconSet" priority="374">
      <iconSet iconSet="3Symbols">
        <cfvo type="percent" val="0"/>
        <cfvo type="percent" val="33"/>
        <cfvo type="percent" val="67"/>
      </iconSet>
    </cfRule>
    <cfRule type="iconSet" priority="375">
      <iconSet>
        <cfvo type="percent" val="0"/>
        <cfvo type="percent" val="33"/>
        <cfvo type="percent" val="67"/>
      </iconSet>
    </cfRule>
    <cfRule type="iconSet" priority="376">
      <iconSet iconSet="3Symbols">
        <cfvo type="percent" val="0"/>
        <cfvo type="percent" val="33"/>
        <cfvo type="percent" val="67"/>
      </iconSet>
    </cfRule>
    <cfRule type="iconSet" priority="377">
      <iconSet>
        <cfvo type="percent" val="0"/>
        <cfvo type="percent" val="33"/>
        <cfvo type="percent" val="67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 iconSet="3Symbols">
        <cfvo type="percent" val="0"/>
        <cfvo type="percent" val="33"/>
        <cfvo type="percent" val="67"/>
      </iconSet>
    </cfRule>
    <cfRule type="iconSet" priority="380">
      <iconSet>
        <cfvo type="percent" val="0"/>
        <cfvo type="percent" val="33"/>
        <cfvo type="percent" val="67"/>
      </iconSet>
    </cfRule>
    <cfRule type="iconSet" priority="381">
      <iconSet>
        <cfvo type="percent" val="0"/>
        <cfvo type="percent" val="33"/>
        <cfvo type="percent" val="67"/>
      </iconSet>
    </cfRule>
    <cfRule type="iconSet" priority="382">
      <iconSet>
        <cfvo type="percent" val="0"/>
        <cfvo type="percent" val="33"/>
        <cfvo type="percent" val="67"/>
      </iconSet>
    </cfRule>
    <cfRule type="iconSet" priority="383">
      <iconSet iconSet="3Symbols">
        <cfvo type="percent" val="0"/>
        <cfvo type="percent" val="33"/>
        <cfvo type="percent" val="67"/>
      </iconSet>
    </cfRule>
    <cfRule type="iconSet" priority="384">
      <iconSet>
        <cfvo type="percent" val="0"/>
        <cfvo type="percent" val="33"/>
        <cfvo type="percent" val="67"/>
      </iconSet>
    </cfRule>
    <cfRule type="iconSet" priority="385">
      <iconSet>
        <cfvo type="percent" val="0"/>
        <cfvo type="percent" val="33"/>
        <cfvo type="percent" val="67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8">
      <iconSet>
        <cfvo type="percent" val="0"/>
        <cfvo type="percent" val="33"/>
        <cfvo type="percent" val="67"/>
      </iconSet>
    </cfRule>
    <cfRule type="iconSet" priority="389">
      <iconSet iconSet="3Symbols">
        <cfvo type="percent" val="0"/>
        <cfvo type="num" val="35"/>
        <cfvo type="num" val="60"/>
      </iconSet>
    </cfRule>
    <cfRule type="iconSet" priority="390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41">
      <iconSet>
        <cfvo type="percent" val="0"/>
        <cfvo type="percent" val="33"/>
        <cfvo type="percent" val="67"/>
      </iconSet>
    </cfRule>
  </conditionalFormatting>
  <conditionalFormatting sqref="AQ12:AQ13">
    <cfRule type="iconSet" priority="457">
      <iconSet>
        <cfvo type="percent" val="0"/>
        <cfvo type="percent" val="33"/>
        <cfvo type="percent" val="67"/>
      </iconSet>
    </cfRule>
  </conditionalFormatting>
  <conditionalFormatting sqref="AQ18">
    <cfRule type="iconSet" priority="347">
      <iconSet>
        <cfvo type="percent" val="0"/>
        <cfvo type="percent" val="33"/>
        <cfvo type="percent" val="67"/>
      </iconSet>
    </cfRule>
  </conditionalFormatting>
  <conditionalFormatting sqref="AQ25:AQ26 AQ23 AQ21">
    <cfRule type="iconSet" priority="489">
      <iconSet>
        <cfvo type="percent" val="0"/>
        <cfvo type="percent" val="33"/>
        <cfvo type="percent" val="67"/>
      </iconSet>
    </cfRule>
  </conditionalFormatting>
  <conditionalFormatting sqref="AQ24">
    <cfRule type="iconSet" priority="298">
      <iconSet>
        <cfvo type="percent" val="0"/>
        <cfvo type="percent" val="33"/>
        <cfvo type="percent" val="67"/>
      </iconSet>
    </cfRule>
  </conditionalFormatting>
  <conditionalFormatting sqref="AQ31:AQ32 AQ35">
    <cfRule type="iconSet" priority="394">
      <iconSet>
        <cfvo type="percent" val="0"/>
        <cfvo type="percent" val="33"/>
        <cfvo type="percent" val="67"/>
      </iconSet>
    </cfRule>
  </conditionalFormatting>
  <conditionalFormatting sqref="AQ32">
    <cfRule type="iconSet" priority="405">
      <iconSet>
        <cfvo type="percent" val="0"/>
        <cfvo type="percent" val="33"/>
        <cfvo type="percent" val="67"/>
      </iconSet>
    </cfRule>
  </conditionalFormatting>
  <conditionalFormatting sqref="AQ33">
    <cfRule type="iconSet" priority="319">
      <iconSet>
        <cfvo type="percent" val="0"/>
        <cfvo type="percent" val="33"/>
        <cfvo type="percent" val="67"/>
      </iconSet>
    </cfRule>
    <cfRule type="iconSet" priority="326">
      <iconSet>
        <cfvo type="percent" val="0"/>
        <cfvo type="percent" val="33"/>
        <cfvo type="percent" val="67"/>
      </iconSet>
    </cfRule>
  </conditionalFormatting>
  <conditionalFormatting sqref="AQ34">
    <cfRule type="iconSet" priority="332">
      <iconSet>
        <cfvo type="percent" val="0"/>
        <cfvo type="percent" val="33"/>
        <cfvo type="percent" val="67"/>
      </iconSet>
    </cfRule>
    <cfRule type="iconSet" priority="339">
      <iconSet>
        <cfvo type="percent" val="0"/>
        <cfvo type="percent" val="33"/>
        <cfvo type="percent" val="67"/>
      </iconSet>
    </cfRule>
  </conditionalFormatting>
  <conditionalFormatting sqref="AQ35">
    <cfRule type="iconSet" priority="404">
      <iconSet>
        <cfvo type="percent" val="0"/>
        <cfvo type="percent" val="33"/>
        <cfvo type="percent" val="67"/>
      </iconSet>
    </cfRule>
  </conditionalFormatting>
  <conditionalFormatting sqref="AQ37:AQ38">
    <cfRule type="iconSet" priority="402">
      <iconSet>
        <cfvo type="percent" val="0"/>
        <cfvo type="percent" val="33"/>
        <cfvo type="percent" val="67"/>
      </iconSet>
    </cfRule>
  </conditionalFormatting>
  <conditionalFormatting sqref="AQ37:AQ39">
    <cfRule type="iconSet" priority="484">
      <iconSet>
        <cfvo type="percent" val="0"/>
        <cfvo type="percent" val="33"/>
        <cfvo type="percent" val="67"/>
      </iconSet>
    </cfRule>
  </conditionalFormatting>
  <conditionalFormatting sqref="AQ41">
    <cfRule type="iconSet" priority="372">
      <iconSet>
        <cfvo type="percent" val="0"/>
        <cfvo type="percent" val="33"/>
        <cfvo type="percent" val="67"/>
      </iconSet>
    </cfRule>
    <cfRule type="iconSet" priority="387">
      <iconSet>
        <cfvo type="percent" val="0"/>
        <cfvo type="percent" val="33"/>
        <cfvo type="percent" val="67"/>
      </iconSet>
    </cfRule>
  </conditionalFormatting>
  <conditionalFormatting sqref="P24">
    <cfRule type="colorScale" priority="509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{43339344-86FF-4E7A-82E0-0E6A946E5008}</x14:id>
        </ext>
      </extLst>
    </cfRule>
    <cfRule type="iconSet" priority="511">
      <iconSet iconSet="3Symbols">
        <cfvo type="percent" val="0"/>
        <cfvo type="percent" val="33"/>
        <cfvo type="percent" val="55"/>
      </iconSet>
    </cfRule>
    <cfRule type="iconSet" priority="512">
      <iconSet>
        <cfvo type="percent" val="0"/>
        <cfvo type="percent" val="33"/>
        <cfvo type="percent" val="67"/>
      </iconSet>
    </cfRule>
    <cfRule type="iconSet" priority="513">
      <iconSet>
        <cfvo type="percent" val="0"/>
        <cfvo type="percent" val="33"/>
        <cfvo type="percent" val="67"/>
      </iconSet>
    </cfRule>
    <cfRule type="iconSet" priority="514">
      <iconSet>
        <cfvo type="percent" val="0"/>
        <cfvo type="percent" val="33"/>
        <cfvo type="percent" val="67"/>
      </iconSet>
    </cfRule>
    <cfRule type="iconSet" priority="515">
      <iconSet iconSet="3Symbols">
        <cfvo type="percent" val="0"/>
        <cfvo type="num" val="35"/>
        <cfvo type="num" val="60"/>
      </iconSet>
    </cfRule>
    <cfRule type="iconSet" priority="516">
      <iconSet iconSet="3Symbols">
        <cfvo type="percent" val="0"/>
        <cfvo type="percent" val="33"/>
        <cfvo type="percent" val="67"/>
      </iconSet>
    </cfRule>
    <cfRule type="iconSet" priority="517">
      <iconSet iconSet="3Symbols">
        <cfvo type="percent" val="0"/>
        <cfvo type="num" val="33"/>
        <cfvo type="num" val="67"/>
      </iconSet>
    </cfRule>
  </conditionalFormatting>
  <conditionalFormatting sqref="Q25">
    <cfRule type="iconSet" priority="518">
      <iconSet iconSet="3Symbols">
        <cfvo type="percent" val="0"/>
        <cfvo type="percent" val="33"/>
        <cfvo type="percent" val="55"/>
      </iconSet>
    </cfRule>
    <cfRule type="iconSet" priority="519">
      <iconSet>
        <cfvo type="percent" val="0"/>
        <cfvo type="percent" val="33"/>
        <cfvo type="percent" val="67"/>
      </iconSet>
    </cfRule>
    <cfRule type="iconSet" priority="520">
      <iconSet>
        <cfvo type="percent" val="0"/>
        <cfvo type="percent" val="33"/>
        <cfvo type="percent" val="67"/>
      </iconSet>
    </cfRule>
    <cfRule type="iconSet" priority="521">
      <iconSet>
        <cfvo type="percent" val="0"/>
        <cfvo type="percent" val="33"/>
        <cfvo type="percent" val="67"/>
      </iconSet>
    </cfRule>
    <cfRule type="iconSet" priority="522">
      <iconSet iconSet="3Symbols">
        <cfvo type="percent" val="0"/>
        <cfvo type="num" val="35"/>
        <cfvo type="num" val="60"/>
      </iconSet>
    </cfRule>
    <cfRule type="iconSet" priority="523">
      <iconSet iconSet="3Symbols">
        <cfvo type="percent" val="0"/>
        <cfvo type="percent" val="33"/>
        <cfvo type="percent" val="67"/>
      </iconSet>
    </cfRule>
    <cfRule type="iconSet" priority="524">
      <iconSet iconSet="3Symbols">
        <cfvo type="percent" val="0"/>
        <cfvo type="num" val="33"/>
        <cfvo type="num" val="67"/>
      </iconSet>
    </cfRule>
  </conditionalFormatting>
  <conditionalFormatting sqref="R23:R25">
    <cfRule type="iconSet" priority="525">
      <iconSet iconSet="3Symbols">
        <cfvo type="percent" val="0"/>
        <cfvo type="percent" val="33"/>
        <cfvo type="percent" val="55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>
        <cfvo type="percent" val="0"/>
        <cfvo type="percent" val="33"/>
        <cfvo type="percent" val="67"/>
      </iconSet>
    </cfRule>
    <cfRule type="iconSet" priority="528">
      <iconSet>
        <cfvo type="percent" val="0"/>
        <cfvo type="percent" val="33"/>
        <cfvo type="percent" val="67"/>
      </iconSet>
    </cfRule>
    <cfRule type="iconSet" priority="529">
      <iconSet iconSet="3Symbols">
        <cfvo type="percent" val="0"/>
        <cfvo type="num" val="35"/>
        <cfvo type="num" val="60"/>
      </iconSet>
    </cfRule>
    <cfRule type="iconSet" priority="530">
      <iconSet iconSet="3Symbols">
        <cfvo type="percent" val="0"/>
        <cfvo type="percent" val="33"/>
        <cfvo type="percent" val="67"/>
      </iconSet>
    </cfRule>
    <cfRule type="iconSet" priority="531">
      <iconSet iconSet="3Symbols">
        <cfvo type="percent" val="0"/>
        <cfvo type="num" val="33"/>
        <cfvo type="num" val="67"/>
      </iconSet>
    </cfRule>
  </conditionalFormatting>
  <conditionalFormatting sqref="P22:P23">
    <cfRule type="iconSet" priority="532">
      <iconSet iconSet="3Symbols">
        <cfvo type="percent" val="0"/>
        <cfvo type="percent" val="33"/>
        <cfvo type="percent" val="55"/>
      </iconSet>
    </cfRule>
    <cfRule type="iconSet" priority="533">
      <iconSet>
        <cfvo type="percent" val="0"/>
        <cfvo type="percent" val="33"/>
        <cfvo type="percent" val="67"/>
      </iconSet>
    </cfRule>
    <cfRule type="iconSet" priority="534">
      <iconSet>
        <cfvo type="percent" val="0"/>
        <cfvo type="percent" val="33"/>
        <cfvo type="percent" val="67"/>
      </iconSet>
    </cfRule>
    <cfRule type="iconSet" priority="535">
      <iconSet>
        <cfvo type="percent" val="0"/>
        <cfvo type="percent" val="33"/>
        <cfvo type="percent" val="67"/>
      </iconSet>
    </cfRule>
    <cfRule type="iconSet" priority="536">
      <iconSet iconSet="3Symbols">
        <cfvo type="percent" val="0"/>
        <cfvo type="num" val="35"/>
        <cfvo type="num" val="60"/>
      </iconSet>
    </cfRule>
    <cfRule type="iconSet" priority="537">
      <iconSet iconSet="3Symbols">
        <cfvo type="percent" val="0"/>
        <cfvo type="percent" val="33"/>
        <cfvo type="percent" val="67"/>
      </iconSet>
    </cfRule>
    <cfRule type="iconSet" priority="538">
      <iconSet iconSet="3Symbols">
        <cfvo type="percent" val="0"/>
        <cfvo type="num" val="33"/>
        <cfvo type="num" val="67"/>
      </iconSet>
    </cfRule>
  </conditionalFormatting>
  <conditionalFormatting sqref="AP22">
    <cfRule type="iconSet" priority="539">
      <iconSet>
        <cfvo type="percent" val="0"/>
        <cfvo type="percent" val="33"/>
        <cfvo type="percent" val="67"/>
      </iconSet>
    </cfRule>
  </conditionalFormatting>
  <conditionalFormatting sqref="AP22:AQ22">
    <cfRule type="iconSet" priority="540">
      <iconSet iconSet="3Symbols">
        <cfvo type="percent" val="0"/>
        <cfvo type="percent" val="33"/>
        <cfvo type="percent" val="55"/>
      </iconSet>
    </cfRule>
    <cfRule type="iconSet" priority="541">
      <iconSet>
        <cfvo type="percent" val="0"/>
        <cfvo type="percent" val="33"/>
        <cfvo type="percent" val="67"/>
      </iconSet>
    </cfRule>
    <cfRule type="iconSet" priority="542">
      <iconSet>
        <cfvo type="percent" val="0"/>
        <cfvo type="percent" val="33"/>
        <cfvo type="percent" val="67"/>
      </iconSet>
    </cfRule>
    <cfRule type="iconSet" priority="543">
      <iconSet iconSet="3Symbols">
        <cfvo type="percent" val="0"/>
        <cfvo type="num" val="35"/>
        <cfvo type="num" val="60"/>
      </iconSet>
    </cfRule>
    <cfRule type="iconSet" priority="544">
      <iconSet iconSet="3Symbols">
        <cfvo type="percent" val="0"/>
        <cfvo type="percent" val="33"/>
        <cfvo type="percent" val="67"/>
      </iconSet>
    </cfRule>
    <cfRule type="iconSet" priority="545">
      <iconSet iconSet="3Symbols">
        <cfvo type="percent" val="0"/>
        <cfvo type="num" val="33"/>
        <cfvo type="num" val="67"/>
      </iconSet>
    </cfRule>
  </conditionalFormatting>
  <conditionalFormatting sqref="AQ22">
    <cfRule type="iconSet" priority="546">
      <iconSet>
        <cfvo type="percent" val="0"/>
        <cfvo type="percent" val="33"/>
        <cfvo type="percent" val="67"/>
      </iconSet>
    </cfRule>
  </conditionalFormatting>
  <conditionalFormatting sqref="Q21:Q24">
    <cfRule type="iconSet" priority="547">
      <iconSet iconSet="3Symbols">
        <cfvo type="percent" val="0"/>
        <cfvo type="percent" val="33"/>
        <cfvo type="percent" val="55"/>
      </iconSet>
    </cfRule>
    <cfRule type="iconSet" priority="548">
      <iconSet>
        <cfvo type="percent" val="0"/>
        <cfvo type="percent" val="33"/>
        <cfvo type="percent" val="67"/>
      </iconSet>
    </cfRule>
    <cfRule type="iconSet" priority="549">
      <iconSet>
        <cfvo type="percent" val="0"/>
        <cfvo type="percent" val="33"/>
        <cfvo type="percent" val="67"/>
      </iconSet>
    </cfRule>
    <cfRule type="iconSet" priority="550">
      <iconSet>
        <cfvo type="percent" val="0"/>
        <cfvo type="percent" val="33"/>
        <cfvo type="percent" val="67"/>
      </iconSet>
    </cfRule>
    <cfRule type="iconSet" priority="551">
      <iconSet iconSet="3Symbols">
        <cfvo type="percent" val="0"/>
        <cfvo type="num" val="35"/>
        <cfvo type="num" val="60"/>
      </iconSet>
    </cfRule>
    <cfRule type="iconSet" priority="552">
      <iconSet iconSet="3Symbols">
        <cfvo type="percent" val="0"/>
        <cfvo type="percent" val="33"/>
        <cfvo type="percent" val="67"/>
      </iconSet>
    </cfRule>
    <cfRule type="iconSet" priority="553">
      <iconSet iconSet="3Symbols">
        <cfvo type="percent" val="0"/>
        <cfvo type="num" val="33"/>
        <cfvo type="num" val="67"/>
      </iconSet>
    </cfRule>
  </conditionalFormatting>
  <conditionalFormatting sqref="R21:R22">
    <cfRule type="iconSet" priority="554">
      <iconSet iconSet="3Symbols">
        <cfvo type="percent" val="0"/>
        <cfvo type="percent" val="33"/>
        <cfvo type="percent" val="55"/>
      </iconSet>
    </cfRule>
    <cfRule type="iconSet" priority="555">
      <iconSet>
        <cfvo type="percent" val="0"/>
        <cfvo type="percent" val="33"/>
        <cfvo type="percent" val="67"/>
      </iconSet>
    </cfRule>
    <cfRule type="iconSet" priority="556">
      <iconSet>
        <cfvo type="percent" val="0"/>
        <cfvo type="percent" val="33"/>
        <cfvo type="percent" val="67"/>
      </iconSet>
    </cfRule>
    <cfRule type="iconSet" priority="557">
      <iconSet>
        <cfvo type="percent" val="0"/>
        <cfvo type="percent" val="33"/>
        <cfvo type="percent" val="67"/>
      </iconSet>
    </cfRule>
    <cfRule type="iconSet" priority="558">
      <iconSet iconSet="3Symbols">
        <cfvo type="percent" val="0"/>
        <cfvo type="num" val="35"/>
        <cfvo type="num" val="60"/>
      </iconSet>
    </cfRule>
    <cfRule type="iconSet" priority="559">
      <iconSet iconSet="3Symbols">
        <cfvo type="percent" val="0"/>
        <cfvo type="percent" val="33"/>
        <cfvo type="percent" val="67"/>
      </iconSet>
    </cfRule>
    <cfRule type="iconSet" priority="560">
      <iconSet iconSet="3Symbols">
        <cfvo type="percent" val="0"/>
        <cfvo type="num" val="33"/>
        <cfvo type="num" val="67"/>
      </iconSet>
    </cfRule>
  </conditionalFormatting>
  <conditionalFormatting sqref="Q16">
    <cfRule type="iconSet" priority="49">
      <iconSet iconSet="3Symbols">
        <cfvo type="percent" val="0"/>
        <cfvo type="percent" val="33"/>
        <cfvo type="percent" val="55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>
        <cfvo type="percent" val="0"/>
        <cfvo type="percent" val="33"/>
        <cfvo type="percent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num" val="35"/>
        <cfvo type="num" val="60"/>
      </iconSet>
    </cfRule>
    <cfRule type="iconSet" priority="54">
      <iconSet iconSet="3Symbols"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num" val="33"/>
        <cfvo type="num" val="67"/>
      </iconSet>
    </cfRule>
  </conditionalFormatting>
  <conditionalFormatting sqref="P16">
    <cfRule type="iconSet" priority="45">
      <iconSet>
        <cfvo type="percent" val="0"/>
        <cfvo type="percent" val="33"/>
        <cfvo type="percent" val="67"/>
      </iconSet>
    </cfRule>
  </conditionalFormatting>
  <conditionalFormatting sqref="P16">
    <cfRule type="colorScale" priority="4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{85F37331-C2CF-4BBD-9F72-34D1BAADDF43}</x14:id>
        </ext>
      </extLst>
    </cfRule>
  </conditionalFormatting>
  <conditionalFormatting sqref="P16">
    <cfRule type="iconSet" priority="42">
      <iconSet iconSet="3Symbols">
        <cfvo type="percent" val="0"/>
        <cfvo type="percent" val="33"/>
        <cfvo type="percent" val="55"/>
      </iconSet>
    </cfRule>
    <cfRule type="iconSet" priority="43">
      <iconSet>
        <cfvo type="percent" val="0"/>
        <cfvo type="percent" val="33"/>
        <cfvo type="percent" val="67"/>
      </iconSet>
    </cfRule>
    <cfRule type="iconSet" priority="44">
      <iconSet>
        <cfvo type="percent" val="0"/>
        <cfvo type="percent" val="33"/>
        <cfvo type="percent" val="67"/>
      </iconSet>
    </cfRule>
    <cfRule type="iconSet" priority="46">
      <iconSet iconSet="3Symbols">
        <cfvo type="percent" val="0"/>
        <cfvo type="num" val="35"/>
        <cfvo type="num" val="60"/>
      </iconSet>
    </cfRule>
    <cfRule type="iconSet" priority="47">
      <iconSet iconSet="3Symbols">
        <cfvo type="percent" val="0"/>
        <cfvo type="percent" val="33"/>
        <cfvo type="percent" val="67"/>
      </iconSet>
    </cfRule>
    <cfRule type="iconSet" priority="48">
      <iconSet iconSet="3Symbols">
        <cfvo type="percent" val="0"/>
        <cfvo type="num" val="33"/>
        <cfvo type="num" val="67"/>
      </iconSet>
    </cfRule>
  </conditionalFormatting>
  <conditionalFormatting sqref="P34">
    <cfRule type="colorScale" priority="2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{F267953A-C115-4EB7-AB92-F75E1419B52E}</x14:id>
        </ext>
      </extLst>
    </cfRule>
    <cfRule type="iconSet" priority="29">
      <iconSet iconSet="3Symbols">
        <cfvo type="percent" val="0"/>
        <cfvo type="num" val="33"/>
        <cfvo type="num" val="67"/>
      </iconSet>
    </cfRule>
    <cfRule type="iconSet" priority="30">
      <iconSet>
        <cfvo type="percent" val="0"/>
        <cfvo type="percent" val="33"/>
        <cfvo type="percent" val="67"/>
      </iconSet>
    </cfRule>
    <cfRule type="iconSet" priority="31">
      <iconSet>
        <cfvo type="percent" val="0"/>
        <cfvo type="percent" val="33"/>
        <cfvo type="percent" val="67"/>
      </iconSet>
    </cfRule>
    <cfRule type="iconSet" priority="32">
      <iconSet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>
        <cfvo type="percent" val="0"/>
        <cfvo type="percent" val="33"/>
        <cfvo type="percent" val="67"/>
      </iconSet>
    </cfRule>
    <cfRule type="iconSet" priority="35">
      <iconSet iconSet="3Symbols"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  <cfRule type="iconSet" priority="37">
      <iconSet>
        <cfvo type="percent" val="0"/>
        <cfvo type="percent" val="33"/>
        <cfvo type="percent" val="67"/>
      </iconSet>
    </cfRule>
    <cfRule type="iconSet" priority="38">
      <iconSet iconSet="3Symbols">
        <cfvo type="percent" val="0"/>
        <cfvo type="num" val="35"/>
        <cfvo type="num" val="60"/>
      </iconSet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Q34">
    <cfRule type="iconSet" priority="3">
      <iconSet iconSet="3Symbols">
        <cfvo type="percent" val="0"/>
        <cfvo type="num" val="33"/>
        <cfvo type="num" val="67"/>
      </iconSet>
    </cfRule>
    <cfRule type="iconSet" priority="4">
      <iconSet>
        <cfvo type="percent" val="0"/>
        <cfvo type="percent" val="33"/>
        <cfvo type="percent" val="67"/>
      </iconSet>
    </cfRule>
    <cfRule type="iconSet" priority="5">
      <iconSet>
        <cfvo type="percent" val="0"/>
        <cfvo type="percent" val="33"/>
        <cfvo type="percent" val="67"/>
      </iconSet>
    </cfRule>
    <cfRule type="iconSet" priority="6">
      <iconSet>
        <cfvo type="percent" val="0"/>
        <cfvo type="percent" val="33"/>
        <cfvo type="percent" val="67"/>
      </iconSet>
    </cfRule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>
        <cfvo type="percent" val="0"/>
        <cfvo type="percent" val="33"/>
        <cfvo type="percent" val="67"/>
      </iconSet>
    </cfRule>
    <cfRule type="iconSet" priority="9">
      <iconSet iconSet="3Symbols">
        <cfvo type="percent" val="0"/>
        <cfvo type="percent" val="33"/>
        <cfvo type="percent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 iconSet="3Symbols">
        <cfvo type="percent" val="0"/>
        <cfvo type="num" val="35"/>
        <cfvo type="num" val="60"/>
      </iconSet>
    </cfRule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R34">
    <cfRule type="iconSet" priority="15">
      <iconSet iconSet="3Symbols">
        <cfvo type="percent" val="0"/>
        <cfvo type="num" val="33"/>
        <cfvo type="num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8">
      <iconSet>
        <cfvo type="percent" val="0"/>
        <cfvo type="percent" val="33"/>
        <cfvo type="percent" val="67"/>
      </iconSet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 iconSet="3Symbols">
        <cfvo type="percent" val="0"/>
        <cfvo type="percent" val="33"/>
        <cfvo type="percent" val="67"/>
      </iconSet>
    </cfRule>
    <cfRule type="iconSet" priority="22">
      <iconSet>
        <cfvo type="percent" val="0"/>
        <cfvo type="percent" val="33"/>
        <cfvo type="percent" val="67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>
        <cfvo type="percent" val="0"/>
        <cfvo type="percent" val="33"/>
        <cfvo type="percent" val="67"/>
      </iconSet>
    </cfRule>
    <cfRule type="iconSet" priority="25">
      <iconSet iconSet="3Symbols">
        <cfvo type="percent" val="0"/>
        <cfvo type="num" val="35"/>
        <cfvo type="num" val="60"/>
      </iconSet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P1 P17 P19:P23 P25:P32 P5:P15 P35:P1048576">
    <cfRule type="colorScale" priority="561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{C2A6C128-FA96-480F-B483-7B5481F083E2}</x14:id>
        </ext>
      </extLst>
    </cfRule>
  </conditionalFormatting>
  <pageMargins left="0.2" right="0.2" top="0.49" bottom="0.39370078740157483" header="0.44" footer="0.53"/>
  <pageSetup paperSize="5" scale="52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03DD35-32D5-406F-9E40-CCEAD636C7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C8099481-F95C-489D-80E6-25FD5BB6001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43339344-86FF-4E7A-82E0-0E6A946E500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85F37331-C2CF-4BBD-9F72-34D1BAADDF4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F267953A-C115-4EB7-AB92-F75E1419B52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P34</xm:sqref>
        </x14:conditionalFormatting>
        <x14:conditionalFormatting xmlns:xm="http://schemas.microsoft.com/office/excel/2006/main">
          <x14:cfRule type="dataBar" id="{C2A6C128-FA96-480F-B483-7B5481F083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 P17 P19:P23 P25:P32 P5:P15 P35:P1048576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cp:lastPrinted>2026-05-05T17:25:24Z</cp:lastPrinted>
  <dcterms:created xsi:type="dcterms:W3CDTF">2026-05-05T17:24:35Z</dcterms:created>
  <dcterms:modified xsi:type="dcterms:W3CDTF">2026-05-05T17:26:00Z</dcterms:modified>
</cp:coreProperties>
</file>