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500"/>
  </bookViews>
  <sheets>
    <sheet name="Informe" sheetId="1" r:id="rId1"/>
  </sheets>
  <externalReferences>
    <externalReference r:id="rId2"/>
  </externalReferences>
  <definedNames>
    <definedName name="_xlnm._FilterDatabase" localSheetId="0" hidden="1">Informe!$A$2:$K$52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<sst xmlns="http://schemas.openxmlformats.org/spreadsheetml/2006/main" count="146" uniqueCount="132">
  <si>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</si>
  <si>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</si>
  <si>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</si>
  <si>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</si>
  <si>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</si>
  <si>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</si>
  <si>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</si>
  <si>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</si>
  <si>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</si>
  <si>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</si>
  <si>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</si>
  <si>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</si>
  <si>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</si>
  <si>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</si>
  <si>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</si>
  <si>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</si>
  <si>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</si>
  <si>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</si>
  <si>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</si>
  <si>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</si>
  <si>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</si>
  <si>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</si>
  <si>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</si>
  <si>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</si>
  <si>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</si>
  <si>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</si>
  <si>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</si>
  <si>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</si>
  <si>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</si>
  <si>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</si>
  <si>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</si>
  <si>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</si>
  <si>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15/12/2025</t>
  </si>
  <si>
    <t>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</si>
  <si>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</si>
  <si>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31/08/2025</t>
  </si>
  <si>
    <t>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</si>
  <si>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</si>
  <si>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</si>
  <si>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</si>
  <si>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</si>
  <si>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</si>
  <si>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</si>
  <si>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</si>
  <si>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</si>
  <si>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</si>
  <si>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</si>
  <si>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</si>
  <si>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</si>
  <si>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</si>
  <si>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</si>
  <si>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</si>
  <si>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</si>
  <si>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</si>
  <si>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</si>
  <si>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020-2025</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</si>
  <si>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</si>
  <si>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21/07/2025</t>
  </si>
  <si>
    <t>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</si>
  <si>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</si>
  <si>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</si>
  <si>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</si>
  <si>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</si>
  <si>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</si>
  <si>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023-2025</t>
  </si>
  <si>
    <t>Adquisición de suministros de papelería, útiles de escritorio y oficina y equipos de oficina acorde con las especificaciones previstas en la ficha técnica.</t>
  </si>
  <si>
    <t>27/04/2025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</si>
  <si>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</si>
  <si>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</si>
  <si>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</si>
  <si>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</si>
  <si>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</si>
  <si>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</si>
  <si>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23/06/2025</t>
  </si>
  <si>
    <t>026-2025</t>
  </si>
  <si>
    <t>Adquisición de herramientas y materiales metálicos de ferretería para el mantenimiento preventivo y correctivo del inmueble del departamento - contrato suministros.</t>
  </si>
  <si>
    <t>20/03/2025</t>
  </si>
  <si>
    <t>19/05/2025</t>
  </si>
  <si>
    <t>027-2025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</si>
  <si>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</si>
  <si>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</si>
  <si>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</si>
  <si>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</si>
  <si>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</si>
  <si>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</si>
  <si>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029-2025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</si>
  <si>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</si>
  <si>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</si>
  <si>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030-2025</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</si>
  <si>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</si>
  <si>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</si>
  <si>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031-2025</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</si>
  <si>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</si>
  <si>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032-2025</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</si>
  <si>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</si>
  <si>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033-2025</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</si>
  <si>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</si>
  <si>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034-2025</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</si>
  <si>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</si>
  <si>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035-2025</t>
  </si>
  <si>
    <t>Prestar servicios profesionales para apoyar el proceso de diseño y diagramación de las publicaciones y documento técnicos de la entidad y de la revista institucional bioadministración pública para su publicación en el portal web institucional.</t>
  </si>
  <si>
    <t>036-2025</t>
  </si>
  <si>
    <t>Suministrar los tiquetes aéreos nacionales e internacionales para el desplazamiento de los servidores y contratistas, de manera que se garantice el cumplimiento de los compromisos y competencias del departamento administrativo de la función pública.</t>
  </si>
  <si>
    <t>037-2025</t>
  </si>
  <si>
    <t>Contratar el suministro, en modalidad de bolsa de repuestos, componentes y accesorios, de elementos nuevos y originales para el parque computacional e infraestructura de tecnología, del departamento administrativo de la función pública.”</t>
  </si>
  <si>
    <t>038-2025</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</si>
  <si>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</si>
  <si>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039-2025</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</si>
  <si>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</si>
  <si>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040-2025</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</si>
  <si>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</si>
  <si>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041-2025</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</si>
  <si>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</si>
  <si>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042-2025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</si>
  <si>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</si>
  <si>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043-2025</t>
  </si>
  <si>
    <t>Prestar servicios profesionales para apoyar la adecuación pedagógica con enfoque social, integral e inclusivo de los contenidos de la revista institucional bioadministración pública, realizar las correcciones de estilo, semántica y puntuación a los distintos artículos seleccionados para su publicación, así como ejecutar las acciones dirigidas al fortalecimiento del proceso editorial de la revista.</t>
  </si>
  <si>
    <t>044-2025</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</si>
  <si>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</si>
  <si>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045-2025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</si>
  <si>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</si>
  <si>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046-2025</t>
  </si>
  <si>
    <t>047-2025</t>
  </si>
  <si>
    <t xml:space="preserve">Suscripción, servicio de garantía extendida para la ups apc modelo symmetra 80k con serial chasis pd0804160048, serial sistema pd0828360091 y configurada a 80kva, con servicio de mantenimiento integral preventivo y correctivo.
</t>
  </si>
  <si>
    <t>048-2025</t>
  </si>
  <si>
    <t>Contratar los servicios de un operador logístico para que lleve a cabo la organización, administración y realización de eventos y/o actividades según las necesidades del departamento administrativo de la función pública - dafp</t>
  </si>
  <si>
    <t>049-2025</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</si>
  <si>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</si>
  <si>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050-2025</t>
  </si>
  <si>
    <t>Contratar la suscripción a una bolsa para el envío de correo masivos con su respectivo soporte, con seguimiento y difusión de información, acorde a lo detallado en la ficha técnica para el departamento administrativo de la función pública.</t>
  </si>
  <si>
    <t>051-2025</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</si>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</sst>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_-;\-* #,##0_-;_-* &quot;-&quot;_-;_-@_-"/>
    <numFmt numFmtId="179" formatCode="_-&quot;$&quot;\ * #,##0_-;\-&quot;$&quot;\ * #,##0_-;_-&quot;$&quot;\ * &quot;-&quot;_-;_-@_-"/>
    <numFmt numFmtId="180" formatCode="_-&quot;$&quot;* #,##0_-;\-&quot;$&quot;* #,##0_-;_-&quot;$&quot;* &quot;-&quot;_-;_-@_-"/>
    <numFmt numFmtId="181" formatCode="_-&quot;$&quot;* #,##0.00_-;\-&quot;$&quot;* #,##0.00_-;_-&quot;$&quot;* &quot;-&quot;??_-;_-@_-"/>
    <numFmt numFmtId="182" formatCode="_(&quot;$&quot;\ * #,##0.00_);_(&quot;$&quot;\ * \(#,##0.00\);_(&quot;$&quot;\ * &quot;-&quot;??_);_(@_)"/>
    <numFmt numFmtId="183" formatCode="_-&quot;$&quot;\ * #,##0.00_-;\-&quot;$&quot;\ * #,##0.00_-;_-&quot;$&quot;\ * &quot;-&quot;??_-;_-@_-"/>
    <numFmt numFmtId="184" formatCode="00"/>
    <numFmt numFmtId="185" formatCode="000"/>
    <numFmt numFmtId="186" formatCode="&quot;$&quot;\ #,##0;[Red]\-&quot;$&quot;\ #,##0"/>
    <numFmt numFmtId="187" formatCode="_-* #,##0_-;\-* #,##0_-;_-* &quot;-&quot;??_-;_-@_-"/>
    <numFmt numFmtId="188" formatCode="m/d/yyyy;@"/>
    <numFmt numFmtId="189" formatCode="dd/mm/yyyy;@"/>
    <numFmt numFmtId="190" formatCode="&quot;$&quot;\ #,##0.00;[Red]\-&quot;$&quot;\ #,##0.00"/>
  </numFmts>
  <fonts count="32">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1"/>
      <name val="Helvetica"/>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6"/>
      <color theme="0"/>
      <name val="Calibri"/>
      <charset val="134"/>
      <scheme val="minor"/>
    </font>
    <font>
      <u/>
      <sz val="11"/>
      <color rgb="FF0000FF"/>
      <name val="Calibri"/>
      <charset val="134"/>
      <scheme val="minor"/>
    </font>
    <font>
      <sz val="11"/>
      <color theme="1"/>
      <name val="Calibri"/>
      <charset val="134"/>
      <scheme val="minor"/>
    </font>
    <font>
      <sz val="11"/>
      <color rgb="FF000000"/>
      <name val="Calibri"/>
      <charset val="134"/>
      <scheme val="minor"/>
    </font>
    <font>
      <sz val="16"/>
      <color theme="1"/>
      <name val="Calibri"/>
      <charset val="134"/>
      <scheme val="minor"/>
    </font>
    <font>
      <sz val="10"/>
      <name val="Arial Narrow"/>
      <charset val="134"/>
    </font>
  </fonts>
  <fills count="36">
    <fill>
      <patternFill patternType="none"/>
    </fill>
    <fill>
      <patternFill patternType="gray125"/>
    </fill>
    <fill>
      <patternFill patternType="solid">
        <fgColor theme="1" tint="0.349986266670736"/>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s>
  <borders count="13">
    <border>
      <left/>
      <right/>
      <top/>
      <bottom/>
      <diagonal/>
    </border>
    <border>
      <left style="hair">
        <color theme="1" tint="0.249946592608417"/>
      </left>
      <right/>
      <top style="hair">
        <color theme="1" tint="0.249946592608417"/>
      </top>
      <bottom style="hair">
        <color theme="1" tint="0.249946592608417"/>
      </bottom>
      <diagonal/>
    </border>
    <border>
      <left/>
      <right/>
      <top style="hair">
        <color theme="1" tint="0.249946592608417"/>
      </top>
      <bottom style="hair">
        <color theme="1" tint="0.249946592608417"/>
      </bottom>
      <diagonal/>
    </border>
    <border>
      <left style="hair">
        <color theme="1" tint="0.249946592608417"/>
      </left>
      <right style="hair">
        <color theme="1" tint="0.249946592608417"/>
      </right>
      <top style="hair">
        <color theme="1" tint="0.249946592608417"/>
      </top>
      <bottom style="hair">
        <color theme="1" tint="0.249946592608417"/>
      </bottom>
      <diagonal/>
    </border>
    <border>
      <left/>
      <right style="hair">
        <color theme="1" tint="0.249946592608417"/>
      </right>
      <top style="hair">
        <color theme="1" tint="0.249946592608417"/>
      </top>
      <bottom style="hair">
        <color theme="1" tint="0.24994659260841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55">
    <xf numFmtId="0" fontId="0" fillId="0" borderId="0"/>
    <xf numFmtId="176" fontId="0" fillId="0" borderId="0" applyFont="0" applyFill="0" applyBorder="0" applyAlignment="0" applyProtection="0"/>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35" borderId="0" applyNumberFormat="0" applyBorder="0" applyAlignment="0" applyProtection="0"/>
    <xf numFmtId="0" fontId="27" fillId="0" borderId="0" applyNumberForma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8" fillId="0" borderId="0" applyFont="0" applyFill="0" applyBorder="0" applyAlignment="0" applyProtection="0"/>
    <xf numFmtId="178" fontId="29"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9"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79" fontId="30"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81" fontId="30" fillId="0" borderId="0" applyFont="0" applyFill="0" applyBorder="0" applyAlignment="0" applyProtection="0"/>
    <xf numFmtId="182" fontId="30"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1" fontId="28" fillId="0" borderId="0" applyFont="0" applyFill="0" applyBorder="0" applyAlignment="0" applyProtection="0"/>
    <xf numFmtId="181" fontId="30"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4" fontId="31" fillId="0" borderId="0" applyFill="0">
      <alignment horizontal="center" vertical="center" wrapText="1"/>
    </xf>
    <xf numFmtId="185" fontId="31" fillId="0" borderId="0" applyFill="0" applyProtection="0">
      <alignment horizontal="center" vertical="center"/>
    </xf>
    <xf numFmtId="1" fontId="31" fillId="0" borderId="0" applyFill="0">
      <alignment horizontal="center" vertical="center"/>
    </xf>
    <xf numFmtId="0" fontId="28" fillId="0" borderId="0"/>
    <xf numFmtId="0" fontId="28" fillId="0" borderId="0"/>
    <xf numFmtId="0" fontId="28" fillId="0" borderId="0"/>
    <xf numFmtId="0" fontId="28" fillId="0" borderId="0"/>
    <xf numFmtId="0" fontId="30"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cellStyleXfs>
  <cellXfs count="33">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58" fontId="2" fillId="0" borderId="0" xfId="0" applyNumberFormat="1" applyFont="1" applyAlignment="1">
      <alignment horizontal="center" vertical="center" wrapText="1"/>
    </xf>
    <xf numFmtId="18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58" fontId="4" fillId="2" borderId="3" xfId="0" applyNumberFormat="1" applyFont="1" applyFill="1" applyBorder="1" applyAlignment="1">
      <alignment horizontal="center" vertical="center" wrapText="1"/>
    </xf>
    <xf numFmtId="18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58" fontId="2" fillId="0" borderId="3" xfId="0" applyNumberFormat="1" applyFont="1" applyBorder="1" applyAlignment="1">
      <alignment horizontal="center" vertical="center" wrapText="1"/>
    </xf>
    <xf numFmtId="186" fontId="2" fillId="0" borderId="3" xfId="0" applyNumberFormat="1" applyFont="1" applyBorder="1" applyAlignment="1">
      <alignment vertical="center"/>
    </xf>
    <xf numFmtId="187" fontId="2" fillId="0" borderId="3" xfId="1" applyNumberFormat="1" applyFont="1" applyBorder="1" applyAlignment="1">
      <alignment vertical="center"/>
    </xf>
    <xf numFmtId="188" fontId="2" fillId="0" borderId="3" xfId="0" applyNumberFormat="1" applyFont="1" applyBorder="1" applyAlignment="1">
      <alignment horizontal="center" vertical="center" wrapText="1"/>
    </xf>
    <xf numFmtId="189" fontId="2" fillId="0" borderId="3" xfId="0" applyNumberFormat="1" applyFont="1" applyBorder="1" applyAlignment="1">
      <alignment horizontal="center" vertical="center" wrapText="1"/>
    </xf>
    <xf numFmtId="0" fontId="2" fillId="3" borderId="3" xfId="0" applyFont="1" applyFill="1" applyBorder="1" applyAlignment="1">
      <alignment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186" fontId="4" fillId="2" borderId="0" xfId="0" applyNumberFormat="1" applyFont="1" applyFill="1" applyBorder="1" applyAlignment="1">
      <alignment horizontal="center" vertical="center" wrapText="1"/>
    </xf>
    <xf numFmtId="0" fontId="1" fillId="0" borderId="0" xfId="0" applyFont="1" applyFill="1"/>
    <xf numFmtId="186" fontId="2" fillId="3" borderId="3" xfId="0" applyNumberFormat="1" applyFont="1" applyFill="1" applyBorder="1" applyAlignment="1">
      <alignment vertical="center"/>
    </xf>
    <xf numFmtId="10" fontId="2" fillId="0" borderId="3" xfId="0" applyNumberFormat="1" applyFont="1" applyBorder="1" applyAlignment="1">
      <alignment vertical="center"/>
    </xf>
    <xf numFmtId="186" fontId="2" fillId="0" borderId="3" xfId="0" applyNumberFormat="1" applyFont="1" applyBorder="1" applyAlignment="1">
      <alignment horizontal="right" vertical="center"/>
    </xf>
    <xf numFmtId="186" fontId="2" fillId="0" borderId="0" xfId="0" applyNumberFormat="1" applyFont="1" applyBorder="1" applyAlignment="1">
      <alignment horizontal="right" vertical="center"/>
    </xf>
    <xf numFmtId="0" fontId="2" fillId="0" borderId="0" xfId="0" applyFont="1" applyFill="1"/>
    <xf numFmtId="186" fontId="2" fillId="3" borderId="0" xfId="0" applyNumberFormat="1" applyFont="1" applyFill="1"/>
    <xf numFmtId="186" fontId="5" fillId="3" borderId="0" xfId="0" applyNumberFormat="1" applyFont="1" applyFill="1" applyAlignment="1">
      <alignment wrapText="1"/>
    </xf>
    <xf numFmtId="190" fontId="2" fillId="3" borderId="0" xfId="0" applyNumberFormat="1" applyFont="1" applyFill="1"/>
  </cellXfs>
  <cellStyles count="355">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Énfasis1 2" xfId="49"/>
    <cellStyle name="Hipervínculo 2" xfId="50"/>
    <cellStyle name="Millares [0] 2" xfId="51"/>
    <cellStyle name="Millares [0] 2 2" xfId="52"/>
    <cellStyle name="Millares [0] 2 2 2" xfId="53"/>
    <cellStyle name="Millares [0] 2 2 2 2" xfId="54"/>
    <cellStyle name="Millares [0] 2 2 2 2 2" xfId="55"/>
    <cellStyle name="Millares [0] 2 2 2 2 2 2" xfId="56"/>
    <cellStyle name="Millares [0] 2 2 2 2 2 3" xfId="57"/>
    <cellStyle name="Millares [0] 2 2 2 2 2 4" xfId="58"/>
    <cellStyle name="Millares [0] 2 2 2 2 2 4 2" xfId="59"/>
    <cellStyle name="Millares [0] 2 2 2 2 2 4 2 2" xfId="60"/>
    <cellStyle name="Millares [0] 2 2 2 2 2 4 2 2 2" xfId="61"/>
    <cellStyle name="Millares [0] 2 2 2 2 2 4 2 3" xfId="62"/>
    <cellStyle name="Millares [0] 2 2 2 2 2 4 2 4" xfId="63"/>
    <cellStyle name="Millares [0] 2 2 2 2 2 4 2 4 2" xfId="64"/>
    <cellStyle name="Millares [0] 2 2 2 2 2 4 2 4 2 2" xfId="65"/>
    <cellStyle name="Millares [0] 2 2 2 2 2 4 3" xfId="66"/>
    <cellStyle name="Millares [0] 2 2 2 2 2 4 3 2" xfId="67"/>
    <cellStyle name="Millares [0] 2 2 2 2 2 4 3 2 2" xfId="68"/>
    <cellStyle name="Millares [0] 2 2 2 2 2 4 3 3" xfId="69"/>
    <cellStyle name="Millares [0] 2 2 2 2 2 4 3 4" xfId="70"/>
    <cellStyle name="Millares [0] 2 2 2 2 2 4 3 4 2" xfId="71"/>
    <cellStyle name="Millares [0] 2 2 2 2 2 4 3 4 2 2" xfId="72"/>
    <cellStyle name="Millares [0] 2 3" xfId="73"/>
    <cellStyle name="Millares [0] 2 3 2" xfId="74"/>
    <cellStyle name="Millares [0] 2 3 2 2" xfId="75"/>
    <cellStyle name="Millares [0] 2 3 2 2 2" xfId="76"/>
    <cellStyle name="Millares [0] 2 3 2 2 3" xfId="77"/>
    <cellStyle name="Millares [0] 2 3 2 2 4" xfId="78"/>
    <cellStyle name="Millares [0] 2 3 2 2 4 2" xfId="79"/>
    <cellStyle name="Millares [0] 2 3 2 2 4 2 2" xfId="80"/>
    <cellStyle name="Millares [0] 2 3 2 2 4 2 2 2" xfId="81"/>
    <cellStyle name="Millares [0] 2 3 2 2 4 2 3" xfId="82"/>
    <cellStyle name="Millares [0] 2 3 2 2 4 2 4" xfId="83"/>
    <cellStyle name="Millares [0] 2 3 2 2 4 2 4 2" xfId="84"/>
    <cellStyle name="Millares [0] 2 3 2 2 4 2 4 2 2" xfId="85"/>
    <cellStyle name="Millares [0] 2 3 2 2 4 3" xfId="86"/>
    <cellStyle name="Millares [0] 2 3 2 2 4 3 2" xfId="87"/>
    <cellStyle name="Millares [0] 2 3 2 2 4 3 2 2" xfId="88"/>
    <cellStyle name="Millares [0] 2 3 2 2 4 3 3" xfId="89"/>
    <cellStyle name="Millares [0] 2 3 2 2 4 3 4" xfId="90"/>
    <cellStyle name="Millares [0] 2 3 2 2 4 3 4 2" xfId="91"/>
    <cellStyle name="Millares [0] 2 3 2 2 4 3 4 2 2" xfId="92"/>
    <cellStyle name="Millares [0] 2 3 2 2 4 3 4 2 2 2" xfId="93"/>
    <cellStyle name="Millares [0] 2 3 2 2 4 3 4 2 2 2 2" xfId="94"/>
    <cellStyle name="Millares [0] 2 3 2 2 4 3 4 2 2 2 2 2" xfId="95"/>
    <cellStyle name="Millares [0] 2 3 2 2 4 3 4 2 2 2 2 2 2" xfId="96"/>
    <cellStyle name="Millares [0] 2 3 2 2 4 3 4 2 2 2 2 2 2 2" xfId="97"/>
    <cellStyle name="Millares [0] 2 3 2 2 4 3 4 2 2 2 2 2 2 2 2" xfId="98"/>
    <cellStyle name="Millares [0] 2 3 2 2 4 3 4 2 2 2 2 2 2 2 2 2" xfId="99"/>
    <cellStyle name="Millares [0] 2 3 2 2 4 3 4 2 2 2 2 2 2 2 2 2 2" xfId="100"/>
    <cellStyle name="Millares [0] 2 3 2 2 4 3 4 2 2 2 2 2 2 2 2 2 3" xfId="101"/>
    <cellStyle name="Millares [0] 2 3 2 2 4 3 4 2 2 2 2 2 2 2 2 2 3 2" xfId="102"/>
    <cellStyle name="Millares [0] 2 3 2 2 4 3 4 2 2 2 2 2 2 2 2 2 3 2 2" xfId="103"/>
    <cellStyle name="Millares [0] 2 3 2 2 4 3 4 2 2 2 2 2 2 2 2 2 3 2 2 2" xfId="104"/>
    <cellStyle name="Millares [0] 2 3 2 2 4 3 4 2 2 2 2 2 2 2 2 2 3 2 2 2 2" xfId="105"/>
    <cellStyle name="Millares [0] 2 3 2 2 4 3 4 2 2 2 2 2 2 2 2 2 3 2 2 2 2 2" xfId="106"/>
    <cellStyle name="Millares [0] 2 3 2 2 4 3 4 2 2 2 2 2 2 2 2 2 3 2 2 2 2 2 2" xfId="107"/>
    <cellStyle name="Millares [0] 2 3 2 2 4 3 4 2 2 2 2 2 2 2 2 2 3 2 2 2 2 2 2 2" xfId="108"/>
    <cellStyle name="Millares [0] 2 3 2 2 4 3 4 2 2 2 2 2 2 2 2 2 3 2 2 2 2 2 2 3" xfId="109"/>
    <cellStyle name="Millares [0] 2 3 2 2 4 3 4 2 2 2 2 2 2 2 2 2 3 2 2 2 2 2 2 3 2" xfId="110"/>
    <cellStyle name="Millares [0] 2 3 2 2 4 3 4 2 2 2 2 2 2 2 2 2 3 2 2 2 2 2 2 3 2 2" xfId="111"/>
    <cellStyle name="Millares [0] 2 3 2 2 4 3 4 2 2 2 2 2 2 2 2 2 3 2 2 2 2 2 2 3 2 2 2" xfId="112"/>
    <cellStyle name="Millares [0] 2 3 2 2 4 3 4 2 2 2 2 2 2 2 2 2 3 2 2 2 2 2 2 3 2 3" xfId="113"/>
    <cellStyle name="Millares [0] 2 3 2 2 4 3 4 2 2 2 2 2 2 2 2 2 3 2 2 2 2 2 2 3 2 3 2" xfId="114"/>
    <cellStyle name="Millares [0] 2 3 2 2 4 3 4 2 2 2 2 2 2 2 2 2 3 2 2 2 2 2 2 4" xfId="115"/>
    <cellStyle name="Millares [0] 2 3 2 2 4 3 4 2 3" xfId="116"/>
    <cellStyle name="Millares [0] 2 3 2 2 4 3 4 2 3 2" xfId="117"/>
    <cellStyle name="Millares [0] 2 3 2 2 4 3 4 2 3 2 2" xfId="118"/>
    <cellStyle name="Millares [0] 2 3 2 2 4 3 4 2 3 2 2 2" xfId="119"/>
    <cellStyle name="Millares [0] 2 3 2 2 4 3 4 2 3 2 2 2 2" xfId="120"/>
    <cellStyle name="Millares [0] 2 3 2 2 4 3 4 2 3 2 2 2 2 2" xfId="121"/>
    <cellStyle name="Millares [0] 2 3 2 2 4 3 4 2 3 2 2 2 2 3" xfId="122"/>
    <cellStyle name="Millares [0] 2 3 2 2 4 3 4 2 3 3" xfId="123"/>
    <cellStyle name="Millares [0] 2 3 2 2 4 3 4 2 3 3 2" xfId="124"/>
    <cellStyle name="Millares [0] 3" xfId="125"/>
    <cellStyle name="Millares [0] 3 2" xfId="126"/>
    <cellStyle name="Millares [0] 3 2 2" xfId="127"/>
    <cellStyle name="Millares [0] 3 2 2 2" xfId="128"/>
    <cellStyle name="Millares [0] 3 2 2 2 2" xfId="129"/>
    <cellStyle name="Millares [0] 3 2 2 2 3" xfId="130"/>
    <cellStyle name="Millares [0] 3 2 2 2 4" xfId="131"/>
    <cellStyle name="Millares [0] 3 2 2 2 4 2" xfId="132"/>
    <cellStyle name="Millares [0] 3 2 2 2 4 3" xfId="133"/>
    <cellStyle name="Millares [0] 3 2 2 2 4 3 2" xfId="134"/>
    <cellStyle name="Millares [0] 3 2 2 2 4 3 2 2" xfId="135"/>
    <cellStyle name="Millares [0] 3 2 2 2 4 3 3" xfId="136"/>
    <cellStyle name="Millares [0] 3 2 2 2 4 3 4" xfId="137"/>
    <cellStyle name="Millares [0] 3 2 2 2 4 3 4 2" xfId="138"/>
    <cellStyle name="Millares [0] 3 2 2 2 4 3 4 2 2" xfId="139"/>
    <cellStyle name="Millares [0] 3 2 2 2 4 3 4 2 2 2" xfId="140"/>
    <cellStyle name="Millares [0] 3 2 2 2 4 3 4 2 2 2 2" xfId="141"/>
    <cellStyle name="Millares [0] 3 2 2 2 4 3 4 2 2 2 2 2" xfId="142"/>
    <cellStyle name="Millares [0] 3 2 2 2 4 3 4 2 2 2 2 2 2" xfId="143"/>
    <cellStyle name="Millares [0] 3 2 2 2 4 3 4 2 2 2 2 2 2 2" xfId="144"/>
    <cellStyle name="Millares [0] 3 2 2 2 4 3 4 2 2 2 2 2 2 2 2" xfId="145"/>
    <cellStyle name="Millares [0] 3 2 2 2 4 3 4 2 2 2 2 2 2 2 2 2" xfId="146"/>
    <cellStyle name="Millares [0] 3 2 2 2 4 3 4 2 2 2 2 2 2 2 2 2 2" xfId="147"/>
    <cellStyle name="Millares [0] 3 2 2 2 4 3 4 2 2 2 2 2 2 2 2 2 2 2" xfId="148"/>
    <cellStyle name="Millares [0] 3 2 2 2 4 3 4 2 2 2 2 2 2 2 2 2 2 2 2" xfId="149"/>
    <cellStyle name="Millares [0] 3 2 2 2 4 3 4 2 2 2 2 2 2 2 2 2 2 2 2 2" xfId="150"/>
    <cellStyle name="Millares [0] 3 2 2 2 4 3 4 2 2 2 2 2 2 2 2 2 2 2 2 2 2" xfId="151"/>
    <cellStyle name="Millares [0] 3 2 2 2 4 3 4 2 2 2 2 2 2 2 2 2 2 2 2 2 2 2" xfId="152"/>
    <cellStyle name="Millares [0] 3 2 2 2 4 3 4 2 2 2 2 2 2 2 2 2 2 2 2 2 2 2 2" xfId="153"/>
    <cellStyle name="Millares [0] 3 2 2 2 4 3 4 2 2 2 2 2 2 2 2 2 2 2 2 2 2 2 2 2" xfId="154"/>
    <cellStyle name="Millares [0] 3 2 2 2 4 3 4 2 2 2 2 2 2 2 2 2 2 2 2 2 2 2 2 3" xfId="155"/>
    <cellStyle name="Millares [0] 3 2 2 2 4 3 4 2 2 2 2 2 2 2 2 2 2 2 2 2 2 2 2 3 2" xfId="156"/>
    <cellStyle name="Millares [0] 3 2 2 2 4 3 4 2 2 2 2 2 2 2 2 2 2 2 2 2 2 2 2 3 3" xfId="157"/>
    <cellStyle name="Millares [0] 3 2 2 2 4 3 4 2 2 2 2 2 2 2 2 2 2 2 2 2 2 2 2 3 3 2" xfId="158"/>
    <cellStyle name="Millares [0] 4" xfId="159"/>
    <cellStyle name="Millares 2" xfId="160"/>
    <cellStyle name="Millares 3" xfId="161"/>
    <cellStyle name="Moneda [0] 2" xfId="162"/>
    <cellStyle name="Moneda [0] 2 2" xfId="163"/>
    <cellStyle name="Moneda [0] 2 2 2" xfId="164"/>
    <cellStyle name="Moneda [0] 2 2 2 2" xfId="165"/>
    <cellStyle name="Moneda [0] 2 2 2 2 2" xfId="166"/>
    <cellStyle name="Moneda [0] 2 2 2 2 2 2" xfId="167"/>
    <cellStyle name="Moneda [0] 2 2 2 2 2 3" xfId="168"/>
    <cellStyle name="Moneda [0] 2 2 2 2 2 4" xfId="169"/>
    <cellStyle name="Moneda [0] 2 2 2 2 2 4 2" xfId="170"/>
    <cellStyle name="Moneda [0] 2 2 2 2 2 4 3" xfId="171"/>
    <cellStyle name="Moneda [0] 2 2 2 2 2 4 3 2" xfId="172"/>
    <cellStyle name="Moneda [0] 2 2 2 2 2 4 3 2 2" xfId="173"/>
    <cellStyle name="Moneda [0] 2 2 2 2 2 4 3 3" xfId="174"/>
    <cellStyle name="Moneda [0] 2 2 2 2 2 4 3 4" xfId="175"/>
    <cellStyle name="Moneda [0] 2 2 2 2 2 4 3 4 2" xfId="176"/>
    <cellStyle name="Moneda [0] 2 2 2 2 2 4 3 4 2 2" xfId="177"/>
    <cellStyle name="Moneda [0] 2 2 2 2 2 4 3 4 2 2 2" xfId="178"/>
    <cellStyle name="Moneda [0] 2 2 2 2 2 4 3 4 2 2 2 2" xfId="179"/>
    <cellStyle name="Moneda [0] 2 2 2 2 2 4 3 4 2 2 2 2 2" xfId="180"/>
    <cellStyle name="Moneda [0] 2 2 2 2 2 4 3 4 2 2 2 2 2 2" xfId="181"/>
    <cellStyle name="Moneda [0] 2 2 2 2 2 4 3 4 2 2 2 2 2 2 2" xfId="182"/>
    <cellStyle name="Moneda [0] 2 2 2 2 2 4 3 4 2 2 2 2 2 2 2 2" xfId="183"/>
    <cellStyle name="Moneda [0] 2 2 2 2 2 4 3 4 2 2 2 2 2 2 2 2 2" xfId="184"/>
    <cellStyle name="Moneda [0] 2 2 2 2 2 4 3 4 2 2 2 2 2 2 2 2 2 2" xfId="185"/>
    <cellStyle name="Moneda [0] 2 2 2 2 2 4 3 4 2 2 2 2 2 2 2 2 2 2 2" xfId="186"/>
    <cellStyle name="Moneda [0] 2 2 2 2 2 4 3 4 2 2 2 2 2 2 2 2 2 2 2 2" xfId="187"/>
    <cellStyle name="Moneda [0] 2 2 2 2 2 4 3 4 2 2 2 2 2 2 2 2 2 2 2 2 2" xfId="188"/>
    <cellStyle name="Moneda [0] 2 2 2 2 2 4 3 4 2 2 2 2 2 2 2 2 2 2 2 2 2 2" xfId="189"/>
    <cellStyle name="Moneda [0] 2 2 2 2 2 4 3 4 2 2 2 2 2 2 2 2 2 2 2 2 2 2 2" xfId="190"/>
    <cellStyle name="Moneda [0] 2 2 2 2 2 4 3 4 2 2 2 2 2 2 2 2 2 2 2 2 2 2 2 2" xfId="191"/>
    <cellStyle name="Moneda [0] 2 2 2 2 2 4 3 4 2 2 2 2 2 2 2 2 2 2 2 2 2 2 2 2 2" xfId="192"/>
    <cellStyle name="Moneda [0] 2 2 2 2 2 4 3 4 2 2 2 2 2 2 2 2 2 2 2 2 2 2 2 2 3" xfId="193"/>
    <cellStyle name="Moneda [0] 2 2 2 2 2 4 3 4 2 2 2 2 2 2 2 2 2 2 2 2 2 2 2 2 3 2" xfId="194"/>
    <cellStyle name="Moneda [0] 2 2 2 2 2 4 3 4 2 2 2 2 2 2 2 2 2 2 2 2 2 2 2 2 3 2 2" xfId="195"/>
    <cellStyle name="Moneda [0] 2 2 3" xfId="196"/>
    <cellStyle name="Moneda [0] 2 2 3 2" xfId="197"/>
    <cellStyle name="Moneda [0] 2 2 3 2 2" xfId="198"/>
    <cellStyle name="Moneda [0] 2 2 3 2 2 2" xfId="199"/>
    <cellStyle name="Moneda [0] 2 2 3 2 2 3" xfId="200"/>
    <cellStyle name="Moneda [0] 2 2 3 2 2 3 2" xfId="201"/>
    <cellStyle name="Moneda [0] 2 2 3 2 2 3 2 2" xfId="202"/>
    <cellStyle name="Moneda [0] 2 2 3 2 2 3 2 3" xfId="203"/>
    <cellStyle name="Moneda [0] 2 2 3 2 2 3 2 3 2" xfId="204"/>
    <cellStyle name="Moneda [0] 2 2 3 2 2 3 2 3 3" xfId="205"/>
    <cellStyle name="Moneda [0] 2 2 3 2 2 3 2 3 3 2" xfId="206"/>
    <cellStyle name="Moneda [0] 2 2 3 2 2 3 2 3 3 2 2" xfId="207"/>
    <cellStyle name="Moneda [0] 2 2 3 2 2 3 2 3 3 2 2 2" xfId="208"/>
    <cellStyle name="Moneda [0] 2 2 3 2 2 3 2 3 3 2 2 3" xfId="209"/>
    <cellStyle name="Moneda [0] 2 2 3 2 2 3 2 3 3 2 2 4" xfId="210"/>
    <cellStyle name="Moneda [0] 2 2 3 2 2 3 2 3 3 2 3" xfId="211"/>
    <cellStyle name="Moneda [0] 2 3" xfId="212"/>
    <cellStyle name="Moneda [0] 3" xfId="213"/>
    <cellStyle name="Moneda [0] 4" xfId="214"/>
    <cellStyle name="Moneda [0] 5" xfId="215"/>
    <cellStyle name="Moneda [0] 6" xfId="216"/>
    <cellStyle name="Moneda 10" xfId="217"/>
    <cellStyle name="Moneda 2" xfId="218"/>
    <cellStyle name="Moneda 2 2" xfId="219"/>
    <cellStyle name="Moneda 2 2 2" xfId="220"/>
    <cellStyle name="Moneda 2 2 2 2" xfId="221"/>
    <cellStyle name="Moneda 2 2 2 2 2" xfId="222"/>
    <cellStyle name="Moneda 2 2 2 2 2 2" xfId="223"/>
    <cellStyle name="Moneda 2 2 2 2 2 3" xfId="224"/>
    <cellStyle name="Moneda 2 2 2 2 2 4" xfId="225"/>
    <cellStyle name="Moneda 2 2 2 2 2 4 2" xfId="226"/>
    <cellStyle name="Moneda 2 2 2 2 2 4 2 2" xfId="227"/>
    <cellStyle name="Moneda 2 2 2 2 2 4 2 2 2" xfId="228"/>
    <cellStyle name="Moneda 2 2 2 2 2 4 2 3" xfId="229"/>
    <cellStyle name="Moneda 2 2 2 2 2 4 2 4" xfId="230"/>
    <cellStyle name="Moneda 2 2 2 2 2 4 2 4 2" xfId="231"/>
    <cellStyle name="Moneda 2 2 2 2 2 4 2 4 2 2" xfId="232"/>
    <cellStyle name="Moneda 2 2 2 2 2 4 3" xfId="233"/>
    <cellStyle name="Moneda 2 2 2 2 2 4 3 2" xfId="234"/>
    <cellStyle name="Moneda 2 2 2 2 2 4 3 2 2" xfId="235"/>
    <cellStyle name="Moneda 2 2 2 2 2 4 3 3" xfId="236"/>
    <cellStyle name="Moneda 2 2 2 2 2 4 3 4" xfId="237"/>
    <cellStyle name="Moneda 2 2 2 2 2 4 3 4 2" xfId="238"/>
    <cellStyle name="Moneda 2 2 2 2 2 4 3 4 2 2" xfId="239"/>
    <cellStyle name="Moneda 2 2 2 2 2 4 3 4 2 2 2" xfId="240"/>
    <cellStyle name="Moneda 2 2 2 2 2 4 3 4 2 2 2 2" xfId="241"/>
    <cellStyle name="Moneda 2 2 2 2 2 4 3 4 2 2 2 2 2" xfId="242"/>
    <cellStyle name="Moneda 2 2 2 2 2 4 3 4 2 2 2 2 2 2" xfId="243"/>
    <cellStyle name="Moneda 2 2 2 2 2 4 3 4 2 2 2 2 2 2 2" xfId="244"/>
    <cellStyle name="Moneda 2 2 2 2 2 4 3 4 2 2 2 2 2 2 2 2" xfId="245"/>
    <cellStyle name="Moneda 2 2 2 2 2 4 3 4 2 2 2 2 2 2 2 2 2" xfId="246"/>
    <cellStyle name="Moneda 2 2 2 2 2 4 3 4 2 2 2 2 2 2 2 2 2 2" xfId="247"/>
    <cellStyle name="Moneda 2 2 2 2 2 4 3 4 2 2 2 2 2 2 2 2 2 3" xfId="248"/>
    <cellStyle name="Moneda 2 2 2 2 2 4 3 4 2 2 2 2 2 2 2 2 2 3 2" xfId="249"/>
    <cellStyle name="Moneda 2 2 2 2 2 4 3 4 2 2 2 2 2 2 2 2 2 3 2 2" xfId="250"/>
    <cellStyle name="Moneda 2 2 2 2 2 4 3 4 2 2 2 2 2 2 2 2 2 3 2 2 2" xfId="251"/>
    <cellStyle name="Moneda 2 2 2 2 2 4 3 4 2 2 2 2 2 2 2 2 2 3 2 2 2 2" xfId="252"/>
    <cellStyle name="Moneda 2 2 2 2 2 4 3 4 2 2 2 2 2 2 2 2 2 3 2 2 2 2 2" xfId="253"/>
    <cellStyle name="Moneda 2 2 2 2 2 4 3 4 2 2 2 2 2 2 2 2 2 3 2 2 2 2 2 2" xfId="254"/>
    <cellStyle name="Moneda 2 2 2 2 2 4 3 4 2 2 2 2 2 2 2 2 2 3 2 2 2 2 2 2 2" xfId="255"/>
    <cellStyle name="Moneda 2 2 2 2 2 4 3 4 2 2 2 2 2 2 2 2 2 3 2 2 2 2 2 2 3" xfId="256"/>
    <cellStyle name="Moneda 2 2 2 2 2 4 3 4 2 2 2 2 2 2 2 2 2 3 2 2 2 2 2 2 3 2" xfId="257"/>
    <cellStyle name="Moneda 2 2 2 2 2 4 3 4 2 2 2 2 2 2 2 2 2 3 2 2 2 2 2 2 3 2 2" xfId="258"/>
    <cellStyle name="Moneda 2 2 2 2 2 4 3 4 2 2 2 2 2 2 2 2 2 3 2 2 2 2 2 2 3 2 2 2" xfId="259"/>
    <cellStyle name="Moneda 2 2 2 2 2 4 3 4 2 2 2 2 2 2 2 2 2 3 2 2 2 2 2 2 4" xfId="260"/>
    <cellStyle name="Moneda 2 2 2 2 2 4 3 4 2 2 2 2 2 2 2 2 2 3 2 2 3" xfId="261"/>
    <cellStyle name="Moneda 2 2 2 2 2 4 3 4 2 3" xfId="262"/>
    <cellStyle name="Moneda 2 2 2 2 2 4 3 4 2 3 2" xfId="263"/>
    <cellStyle name="Moneda 2 2 2 2 2 4 3 4 2 3 2 2" xfId="264"/>
    <cellStyle name="Moneda 2 2 2 2 2 4 3 4 2 3 2 2 2" xfId="265"/>
    <cellStyle name="Moneda 2 2 2 2 2 4 3 4 2 3 2 2 2 2" xfId="266"/>
    <cellStyle name="Moneda 2 2 2 2 2 4 3 4 2 3 2 2 2 2 2" xfId="267"/>
    <cellStyle name="Moneda 2 2 2 2 2 4 3 4 2 3 2 2 2 2 3" xfId="268"/>
    <cellStyle name="Moneda 2 2 2 2 2 4 3 4 2 3 3" xfId="269"/>
    <cellStyle name="Moneda 2 2 2 2 2 4 3 4 2 3 3 2" xfId="270"/>
    <cellStyle name="Moneda 2 2 3" xfId="271"/>
    <cellStyle name="Moneda 2 2 3 2" xfId="272"/>
    <cellStyle name="Moneda 2 2 3 2 2" xfId="273"/>
    <cellStyle name="Moneda 2 2 3 2 2 2" xfId="274"/>
    <cellStyle name="Moneda 2 2 3 2 2 3" xfId="275"/>
    <cellStyle name="Moneda 2 2 3 2 2 3 2" xfId="276"/>
    <cellStyle name="Moneda 2 2 3 2 2 3 2 2" xfId="277"/>
    <cellStyle name="Moneda 2 2 3 2 2 3 2 3" xfId="278"/>
    <cellStyle name="Moneda 2 2 3 2 2 3 2 3 2" xfId="279"/>
    <cellStyle name="Moneda 2 2 3 2 2 3 2 3 3" xfId="280"/>
    <cellStyle name="Moneda 2 2 3 2 2 3 2 3 3 2" xfId="281"/>
    <cellStyle name="Moneda 2 2 3 2 2 3 2 3 3 2 2" xfId="282"/>
    <cellStyle name="Moneda 3" xfId="283"/>
    <cellStyle name="Moneda 3 2" xfId="284"/>
    <cellStyle name="Moneda 4" xfId="285"/>
    <cellStyle name="Moneda 5" xfId="286"/>
    <cellStyle name="Moneda 5 2" xfId="287"/>
    <cellStyle name="Moneda 6" xfId="288"/>
    <cellStyle name="Moneda 7" xfId="289"/>
    <cellStyle name="Moneda 8" xfId="290"/>
    <cellStyle name="Moneda 8 2" xfId="291"/>
    <cellStyle name="Moneda 8 2 2" xfId="292"/>
    <cellStyle name="Moneda 9" xfId="293"/>
    <cellStyle name="Nivel 1,2.3,5,6,9" xfId="294"/>
    <cellStyle name="Nivel 4" xfId="295"/>
    <cellStyle name="Nivel 7" xfId="296"/>
    <cellStyle name="Normal 10" xfId="297"/>
    <cellStyle name="Normal 11" xfId="298"/>
    <cellStyle name="Normal 12" xfId="299"/>
    <cellStyle name="Normal 13" xfId="300"/>
    <cellStyle name="Normal 14" xfId="301"/>
    <cellStyle name="Normal 15" xfId="302"/>
    <cellStyle name="Normal 2" xfId="303"/>
    <cellStyle name="Normal 3" xfId="304"/>
    <cellStyle name="Normal 3 2" xfId="305"/>
    <cellStyle name="Normal 3 3" xfId="306"/>
    <cellStyle name="Normal 3 3 2" xfId="307"/>
    <cellStyle name="Normal 3 3 2 2" xfId="308"/>
    <cellStyle name="Normal 3 3 2 2 2" xfId="309"/>
    <cellStyle name="Normal 3 3 2 2 3" xfId="310"/>
    <cellStyle name="Normal 3 3 2 2 3 2" xfId="311"/>
    <cellStyle name="Normal 3 3 2 2 3 2 2" xfId="312"/>
    <cellStyle name="Normal 3 3 2 2 3 2 3" xfId="313"/>
    <cellStyle name="Normal 3 3 2 2 3 2 3 2" xfId="314"/>
    <cellStyle name="Normal 3 3 2 2 3 2 3 3" xfId="315"/>
    <cellStyle name="Normal 3 3 2 2 3 2 3 3 2" xfId="316"/>
    <cellStyle name="Normal 3 3 2 2 3 2 3 3 2 2" xfId="317"/>
    <cellStyle name="Normal 3 3 2 2 3 2 3 3 2 3" xfId="318"/>
    <cellStyle name="Normal 4" xfId="319"/>
    <cellStyle name="Normal 4 2" xfId="320"/>
    <cellStyle name="Normal 4 2 2" xfId="321"/>
    <cellStyle name="Normal 4 3" xfId="322"/>
    <cellStyle name="Normal 4 4" xfId="323"/>
    <cellStyle name="Normal 4 5" xfId="324"/>
    <cellStyle name="Normal 4 5 2" xfId="325"/>
    <cellStyle name="Normal 5" xfId="326"/>
    <cellStyle name="Normal 6" xfId="327"/>
    <cellStyle name="Normal 7" xfId="328"/>
    <cellStyle name="Normal 8" xfId="329"/>
    <cellStyle name="Normal 8 2" xfId="330"/>
    <cellStyle name="Normal 8 2 2" xfId="331"/>
    <cellStyle name="Normal 8 2 2 2" xfId="332"/>
    <cellStyle name="Normal 8 2 2 2 2" xfId="333"/>
    <cellStyle name="Normal 8 2 2 2 2 2" xfId="334"/>
    <cellStyle name="Normal 8 2 2 2 2 2 2" xfId="335"/>
    <cellStyle name="Normal 8 2 2 2 2 2 2 2" xfId="336"/>
    <cellStyle name="Normal 8 2 2 2 2 2 2 2 2" xfId="337"/>
    <cellStyle name="Normal 8 2 2 2 2 2 2 3" xfId="338"/>
    <cellStyle name="Normal 9" xfId="339"/>
    <cellStyle name="Porcentaje 2" xfId="340"/>
    <cellStyle name="Porcentaje 2 2" xfId="341"/>
    <cellStyle name="Porcentaje 2 2 2" xfId="342"/>
    <cellStyle name="Porcentaje 2 2 2 2" xfId="343"/>
    <cellStyle name="Porcentaje 2 2 2 2 2" xfId="344"/>
    <cellStyle name="Porcentaje 2 2 2 2 3" xfId="345"/>
    <cellStyle name="Porcentaje 2 2 2 2 3 2" xfId="346"/>
    <cellStyle name="Porcentaje 2 2 2 2 3 2 2" xfId="347"/>
    <cellStyle name="Porcentaje 2 2 2 2 3 2 3" xfId="348"/>
    <cellStyle name="Porcentaje 2 2 2 2 3 2 3 2" xfId="349"/>
    <cellStyle name="Porcentaje 2 2 2 2 3 2 3 3" xfId="350"/>
    <cellStyle name="Porcentaje 2 2 2 2 3 2 3 3 2" xfId="351"/>
    <cellStyle name="Porcentaje 2 2 2 2 3 2 3 3 2 2" xfId="352"/>
    <cellStyle name="Porcentaje 2 3" xfId="353"/>
    <cellStyle name="Porcentaje 3" xfId="3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a:blip r:embed="rId1">
          <a:extLst>
            <a:ext uri="{28A0092B-C50C-407E-A947-70E740481C1C}">
              <a14:useLocalDpi xmlns:a14="http://schemas.microsoft.com/office/drawing/2010/main" val="0"/>
            </a:ext>
          </a:extLst>
        </a:blip>
        <a:srcRect r="2817"/>
        <a:stretch>
          <a:fillRect/>
        </a:stretch>
      </xdr:blipFill>
      <xdr:spPr>
        <a:xfrm>
          <a:off x="10782300" y="28575"/>
          <a:ext cx="1971675" cy="861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D:\yherrera\Downloads\Exportar - 2025-04-09T110011.5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ja1"/>
      <sheetName val="Exportar - 2025-04-09T110011.50"/>
    </sheetNames>
    <sheetDataSet>
      <sheetData sheetId="0">
        <row r="4">
          <cell r="A4" t="str">
            <v>001-2025</v>
          </cell>
          <cell r="B4">
            <v>2290750</v>
          </cell>
        </row>
        <row r="5">
          <cell r="A5" t="str">
            <v>004-2025</v>
          </cell>
          <cell r="B5">
            <v>2266666</v>
          </cell>
        </row>
        <row r="6">
          <cell r="A6" t="str">
            <v>005-2025</v>
          </cell>
          <cell r="B6">
            <v>3875736.5</v>
          </cell>
        </row>
        <row r="7">
          <cell r="A7" t="str">
            <v>006-2025</v>
          </cell>
          <cell r="B7">
            <v>4826666</v>
          </cell>
        </row>
        <row r="8">
          <cell r="A8" t="str">
            <v>007-2025</v>
          </cell>
          <cell r="B8">
            <v>19733333</v>
          </cell>
        </row>
        <row r="9">
          <cell r="A9" t="str">
            <v>009-2025</v>
          </cell>
          <cell r="B9">
            <v>5000000</v>
          </cell>
        </row>
        <row r="10">
          <cell r="A10" t="str">
            <v>010-2025</v>
          </cell>
          <cell r="B10">
            <v>5836045</v>
          </cell>
        </row>
        <row r="11">
          <cell r="A11" t="str">
            <v>011-2025</v>
          </cell>
          <cell r="B11">
            <v>11270715</v>
          </cell>
        </row>
        <row r="12">
          <cell r="A12" t="str">
            <v>012-2025</v>
          </cell>
          <cell r="B12">
            <v>3284400</v>
          </cell>
        </row>
        <row r="13">
          <cell r="A13" t="str">
            <v>013-2025</v>
          </cell>
          <cell r="B13">
            <v>2666667</v>
          </cell>
        </row>
        <row r="14">
          <cell r="A14" t="str">
            <v>014-2025</v>
          </cell>
          <cell r="B14">
            <v>2666666</v>
          </cell>
        </row>
        <row r="15">
          <cell r="A15" t="str">
            <v>015-2025</v>
          </cell>
          <cell r="B15">
            <v>3300000</v>
          </cell>
        </row>
        <row r="16">
          <cell r="A16" t="str">
            <v>016-2025</v>
          </cell>
          <cell r="B16">
            <v>1333333</v>
          </cell>
        </row>
        <row r="17">
          <cell r="A17" t="str">
            <v>017-2025</v>
          </cell>
          <cell r="B17">
            <v>9225010</v>
          </cell>
        </row>
        <row r="18">
          <cell r="A18" t="str">
            <v>021-2025</v>
          </cell>
          <cell r="B18">
            <v>1080351</v>
          </cell>
        </row>
        <row r="19">
          <cell r="A19" t="str">
            <v>034-2023</v>
          </cell>
          <cell r="B19">
            <v>4074614.08</v>
          </cell>
        </row>
        <row r="20">
          <cell r="A20" t="str">
            <v>042-2024</v>
          </cell>
          <cell r="B20">
            <v>81787510</v>
          </cell>
        </row>
        <row r="21">
          <cell r="A21" t="str">
            <v>148-2024</v>
          </cell>
          <cell r="B21">
            <v>64051338</v>
          </cell>
        </row>
        <row r="22">
          <cell r="A22" t="str">
            <v>223-2023</v>
          </cell>
          <cell r="B22">
            <v>50772307</v>
          </cell>
        </row>
        <row r="23">
          <cell r="A23" t="str">
            <v>225-2023</v>
          </cell>
          <cell r="B23">
            <v>14364979.45</v>
          </cell>
        </row>
        <row r="24">
          <cell r="A24" t="str">
            <v>229-2023</v>
          </cell>
          <cell r="B24">
            <v>14892138.3</v>
          </cell>
        </row>
        <row r="25">
          <cell r="A25" t="str">
            <v>231-2023</v>
          </cell>
          <cell r="B25">
            <v>64980760.45</v>
          </cell>
        </row>
        <row r="26">
          <cell r="A26" t="str">
            <v>254-2023</v>
          </cell>
          <cell r="B26">
            <v>8216697.72</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Hoja1">
    <pageSetUpPr fitToPage="1"/>
  </sheetPr>
  <dimension ref="A1:T52"/>
  <sheetViews>
    <sheetView showGridLines="0" tabSelected="1" zoomScale="90" zoomScaleNormal="90" topLeftCell="A2" workbookViewId="0">
      <pane xSplit="1" ySplit="1" topLeftCell="B3" activePane="bottomRight" state="frozen"/>
      <selection/>
      <selection pane="topRight"/>
      <selection pane="bottomLeft"/>
      <selection pane="bottomRight" activeCell="A1" sqref="A1:K1"/>
    </sheetView>
  </sheetViews>
  <sheetFormatPr defaultColWidth="18.75" defaultRowHeight="14.25"/>
  <cols>
    <col min="1" max="1" width="13.5" style="2" customWidth="1"/>
    <col min="2" max="2" width="83.75" style="3" customWidth="1"/>
    <col min="3" max="4" width="14.625" style="4" customWidth="1"/>
    <col min="5" max="5" width="17" style="5" customWidth="1"/>
    <col min="6" max="6" width="20.125" style="5" customWidth="1"/>
    <col min="7" max="7" width="20.625" style="5" customWidth="1"/>
    <col min="8" max="10" width="18.75" style="5"/>
    <col min="11" max="12" width="18.75" style="6"/>
    <col min="13" max="16384" width="18.75" style="7"/>
  </cols>
  <sheetData>
    <row r="1" ht="73.5" customHeight="1" spans="1:12">
      <c r="A1" s="8"/>
      <c r="B1" s="9"/>
      <c r="C1" s="9"/>
      <c r="D1" s="9"/>
      <c r="E1" s="9"/>
      <c r="F1" s="9"/>
      <c r="G1" s="9"/>
      <c r="H1" s="9"/>
      <c r="I1" s="9"/>
      <c r="J1" s="9"/>
      <c r="K1" s="21"/>
      <c r="L1" s="22"/>
    </row>
    <row r="2" s="1" customFormat="1" ht="47.25" spans="1:20">
      <c r="A2" s="10" t="s">
        <v>0</v>
      </c>
      <c r="B2" s="11" t="s">
        <v>1</v>
      </c>
      <c r="C2" s="12" t="s">
        <v>2</v>
      </c>
      <c r="D2" s="12" t="s">
        <v>3</v>
      </c>
      <c r="E2" s="13" t="s">
        <v>4</v>
      </c>
      <c r="F2" s="13" t="s">
        <v>5</v>
      </c>
      <c r="G2" s="13" t="s">
        <v>6</v>
      </c>
      <c r="H2" s="13" t="s">
        <v>7</v>
      </c>
      <c r="I2" s="13" t="s">
        <v>8</v>
      </c>
      <c r="J2" s="13" t="s">
        <v>9</v>
      </c>
      <c r="K2" s="13" t="s">
        <v>10</v>
      </c>
      <c r="L2" s="23"/>
      <c r="M2" s="24"/>
      <c r="N2" s="24"/>
      <c r="O2" s="24"/>
      <c r="P2" s="24"/>
      <c r="Q2" s="24"/>
      <c r="R2" s="24"/>
      <c r="S2" s="24"/>
      <c r="T2" s="24"/>
    </row>
    <row r="3" spans="1:20">
      <c r="A3" s="14" t="s">
        <v>11</v>
      </c>
      <c r="B3" s="14" t="s">
        <v>12</v>
      </c>
      <c r="C3" s="15">
        <v>45701</v>
      </c>
      <c r="D3" s="15">
        <v>46022</v>
      </c>
      <c r="E3" s="16">
        <v>6872250</v>
      </c>
      <c r="F3" s="17"/>
      <c r="G3" s="16">
        <v>0</v>
      </c>
      <c r="H3" s="16">
        <f>+E3+G3</f>
        <v>6872250</v>
      </c>
      <c r="I3" s="25">
        <f>+VLOOKUP(A3,[1]Hoja1!$A$4:$B$26,2,0)</f>
        <v>2290750</v>
      </c>
      <c r="J3" s="26">
        <f>+I3*1/H3</f>
        <v>0.333333333333333</v>
      </c>
      <c r="K3" s="27">
        <f>+H3-I3</f>
        <v>4581500</v>
      </c>
      <c r="L3" s="28"/>
      <c r="M3" s="29"/>
      <c r="N3" s="29"/>
      <c r="O3" s="29"/>
      <c r="P3" s="29"/>
      <c r="Q3" s="29"/>
      <c r="R3" s="29"/>
      <c r="S3" s="29"/>
      <c r="T3" s="29"/>
    </row>
    <row r="4" spans="1:20">
      <c r="A4" s="14" t="s">
        <v>13</v>
      </c>
      <c r="B4" s="14" t="s">
        <v>14</v>
      </c>
      <c r="C4" s="15">
        <v>45702</v>
      </c>
      <c r="D4" s="15">
        <v>46022</v>
      </c>
      <c r="E4" s="16">
        <v>7000000</v>
      </c>
      <c r="F4" s="17"/>
      <c r="G4" s="16">
        <v>0</v>
      </c>
      <c r="H4" s="16">
        <f t="shared" ref="H4:H23" si="0">+E4+G4</f>
        <v>7000000</v>
      </c>
      <c r="I4" s="25">
        <v>1833000</v>
      </c>
      <c r="J4" s="26">
        <f t="shared" ref="J4:J23" si="1">+I4*1/H4</f>
        <v>0.261857142857143</v>
      </c>
      <c r="K4" s="27">
        <f t="shared" ref="K4:K23" si="2">+H4-I4</f>
        <v>5167000</v>
      </c>
      <c r="L4" s="28"/>
      <c r="M4" s="29"/>
      <c r="N4" s="29"/>
      <c r="O4" s="29"/>
      <c r="P4" s="29"/>
      <c r="Q4" s="29"/>
      <c r="R4" s="29"/>
      <c r="S4" s="29"/>
      <c r="T4" s="29"/>
    </row>
    <row r="5" spans="1:20">
      <c r="A5" s="14" t="s">
        <v>15</v>
      </c>
      <c r="B5" s="14" t="s">
        <v>16</v>
      </c>
      <c r="C5" s="15">
        <v>45702</v>
      </c>
      <c r="D5" s="15">
        <v>45754</v>
      </c>
      <c r="E5" s="16">
        <v>1341400</v>
      </c>
      <c r="F5" s="17"/>
      <c r="G5" s="16">
        <v>0</v>
      </c>
      <c r="H5" s="16">
        <f t="shared" si="0"/>
        <v>1341400</v>
      </c>
      <c r="I5" s="30">
        <v>1341400</v>
      </c>
      <c r="J5" s="26">
        <f t="shared" si="1"/>
        <v>1</v>
      </c>
      <c r="K5" s="27">
        <f t="shared" si="2"/>
        <v>0</v>
      </c>
      <c r="L5" s="28"/>
      <c r="M5" s="29"/>
      <c r="N5" s="29"/>
      <c r="O5" s="29"/>
      <c r="P5" s="29"/>
      <c r="Q5" s="29"/>
      <c r="R5" s="29"/>
      <c r="S5" s="29"/>
      <c r="T5" s="29"/>
    </row>
    <row r="6" spans="1:20">
      <c r="A6" s="14" t="s">
        <v>17</v>
      </c>
      <c r="B6" s="14" t="s">
        <v>18</v>
      </c>
      <c r="C6" s="15">
        <v>45702</v>
      </c>
      <c r="D6" s="15">
        <v>45900</v>
      </c>
      <c r="E6" s="16">
        <v>28000000</v>
      </c>
      <c r="F6" s="17"/>
      <c r="G6" s="16">
        <v>0</v>
      </c>
      <c r="H6" s="16">
        <f t="shared" si="0"/>
        <v>28000000</v>
      </c>
      <c r="I6" s="31">
        <v>14266666</v>
      </c>
      <c r="J6" s="26">
        <f t="shared" si="1"/>
        <v>0.509523785714286</v>
      </c>
      <c r="K6" s="27">
        <f t="shared" si="2"/>
        <v>13733334</v>
      </c>
      <c r="L6" s="28"/>
      <c r="M6" s="29"/>
      <c r="N6" s="29"/>
      <c r="O6" s="29"/>
      <c r="P6" s="29"/>
      <c r="Q6" s="29"/>
      <c r="R6" s="29"/>
      <c r="S6" s="29"/>
      <c r="T6" s="29"/>
    </row>
    <row r="7" spans="1:20">
      <c r="A7" s="14" t="s">
        <v>19</v>
      </c>
      <c r="B7" s="14" t="s">
        <v>20</v>
      </c>
      <c r="C7" s="15">
        <v>45702</v>
      </c>
      <c r="D7" s="15">
        <v>45900</v>
      </c>
      <c r="E7" s="16">
        <v>47876745</v>
      </c>
      <c r="F7" s="17"/>
      <c r="G7" s="16">
        <v>0</v>
      </c>
      <c r="H7" s="16">
        <v>24394341.5</v>
      </c>
      <c r="I7" s="30">
        <v>24394341.5</v>
      </c>
      <c r="J7" s="26">
        <f t="shared" si="1"/>
        <v>1</v>
      </c>
      <c r="K7" s="27">
        <f t="shared" si="2"/>
        <v>0</v>
      </c>
      <c r="L7" s="28"/>
      <c r="M7" s="29"/>
      <c r="N7" s="29"/>
      <c r="O7" s="29"/>
      <c r="P7" s="29"/>
      <c r="Q7" s="29"/>
      <c r="R7" s="29"/>
      <c r="S7" s="29"/>
      <c r="T7" s="29"/>
    </row>
    <row r="8" spans="1:20">
      <c r="A8" s="14" t="s">
        <v>21</v>
      </c>
      <c r="B8" s="14" t="s">
        <v>22</v>
      </c>
      <c r="C8" s="15">
        <v>45703</v>
      </c>
      <c r="D8" s="15">
        <v>45900</v>
      </c>
      <c r="E8" s="16">
        <v>63350000</v>
      </c>
      <c r="F8" s="17"/>
      <c r="G8" s="16">
        <v>0</v>
      </c>
      <c r="H8" s="16">
        <v>31976666</v>
      </c>
      <c r="I8" s="30">
        <v>31976666</v>
      </c>
      <c r="J8" s="26">
        <f t="shared" si="1"/>
        <v>1</v>
      </c>
      <c r="K8" s="27">
        <f t="shared" si="2"/>
        <v>0</v>
      </c>
      <c r="L8" s="28"/>
      <c r="M8" s="29"/>
      <c r="N8" s="29"/>
      <c r="O8" s="29"/>
      <c r="P8" s="29"/>
      <c r="Q8" s="29"/>
      <c r="R8" s="29"/>
      <c r="S8" s="29"/>
      <c r="T8" s="29"/>
    </row>
    <row r="9" spans="1:20">
      <c r="A9" s="14" t="s">
        <v>23</v>
      </c>
      <c r="B9" s="14" t="s">
        <v>24</v>
      </c>
      <c r="C9" s="15">
        <v>45705</v>
      </c>
      <c r="D9" s="15">
        <v>45916</v>
      </c>
      <c r="E9" s="16">
        <v>56000000</v>
      </c>
      <c r="F9" s="17"/>
      <c r="G9" s="16">
        <v>0</v>
      </c>
      <c r="H9" s="16">
        <v>35733333</v>
      </c>
      <c r="I9" s="30">
        <v>35733333</v>
      </c>
      <c r="J9" s="26">
        <f t="shared" si="1"/>
        <v>1</v>
      </c>
      <c r="K9" s="27">
        <f t="shared" si="2"/>
        <v>0</v>
      </c>
      <c r="L9" s="28"/>
      <c r="M9" s="29"/>
      <c r="N9" s="29"/>
      <c r="O9" s="29"/>
      <c r="P9" s="29"/>
      <c r="Q9" s="29"/>
      <c r="R9" s="29"/>
      <c r="S9" s="29"/>
      <c r="T9" s="29"/>
    </row>
    <row r="10" spans="1:20">
      <c r="A10" s="14" t="s">
        <v>25</v>
      </c>
      <c r="B10" s="14" t="s">
        <v>26</v>
      </c>
      <c r="C10" s="15">
        <v>45707</v>
      </c>
      <c r="D10" s="15">
        <v>45900</v>
      </c>
      <c r="E10" s="16">
        <v>87500000</v>
      </c>
      <c r="F10" s="17"/>
      <c r="G10" s="16">
        <v>0</v>
      </c>
      <c r="H10" s="16">
        <v>42500000</v>
      </c>
      <c r="I10" s="30">
        <v>42500000</v>
      </c>
      <c r="J10" s="26">
        <f t="shared" si="1"/>
        <v>1</v>
      </c>
      <c r="K10" s="27">
        <f t="shared" si="2"/>
        <v>0</v>
      </c>
      <c r="L10" s="28"/>
      <c r="M10" s="29"/>
      <c r="N10" s="29"/>
      <c r="O10" s="29"/>
      <c r="P10" s="29"/>
      <c r="Q10" s="29"/>
      <c r="R10" s="29"/>
      <c r="S10" s="29"/>
      <c r="T10" s="29"/>
    </row>
    <row r="11" spans="1:20">
      <c r="A11" s="14" t="s">
        <v>27</v>
      </c>
      <c r="B11" s="14" t="s">
        <v>28</v>
      </c>
      <c r="C11" s="18">
        <v>45707</v>
      </c>
      <c r="D11" s="15">
        <v>45930</v>
      </c>
      <c r="E11" s="16">
        <v>33348832</v>
      </c>
      <c r="F11" s="17"/>
      <c r="G11" s="16">
        <v>0</v>
      </c>
      <c r="H11" s="16">
        <v>18341857</v>
      </c>
      <c r="I11" s="30">
        <v>18341857</v>
      </c>
      <c r="J11" s="26">
        <f t="shared" si="1"/>
        <v>1</v>
      </c>
      <c r="K11" s="27">
        <f t="shared" si="2"/>
        <v>0</v>
      </c>
      <c r="L11" s="28"/>
      <c r="M11" s="29"/>
      <c r="N11" s="29"/>
      <c r="O11" s="29"/>
      <c r="P11" s="29"/>
      <c r="Q11" s="29"/>
      <c r="R11" s="29"/>
      <c r="S11" s="29"/>
      <c r="T11" s="29"/>
    </row>
    <row r="12" spans="1:20">
      <c r="A12" s="14" t="s">
        <v>29</v>
      </c>
      <c r="B12" s="14" t="s">
        <v>30</v>
      </c>
      <c r="C12" s="18" t="s">
        <v>31</v>
      </c>
      <c r="D12" s="15" t="s">
        <v>32</v>
      </c>
      <c r="E12" s="16">
        <v>80507150</v>
      </c>
      <c r="F12" s="17"/>
      <c r="G12" s="16">
        <v>0</v>
      </c>
      <c r="H12" s="16">
        <v>27372145</v>
      </c>
      <c r="I12" s="30">
        <v>27372145</v>
      </c>
      <c r="J12" s="26">
        <f t="shared" si="1"/>
        <v>1</v>
      </c>
      <c r="K12" s="27">
        <f t="shared" si="2"/>
        <v>0</v>
      </c>
      <c r="L12" s="28"/>
      <c r="M12" s="29"/>
      <c r="N12" s="29"/>
      <c r="O12" s="29"/>
      <c r="P12" s="29"/>
      <c r="Q12" s="29"/>
      <c r="R12" s="29"/>
      <c r="S12" s="29"/>
      <c r="T12" s="29"/>
    </row>
    <row r="13" spans="1:20">
      <c r="A13" s="14" t="s">
        <v>33</v>
      </c>
      <c r="B13" s="14" t="s">
        <v>34</v>
      </c>
      <c r="C13" s="18" t="s">
        <v>31</v>
      </c>
      <c r="D13" s="15" t="s">
        <v>35</v>
      </c>
      <c r="E13" s="16">
        <v>57477000</v>
      </c>
      <c r="F13" s="17"/>
      <c r="G13" s="16">
        <v>0</v>
      </c>
      <c r="H13" s="16">
        <v>27917400</v>
      </c>
      <c r="I13" s="30">
        <v>27917400</v>
      </c>
      <c r="J13" s="26">
        <f t="shared" si="1"/>
        <v>1</v>
      </c>
      <c r="K13" s="27">
        <f t="shared" si="2"/>
        <v>0</v>
      </c>
      <c r="L13" s="28"/>
      <c r="M13" s="29"/>
      <c r="N13" s="29"/>
      <c r="O13" s="29"/>
      <c r="P13" s="29"/>
      <c r="Q13" s="29"/>
      <c r="R13" s="29"/>
      <c r="S13" s="29"/>
      <c r="T13" s="29"/>
    </row>
    <row r="14" spans="1:20">
      <c r="A14" s="14" t="s">
        <v>36</v>
      </c>
      <c r="B14" s="14" t="s">
        <v>37</v>
      </c>
      <c r="C14" s="18" t="s">
        <v>31</v>
      </c>
      <c r="D14" s="15" t="s">
        <v>38</v>
      </c>
      <c r="E14" s="16">
        <v>56000000</v>
      </c>
      <c r="F14" s="17"/>
      <c r="G14" s="16">
        <v>0</v>
      </c>
      <c r="H14" s="16">
        <v>26666667</v>
      </c>
      <c r="I14" s="30">
        <v>26666667</v>
      </c>
      <c r="J14" s="26">
        <f t="shared" si="1"/>
        <v>1</v>
      </c>
      <c r="K14" s="27">
        <f t="shared" si="2"/>
        <v>0</v>
      </c>
      <c r="L14" s="28"/>
      <c r="M14" s="29"/>
      <c r="N14" s="29"/>
      <c r="O14" s="29"/>
      <c r="P14" s="29"/>
      <c r="Q14" s="29"/>
      <c r="R14" s="29"/>
      <c r="S14" s="29"/>
      <c r="T14" s="29"/>
    </row>
    <row r="15" spans="1:20">
      <c r="A15" s="14" t="s">
        <v>39</v>
      </c>
      <c r="B15" s="14" t="s">
        <v>40</v>
      </c>
      <c r="C15" s="18" t="s">
        <v>31</v>
      </c>
      <c r="D15" s="15" t="s">
        <v>41</v>
      </c>
      <c r="E15" s="16">
        <v>56000000</v>
      </c>
      <c r="F15" s="17"/>
      <c r="G15" s="16">
        <v>0</v>
      </c>
      <c r="H15" s="16">
        <v>26666666</v>
      </c>
      <c r="I15" s="30">
        <v>26666666</v>
      </c>
      <c r="J15" s="26">
        <f t="shared" si="1"/>
        <v>1</v>
      </c>
      <c r="K15" s="27">
        <f t="shared" si="2"/>
        <v>0</v>
      </c>
      <c r="L15" s="28"/>
      <c r="M15" s="29"/>
      <c r="N15" s="29"/>
      <c r="O15" s="29"/>
      <c r="P15" s="29"/>
      <c r="Q15" s="29"/>
      <c r="R15" s="29"/>
      <c r="S15" s="29"/>
      <c r="T15" s="29"/>
    </row>
    <row r="16" spans="1:20">
      <c r="A16" s="14" t="s">
        <v>42</v>
      </c>
      <c r="B16" s="14" t="s">
        <v>43</v>
      </c>
      <c r="C16" s="18" t="s">
        <v>44</v>
      </c>
      <c r="D16" s="15" t="s">
        <v>35</v>
      </c>
      <c r="E16" s="16">
        <v>63000000</v>
      </c>
      <c r="F16" s="17"/>
      <c r="G16" s="16">
        <v>0</v>
      </c>
      <c r="H16" s="16">
        <v>30300000</v>
      </c>
      <c r="I16" s="30">
        <v>30300000</v>
      </c>
      <c r="J16" s="26">
        <f t="shared" si="1"/>
        <v>1</v>
      </c>
      <c r="K16" s="27">
        <f t="shared" si="2"/>
        <v>0</v>
      </c>
      <c r="L16" s="28"/>
      <c r="M16" s="29"/>
      <c r="N16" s="29"/>
      <c r="O16" s="29"/>
      <c r="P16" s="29"/>
      <c r="Q16" s="29"/>
      <c r="R16" s="29"/>
      <c r="S16" s="29"/>
      <c r="T16" s="29"/>
    </row>
    <row r="17" spans="1:20">
      <c r="A17" s="14" t="s">
        <v>45</v>
      </c>
      <c r="B17" s="14" t="s">
        <v>46</v>
      </c>
      <c r="C17" s="18" t="s">
        <v>47</v>
      </c>
      <c r="D17" s="15" t="s">
        <v>48</v>
      </c>
      <c r="E17" s="16">
        <v>56000000</v>
      </c>
      <c r="F17" s="17"/>
      <c r="G17" s="16">
        <v>0</v>
      </c>
      <c r="H17" s="16">
        <v>25333333</v>
      </c>
      <c r="I17" s="30">
        <v>25333333</v>
      </c>
      <c r="J17" s="26">
        <f t="shared" si="1"/>
        <v>1</v>
      </c>
      <c r="K17" s="27">
        <f t="shared" si="2"/>
        <v>0</v>
      </c>
      <c r="L17" s="28"/>
      <c r="M17" s="29"/>
      <c r="N17" s="29"/>
      <c r="O17" s="29"/>
      <c r="P17" s="29"/>
      <c r="Q17" s="29"/>
      <c r="R17" s="29"/>
      <c r="S17" s="29"/>
      <c r="T17" s="29"/>
    </row>
    <row r="18" spans="1:20">
      <c r="A18" s="14" t="s">
        <v>49</v>
      </c>
      <c r="B18" s="14" t="s">
        <v>50</v>
      </c>
      <c r="C18" s="18" t="s">
        <v>51</v>
      </c>
      <c r="D18" s="15" t="s">
        <v>52</v>
      </c>
      <c r="E18" s="16">
        <v>57195070</v>
      </c>
      <c r="F18" s="17"/>
      <c r="G18" s="16">
        <v>0</v>
      </c>
      <c r="H18" s="16">
        <f t="shared" si="0"/>
        <v>57195070</v>
      </c>
      <c r="I18" s="30">
        <v>23062526</v>
      </c>
      <c r="J18" s="26">
        <f t="shared" si="1"/>
        <v>0.403225767535559</v>
      </c>
      <c r="K18" s="27">
        <f t="shared" si="2"/>
        <v>34132544</v>
      </c>
      <c r="L18" s="28"/>
      <c r="M18" s="29"/>
      <c r="N18" s="29"/>
      <c r="O18" s="29"/>
      <c r="P18" s="29"/>
      <c r="Q18" s="29"/>
      <c r="R18" s="29"/>
      <c r="S18" s="29"/>
      <c r="T18" s="29"/>
    </row>
    <row r="19" spans="1:20">
      <c r="A19" s="14" t="s">
        <v>53</v>
      </c>
      <c r="B19" s="14" t="s">
        <v>54</v>
      </c>
      <c r="C19" s="18" t="s">
        <v>44</v>
      </c>
      <c r="D19" s="15" t="s">
        <v>35</v>
      </c>
      <c r="E19" s="16">
        <v>30800000</v>
      </c>
      <c r="F19" s="17"/>
      <c r="G19" s="16">
        <v>0</v>
      </c>
      <c r="H19" s="16">
        <f t="shared" si="0"/>
        <v>30800000</v>
      </c>
      <c r="I19" s="25" t="e">
        <v>#N/A</v>
      </c>
      <c r="J19" s="26" t="e">
        <f t="shared" si="1"/>
        <v>#N/A</v>
      </c>
      <c r="K19" s="27" t="e">
        <f t="shared" si="2"/>
        <v>#N/A</v>
      </c>
      <c r="L19" s="28"/>
      <c r="M19" s="29"/>
      <c r="N19" s="29"/>
      <c r="O19" s="29"/>
      <c r="P19" s="29"/>
      <c r="Q19" s="29"/>
      <c r="R19" s="29"/>
      <c r="S19" s="29"/>
      <c r="T19" s="29"/>
    </row>
    <row r="20" spans="1:20">
      <c r="A20" s="14" t="s">
        <v>55</v>
      </c>
      <c r="B20" s="14" t="s">
        <v>56</v>
      </c>
      <c r="C20" s="18" t="s">
        <v>51</v>
      </c>
      <c r="D20" s="15" t="s">
        <v>57</v>
      </c>
      <c r="E20" s="16">
        <v>224630942</v>
      </c>
      <c r="F20" s="17"/>
      <c r="G20" s="16">
        <v>5016742.2</v>
      </c>
      <c r="H20" s="16">
        <f t="shared" si="0"/>
        <v>229647684.2</v>
      </c>
      <c r="I20" s="32">
        <v>136389999.62</v>
      </c>
      <c r="J20" s="26">
        <f t="shared" si="1"/>
        <v>0.593909753956927</v>
      </c>
      <c r="K20" s="27">
        <f t="shared" si="2"/>
        <v>93257684.58</v>
      </c>
      <c r="L20" s="28"/>
      <c r="M20" s="29"/>
      <c r="N20" s="29"/>
      <c r="O20" s="29"/>
      <c r="P20" s="29"/>
      <c r="Q20" s="29"/>
      <c r="R20" s="29"/>
      <c r="S20" s="29"/>
      <c r="T20" s="29"/>
    </row>
    <row r="21" spans="1:20">
      <c r="A21" s="14" t="s">
        <v>58</v>
      </c>
      <c r="B21" s="14" t="s">
        <v>59</v>
      </c>
      <c r="C21" s="18" t="s">
        <v>60</v>
      </c>
      <c r="D21" s="15" t="s">
        <v>35</v>
      </c>
      <c r="E21" s="16">
        <v>56718445</v>
      </c>
      <c r="F21" s="17"/>
      <c r="G21" s="16">
        <v>0</v>
      </c>
      <c r="H21" s="16">
        <f t="shared" si="0"/>
        <v>56718445</v>
      </c>
      <c r="I21" s="30">
        <v>25388256</v>
      </c>
      <c r="J21" s="26">
        <f t="shared" si="1"/>
        <v>0.447619041742065</v>
      </c>
      <c r="K21" s="27">
        <f t="shared" si="2"/>
        <v>31330189</v>
      </c>
      <c r="L21" s="28"/>
      <c r="M21" s="29"/>
      <c r="N21" s="29"/>
      <c r="O21" s="29"/>
      <c r="P21" s="29"/>
      <c r="Q21" s="29"/>
      <c r="R21" s="29"/>
      <c r="S21" s="29"/>
      <c r="T21" s="29"/>
    </row>
    <row r="22" spans="1:20">
      <c r="A22" s="14" t="s">
        <v>61</v>
      </c>
      <c r="B22" s="14" t="s">
        <v>62</v>
      </c>
      <c r="C22" s="18">
        <v>45750</v>
      </c>
      <c r="D22" s="15" t="s">
        <v>63</v>
      </c>
      <c r="E22" s="16">
        <v>7105224</v>
      </c>
      <c r="F22" s="17"/>
      <c r="G22" s="16">
        <v>0</v>
      </c>
      <c r="H22" s="16">
        <f t="shared" ref="H22" si="3">+E22+G22</f>
        <v>7105224</v>
      </c>
      <c r="I22" s="25" t="e">
        <v>#N/A</v>
      </c>
      <c r="J22" s="26" t="e">
        <f t="shared" ref="J22" si="4">+I22*1/H22</f>
        <v>#N/A</v>
      </c>
      <c r="K22" s="27" t="e">
        <f t="shared" ref="K22" si="5">+H22-I22</f>
        <v>#N/A</v>
      </c>
      <c r="L22" s="28"/>
      <c r="M22" s="29"/>
      <c r="N22" s="29"/>
      <c r="O22" s="29"/>
      <c r="P22" s="29"/>
      <c r="Q22" s="29"/>
      <c r="R22" s="29"/>
      <c r="S22" s="29"/>
      <c r="T22" s="29"/>
    </row>
    <row r="23" spans="1:20">
      <c r="A23" s="14" t="s">
        <v>64</v>
      </c>
      <c r="B23" s="14" t="s">
        <v>65</v>
      </c>
      <c r="C23" s="18" t="s">
        <v>60</v>
      </c>
      <c r="D23" s="15" t="s">
        <v>66</v>
      </c>
      <c r="E23" s="16">
        <v>14499901</v>
      </c>
      <c r="F23" s="17"/>
      <c r="G23" s="16">
        <v>0</v>
      </c>
      <c r="H23" s="16">
        <f t="shared" si="0"/>
        <v>14499901</v>
      </c>
      <c r="I23" s="16">
        <v>14499901</v>
      </c>
      <c r="J23" s="26">
        <f t="shared" si="1"/>
        <v>1</v>
      </c>
      <c r="K23" s="27">
        <f t="shared" si="2"/>
        <v>0</v>
      </c>
      <c r="L23" s="28"/>
      <c r="M23" s="29"/>
      <c r="N23" s="29"/>
      <c r="O23" s="29"/>
      <c r="P23" s="29"/>
      <c r="Q23" s="29"/>
      <c r="R23" s="29"/>
      <c r="S23" s="29"/>
      <c r="T23" s="29"/>
    </row>
    <row r="24" spans="1:20">
      <c r="A24" s="14" t="s">
        <v>67</v>
      </c>
      <c r="B24" s="14" t="s">
        <v>68</v>
      </c>
      <c r="C24" s="18" t="s">
        <v>69</v>
      </c>
      <c r="D24" s="15" t="s">
        <v>63</v>
      </c>
      <c r="E24" s="16">
        <v>7289760</v>
      </c>
      <c r="F24" s="17"/>
      <c r="G24" s="16">
        <v>0</v>
      </c>
      <c r="H24" s="16">
        <f t="shared" ref="H24:H29" si="6">+E24+G24</f>
        <v>7289760</v>
      </c>
      <c r="I24" s="16">
        <v>1100000</v>
      </c>
      <c r="J24" s="26">
        <f t="shared" ref="J24:J29" si="7">+I24*1/H24</f>
        <v>0.15089660016242</v>
      </c>
      <c r="K24" s="27">
        <f t="shared" ref="K24:K29" si="8">+H24-I24</f>
        <v>6189760</v>
      </c>
      <c r="L24" s="28"/>
      <c r="M24" s="29"/>
      <c r="N24" s="29"/>
      <c r="O24" s="29"/>
      <c r="P24" s="29"/>
      <c r="Q24" s="29"/>
      <c r="R24" s="29"/>
      <c r="S24" s="29"/>
      <c r="T24" s="29"/>
    </row>
    <row r="25" spans="1:20">
      <c r="A25" s="14" t="s">
        <v>70</v>
      </c>
      <c r="B25" s="14" t="s">
        <v>71</v>
      </c>
      <c r="C25" s="18" t="s">
        <v>72</v>
      </c>
      <c r="D25" s="15" t="s">
        <v>73</v>
      </c>
      <c r="E25" s="16">
        <v>335470563</v>
      </c>
      <c r="F25" s="17"/>
      <c r="G25" s="16">
        <v>0</v>
      </c>
      <c r="H25" s="16">
        <f t="shared" si="6"/>
        <v>335470563</v>
      </c>
      <c r="I25" s="16">
        <v>249739197</v>
      </c>
      <c r="J25" s="26">
        <f t="shared" si="7"/>
        <v>0.744444444742533</v>
      </c>
      <c r="K25" s="27">
        <f t="shared" si="8"/>
        <v>85731366</v>
      </c>
      <c r="L25" s="28"/>
      <c r="M25" s="29"/>
      <c r="N25" s="29"/>
      <c r="O25" s="29"/>
      <c r="P25" s="29"/>
      <c r="Q25" s="29"/>
      <c r="R25" s="29"/>
      <c r="S25" s="29"/>
      <c r="T25" s="29"/>
    </row>
    <row r="26" spans="1:20">
      <c r="A26" s="14" t="s">
        <v>74</v>
      </c>
      <c r="B26" s="14" t="s">
        <v>75</v>
      </c>
      <c r="C26" s="18" t="s">
        <v>76</v>
      </c>
      <c r="D26" s="15" t="s">
        <v>77</v>
      </c>
      <c r="E26" s="16">
        <v>12913000</v>
      </c>
      <c r="F26" s="17"/>
      <c r="G26" s="16">
        <v>0</v>
      </c>
      <c r="H26" s="16">
        <f t="shared" si="6"/>
        <v>12913000</v>
      </c>
      <c r="I26" s="16" t="e">
        <v>#N/A</v>
      </c>
      <c r="J26" s="26" t="e">
        <f t="shared" si="7"/>
        <v>#N/A</v>
      </c>
      <c r="K26" s="27" t="e">
        <f t="shared" si="8"/>
        <v>#N/A</v>
      </c>
      <c r="L26" s="28"/>
      <c r="M26" s="29"/>
      <c r="N26" s="29"/>
      <c r="O26" s="29"/>
      <c r="P26" s="29"/>
      <c r="Q26" s="29"/>
      <c r="R26" s="29"/>
      <c r="S26" s="29"/>
      <c r="T26" s="29"/>
    </row>
    <row r="27" spans="1:20">
      <c r="A27" s="14" t="s">
        <v>78</v>
      </c>
      <c r="B27" s="14" t="s">
        <v>79</v>
      </c>
      <c r="C27" s="18" t="s">
        <v>80</v>
      </c>
      <c r="D27" s="15" t="s">
        <v>81</v>
      </c>
      <c r="E27" s="16">
        <v>14747670</v>
      </c>
      <c r="F27" s="17"/>
      <c r="G27" s="16">
        <v>0</v>
      </c>
      <c r="H27" s="16">
        <f t="shared" si="6"/>
        <v>14747670</v>
      </c>
      <c r="I27" s="16">
        <v>14747670</v>
      </c>
      <c r="J27" s="26">
        <f t="shared" si="7"/>
        <v>1</v>
      </c>
      <c r="K27" s="27">
        <f t="shared" si="8"/>
        <v>0</v>
      </c>
      <c r="L27" s="28"/>
      <c r="M27" s="29"/>
      <c r="N27" s="29"/>
      <c r="O27" s="29"/>
      <c r="P27" s="29"/>
      <c r="Q27" s="29"/>
      <c r="R27" s="29"/>
      <c r="S27" s="29"/>
      <c r="T27" s="29"/>
    </row>
    <row r="28" spans="1:20">
      <c r="A28" s="14" t="s">
        <v>82</v>
      </c>
      <c r="B28" s="14" t="s">
        <v>83</v>
      </c>
      <c r="C28" s="18" t="s">
        <v>84</v>
      </c>
      <c r="D28" s="15" t="s">
        <v>63</v>
      </c>
      <c r="E28" s="16">
        <v>145000000</v>
      </c>
      <c r="F28" s="17"/>
      <c r="G28" s="16">
        <v>0</v>
      </c>
      <c r="H28" s="16">
        <f t="shared" si="6"/>
        <v>145000000</v>
      </c>
      <c r="I28" s="16" t="e">
        <v>#N/A</v>
      </c>
      <c r="J28" s="26" t="e">
        <f t="shared" si="7"/>
        <v>#N/A</v>
      </c>
      <c r="K28" s="27" t="e">
        <f t="shared" si="8"/>
        <v>#N/A</v>
      </c>
      <c r="L28" s="28"/>
      <c r="M28" s="29"/>
      <c r="N28" s="29"/>
      <c r="O28" s="29"/>
      <c r="P28" s="29"/>
      <c r="Q28" s="29"/>
      <c r="R28" s="29"/>
      <c r="S28" s="29"/>
      <c r="T28" s="29"/>
    </row>
    <row r="29" spans="1:20">
      <c r="A29" s="14" t="s">
        <v>85</v>
      </c>
      <c r="B29" s="14" t="s">
        <v>86</v>
      </c>
      <c r="C29" s="18" t="s">
        <v>84</v>
      </c>
      <c r="D29" s="15" t="s">
        <v>87</v>
      </c>
      <c r="E29" s="16">
        <v>24191594</v>
      </c>
      <c r="F29" s="17"/>
      <c r="G29" s="16">
        <v>0</v>
      </c>
      <c r="H29" s="16">
        <f t="shared" si="6"/>
        <v>24191594</v>
      </c>
      <c r="I29" s="16">
        <v>6123184</v>
      </c>
      <c r="J29" s="26">
        <f t="shared" si="7"/>
        <v>0.253112052062382</v>
      </c>
      <c r="K29" s="27">
        <f t="shared" si="8"/>
        <v>18068410</v>
      </c>
      <c r="L29" s="28"/>
      <c r="M29" s="29"/>
      <c r="N29" s="29"/>
      <c r="O29" s="29"/>
      <c r="P29" s="29"/>
      <c r="Q29" s="29"/>
      <c r="R29" s="29"/>
      <c r="S29" s="29"/>
      <c r="T29" s="29"/>
    </row>
    <row r="30" ht="16.5" customHeight="1" spans="1:20">
      <c r="A30" s="14" t="s">
        <v>88</v>
      </c>
      <c r="B30" s="14" t="s">
        <v>89</v>
      </c>
      <c r="C30" s="19">
        <v>45750</v>
      </c>
      <c r="D30" s="15">
        <v>45961</v>
      </c>
      <c r="E30" s="16">
        <v>48098400</v>
      </c>
      <c r="F30" s="17"/>
      <c r="G30" s="16">
        <v>0</v>
      </c>
      <c r="H30" s="16">
        <f t="shared" ref="H30" si="9">+E30+G30</f>
        <v>48098400</v>
      </c>
      <c r="I30" s="16">
        <v>21173839.51</v>
      </c>
      <c r="J30" s="26">
        <f t="shared" ref="J30" si="10">+I30*1/H30</f>
        <v>0.440219207083811</v>
      </c>
      <c r="K30" s="27">
        <f t="shared" ref="K30" si="11">+H30-I30</f>
        <v>26924560.49</v>
      </c>
      <c r="L30" s="28"/>
      <c r="M30" s="29"/>
      <c r="N30" s="29"/>
      <c r="O30" s="29"/>
      <c r="P30" s="29"/>
      <c r="Q30" s="29"/>
      <c r="R30" s="29"/>
      <c r="S30" s="29"/>
      <c r="T30" s="29"/>
    </row>
    <row r="31" ht="16.5" customHeight="1" spans="1:20">
      <c r="A31" s="20" t="s">
        <v>88</v>
      </c>
      <c r="B31" s="14" t="s">
        <v>90</v>
      </c>
      <c r="C31" s="19">
        <v>45748</v>
      </c>
      <c r="D31" s="15">
        <v>45961</v>
      </c>
      <c r="E31" s="16">
        <v>33600000</v>
      </c>
      <c r="F31" s="17"/>
      <c r="G31" s="16">
        <v>0</v>
      </c>
      <c r="H31" s="16">
        <f t="shared" ref="H31" si="12">+E31+G31</f>
        <v>33600000</v>
      </c>
      <c r="I31" s="16">
        <v>21173839.51</v>
      </c>
      <c r="J31" s="26">
        <f t="shared" ref="J31" si="13">+I31*1/H31</f>
        <v>0.630173794940476</v>
      </c>
      <c r="K31" s="27">
        <f t="shared" ref="K31" si="14">+H31-I31</f>
        <v>12426160.49</v>
      </c>
      <c r="L31" s="28"/>
      <c r="M31" s="29"/>
      <c r="N31" s="29"/>
      <c r="O31" s="29"/>
      <c r="P31" s="29"/>
      <c r="Q31" s="29"/>
      <c r="R31" s="29"/>
      <c r="S31" s="29"/>
      <c r="T31" s="29"/>
    </row>
    <row r="32" spans="1:20">
      <c r="A32" s="14" t="s">
        <v>91</v>
      </c>
      <c r="B32" s="14" t="s">
        <v>92</v>
      </c>
      <c r="C32" s="19">
        <v>45748</v>
      </c>
      <c r="D32" s="15">
        <v>45930</v>
      </c>
      <c r="E32" s="16">
        <v>48000000</v>
      </c>
      <c r="F32" s="17"/>
      <c r="G32" s="16">
        <v>0</v>
      </c>
      <c r="H32" s="16">
        <f t="shared" ref="H32" si="15">+E32+G32</f>
        <v>48000000</v>
      </c>
      <c r="I32" s="16">
        <v>16000000</v>
      </c>
      <c r="J32" s="26">
        <f t="shared" ref="J32:J33" si="16">+I32*1/H32</f>
        <v>0.333333333333333</v>
      </c>
      <c r="K32" s="27">
        <f t="shared" ref="K32:K33" si="17">+H32-I32</f>
        <v>32000000</v>
      </c>
      <c r="L32" s="28"/>
      <c r="M32" s="29"/>
      <c r="N32" s="29"/>
      <c r="O32" s="29"/>
      <c r="P32" s="29"/>
      <c r="Q32" s="29"/>
      <c r="R32" s="29"/>
      <c r="S32" s="29"/>
      <c r="T32" s="29"/>
    </row>
    <row r="33" spans="1:20">
      <c r="A33" s="14" t="s">
        <v>93</v>
      </c>
      <c r="B33" s="14" t="s">
        <v>94</v>
      </c>
      <c r="C33" s="19">
        <v>45809</v>
      </c>
      <c r="D33" s="15">
        <v>45930</v>
      </c>
      <c r="E33" s="16">
        <v>26712719</v>
      </c>
      <c r="F33" s="17"/>
      <c r="G33" s="16">
        <v>0</v>
      </c>
      <c r="H33" s="16">
        <v>26712719</v>
      </c>
      <c r="I33" s="16" t="e">
        <v>#N/A</v>
      </c>
      <c r="J33" s="26" t="e">
        <f t="shared" si="16"/>
        <v>#N/A</v>
      </c>
      <c r="K33" s="27" t="e">
        <f t="shared" si="17"/>
        <v>#N/A</v>
      </c>
      <c r="L33" s="28"/>
      <c r="M33" s="29"/>
      <c r="N33" s="29"/>
      <c r="O33" s="29"/>
      <c r="P33" s="29"/>
      <c r="Q33" s="29"/>
      <c r="R33" s="29"/>
      <c r="S33" s="29"/>
      <c r="T33" s="29"/>
    </row>
    <row r="34" spans="1:20">
      <c r="A34" s="14" t="s">
        <v>95</v>
      </c>
      <c r="B34" s="14" t="s">
        <v>96</v>
      </c>
      <c r="C34" s="19">
        <v>45748</v>
      </c>
      <c r="D34" s="15">
        <v>45807</v>
      </c>
      <c r="E34" s="16">
        <v>15400000</v>
      </c>
      <c r="F34" s="17"/>
      <c r="G34" s="16">
        <v>7700000</v>
      </c>
      <c r="H34" s="16">
        <f t="shared" ref="H34:H38" si="18">+E34+G34</f>
        <v>23100000</v>
      </c>
      <c r="I34" s="16">
        <v>15400000</v>
      </c>
      <c r="J34" s="26">
        <f t="shared" ref="J34:J38" si="19">+I34*1/H34</f>
        <v>0.666666666666667</v>
      </c>
      <c r="K34" s="27">
        <f t="shared" ref="K34:K38" si="20">+H34-I34</f>
        <v>7700000</v>
      </c>
      <c r="L34" s="28"/>
      <c r="M34" s="29"/>
      <c r="N34" s="29"/>
      <c r="O34" s="29"/>
      <c r="P34" s="29"/>
      <c r="Q34" s="29"/>
      <c r="R34" s="29"/>
      <c r="S34" s="29"/>
      <c r="T34" s="29"/>
    </row>
    <row r="35" spans="1:20">
      <c r="A35" s="14" t="s">
        <v>97</v>
      </c>
      <c r="B35" s="14" t="s">
        <v>98</v>
      </c>
      <c r="C35" s="19">
        <v>45748</v>
      </c>
      <c r="D35" s="15">
        <v>45930</v>
      </c>
      <c r="E35" s="16">
        <v>42000000</v>
      </c>
      <c r="F35" s="17"/>
      <c r="G35" s="16">
        <v>0</v>
      </c>
      <c r="H35" s="16">
        <f t="shared" si="18"/>
        <v>42000000</v>
      </c>
      <c r="I35" s="16">
        <v>14000000</v>
      </c>
      <c r="J35" s="26">
        <f t="shared" si="19"/>
        <v>0.333333333333333</v>
      </c>
      <c r="K35" s="27">
        <f t="shared" si="20"/>
        <v>28000000</v>
      </c>
      <c r="L35" s="28"/>
      <c r="M35" s="29"/>
      <c r="N35" s="29"/>
      <c r="O35" s="29"/>
      <c r="P35" s="29"/>
      <c r="Q35" s="29"/>
      <c r="R35" s="29"/>
      <c r="S35" s="29"/>
      <c r="T35" s="29"/>
    </row>
    <row r="36" spans="1:20">
      <c r="A36" s="14" t="s">
        <v>99</v>
      </c>
      <c r="B36" s="14" t="s">
        <v>100</v>
      </c>
      <c r="C36" s="19">
        <v>45749</v>
      </c>
      <c r="D36" s="15">
        <v>46006</v>
      </c>
      <c r="E36" s="16">
        <v>55250000</v>
      </c>
      <c r="F36" s="17"/>
      <c r="G36" s="16">
        <v>0</v>
      </c>
      <c r="H36" s="16">
        <f t="shared" si="18"/>
        <v>55250000</v>
      </c>
      <c r="I36" s="16">
        <v>11700000</v>
      </c>
      <c r="J36" s="26">
        <f t="shared" si="19"/>
        <v>0.211764705882353</v>
      </c>
      <c r="K36" s="27">
        <f t="shared" si="20"/>
        <v>43550000</v>
      </c>
      <c r="L36" s="28"/>
      <c r="M36" s="29"/>
      <c r="N36" s="29"/>
      <c r="O36" s="29"/>
      <c r="P36" s="29"/>
      <c r="Q36" s="29"/>
      <c r="R36" s="29"/>
      <c r="S36" s="29"/>
      <c r="T36" s="29"/>
    </row>
    <row r="37" spans="1:20">
      <c r="A37" s="14" t="s">
        <v>101</v>
      </c>
      <c r="B37" s="14" t="s">
        <v>102</v>
      </c>
      <c r="C37" s="19">
        <v>45751</v>
      </c>
      <c r="D37" s="15">
        <v>46022</v>
      </c>
      <c r="E37" s="16">
        <v>23414269</v>
      </c>
      <c r="F37" s="17"/>
      <c r="G37" s="16">
        <v>0</v>
      </c>
      <c r="H37" s="16">
        <f t="shared" si="18"/>
        <v>23414269</v>
      </c>
      <c r="I37" s="16" t="e">
        <v>#N/A</v>
      </c>
      <c r="J37" s="26" t="e">
        <f t="shared" si="19"/>
        <v>#N/A</v>
      </c>
      <c r="K37" s="27" t="e">
        <f t="shared" si="20"/>
        <v>#N/A</v>
      </c>
      <c r="L37" s="28"/>
      <c r="M37" s="29"/>
      <c r="N37" s="29"/>
      <c r="O37" s="29"/>
      <c r="P37" s="29"/>
      <c r="Q37" s="29"/>
      <c r="R37" s="29"/>
      <c r="S37" s="29"/>
      <c r="T37" s="29"/>
    </row>
    <row r="38" spans="1:20">
      <c r="A38" s="14" t="s">
        <v>103</v>
      </c>
      <c r="B38" s="14" t="s">
        <v>104</v>
      </c>
      <c r="C38" s="19">
        <v>45768</v>
      </c>
      <c r="D38" s="15">
        <v>46022</v>
      </c>
      <c r="E38" s="16">
        <v>39000000</v>
      </c>
      <c r="F38" s="17"/>
      <c r="G38" s="16">
        <v>0</v>
      </c>
      <c r="H38" s="16">
        <f t="shared" si="18"/>
        <v>39000000</v>
      </c>
      <c r="I38" s="16" t="e">
        <v>#N/A</v>
      </c>
      <c r="J38" s="26" t="e">
        <f t="shared" si="19"/>
        <v>#N/A</v>
      </c>
      <c r="K38" s="27" t="e">
        <f t="shared" si="20"/>
        <v>#N/A</v>
      </c>
      <c r="L38" s="28"/>
      <c r="M38" s="29"/>
      <c r="N38" s="29"/>
      <c r="O38" s="29"/>
      <c r="P38" s="29"/>
      <c r="Q38" s="29"/>
      <c r="R38" s="29"/>
      <c r="S38" s="29"/>
      <c r="T38" s="29"/>
    </row>
    <row r="39" spans="1:20">
      <c r="A39" s="14" t="s">
        <v>105</v>
      </c>
      <c r="B39" s="14" t="s">
        <v>106</v>
      </c>
      <c r="C39" s="19">
        <v>45772</v>
      </c>
      <c r="D39" s="15">
        <v>46001</v>
      </c>
      <c r="E39" s="16">
        <v>1527906.25</v>
      </c>
      <c r="F39" s="17"/>
      <c r="G39" s="16">
        <v>0</v>
      </c>
      <c r="H39" s="16">
        <f t="shared" ref="H39:H41" si="21">+E39+G39</f>
        <v>1527906.25</v>
      </c>
      <c r="I39" s="16" t="e">
        <v>#N/A</v>
      </c>
      <c r="J39" s="26" t="e">
        <f t="shared" ref="J39:J49" si="22">+I39*1/H39</f>
        <v>#N/A</v>
      </c>
      <c r="K39" s="27" t="e">
        <f t="shared" ref="K39:K49" si="23">+H39-I39</f>
        <v>#N/A</v>
      </c>
      <c r="L39" s="28"/>
      <c r="M39" s="29"/>
      <c r="N39" s="29"/>
      <c r="O39" s="29"/>
      <c r="P39" s="29"/>
      <c r="Q39" s="29"/>
      <c r="R39" s="29"/>
      <c r="S39" s="29"/>
      <c r="T39" s="29"/>
    </row>
    <row r="40" spans="1:20">
      <c r="A40" s="14" t="s">
        <v>107</v>
      </c>
      <c r="B40" s="14" t="s">
        <v>108</v>
      </c>
      <c r="C40" s="19">
        <v>45770</v>
      </c>
      <c r="D40" s="15">
        <v>45983</v>
      </c>
      <c r="E40" s="16">
        <v>56000000</v>
      </c>
      <c r="F40" s="17"/>
      <c r="G40" s="16">
        <v>0</v>
      </c>
      <c r="H40" s="16">
        <f t="shared" si="21"/>
        <v>56000000</v>
      </c>
      <c r="I40" s="16">
        <v>10133333</v>
      </c>
      <c r="J40" s="26">
        <f t="shared" si="22"/>
        <v>0.180952375</v>
      </c>
      <c r="K40" s="27">
        <f t="shared" si="23"/>
        <v>45866667</v>
      </c>
      <c r="L40" s="28"/>
      <c r="M40" s="29"/>
      <c r="N40" s="29"/>
      <c r="O40" s="29"/>
      <c r="P40" s="29"/>
      <c r="Q40" s="29"/>
      <c r="R40" s="29"/>
      <c r="S40" s="29"/>
      <c r="T40" s="29"/>
    </row>
    <row r="41" spans="1:20">
      <c r="A41" s="14" t="s">
        <v>109</v>
      </c>
      <c r="B41" s="14" t="s">
        <v>110</v>
      </c>
      <c r="C41" s="19">
        <v>45773</v>
      </c>
      <c r="D41" s="15">
        <v>46022</v>
      </c>
      <c r="E41" s="16">
        <v>264450420</v>
      </c>
      <c r="F41" s="17"/>
      <c r="G41" s="16">
        <v>0</v>
      </c>
      <c r="H41" s="16">
        <f t="shared" si="21"/>
        <v>264450420</v>
      </c>
      <c r="I41" s="16">
        <v>37363280</v>
      </c>
      <c r="J41" s="26">
        <f t="shared" si="22"/>
        <v>0.141286521685237</v>
      </c>
      <c r="K41" s="27">
        <f t="shared" si="23"/>
        <v>227087140</v>
      </c>
      <c r="L41" s="28"/>
      <c r="M41" s="29"/>
      <c r="N41" s="29"/>
      <c r="O41" s="29"/>
      <c r="P41" s="29"/>
      <c r="Q41" s="29"/>
      <c r="R41" s="29"/>
      <c r="S41" s="29"/>
      <c r="T41" s="29"/>
    </row>
    <row r="42" spans="1:20">
      <c r="A42" s="14" t="s">
        <v>111</v>
      </c>
      <c r="B42" s="14" t="s">
        <v>112</v>
      </c>
      <c r="C42" s="19">
        <v>45790</v>
      </c>
      <c r="D42" s="15">
        <v>45991</v>
      </c>
      <c r="E42" s="16">
        <v>26647502</v>
      </c>
      <c r="F42" s="17"/>
      <c r="G42" s="16">
        <v>0</v>
      </c>
      <c r="H42" s="16">
        <v>26647502</v>
      </c>
      <c r="I42" s="16">
        <v>2284071</v>
      </c>
      <c r="J42" s="26">
        <f t="shared" si="22"/>
        <v>0.0857142631981039</v>
      </c>
      <c r="K42" s="27">
        <f t="shared" si="23"/>
        <v>24363431</v>
      </c>
      <c r="L42" s="28"/>
      <c r="M42" s="29"/>
      <c r="N42" s="29"/>
      <c r="O42" s="29"/>
      <c r="P42" s="29"/>
      <c r="Q42" s="29"/>
      <c r="R42" s="29"/>
      <c r="S42" s="29"/>
      <c r="T42" s="29"/>
    </row>
    <row r="43" spans="1:20">
      <c r="A43" s="14" t="s">
        <v>113</v>
      </c>
      <c r="B43" s="14" t="s">
        <v>114</v>
      </c>
      <c r="C43" s="19">
        <v>45802</v>
      </c>
      <c r="D43" s="15">
        <v>46096</v>
      </c>
      <c r="E43" s="16">
        <v>519706304</v>
      </c>
      <c r="F43" s="17"/>
      <c r="G43" s="16">
        <v>0</v>
      </c>
      <c r="H43" s="16">
        <v>519706304</v>
      </c>
      <c r="I43" s="16">
        <v>76699884</v>
      </c>
      <c r="J43" s="26">
        <f t="shared" si="22"/>
        <v>0.14758313187596</v>
      </c>
      <c r="K43" s="27">
        <f t="shared" si="23"/>
        <v>443006420</v>
      </c>
      <c r="L43" s="28"/>
      <c r="M43" s="29"/>
      <c r="N43" s="29"/>
      <c r="O43" s="29"/>
      <c r="P43" s="29"/>
      <c r="Q43" s="29"/>
      <c r="R43" s="29"/>
      <c r="S43" s="29"/>
      <c r="T43" s="29"/>
    </row>
    <row r="44" spans="1:20">
      <c r="A44" s="14" t="s">
        <v>115</v>
      </c>
      <c r="B44" s="14" t="s">
        <v>116</v>
      </c>
      <c r="C44" s="19">
        <v>45789</v>
      </c>
      <c r="D44" s="15">
        <v>46006</v>
      </c>
      <c r="E44" s="16">
        <v>58666667</v>
      </c>
      <c r="F44" s="17"/>
      <c r="G44" s="16">
        <v>0</v>
      </c>
      <c r="H44" s="16">
        <v>58666667</v>
      </c>
      <c r="I44" s="16"/>
      <c r="J44" s="26">
        <f t="shared" si="22"/>
        <v>0</v>
      </c>
      <c r="K44" s="27">
        <f t="shared" si="23"/>
        <v>58666667</v>
      </c>
      <c r="L44" s="28"/>
      <c r="M44" s="29"/>
      <c r="N44" s="29"/>
      <c r="O44" s="29"/>
      <c r="P44" s="29"/>
      <c r="Q44" s="29"/>
      <c r="R44" s="29"/>
      <c r="S44" s="29"/>
      <c r="T44" s="29"/>
    </row>
    <row r="45" spans="1:20">
      <c r="A45" s="14" t="s">
        <v>117</v>
      </c>
      <c r="B45" s="14" t="s">
        <v>118</v>
      </c>
      <c r="C45" s="19">
        <v>45811</v>
      </c>
      <c r="D45" s="15">
        <v>45932</v>
      </c>
      <c r="E45" s="16">
        <v>24000000</v>
      </c>
      <c r="F45" s="17"/>
      <c r="G45" s="16">
        <v>0</v>
      </c>
      <c r="H45" s="16">
        <v>24000000</v>
      </c>
      <c r="I45" s="16"/>
      <c r="J45" s="26">
        <f t="shared" si="22"/>
        <v>0</v>
      </c>
      <c r="K45" s="27">
        <f t="shared" si="23"/>
        <v>24000000</v>
      </c>
      <c r="L45" s="28"/>
      <c r="M45" s="29"/>
      <c r="N45" s="29"/>
      <c r="O45" s="29"/>
      <c r="P45" s="29"/>
      <c r="Q45" s="29"/>
      <c r="R45" s="29"/>
      <c r="S45" s="29"/>
      <c r="T45" s="29"/>
    </row>
    <row r="46" spans="1:20">
      <c r="A46" s="14" t="s">
        <v>119</v>
      </c>
      <c r="B46" s="14" t="s">
        <v>120</v>
      </c>
      <c r="C46" s="19">
        <v>45807</v>
      </c>
      <c r="D46" s="15">
        <v>46301</v>
      </c>
      <c r="E46" s="16">
        <v>48701482</v>
      </c>
      <c r="F46" s="17"/>
      <c r="G46" s="16">
        <v>0</v>
      </c>
      <c r="H46" s="16">
        <v>48701482</v>
      </c>
      <c r="I46" s="16"/>
      <c r="J46" s="26">
        <f t="shared" si="22"/>
        <v>0</v>
      </c>
      <c r="K46" s="27">
        <f t="shared" si="23"/>
        <v>48701482</v>
      </c>
      <c r="L46" s="28"/>
      <c r="M46" s="29"/>
      <c r="N46" s="29"/>
      <c r="O46" s="29"/>
      <c r="P46" s="29"/>
      <c r="Q46" s="29"/>
      <c r="R46" s="29"/>
      <c r="S46" s="29"/>
      <c r="T46" s="29"/>
    </row>
    <row r="47" spans="1:20">
      <c r="A47" s="14" t="s">
        <v>121</v>
      </c>
      <c r="B47" s="14" t="s">
        <v>120</v>
      </c>
      <c r="C47" s="19">
        <v>45846</v>
      </c>
      <c r="D47" s="15">
        <v>46210</v>
      </c>
      <c r="E47" s="16">
        <v>6344128</v>
      </c>
      <c r="F47" s="17"/>
      <c r="G47" s="16">
        <v>0</v>
      </c>
      <c r="H47" s="16">
        <v>6344128</v>
      </c>
      <c r="I47" s="16"/>
      <c r="J47" s="26">
        <f t="shared" si="22"/>
        <v>0</v>
      </c>
      <c r="K47" s="27">
        <f t="shared" si="23"/>
        <v>6344128</v>
      </c>
      <c r="L47" s="28"/>
      <c r="M47" s="29"/>
      <c r="N47" s="29"/>
      <c r="O47" s="29"/>
      <c r="P47" s="29"/>
      <c r="Q47" s="29"/>
      <c r="R47" s="29"/>
      <c r="S47" s="29"/>
      <c r="T47" s="29"/>
    </row>
    <row r="48" spans="1:20">
      <c r="A48" s="14" t="s">
        <v>122</v>
      </c>
      <c r="B48" s="14" t="s">
        <v>123</v>
      </c>
      <c r="C48" s="19">
        <v>45814</v>
      </c>
      <c r="D48" s="15">
        <v>46171</v>
      </c>
      <c r="E48" s="16">
        <v>23056670.07</v>
      </c>
      <c r="F48" s="17"/>
      <c r="G48" s="16">
        <v>0</v>
      </c>
      <c r="H48" s="16">
        <v>23056670.07</v>
      </c>
      <c r="I48" s="16"/>
      <c r="J48" s="26">
        <f t="shared" si="22"/>
        <v>0</v>
      </c>
      <c r="K48" s="27">
        <f t="shared" si="23"/>
        <v>23056670.07</v>
      </c>
      <c r="L48" s="28"/>
      <c r="M48" s="29"/>
      <c r="N48" s="29"/>
      <c r="O48" s="29"/>
      <c r="P48" s="29"/>
      <c r="Q48" s="29"/>
      <c r="R48" s="29"/>
      <c r="S48" s="29"/>
      <c r="T48" s="29"/>
    </row>
    <row r="49" spans="1:20">
      <c r="A49" s="14" t="s">
        <v>124</v>
      </c>
      <c r="B49" s="14" t="s">
        <v>125</v>
      </c>
      <c r="C49" s="19">
        <v>45804</v>
      </c>
      <c r="D49" s="15">
        <v>45991</v>
      </c>
      <c r="E49" s="16">
        <v>213630160</v>
      </c>
      <c r="F49" s="17"/>
      <c r="G49" s="16">
        <v>0</v>
      </c>
      <c r="H49" s="16">
        <v>213630160</v>
      </c>
      <c r="I49" s="16"/>
      <c r="J49" s="26">
        <f t="shared" si="22"/>
        <v>0</v>
      </c>
      <c r="K49" s="27">
        <f t="shared" si="23"/>
        <v>213630160</v>
      </c>
      <c r="L49" s="28"/>
      <c r="M49" s="29"/>
      <c r="N49" s="29"/>
      <c r="O49" s="29"/>
      <c r="P49" s="29"/>
      <c r="Q49" s="29"/>
      <c r="R49" s="29"/>
      <c r="S49" s="29"/>
      <c r="T49" s="29"/>
    </row>
    <row r="50" spans="1:20">
      <c r="A50" s="14" t="s">
        <v>126</v>
      </c>
      <c r="B50" s="14" t="s">
        <v>127</v>
      </c>
      <c r="C50" s="19">
        <v>45841</v>
      </c>
      <c r="D50" s="15">
        <v>46046</v>
      </c>
      <c r="E50" s="16">
        <v>72335593</v>
      </c>
      <c r="F50" s="17"/>
      <c r="G50" s="16"/>
      <c r="H50" s="16"/>
      <c r="I50" s="16"/>
      <c r="J50" s="26"/>
      <c r="K50" s="27"/>
      <c r="L50" s="28"/>
      <c r="M50" s="29"/>
      <c r="N50" s="29"/>
      <c r="O50" s="29"/>
      <c r="P50" s="29"/>
      <c r="Q50" s="29"/>
      <c r="R50" s="29"/>
      <c r="S50" s="29"/>
      <c r="T50" s="29"/>
    </row>
    <row r="51" spans="1:12">
      <c r="A51" s="14" t="s">
        <v>128</v>
      </c>
      <c r="B51" s="14" t="s">
        <v>129</v>
      </c>
      <c r="C51" s="19">
        <v>45813</v>
      </c>
      <c r="D51" s="15">
        <v>46177</v>
      </c>
      <c r="E51" s="16">
        <v>19990000</v>
      </c>
      <c r="F51" s="17"/>
      <c r="G51" s="16"/>
      <c r="H51" s="16"/>
      <c r="I51" s="16"/>
      <c r="J51" s="26"/>
      <c r="K51" s="27"/>
      <c r="L51" s="28"/>
    </row>
    <row r="52" spans="1:12">
      <c r="A52" s="14" t="s">
        <v>130</v>
      </c>
      <c r="B52" s="14" t="s">
        <v>131</v>
      </c>
      <c r="C52" s="19">
        <v>45824</v>
      </c>
      <c r="D52" s="15">
        <v>46022</v>
      </c>
      <c r="E52" s="16">
        <v>15000000</v>
      </c>
      <c r="F52" s="17"/>
      <c r="G52" s="16"/>
      <c r="H52" s="16"/>
      <c r="I52" s="16"/>
      <c r="J52" s="26"/>
      <c r="K52" s="27"/>
      <c r="L52" s="28"/>
    </row>
  </sheetData>
  <autoFilter xmlns:etc="http://www.wps.cn/officeDocument/2017/etCustomData" ref="A2:K52" etc:filterBottomFollowUsedRange="0">
    <extLst/>
  </autoFilter>
  <mergeCells count="1">
    <mergeCell ref="A1:K1"/>
  </mergeCells>
  <pageMargins left="0.25" right="0.25" top="0.75" bottom="0.75" header="0.3" footer="0.3"/>
  <pageSetup paperSize="1"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Informe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Maria</cp:lastModifiedBy>
  <dcterms:created xsi:type="dcterms:W3CDTF">2024-01-09T18:58:00Z</dcterms:created>
  <dcterms:modified xsi:type="dcterms:W3CDTF">2025-07-07T23:40:03Z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84E10D2128CC4EB8BBCF875D35B11789_13</vt:lpwstr>
  </property>
  <property fmtid="{D5CDD505-2E9C-101B-9397-08002B2CF9AE}" pid="3" name="KSOProductBuildVer">
    <vt:lpwstr>2058-12.2.0.21931</vt:lpwstr>
  </property>
</Properties>
</file>