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fcruz\Desktop\DAFP\2025\GGF 2025\INFORMES SOLICITADOS 2025\SGI\EJECUCION PAGINA WEB\2025-12-31_Reporte_pagina_web_diciembre_2025\"/>
    </mc:Choice>
  </mc:AlternateContent>
  <bookViews>
    <workbookView xWindow="0" yWindow="0" windowWidth="28800" windowHeight="12180"/>
  </bookViews>
  <sheets>
    <sheet name="CONSOLIDADO" sheetId="1" r:id="rId1"/>
  </sheets>
  <externalReferences>
    <externalReference r:id="rId2"/>
  </externalReferences>
  <definedNames>
    <definedName name="_xlnm._FilterDatabase" localSheetId="0" hidden="1">CONSOLIDADO!$B$6:$Q$44</definedName>
    <definedName name="_xlnm.Print_Area" localSheetId="0">CONSOLIDADO!$A$1:$AS$49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5" i="1" l="1"/>
  <c r="F74" i="1"/>
  <c r="J73" i="1"/>
  <c r="H73" i="1"/>
  <c r="G73" i="1"/>
  <c r="F73" i="1"/>
  <c r="M69" i="1"/>
  <c r="L69" i="1"/>
  <c r="K69" i="1"/>
  <c r="J69" i="1"/>
  <c r="I69" i="1"/>
  <c r="H69" i="1"/>
  <c r="G69" i="1"/>
  <c r="F69" i="1"/>
  <c r="E69" i="1"/>
  <c r="M47" i="1"/>
  <c r="K47" i="1"/>
  <c r="J47" i="1"/>
  <c r="I47" i="1"/>
  <c r="H47" i="1"/>
  <c r="G47" i="1"/>
  <c r="F47" i="1"/>
  <c r="E47" i="1"/>
  <c r="K41" i="1"/>
  <c r="I40" i="1"/>
  <c r="H75" i="1" s="1"/>
  <c r="K36" i="1"/>
  <c r="G36" i="1"/>
  <c r="M35" i="1"/>
  <c r="I35" i="1"/>
  <c r="E35" i="1"/>
  <c r="E33" i="1"/>
  <c r="M30" i="1"/>
  <c r="K30" i="1"/>
  <c r="J30" i="1"/>
  <c r="I30" i="1"/>
  <c r="H30" i="1"/>
  <c r="G30" i="1"/>
  <c r="F30" i="1"/>
  <c r="E30" i="1"/>
  <c r="Q28" i="1"/>
  <c r="M28" i="1"/>
  <c r="R28" i="1" s="1"/>
  <c r="L28" i="1"/>
  <c r="K28" i="1"/>
  <c r="J28" i="1"/>
  <c r="P28" i="1" s="1"/>
  <c r="I28" i="1"/>
  <c r="N28" i="1" s="1"/>
  <c r="H28" i="1"/>
  <c r="G28" i="1"/>
  <c r="F28" i="1"/>
  <c r="E28" i="1"/>
  <c r="D28" i="1"/>
  <c r="C28" i="1"/>
  <c r="B28" i="1"/>
  <c r="A28" i="1"/>
  <c r="M27" i="1"/>
  <c r="L27" i="1"/>
  <c r="K27" i="1"/>
  <c r="Q27" i="1" s="1"/>
  <c r="J27" i="1"/>
  <c r="N27" i="1" s="1"/>
  <c r="O27" i="1" s="1"/>
  <c r="I27" i="1"/>
  <c r="H27" i="1"/>
  <c r="G27" i="1"/>
  <c r="G41" i="1" s="1"/>
  <c r="F27" i="1"/>
  <c r="R27" i="1" s="1"/>
  <c r="E27" i="1"/>
  <c r="D27" i="1"/>
  <c r="C27" i="1"/>
  <c r="B27" i="1"/>
  <c r="A27" i="1"/>
  <c r="Q26" i="1"/>
  <c r="M26" i="1"/>
  <c r="R26" i="1" s="1"/>
  <c r="L26" i="1"/>
  <c r="K26" i="1"/>
  <c r="J26" i="1"/>
  <c r="P26" i="1" s="1"/>
  <c r="I26" i="1"/>
  <c r="N26" i="1" s="1"/>
  <c r="H26" i="1"/>
  <c r="G26" i="1"/>
  <c r="F26" i="1"/>
  <c r="E26" i="1"/>
  <c r="E40" i="1" s="1"/>
  <c r="E42" i="1" s="1"/>
  <c r="D26" i="1"/>
  <c r="C26" i="1"/>
  <c r="B26" i="1"/>
  <c r="A26" i="1"/>
  <c r="AI25" i="1"/>
  <c r="P25" i="1"/>
  <c r="M25" i="1"/>
  <c r="AM25" i="1" s="1"/>
  <c r="AQ25" i="1" s="1"/>
  <c r="L25" i="1"/>
  <c r="K25" i="1"/>
  <c r="Q25" i="1" s="1"/>
  <c r="J25" i="1"/>
  <c r="AL25" i="1" s="1"/>
  <c r="AP25" i="1" s="1"/>
  <c r="I25" i="1"/>
  <c r="N25" i="1" s="1"/>
  <c r="AN25" i="1" s="1"/>
  <c r="H25" i="1"/>
  <c r="G25" i="1"/>
  <c r="F25" i="1"/>
  <c r="E25" i="1"/>
  <c r="D25" i="1"/>
  <c r="C25" i="1"/>
  <c r="B25" i="1"/>
  <c r="A25" i="1"/>
  <c r="M24" i="1"/>
  <c r="L24" i="1"/>
  <c r="K24" i="1"/>
  <c r="J24" i="1"/>
  <c r="I24" i="1"/>
  <c r="H24" i="1"/>
  <c r="G24" i="1"/>
  <c r="F24" i="1"/>
  <c r="Q24" i="1" s="1"/>
  <c r="E24" i="1"/>
  <c r="D24" i="1"/>
  <c r="C24" i="1"/>
  <c r="B24" i="1"/>
  <c r="A24" i="1"/>
  <c r="AI23" i="1"/>
  <c r="Q23" i="1"/>
  <c r="P23" i="1"/>
  <c r="M23" i="1"/>
  <c r="L23" i="1"/>
  <c r="K23" i="1"/>
  <c r="J23" i="1"/>
  <c r="AL23" i="1" s="1"/>
  <c r="AP23" i="1" s="1"/>
  <c r="I23" i="1"/>
  <c r="N23" i="1" s="1"/>
  <c r="H23" i="1"/>
  <c r="AJ23" i="1" s="1"/>
  <c r="G23" i="1"/>
  <c r="F23" i="1"/>
  <c r="E23" i="1"/>
  <c r="D23" i="1"/>
  <c r="C23" i="1"/>
  <c r="B23" i="1"/>
  <c r="A23" i="1"/>
  <c r="O22" i="1"/>
  <c r="M22" i="1"/>
  <c r="R22" i="1" s="1"/>
  <c r="L22" i="1"/>
  <c r="L41" i="1" s="1"/>
  <c r="K22" i="1"/>
  <c r="Q22" i="1" s="1"/>
  <c r="J22" i="1"/>
  <c r="J41" i="1" s="1"/>
  <c r="I22" i="1"/>
  <c r="N22" i="1" s="1"/>
  <c r="H22" i="1"/>
  <c r="H41" i="1" s="1"/>
  <c r="G22" i="1"/>
  <c r="F22" i="1"/>
  <c r="F41" i="1" s="1"/>
  <c r="E22" i="1"/>
  <c r="E41" i="1" s="1"/>
  <c r="D22" i="1"/>
  <c r="C22" i="1"/>
  <c r="B22" i="1"/>
  <c r="A22" i="1"/>
  <c r="R21" i="1"/>
  <c r="M21" i="1"/>
  <c r="AM21" i="1" s="1"/>
  <c r="L21" i="1"/>
  <c r="L40" i="1" s="1"/>
  <c r="K21" i="1"/>
  <c r="K40" i="1" s="1"/>
  <c r="K42" i="1" s="1"/>
  <c r="J21" i="1"/>
  <c r="AL21" i="1" s="1"/>
  <c r="I21" i="1"/>
  <c r="AK21" i="1" s="1"/>
  <c r="H21" i="1"/>
  <c r="H40" i="1" s="1"/>
  <c r="G21" i="1"/>
  <c r="G40" i="1" s="1"/>
  <c r="F21" i="1"/>
  <c r="E21" i="1"/>
  <c r="D21" i="1"/>
  <c r="C21" i="1"/>
  <c r="B21" i="1"/>
  <c r="A21" i="1"/>
  <c r="P19" i="1"/>
  <c r="M19" i="1"/>
  <c r="L19" i="1"/>
  <c r="K19" i="1"/>
  <c r="Q19" i="1" s="1"/>
  <c r="J19" i="1"/>
  <c r="N19" i="1" s="1"/>
  <c r="I19" i="1"/>
  <c r="H19" i="1"/>
  <c r="O19" i="1" s="1"/>
  <c r="G19" i="1"/>
  <c r="F19" i="1"/>
  <c r="R19" i="1" s="1"/>
  <c r="E19" i="1"/>
  <c r="D19" i="1"/>
  <c r="A19" i="1"/>
  <c r="AI18" i="1"/>
  <c r="Q18" i="1"/>
  <c r="AQ18" i="1" s="1"/>
  <c r="P18" i="1"/>
  <c r="AP18" i="1" s="1"/>
  <c r="M18" i="1"/>
  <c r="L18" i="1"/>
  <c r="L37" i="1" s="1"/>
  <c r="K18" i="1"/>
  <c r="K37" i="1" s="1"/>
  <c r="Q37" i="1" s="1"/>
  <c r="J18" i="1"/>
  <c r="J37" i="1" s="1"/>
  <c r="I18" i="1"/>
  <c r="N18" i="1" s="1"/>
  <c r="H18" i="1"/>
  <c r="H37" i="1" s="1"/>
  <c r="G18" i="1"/>
  <c r="G37" i="1" s="1"/>
  <c r="F18" i="1"/>
  <c r="F37" i="1" s="1"/>
  <c r="E18" i="1"/>
  <c r="E37" i="1" s="1"/>
  <c r="D18" i="1"/>
  <c r="A18" i="1"/>
  <c r="Q16" i="1"/>
  <c r="P16" i="1"/>
  <c r="M16" i="1"/>
  <c r="R16" i="1" s="1"/>
  <c r="L16" i="1"/>
  <c r="K16" i="1"/>
  <c r="J16" i="1"/>
  <c r="I16" i="1"/>
  <c r="N16" i="1" s="1"/>
  <c r="O16" i="1" s="1"/>
  <c r="H16" i="1"/>
  <c r="G16" i="1"/>
  <c r="F16" i="1"/>
  <c r="E16" i="1"/>
  <c r="D16" i="1"/>
  <c r="A16" i="1"/>
  <c r="Q15" i="1"/>
  <c r="P15" i="1"/>
  <c r="M15" i="1"/>
  <c r="R15" i="1" s="1"/>
  <c r="L15" i="1"/>
  <c r="K15" i="1"/>
  <c r="J15" i="1"/>
  <c r="I15" i="1"/>
  <c r="N15" i="1" s="1"/>
  <c r="O15" i="1" s="1"/>
  <c r="H15" i="1"/>
  <c r="G15" i="1"/>
  <c r="F15" i="1"/>
  <c r="E15" i="1"/>
  <c r="D15" i="1"/>
  <c r="A15" i="1"/>
  <c r="Q14" i="1"/>
  <c r="P14" i="1"/>
  <c r="M14" i="1"/>
  <c r="R14" i="1" s="1"/>
  <c r="L14" i="1"/>
  <c r="K14" i="1"/>
  <c r="J14" i="1"/>
  <c r="I14" i="1"/>
  <c r="N14" i="1" s="1"/>
  <c r="O14" i="1" s="1"/>
  <c r="H14" i="1"/>
  <c r="G14" i="1"/>
  <c r="F14" i="1"/>
  <c r="E14" i="1"/>
  <c r="D14" i="1"/>
  <c r="A14" i="1"/>
  <c r="R13" i="1"/>
  <c r="M13" i="1"/>
  <c r="L13" i="1"/>
  <c r="L36" i="1" s="1"/>
  <c r="K13" i="1"/>
  <c r="J13" i="1"/>
  <c r="AL13" i="1" s="1"/>
  <c r="I13" i="1"/>
  <c r="AK13" i="1" s="1"/>
  <c r="H13" i="1"/>
  <c r="AJ13" i="1" s="1"/>
  <c r="G13" i="1"/>
  <c r="F13" i="1"/>
  <c r="E13" i="1"/>
  <c r="D13" i="1"/>
  <c r="A13" i="1"/>
  <c r="AQ11" i="1"/>
  <c r="AM11" i="1"/>
  <c r="AI11" i="1"/>
  <c r="P11" i="1"/>
  <c r="O11" i="1"/>
  <c r="M11" i="1"/>
  <c r="R11" i="1" s="1"/>
  <c r="L11" i="1"/>
  <c r="L35" i="1" s="1"/>
  <c r="K11" i="1"/>
  <c r="J11" i="1"/>
  <c r="AL11" i="1" s="1"/>
  <c r="AP11" i="1" s="1"/>
  <c r="I11" i="1"/>
  <c r="N11" i="1" s="1"/>
  <c r="H11" i="1"/>
  <c r="H35" i="1" s="1"/>
  <c r="G11" i="1"/>
  <c r="G35" i="1" s="1"/>
  <c r="F11" i="1"/>
  <c r="F35" i="1" s="1"/>
  <c r="E11" i="1"/>
  <c r="D11" i="1"/>
  <c r="A11" i="1"/>
  <c r="P9" i="1"/>
  <c r="O9" i="1"/>
  <c r="M9" i="1"/>
  <c r="R9" i="1" s="1"/>
  <c r="L9" i="1"/>
  <c r="K9" i="1"/>
  <c r="Q9" i="1" s="1"/>
  <c r="J9" i="1"/>
  <c r="I9" i="1"/>
  <c r="N9" i="1" s="1"/>
  <c r="H9" i="1"/>
  <c r="G9" i="1"/>
  <c r="F9" i="1"/>
  <c r="E9" i="1"/>
  <c r="D9" i="1"/>
  <c r="A9" i="1"/>
  <c r="AK8" i="1"/>
  <c r="Q8" i="1"/>
  <c r="P8" i="1"/>
  <c r="M8" i="1"/>
  <c r="L8" i="1"/>
  <c r="K8" i="1"/>
  <c r="J8" i="1"/>
  <c r="AL8" i="1" s="1"/>
  <c r="I8" i="1"/>
  <c r="N8" i="1" s="1"/>
  <c r="AN8" i="1" s="1"/>
  <c r="H8" i="1"/>
  <c r="G8" i="1"/>
  <c r="F8" i="1"/>
  <c r="AI8" i="1" s="1"/>
  <c r="E8" i="1"/>
  <c r="D8" i="1"/>
  <c r="A8" i="1"/>
  <c r="AL7" i="1"/>
  <c r="Q7" i="1"/>
  <c r="M7" i="1"/>
  <c r="R7" i="1" s="1"/>
  <c r="L7" i="1"/>
  <c r="L34" i="1" s="1"/>
  <c r="L38" i="1" s="1"/>
  <c r="K7" i="1"/>
  <c r="K34" i="1" s="1"/>
  <c r="J7" i="1"/>
  <c r="I7" i="1"/>
  <c r="H7" i="1"/>
  <c r="AJ7" i="1" s="1"/>
  <c r="G7" i="1"/>
  <c r="G34" i="1" s="1"/>
  <c r="G38" i="1" s="1"/>
  <c r="F7" i="1"/>
  <c r="E7" i="1"/>
  <c r="D7" i="1"/>
  <c r="A7" i="1"/>
  <c r="G6" i="1"/>
  <c r="K38" i="1" l="1"/>
  <c r="O41" i="1"/>
  <c r="I34" i="1"/>
  <c r="I29" i="1"/>
  <c r="AN18" i="1"/>
  <c r="O18" i="1"/>
  <c r="N37" i="1"/>
  <c r="AM18" i="1"/>
  <c r="R18" i="1"/>
  <c r="AK18" i="1"/>
  <c r="G42" i="1"/>
  <c r="G44" i="1" s="1"/>
  <c r="G71" i="1" s="1"/>
  <c r="P41" i="1"/>
  <c r="P24" i="1"/>
  <c r="N24" i="1"/>
  <c r="O24" i="1" s="1"/>
  <c r="Q41" i="1"/>
  <c r="L71" i="1"/>
  <c r="F34" i="1"/>
  <c r="Q34" i="1" s="1"/>
  <c r="F29" i="1"/>
  <c r="J34" i="1"/>
  <c r="J29" i="1"/>
  <c r="P7" i="1"/>
  <c r="N7" i="1"/>
  <c r="AI7" i="1"/>
  <c r="AP8" i="1"/>
  <c r="P37" i="1"/>
  <c r="H42" i="1"/>
  <c r="L42" i="1"/>
  <c r="L44" i="1" s="1"/>
  <c r="AN23" i="1"/>
  <c r="O23" i="1"/>
  <c r="AO23" i="1" s="1"/>
  <c r="AM23" i="1"/>
  <c r="AQ23" i="1" s="1"/>
  <c r="R23" i="1"/>
  <c r="AK23" i="1"/>
  <c r="R24" i="1"/>
  <c r="O25" i="1"/>
  <c r="AO25" i="1" s="1"/>
  <c r="AJ25" i="1"/>
  <c r="G29" i="1"/>
  <c r="I37" i="1"/>
  <c r="M40" i="1"/>
  <c r="E34" i="1"/>
  <c r="E29" i="1"/>
  <c r="M34" i="1"/>
  <c r="M29" i="1"/>
  <c r="AM7" i="1"/>
  <c r="AM8" i="1"/>
  <c r="AQ8" i="1" s="1"/>
  <c r="R8" i="1"/>
  <c r="K35" i="1"/>
  <c r="Q35" i="1" s="1"/>
  <c r="Q11" i="1"/>
  <c r="AK7" i="1"/>
  <c r="N35" i="1"/>
  <c r="AN11" i="1"/>
  <c r="E36" i="1"/>
  <c r="M36" i="1"/>
  <c r="R36" i="1" s="1"/>
  <c r="O26" i="1"/>
  <c r="O28" i="1"/>
  <c r="K29" i="1"/>
  <c r="M37" i="1"/>
  <c r="R37" i="1" s="1"/>
  <c r="Q40" i="1"/>
  <c r="O8" i="1"/>
  <c r="AO8" i="1" s="1"/>
  <c r="AJ8" i="1"/>
  <c r="AJ29" i="1" s="1"/>
  <c r="O35" i="1"/>
  <c r="AO11" i="1"/>
  <c r="F36" i="1"/>
  <c r="Q36" i="1" s="1"/>
  <c r="Q13" i="1"/>
  <c r="AI13" i="1"/>
  <c r="AP13" i="1" s="1"/>
  <c r="J36" i="1"/>
  <c r="P36" i="1" s="1"/>
  <c r="P13" i="1"/>
  <c r="N13" i="1"/>
  <c r="Q21" i="1"/>
  <c r="F40" i="1"/>
  <c r="AI21" i="1"/>
  <c r="AP21" i="1" s="1"/>
  <c r="P21" i="1"/>
  <c r="J40" i="1"/>
  <c r="N21" i="1"/>
  <c r="N41" i="1"/>
  <c r="R35" i="1"/>
  <c r="I42" i="1"/>
  <c r="AJ11" i="1"/>
  <c r="O13" i="1"/>
  <c r="AM13" i="1"/>
  <c r="AL18" i="1"/>
  <c r="AL29" i="1" s="1"/>
  <c r="O21" i="1"/>
  <c r="P22" i="1"/>
  <c r="AK25" i="1"/>
  <c r="P27" i="1"/>
  <c r="H29" i="1"/>
  <c r="L29" i="1"/>
  <c r="L70" i="1" s="1"/>
  <c r="H34" i="1"/>
  <c r="J35" i="1"/>
  <c r="P35" i="1" s="1"/>
  <c r="H36" i="1"/>
  <c r="AK11" i="1"/>
  <c r="AJ21" i="1"/>
  <c r="R25" i="1"/>
  <c r="I36" i="1"/>
  <c r="I41" i="1"/>
  <c r="M41" i="1"/>
  <c r="R41" i="1" s="1"/>
  <c r="AJ18" i="1"/>
  <c r="AP29" i="1" l="1"/>
  <c r="AQ7" i="1"/>
  <c r="AM29" i="1"/>
  <c r="J70" i="1"/>
  <c r="J31" i="1"/>
  <c r="P29" i="1"/>
  <c r="H38" i="1"/>
  <c r="AQ13" i="1"/>
  <c r="N36" i="1"/>
  <c r="AN13" i="1"/>
  <c r="R29" i="1"/>
  <c r="M70" i="1"/>
  <c r="M31" i="1"/>
  <c r="AI29" i="1"/>
  <c r="J38" i="1"/>
  <c r="P34" i="1"/>
  <c r="I70" i="1"/>
  <c r="I31" i="1"/>
  <c r="AP7" i="1"/>
  <c r="P40" i="1"/>
  <c r="J75" i="1"/>
  <c r="K75" i="1" s="1"/>
  <c r="J42" i="1"/>
  <c r="G70" i="1"/>
  <c r="G31" i="1"/>
  <c r="Q38" i="1"/>
  <c r="AO13" i="1"/>
  <c r="O36" i="1"/>
  <c r="AQ21" i="1"/>
  <c r="R34" i="1"/>
  <c r="M38" i="1"/>
  <c r="R40" i="1"/>
  <c r="M42" i="1"/>
  <c r="H44" i="1"/>
  <c r="H71" i="1" s="1"/>
  <c r="N34" i="1"/>
  <c r="N29" i="1"/>
  <c r="AN7" i="1"/>
  <c r="O7" i="1"/>
  <c r="F70" i="1"/>
  <c r="F31" i="1"/>
  <c r="I38" i="1"/>
  <c r="H74" i="1" s="1"/>
  <c r="I74" i="1" s="1"/>
  <c r="K44" i="1"/>
  <c r="E38" i="1"/>
  <c r="E44" i="1" s="1"/>
  <c r="E71" i="1" s="1"/>
  <c r="H31" i="1"/>
  <c r="H70" i="1"/>
  <c r="AO21" i="1"/>
  <c r="O40" i="1"/>
  <c r="O42" i="1" s="1"/>
  <c r="AN21" i="1"/>
  <c r="N40" i="1"/>
  <c r="N42" i="1" s="1"/>
  <c r="G75" i="1"/>
  <c r="I75" i="1" s="1"/>
  <c r="F42" i="1"/>
  <c r="K70" i="1"/>
  <c r="K31" i="1"/>
  <c r="Q29" i="1"/>
  <c r="AK29" i="1"/>
  <c r="E70" i="1"/>
  <c r="E31" i="1"/>
  <c r="F38" i="1"/>
  <c r="G74" i="1" s="1"/>
  <c r="O37" i="1"/>
  <c r="AO18" i="1"/>
  <c r="AN29" i="1" l="1"/>
  <c r="M44" i="1"/>
  <c r="R42" i="1"/>
  <c r="F44" i="1"/>
  <c r="Q42" i="1"/>
  <c r="O44" i="1"/>
  <c r="J74" i="1"/>
  <c r="K74" i="1" s="1"/>
  <c r="P38" i="1"/>
  <c r="AQ29" i="1"/>
  <c r="N44" i="1"/>
  <c r="K71" i="1"/>
  <c r="O29" i="1"/>
  <c r="AO7" i="1"/>
  <c r="AO29" i="1" s="1"/>
  <c r="O34" i="1"/>
  <c r="O38" i="1" s="1"/>
  <c r="I44" i="1"/>
  <c r="N38" i="1"/>
  <c r="R38" i="1"/>
  <c r="J44" i="1"/>
  <c r="P42" i="1"/>
  <c r="H76" i="1" l="1"/>
  <c r="I76" i="1" s="1"/>
  <c r="I71" i="1"/>
  <c r="G76" i="1"/>
  <c r="F71" i="1"/>
  <c r="J71" i="1"/>
  <c r="J76" i="1"/>
  <c r="K76" i="1" s="1"/>
  <c r="P44" i="1"/>
  <c r="Q44" i="1"/>
  <c r="R44" i="1"/>
  <c r="M71" i="1"/>
</calcChain>
</file>

<file path=xl/comments1.xml><?xml version="1.0" encoding="utf-8"?>
<comments xmlns="http://schemas.openxmlformats.org/spreadsheetml/2006/main">
  <authors>
    <author>Orlando Mateus Lopez</author>
  </authors>
  <commentList>
    <comment ref="O6" authorId="0" shapeId="0">
      <text>
        <r>
          <rPr>
            <b/>
            <sz val="9"/>
            <color indexed="81"/>
            <rFont val="Tahoma"/>
            <family val="2"/>
          </rPr>
          <t>Orlando Mateus Lopez:</t>
        </r>
        <r>
          <rPr>
            <sz val="9"/>
            <color indexed="81"/>
            <rFont val="Tahoma"/>
            <family val="2"/>
          </rPr>
          <t xml:space="preserve">
Se genera de sumar la APR. disponible y la diferencia de los CDP menos los Compromisos.</t>
        </r>
      </text>
    </comment>
    <comment ref="AO6" authorId="0" shapeId="0">
      <text>
        <r>
          <rPr>
            <b/>
            <sz val="9"/>
            <color indexed="81"/>
            <rFont val="Tahoma"/>
            <family val="2"/>
          </rPr>
          <t>Orlando Mateus Lopez:</t>
        </r>
        <r>
          <rPr>
            <sz val="9"/>
            <color indexed="81"/>
            <rFont val="Tahoma"/>
            <family val="2"/>
          </rPr>
          <t xml:space="preserve">
Se genera de sumar la APR. disponible y la diferencia de los CDP menos los Compromisos.</t>
        </r>
      </text>
    </comment>
    <comment ref="AO20" authorId="0" shapeId="0">
      <text>
        <r>
          <rPr>
            <b/>
            <sz val="9"/>
            <color indexed="81"/>
            <rFont val="Tahoma"/>
            <family val="2"/>
          </rPr>
          <t>Orlando Mateus Lopez:</t>
        </r>
        <r>
          <rPr>
            <sz val="9"/>
            <color indexed="81"/>
            <rFont val="Tahoma"/>
            <family val="2"/>
          </rPr>
          <t xml:space="preserve">
Se genera de sumar la APR. disponible y la diferencia de los CDP menos los Compromisos.</t>
        </r>
      </text>
    </comment>
  </commentList>
</comments>
</file>

<file path=xl/sharedStrings.xml><?xml version="1.0" encoding="utf-8"?>
<sst xmlns="http://schemas.openxmlformats.org/spreadsheetml/2006/main" count="126" uniqueCount="56">
  <si>
    <t>DEPARTAMENTO ADMINISTRATIVO DE LA FUNCIÓN PÚBLICA</t>
  </si>
  <si>
    <t>REPORTE EJECUCIÓN PRESUPUESTAL</t>
  </si>
  <si>
    <t>Ejecución Presupuestal Acumulada a 21 de diciembre 2025</t>
  </si>
  <si>
    <t>Ejecución Presupuestal Acumulada a 31 de agosto 2025</t>
  </si>
  <si>
    <t>RUBRO</t>
  </si>
  <si>
    <t>REC</t>
  </si>
  <si>
    <t>SIT</t>
  </si>
  <si>
    <t>DESCRIPCION</t>
  </si>
  <si>
    <t>APR. INICIAL</t>
  </si>
  <si>
    <t>APR. VIGENTE</t>
  </si>
  <si>
    <t>APR. DISPONIBLE</t>
  </si>
  <si>
    <t>CDP</t>
  </si>
  <si>
    <t>COMPROMISO</t>
  </si>
  <si>
    <t>OBLIGACIONES</t>
  </si>
  <si>
    <t>ORDEN PAGO</t>
  </si>
  <si>
    <t>PAGOS</t>
  </si>
  <si>
    <t>Saldo por comprometer ( CDP- COMP )</t>
  </si>
  <si>
    <t>Disponible(Arp Disponible + Saldo por Comprometer)</t>
  </si>
  <si>
    <t>%
Comp/
Aprop.</t>
  </si>
  <si>
    <t>%
Oblig/
Aprop.</t>
  </si>
  <si>
    <t>%
Pagos/
Aprop.</t>
  </si>
  <si>
    <t>saldo por comprometer ( CDP- COMP )</t>
  </si>
  <si>
    <t>Disponible(Arp Disponible + Sal por Comprometer)</t>
  </si>
  <si>
    <t>10</t>
  </si>
  <si>
    <t>CSF</t>
  </si>
  <si>
    <t>A-1-0-1-1</t>
  </si>
  <si>
    <t>SUELDOS DE PERSONAL DE NOMINA</t>
  </si>
  <si>
    <t>A-1-0-1-4</t>
  </si>
  <si>
    <t>PRIMA TECNICA</t>
  </si>
  <si>
    <t>A-1-0-1-5</t>
  </si>
  <si>
    <t>OTROS</t>
  </si>
  <si>
    <t>A-2-0-4</t>
  </si>
  <si>
    <t>ADQUISICION DE BIENES Y SERVICIOS</t>
  </si>
  <si>
    <t>SSF</t>
  </si>
  <si>
    <t>A-3-6-1-1</t>
  </si>
  <si>
    <t>SENTENCIAS Y CONCILIACIONES</t>
  </si>
  <si>
    <t>C-0505-1000-2</t>
  </si>
  <si>
    <t>IMPLEMENTACIÓN Y FORTALECIMIENTO DE LAS POLÍTICAS LIDERADAS POR FUNCIÓN PÚBLICA A NIVEL  NACIONAL</t>
  </si>
  <si>
    <t>11</t>
  </si>
  <si>
    <t/>
  </si>
  <si>
    <t>TOTAL PRESUPUESTO</t>
  </si>
  <si>
    <t>linea 23 ejecucion del liquidacion</t>
  </si>
  <si>
    <t>APR. BLOQUEADA</t>
  </si>
  <si>
    <t>Saldo por comprometer / CDP-COMP</t>
  </si>
  <si>
    <t>Disponible (Arp Disponible + Sal por Comprometer)</t>
  </si>
  <si>
    <t>Gastos de Personal</t>
  </si>
  <si>
    <t xml:space="preserve">Adquisicion de bienes y servicios </t>
  </si>
  <si>
    <t>Transferencias Corrientes</t>
  </si>
  <si>
    <t>Gastos por tributos, multas, sanciones e intereses de mora</t>
  </si>
  <si>
    <t>Total Presupuesto de Funcionamiento</t>
  </si>
  <si>
    <t>Inversión CSF 10</t>
  </si>
  <si>
    <t>Inversión CSF 11</t>
  </si>
  <si>
    <t>Total Presupuesto Inversión</t>
  </si>
  <si>
    <t>Fuente: Grupo de Gestión Financiera Función Pública  - SIIF Nación</t>
  </si>
  <si>
    <t>LINEA 29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</si>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</sst>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1" formatCode="_-* #,##0_-;\-* #,##0_-;_-* &quot;-&quot;_-;_-@_-"/>
    <numFmt numFmtId="43" formatCode="_-* #,##0.00_-;\-* #,##0.00_-;_-* &quot;-&quot;??_-;_-@_-"/>
    <numFmt numFmtId="164" formatCode="0.0%"/>
    <numFmt numFmtId="165" formatCode="_(* #,##0.00_);_(* \(#,##0.00\);_(* &quot;-&quot;??_);_(@_)"/>
    <numFmt numFmtId="166" formatCode="[$-1240A]&quot;$&quot;\ #,##0.00;\(&quot;$&quot;\ #,##0.00\)"/>
    <numFmt numFmtId="167" formatCode="&quot;$&quot;\ #,##0.00_);\(&quot;$&quot;\ #,##0.00\)"/>
    <numFmt numFmtId="168" formatCode="#,##0.00_ ;\-#,##0.00\ "/>
  </numFmts>
  <fonts count="14" x14ac:knownFonts="1">
    <font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name val="Arial"/>
      <family val="2"/>
    </font>
    <font>
      <sz val="9"/>
      <name val="Arial"/>
      <family val="2"/>
    </font>
    <font>
      <b/>
      <sz val="9"/>
      <color theme="0"/>
      <name val="Arial"/>
      <family val="2"/>
    </font>
    <font>
      <b/>
      <sz val="9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0"/>
      <name val="Arial"/>
      <family val="2"/>
    </font>
    <font>
      <sz val="9"/>
      <color indexed="8"/>
      <name val="Arial"/>
      <family val="2"/>
    </font>
    <font>
      <sz val="9"/>
      <color rgb="FFFFC000"/>
      <name val="Arial"/>
      <family val="2"/>
    </font>
    <font>
      <b/>
      <sz val="9"/>
      <color rgb="FFFFC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11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C000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  <border>
      <left style="thin">
        <color rgb="FFD3D3D3"/>
      </left>
      <right/>
      <top/>
      <bottom style="thin">
        <color rgb="FFD3D3D3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02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/>
    <xf numFmtId="9" fontId="3" fillId="0" borderId="0" xfId="0" applyNumberFormat="1" applyFont="1"/>
    <xf numFmtId="164" fontId="3" fillId="0" borderId="0" xfId="3" applyNumberFormat="1" applyFont="1" applyFill="1" applyBorder="1"/>
    <xf numFmtId="2" fontId="3" fillId="0" borderId="0" xfId="0" applyNumberFormat="1" applyFont="1"/>
    <xf numFmtId="0" fontId="4" fillId="2" borderId="1" xfId="0" applyFont="1" applyFill="1" applyBorder="1" applyAlignment="1">
      <alignment horizontal="center" vertical="center" wrapText="1" readingOrder="1"/>
    </xf>
    <xf numFmtId="0" fontId="4" fillId="2" borderId="2" xfId="0" applyFont="1" applyFill="1" applyBorder="1" applyAlignment="1">
      <alignment horizontal="center" vertical="center" wrapText="1" readingOrder="1"/>
    </xf>
    <xf numFmtId="0" fontId="4" fillId="3" borderId="2" xfId="0" applyFont="1" applyFill="1" applyBorder="1" applyAlignment="1">
      <alignment horizontal="center" vertical="center" wrapText="1" readingOrder="1"/>
    </xf>
    <xf numFmtId="0" fontId="4" fillId="4" borderId="2" xfId="0" applyFont="1" applyFill="1" applyBorder="1" applyAlignment="1">
      <alignment horizontal="center" vertical="center" wrapText="1" readingOrder="1"/>
    </xf>
    <xf numFmtId="0" fontId="4" fillId="4" borderId="3" xfId="0" applyFont="1" applyFill="1" applyBorder="1" applyAlignment="1">
      <alignment horizontal="center" vertical="center" wrapText="1" readingOrder="1"/>
    </xf>
    <xf numFmtId="2" fontId="5" fillId="5" borderId="1" xfId="0" applyNumberFormat="1" applyFont="1" applyFill="1" applyBorder="1" applyAlignment="1">
      <alignment horizontal="center" vertical="center" wrapText="1"/>
    </xf>
    <xf numFmtId="2" fontId="5" fillId="5" borderId="4" xfId="0" applyNumberFormat="1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 readingOrder="1"/>
    </xf>
    <xf numFmtId="0" fontId="4" fillId="2" borderId="6" xfId="0" applyFont="1" applyFill="1" applyBorder="1" applyAlignment="1">
      <alignment horizontal="center" vertical="center" wrapText="1" readingOrder="1"/>
    </xf>
    <xf numFmtId="0" fontId="4" fillId="4" borderId="6" xfId="0" applyFont="1" applyFill="1" applyBorder="1" applyAlignment="1">
      <alignment horizontal="center" vertical="center" wrapText="1" readingOrder="1"/>
    </xf>
    <xf numFmtId="0" fontId="4" fillId="4" borderId="7" xfId="0" applyFont="1" applyFill="1" applyBorder="1" applyAlignment="1">
      <alignment horizontal="center" vertical="center" wrapText="1" readingOrder="1"/>
    </xf>
    <xf numFmtId="0" fontId="5" fillId="5" borderId="8" xfId="0" applyFont="1" applyFill="1" applyBorder="1" applyAlignment="1">
      <alignment horizontal="center" vertical="center" wrapText="1"/>
    </xf>
    <xf numFmtId="0" fontId="5" fillId="5" borderId="9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 readingOrder="1"/>
    </xf>
    <xf numFmtId="0" fontId="6" fillId="0" borderId="6" xfId="0" applyFont="1" applyBorder="1" applyAlignment="1">
      <alignment horizontal="center" vertical="center" wrapText="1" readingOrder="1"/>
    </xf>
    <xf numFmtId="0" fontId="6" fillId="0" borderId="6" xfId="0" applyFont="1" applyBorder="1" applyAlignment="1">
      <alignment horizontal="left" vertical="center" wrapText="1" readingOrder="1"/>
    </xf>
    <xf numFmtId="165" fontId="6" fillId="0" borderId="6" xfId="1" applyFont="1" applyFill="1" applyBorder="1" applyAlignment="1">
      <alignment horizontal="left" vertical="center" wrapText="1" readingOrder="1"/>
    </xf>
    <xf numFmtId="165" fontId="6" fillId="0" borderId="10" xfId="1" applyFont="1" applyFill="1" applyBorder="1" applyAlignment="1">
      <alignment horizontal="left" vertical="center" wrapText="1" readingOrder="1"/>
    </xf>
    <xf numFmtId="2" fontId="6" fillId="5" borderId="6" xfId="0" applyNumberFormat="1" applyFont="1" applyFill="1" applyBorder="1" applyAlignment="1">
      <alignment horizontal="right" vertical="center" wrapText="1" readingOrder="1"/>
    </xf>
    <xf numFmtId="2" fontId="6" fillId="5" borderId="11" xfId="0" applyNumberFormat="1" applyFont="1" applyFill="1" applyBorder="1" applyAlignment="1">
      <alignment horizontal="right" vertical="center" wrapText="1" readingOrder="1"/>
    </xf>
    <xf numFmtId="0" fontId="6" fillId="0" borderId="12" xfId="0" applyFont="1" applyBorder="1" applyAlignment="1">
      <alignment horizontal="left" vertical="center" wrapText="1" readingOrder="1"/>
    </xf>
    <xf numFmtId="0" fontId="6" fillId="0" borderId="10" xfId="0" applyFont="1" applyBorder="1" applyAlignment="1">
      <alignment horizontal="center" vertical="center" wrapText="1" readingOrder="1"/>
    </xf>
    <xf numFmtId="0" fontId="6" fillId="0" borderId="10" xfId="0" applyFont="1" applyBorder="1" applyAlignment="1">
      <alignment horizontal="left" vertical="center" wrapText="1" readingOrder="1"/>
    </xf>
    <xf numFmtId="39" fontId="6" fillId="5" borderId="5" xfId="0" applyNumberFormat="1" applyFont="1" applyFill="1" applyBorder="1" applyAlignment="1">
      <alignment horizontal="right" vertical="center" wrapText="1" readingOrder="1"/>
    </xf>
    <xf numFmtId="39" fontId="6" fillId="5" borderId="11" xfId="0" applyNumberFormat="1" applyFont="1" applyFill="1" applyBorder="1" applyAlignment="1">
      <alignment horizontal="right" vertical="center" wrapText="1" readingOrder="1"/>
    </xf>
    <xf numFmtId="2" fontId="6" fillId="5" borderId="10" xfId="0" applyNumberFormat="1" applyFont="1" applyFill="1" applyBorder="1" applyAlignment="1">
      <alignment horizontal="right" vertical="center" wrapText="1" readingOrder="1"/>
    </xf>
    <xf numFmtId="0" fontId="6" fillId="0" borderId="13" xfId="0" applyFont="1" applyBorder="1" applyAlignment="1">
      <alignment horizontal="left" vertical="center" wrapText="1" readingOrder="1"/>
    </xf>
    <xf numFmtId="0" fontId="6" fillId="0" borderId="14" xfId="0" applyFont="1" applyBorder="1" applyAlignment="1">
      <alignment horizontal="center" vertical="center" wrapText="1" readingOrder="1"/>
    </xf>
    <xf numFmtId="0" fontId="6" fillId="0" borderId="14" xfId="0" applyFont="1" applyBorder="1" applyAlignment="1">
      <alignment horizontal="left" vertical="center" wrapText="1" readingOrder="1"/>
    </xf>
    <xf numFmtId="165" fontId="6" fillId="0" borderId="14" xfId="1" applyFont="1" applyFill="1" applyBorder="1" applyAlignment="1">
      <alignment horizontal="left" vertical="center" wrapText="1" readingOrder="1"/>
    </xf>
    <xf numFmtId="2" fontId="6" fillId="5" borderId="14" xfId="0" applyNumberFormat="1" applyFont="1" applyFill="1" applyBorder="1" applyAlignment="1">
      <alignment horizontal="right" vertical="center" wrapText="1" readingOrder="1"/>
    </xf>
    <xf numFmtId="0" fontId="6" fillId="0" borderId="15" xfId="0" applyFont="1" applyBorder="1" applyAlignment="1">
      <alignment horizontal="left" vertical="center" wrapText="1" readingOrder="1"/>
    </xf>
    <xf numFmtId="0" fontId="6" fillId="0" borderId="16" xfId="0" applyFont="1" applyBorder="1" applyAlignment="1">
      <alignment horizontal="center" vertical="center" wrapText="1" readingOrder="1"/>
    </xf>
    <xf numFmtId="0" fontId="6" fillId="0" borderId="16" xfId="0" applyFont="1" applyBorder="1" applyAlignment="1">
      <alignment horizontal="left" vertical="center" wrapText="1" readingOrder="1"/>
    </xf>
    <xf numFmtId="165" fontId="6" fillId="0" borderId="16" xfId="1" applyFont="1" applyFill="1" applyBorder="1" applyAlignment="1">
      <alignment horizontal="left" vertical="center" wrapText="1" readingOrder="1"/>
    </xf>
    <xf numFmtId="39" fontId="6" fillId="5" borderId="1" xfId="0" applyNumberFormat="1" applyFont="1" applyFill="1" applyBorder="1" applyAlignment="1">
      <alignment horizontal="right" vertical="center" wrapText="1" readingOrder="1"/>
    </xf>
    <xf numFmtId="39" fontId="6" fillId="5" borderId="4" xfId="0" applyNumberFormat="1" applyFont="1" applyFill="1" applyBorder="1" applyAlignment="1">
      <alignment horizontal="right" vertical="center" wrapText="1" readingOrder="1"/>
    </xf>
    <xf numFmtId="0" fontId="6" fillId="0" borderId="0" xfId="0" applyFont="1" applyAlignment="1">
      <alignment horizontal="left" vertical="center" wrapText="1" readingOrder="1"/>
    </xf>
    <xf numFmtId="0" fontId="6" fillId="0" borderId="0" xfId="0" applyFont="1" applyAlignment="1">
      <alignment horizontal="center" vertical="center" wrapText="1" readingOrder="1"/>
    </xf>
    <xf numFmtId="165" fontId="6" fillId="0" borderId="0" xfId="1" applyFont="1" applyFill="1" applyBorder="1" applyAlignment="1">
      <alignment horizontal="left" vertical="center" wrapText="1" readingOrder="1"/>
    </xf>
    <xf numFmtId="2" fontId="6" fillId="0" borderId="0" xfId="0" applyNumberFormat="1" applyFont="1" applyAlignment="1">
      <alignment horizontal="right" vertical="center" wrapText="1" readingOrder="1"/>
    </xf>
    <xf numFmtId="39" fontId="6" fillId="5" borderId="0" xfId="0" applyNumberFormat="1" applyFont="1" applyFill="1" applyAlignment="1">
      <alignment horizontal="right" vertical="center" wrapText="1" readingOrder="1"/>
    </xf>
    <xf numFmtId="0" fontId="6" fillId="0" borderId="8" xfId="0" applyFont="1" applyBorder="1" applyAlignment="1">
      <alignment horizontal="left" vertical="center" wrapText="1" readingOrder="1"/>
    </xf>
    <xf numFmtId="0" fontId="6" fillId="0" borderId="17" xfId="0" applyFont="1" applyBorder="1" applyAlignment="1">
      <alignment horizontal="center" vertical="center" wrapText="1" readingOrder="1"/>
    </xf>
    <xf numFmtId="0" fontId="6" fillId="0" borderId="17" xfId="0" applyFont="1" applyBorder="1" applyAlignment="1">
      <alignment horizontal="left" vertical="center" wrapText="1" readingOrder="1"/>
    </xf>
    <xf numFmtId="165" fontId="6" fillId="0" borderId="17" xfId="1" applyFont="1" applyFill="1" applyBorder="1" applyAlignment="1">
      <alignment horizontal="left" vertical="center" wrapText="1" readingOrder="1"/>
    </xf>
    <xf numFmtId="2" fontId="6" fillId="5" borderId="17" xfId="0" applyNumberFormat="1" applyFont="1" applyFill="1" applyBorder="1" applyAlignment="1">
      <alignment horizontal="right" vertical="center" wrapText="1" readingOrder="1"/>
    </xf>
    <xf numFmtId="0" fontId="6" fillId="0" borderId="18" xfId="0" applyFont="1" applyBorder="1" applyAlignment="1">
      <alignment horizontal="left" vertical="center" wrapText="1" readingOrder="1"/>
    </xf>
    <xf numFmtId="0" fontId="6" fillId="0" borderId="19" xfId="0" applyFont="1" applyBorder="1" applyAlignment="1">
      <alignment horizontal="center" vertical="center" wrapText="1" readingOrder="1"/>
    </xf>
    <xf numFmtId="0" fontId="6" fillId="0" borderId="19" xfId="0" applyFont="1" applyBorder="1" applyAlignment="1">
      <alignment horizontal="left" vertical="center" wrapText="1" readingOrder="1"/>
    </xf>
    <xf numFmtId="165" fontId="6" fillId="0" borderId="19" xfId="1" applyFont="1" applyFill="1" applyBorder="1" applyAlignment="1">
      <alignment horizontal="left" vertical="center" wrapText="1" readingOrder="1"/>
    </xf>
    <xf numFmtId="39" fontId="6" fillId="5" borderId="18" xfId="0" applyNumberFormat="1" applyFont="1" applyFill="1" applyBorder="1" applyAlignment="1">
      <alignment horizontal="right" vertical="center" wrapText="1" readingOrder="1"/>
    </xf>
    <xf numFmtId="39" fontId="6" fillId="5" borderId="20" xfId="0" applyNumberFormat="1" applyFont="1" applyFill="1" applyBorder="1" applyAlignment="1">
      <alignment horizontal="right" vertical="center" wrapText="1" readingOrder="1"/>
    </xf>
    <xf numFmtId="165" fontId="6" fillId="0" borderId="21" xfId="1" applyFont="1" applyFill="1" applyBorder="1" applyAlignment="1">
      <alignment horizontal="left" vertical="center" wrapText="1" readingOrder="1"/>
    </xf>
    <xf numFmtId="2" fontId="6" fillId="5" borderId="0" xfId="0" applyNumberFormat="1" applyFont="1" applyFill="1" applyAlignment="1">
      <alignment horizontal="right" vertical="center" wrapText="1" readingOrder="1"/>
    </xf>
    <xf numFmtId="0" fontId="6" fillId="0" borderId="22" xfId="0" applyFont="1" applyBorder="1" applyAlignment="1">
      <alignment horizontal="left" vertical="center" wrapText="1" readingOrder="1"/>
    </xf>
    <xf numFmtId="0" fontId="6" fillId="0" borderId="23" xfId="0" applyFont="1" applyBorder="1" applyAlignment="1">
      <alignment horizontal="center" vertical="center" wrapText="1" readingOrder="1"/>
    </xf>
    <xf numFmtId="0" fontId="6" fillId="0" borderId="23" xfId="0" applyFont="1" applyBorder="1" applyAlignment="1">
      <alignment horizontal="left" vertical="center" wrapText="1" readingOrder="1"/>
    </xf>
    <xf numFmtId="165" fontId="6" fillId="0" borderId="24" xfId="1" applyFont="1" applyFill="1" applyBorder="1" applyAlignment="1">
      <alignment horizontal="left" vertical="center" wrapText="1" readingOrder="1"/>
    </xf>
    <xf numFmtId="39" fontId="6" fillId="5" borderId="25" xfId="0" applyNumberFormat="1" applyFont="1" applyFill="1" applyBorder="1" applyAlignment="1">
      <alignment horizontal="right" vertical="center" wrapText="1" readingOrder="1"/>
    </xf>
    <xf numFmtId="39" fontId="6" fillId="5" borderId="26" xfId="0" applyNumberFormat="1" applyFont="1" applyFill="1" applyBorder="1" applyAlignment="1">
      <alignment horizontal="right" vertical="center" wrapText="1" readingOrder="1"/>
    </xf>
    <xf numFmtId="0" fontId="6" fillId="0" borderId="25" xfId="0" applyFont="1" applyBorder="1" applyAlignment="1">
      <alignment vertical="center" wrapText="1" readingOrder="1"/>
    </xf>
    <xf numFmtId="0" fontId="6" fillId="0" borderId="24" xfId="0" applyFont="1" applyBorder="1" applyAlignment="1">
      <alignment horizontal="center" vertical="center" wrapText="1" readingOrder="1"/>
    </xf>
    <xf numFmtId="0" fontId="6" fillId="0" borderId="24" xfId="0" applyFont="1" applyBorder="1" applyAlignment="1">
      <alignment horizontal="left" vertical="center" wrapText="1" readingOrder="1"/>
    </xf>
    <xf numFmtId="0" fontId="6" fillId="0" borderId="15" xfId="0" applyFont="1" applyBorder="1" applyAlignment="1">
      <alignment vertical="center" wrapText="1" readingOrder="1"/>
    </xf>
    <xf numFmtId="165" fontId="6" fillId="0" borderId="23" xfId="1" applyFont="1" applyFill="1" applyBorder="1" applyAlignment="1">
      <alignment horizontal="left" vertical="center" wrapText="1" readingOrder="1"/>
    </xf>
    <xf numFmtId="0" fontId="6" fillId="0" borderId="18" xfId="0" applyFont="1" applyBorder="1" applyAlignment="1">
      <alignment vertical="center" wrapText="1" readingOrder="1"/>
    </xf>
    <xf numFmtId="165" fontId="6" fillId="0" borderId="7" xfId="1" applyFont="1" applyFill="1" applyBorder="1" applyAlignment="1">
      <alignment horizontal="left" vertical="center" wrapText="1" readingOrder="1"/>
    </xf>
    <xf numFmtId="165" fontId="6" fillId="0" borderId="27" xfId="1" applyFont="1" applyFill="1" applyBorder="1" applyAlignment="1">
      <alignment horizontal="left" vertical="center" wrapText="1" readingOrder="1"/>
    </xf>
    <xf numFmtId="165" fontId="6" fillId="0" borderId="3" xfId="1" applyFont="1" applyFill="1" applyBorder="1" applyAlignment="1">
      <alignment horizontal="left" vertical="center" wrapText="1" readingOrder="1"/>
    </xf>
    <xf numFmtId="0" fontId="6" fillId="0" borderId="28" xfId="0" applyFont="1" applyBorder="1" applyAlignment="1">
      <alignment horizontal="left" vertical="center" wrapText="1" readingOrder="1"/>
    </xf>
    <xf numFmtId="0" fontId="6" fillId="0" borderId="29" xfId="0" applyFont="1" applyBorder="1" applyAlignment="1">
      <alignment horizontal="center" vertical="center" wrapText="1" readingOrder="1"/>
    </xf>
    <xf numFmtId="0" fontId="6" fillId="0" borderId="29" xfId="0" applyFont="1" applyBorder="1" applyAlignment="1">
      <alignment horizontal="left" vertical="center" wrapText="1" readingOrder="1"/>
    </xf>
    <xf numFmtId="165" fontId="6" fillId="0" borderId="29" xfId="1" applyFont="1" applyFill="1" applyBorder="1" applyAlignment="1">
      <alignment horizontal="left" vertical="center" wrapText="1" readingOrder="1"/>
    </xf>
    <xf numFmtId="2" fontId="6" fillId="5" borderId="29" xfId="0" applyNumberFormat="1" applyFont="1" applyFill="1" applyBorder="1" applyAlignment="1">
      <alignment horizontal="right" vertical="center" wrapText="1" readingOrder="1"/>
    </xf>
    <xf numFmtId="2" fontId="6" fillId="5" borderId="30" xfId="0" applyNumberFormat="1" applyFont="1" applyFill="1" applyBorder="1" applyAlignment="1">
      <alignment horizontal="right" vertical="center" wrapText="1" readingOrder="1"/>
    </xf>
    <xf numFmtId="166" fontId="6" fillId="0" borderId="0" xfId="0" applyNumberFormat="1" applyFont="1" applyAlignment="1">
      <alignment horizontal="right" vertical="center" wrapText="1" readingOrder="1"/>
    </xf>
    <xf numFmtId="0" fontId="6" fillId="0" borderId="12" xfId="0" applyFont="1" applyBorder="1" applyAlignment="1">
      <alignment vertical="center" wrapText="1" readingOrder="1"/>
    </xf>
    <xf numFmtId="43" fontId="3" fillId="0" borderId="10" xfId="0" applyNumberFormat="1" applyFont="1" applyBorder="1" applyAlignment="1">
      <alignment vertical="center"/>
    </xf>
    <xf numFmtId="39" fontId="6" fillId="5" borderId="12" xfId="0" applyNumberFormat="1" applyFont="1" applyFill="1" applyBorder="1" applyAlignment="1">
      <alignment horizontal="right" vertical="center" wrapText="1" readingOrder="1"/>
    </xf>
    <xf numFmtId="39" fontId="6" fillId="5" borderId="31" xfId="0" applyNumberFormat="1" applyFont="1" applyFill="1" applyBorder="1" applyAlignment="1">
      <alignment horizontal="right" vertical="center" wrapText="1" readingOrder="1"/>
    </xf>
    <xf numFmtId="0" fontId="6" fillId="0" borderId="22" xfId="0" applyFont="1" applyBorder="1" applyAlignment="1">
      <alignment vertical="center" wrapText="1" readingOrder="1"/>
    </xf>
    <xf numFmtId="43" fontId="3" fillId="0" borderId="23" xfId="0" applyNumberFormat="1" applyFont="1" applyBorder="1" applyAlignment="1">
      <alignment vertical="center"/>
    </xf>
    <xf numFmtId="0" fontId="6" fillId="0" borderId="0" xfId="0" applyFont="1" applyAlignment="1">
      <alignment vertical="center" wrapText="1" readingOrder="1"/>
    </xf>
    <xf numFmtId="0" fontId="6" fillId="0" borderId="32" xfId="0" applyFont="1" applyBorder="1" applyAlignment="1">
      <alignment horizontal="left" vertical="center" wrapText="1" readingOrder="1"/>
    </xf>
    <xf numFmtId="165" fontId="6" fillId="0" borderId="33" xfId="1" applyFont="1" applyFill="1" applyBorder="1" applyAlignment="1">
      <alignment horizontal="left" vertical="center" wrapText="1" readingOrder="1"/>
    </xf>
    <xf numFmtId="0" fontId="4" fillId="3" borderId="0" xfId="0" applyFont="1" applyFill="1" applyAlignment="1">
      <alignment horizontal="center" vertical="center" wrapText="1" readingOrder="1"/>
    </xf>
    <xf numFmtId="39" fontId="7" fillId="6" borderId="22" xfId="0" applyNumberFormat="1" applyFont="1" applyFill="1" applyBorder="1" applyAlignment="1">
      <alignment horizontal="right" vertical="center" wrapText="1" readingOrder="1"/>
    </xf>
    <xf numFmtId="2" fontId="7" fillId="6" borderId="22" xfId="0" applyNumberFormat="1" applyFont="1" applyFill="1" applyBorder="1" applyAlignment="1">
      <alignment horizontal="right" vertical="center" wrapText="1" readingOrder="1"/>
    </xf>
    <xf numFmtId="2" fontId="7" fillId="6" borderId="34" xfId="0" applyNumberFormat="1" applyFont="1" applyFill="1" applyBorder="1" applyAlignment="1">
      <alignment horizontal="right" vertical="center" wrapText="1" readingOrder="1"/>
    </xf>
    <xf numFmtId="0" fontId="6" fillId="0" borderId="35" xfId="0" applyFont="1" applyBorder="1" applyAlignment="1">
      <alignment horizontal="center" vertical="center" wrapText="1" readingOrder="1"/>
    </xf>
    <xf numFmtId="0" fontId="6" fillId="0" borderId="36" xfId="0" applyFont="1" applyBorder="1" applyAlignment="1">
      <alignment horizontal="center" vertical="center" wrapText="1" readingOrder="1"/>
    </xf>
    <xf numFmtId="0" fontId="4" fillId="3" borderId="3" xfId="0" applyFont="1" applyFill="1" applyBorder="1" applyAlignment="1">
      <alignment horizontal="center" vertical="center" wrapText="1" readingOrder="1"/>
    </xf>
    <xf numFmtId="39" fontId="7" fillId="6" borderId="37" xfId="0" applyNumberFormat="1" applyFont="1" applyFill="1" applyBorder="1" applyAlignment="1">
      <alignment horizontal="right" vertical="center" wrapText="1" readingOrder="1"/>
    </xf>
    <xf numFmtId="39" fontId="7" fillId="5" borderId="22" xfId="0" applyNumberFormat="1" applyFont="1" applyFill="1" applyBorder="1" applyAlignment="1">
      <alignment horizontal="right" vertical="center" wrapText="1" readingOrder="1"/>
    </xf>
    <xf numFmtId="39" fontId="7" fillId="5" borderId="34" xfId="0" applyNumberFormat="1" applyFont="1" applyFill="1" applyBorder="1" applyAlignment="1">
      <alignment horizontal="right" vertical="center" wrapText="1" readingOrder="1"/>
    </xf>
    <xf numFmtId="0" fontId="8" fillId="7" borderId="0" xfId="0" applyFont="1" applyFill="1"/>
    <xf numFmtId="165" fontId="8" fillId="7" borderId="0" xfId="1" applyFont="1" applyFill="1"/>
    <xf numFmtId="2" fontId="4" fillId="7" borderId="0" xfId="0" applyNumberFormat="1" applyFont="1" applyFill="1" applyAlignment="1">
      <alignment horizontal="right" vertical="center" wrapText="1" readingOrder="1"/>
    </xf>
    <xf numFmtId="39" fontId="4" fillId="7" borderId="0" xfId="0" applyNumberFormat="1" applyFont="1" applyFill="1" applyAlignment="1">
      <alignment horizontal="right" vertical="center" wrapText="1" readingOrder="1"/>
    </xf>
    <xf numFmtId="166" fontId="8" fillId="7" borderId="0" xfId="0" applyNumberFormat="1" applyFont="1" applyFill="1" applyAlignment="1">
      <alignment horizontal="right" vertical="center" wrapText="1" readingOrder="1"/>
    </xf>
    <xf numFmtId="39" fontId="8" fillId="7" borderId="0" xfId="0" applyNumberFormat="1" applyFont="1" applyFill="1"/>
    <xf numFmtId="4" fontId="9" fillId="0" borderId="0" xfId="0" applyNumberFormat="1" applyFont="1" applyAlignment="1">
      <alignment horizontal="center"/>
    </xf>
    <xf numFmtId="167" fontId="3" fillId="0" borderId="0" xfId="0" applyNumberFormat="1" applyFont="1"/>
    <xf numFmtId="2" fontId="7" fillId="0" borderId="0" xfId="0" applyNumberFormat="1" applyFont="1" applyAlignment="1">
      <alignment horizontal="right" vertical="center" wrapText="1" readingOrder="1"/>
    </xf>
    <xf numFmtId="39" fontId="7" fillId="0" borderId="0" xfId="0" applyNumberFormat="1" applyFont="1" applyAlignment="1">
      <alignment horizontal="right" vertical="center" wrapText="1" readingOrder="1"/>
    </xf>
    <xf numFmtId="0" fontId="4" fillId="3" borderId="38" xfId="0" applyFont="1" applyFill="1" applyBorder="1" applyAlignment="1">
      <alignment horizontal="center" vertical="center" wrapText="1" readingOrder="1"/>
    </xf>
    <xf numFmtId="0" fontId="4" fillId="3" borderId="8" xfId="0" applyFont="1" applyFill="1" applyBorder="1" applyAlignment="1">
      <alignment horizontal="center" vertical="center" wrapText="1" readingOrder="1"/>
    </xf>
    <xf numFmtId="0" fontId="4" fillId="3" borderId="17" xfId="0" applyFont="1" applyFill="1" applyBorder="1" applyAlignment="1">
      <alignment horizontal="center" vertical="center" wrapText="1" readingOrder="1"/>
    </xf>
    <xf numFmtId="0" fontId="4" fillId="4" borderId="39" xfId="0" applyFont="1" applyFill="1" applyBorder="1" applyAlignment="1">
      <alignment horizontal="center" vertical="center" wrapText="1" readingOrder="1"/>
    </xf>
    <xf numFmtId="2" fontId="4" fillId="3" borderId="17" xfId="0" applyNumberFormat="1" applyFont="1" applyFill="1" applyBorder="1" applyAlignment="1">
      <alignment horizontal="center" vertical="center" wrapText="1"/>
    </xf>
    <xf numFmtId="2" fontId="4" fillId="3" borderId="9" xfId="0" applyNumberFormat="1" applyFont="1" applyFill="1" applyBorder="1" applyAlignment="1">
      <alignment horizontal="center" vertical="center" wrapText="1"/>
    </xf>
    <xf numFmtId="0" fontId="4" fillId="4" borderId="17" xfId="0" applyFont="1" applyFill="1" applyBorder="1" applyAlignment="1">
      <alignment horizontal="center" vertical="center" wrapText="1" readingOrder="1"/>
    </xf>
    <xf numFmtId="0" fontId="4" fillId="4" borderId="40" xfId="0" applyFont="1" applyFill="1" applyBorder="1" applyAlignment="1">
      <alignment horizontal="center" vertical="center" wrapText="1" readingOrder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center" wrapText="1" readingOrder="1"/>
    </xf>
    <xf numFmtId="39" fontId="3" fillId="0" borderId="6" xfId="0" applyNumberFormat="1" applyFont="1" applyBorder="1"/>
    <xf numFmtId="165" fontId="3" fillId="0" borderId="6" xfId="1" applyFont="1" applyFill="1" applyBorder="1"/>
    <xf numFmtId="2" fontId="6" fillId="0" borderId="41" xfId="0" applyNumberFormat="1" applyFont="1" applyBorder="1" applyAlignment="1">
      <alignment horizontal="right" vertical="center" wrapText="1" readingOrder="1"/>
    </xf>
    <xf numFmtId="2" fontId="6" fillId="0" borderId="11" xfId="0" applyNumberFormat="1" applyFont="1" applyBorder="1" applyAlignment="1">
      <alignment horizontal="right" vertical="center" wrapText="1" readingOrder="1"/>
    </xf>
    <xf numFmtId="10" fontId="3" fillId="0" borderId="0" xfId="0" applyNumberFormat="1" applyFont="1"/>
    <xf numFmtId="10" fontId="6" fillId="0" borderId="5" xfId="0" applyNumberFormat="1" applyFont="1" applyBorder="1" applyAlignment="1">
      <alignment horizontal="left" vertical="center" wrapText="1" readingOrder="1"/>
    </xf>
    <xf numFmtId="10" fontId="3" fillId="0" borderId="6" xfId="0" applyNumberFormat="1" applyFont="1" applyBorder="1"/>
    <xf numFmtId="10" fontId="6" fillId="0" borderId="42" xfId="1" applyNumberFormat="1" applyFont="1" applyFill="1" applyBorder="1" applyAlignment="1">
      <alignment horizontal="left" vertical="center" wrapText="1" readingOrder="1"/>
    </xf>
    <xf numFmtId="10" fontId="6" fillId="0" borderId="6" xfId="0" applyNumberFormat="1" applyFont="1" applyBorder="1" applyAlignment="1">
      <alignment horizontal="right" vertical="center" wrapText="1" readingOrder="1"/>
    </xf>
    <xf numFmtId="10" fontId="6" fillId="0" borderId="11" xfId="0" applyNumberFormat="1" applyFont="1" applyBorder="1" applyAlignment="1">
      <alignment horizontal="right" vertical="center" wrapText="1" readingOrder="1"/>
    </xf>
    <xf numFmtId="10" fontId="3" fillId="0" borderId="0" xfId="3" applyNumberFormat="1" applyFont="1" applyFill="1" applyBorder="1"/>
    <xf numFmtId="0" fontId="7" fillId="0" borderId="25" xfId="0" applyFont="1" applyBorder="1" applyAlignment="1">
      <alignment horizontal="left" vertical="center" wrapText="1" readingOrder="1"/>
    </xf>
    <xf numFmtId="39" fontId="3" fillId="0" borderId="24" xfId="0" applyNumberFormat="1" applyFont="1" applyBorder="1"/>
    <xf numFmtId="165" fontId="3" fillId="0" borderId="24" xfId="1" applyFont="1" applyFill="1" applyBorder="1"/>
    <xf numFmtId="10" fontId="6" fillId="0" borderId="25" xfId="0" applyNumberFormat="1" applyFont="1" applyBorder="1" applyAlignment="1">
      <alignment horizontal="left" vertical="center" wrapText="1" readingOrder="1"/>
    </xf>
    <xf numFmtId="10" fontId="3" fillId="0" borderId="24" xfId="0" applyNumberFormat="1" applyFont="1" applyBorder="1"/>
    <xf numFmtId="39" fontId="5" fillId="8" borderId="17" xfId="0" applyNumberFormat="1" applyFont="1" applyFill="1" applyBorder="1"/>
    <xf numFmtId="2" fontId="7" fillId="8" borderId="8" xfId="0" applyNumberFormat="1" applyFont="1" applyFill="1" applyBorder="1" applyAlignment="1">
      <alignment horizontal="right" vertical="center" wrapText="1" readingOrder="1"/>
    </xf>
    <xf numFmtId="2" fontId="7" fillId="8" borderId="9" xfId="0" applyNumberFormat="1" applyFont="1" applyFill="1" applyBorder="1" applyAlignment="1">
      <alignment horizontal="right" vertical="center" wrapText="1" readingOrder="1"/>
    </xf>
    <xf numFmtId="10" fontId="4" fillId="3" borderId="3" xfId="0" applyNumberFormat="1" applyFont="1" applyFill="1" applyBorder="1" applyAlignment="1">
      <alignment horizontal="center" vertical="center" wrapText="1" readingOrder="1"/>
    </xf>
    <xf numFmtId="10" fontId="5" fillId="8" borderId="17" xfId="0" applyNumberFormat="1" applyFont="1" applyFill="1" applyBorder="1"/>
    <xf numFmtId="10" fontId="5" fillId="8" borderId="9" xfId="0" applyNumberFormat="1" applyFont="1" applyFill="1" applyBorder="1"/>
    <xf numFmtId="10" fontId="7" fillId="8" borderId="8" xfId="0" applyNumberFormat="1" applyFont="1" applyFill="1" applyBorder="1" applyAlignment="1">
      <alignment horizontal="right" vertical="center" wrapText="1" readingOrder="1"/>
    </xf>
    <xf numFmtId="10" fontId="7" fillId="8" borderId="9" xfId="0" applyNumberFormat="1" applyFont="1" applyFill="1" applyBorder="1" applyAlignment="1">
      <alignment horizontal="right" vertical="center" wrapText="1" readingOrder="1"/>
    </xf>
    <xf numFmtId="4" fontId="9" fillId="0" borderId="0" xfId="0" applyNumberFormat="1" applyFont="1"/>
    <xf numFmtId="10" fontId="9" fillId="0" borderId="0" xfId="0" applyNumberFormat="1" applyFont="1"/>
    <xf numFmtId="10" fontId="7" fillId="0" borderId="0" xfId="0" applyNumberFormat="1" applyFont="1" applyAlignment="1">
      <alignment horizontal="right" vertical="center" wrapText="1" readingOrder="1"/>
    </xf>
    <xf numFmtId="39" fontId="3" fillId="0" borderId="2" xfId="0" applyNumberFormat="1" applyFont="1" applyBorder="1"/>
    <xf numFmtId="10" fontId="6" fillId="0" borderId="38" xfId="0" applyNumberFormat="1" applyFont="1" applyBorder="1" applyAlignment="1">
      <alignment horizontal="left" vertical="center" wrapText="1" readingOrder="1"/>
    </xf>
    <xf numFmtId="10" fontId="3" fillId="0" borderId="2" xfId="0" applyNumberFormat="1" applyFont="1" applyBorder="1"/>
    <xf numFmtId="10" fontId="3" fillId="0" borderId="3" xfId="0" applyNumberFormat="1" applyFont="1" applyBorder="1"/>
    <xf numFmtId="10" fontId="3" fillId="0" borderId="27" xfId="0" applyNumberFormat="1" applyFont="1" applyBorder="1"/>
    <xf numFmtId="10" fontId="6" fillId="0" borderId="38" xfId="1" applyNumberFormat="1" applyFont="1" applyFill="1" applyBorder="1" applyAlignment="1">
      <alignment horizontal="left" vertical="center" wrapText="1" readingOrder="1"/>
    </xf>
    <xf numFmtId="10" fontId="6" fillId="0" borderId="2" xfId="0" applyNumberFormat="1" applyFont="1" applyBorder="1" applyAlignment="1">
      <alignment horizontal="right" vertical="center" wrapText="1" readingOrder="1"/>
    </xf>
    <xf numFmtId="10" fontId="6" fillId="0" borderId="4" xfId="0" applyNumberFormat="1" applyFont="1" applyBorder="1" applyAlignment="1">
      <alignment horizontal="right" vertical="center" wrapText="1" readingOrder="1"/>
    </xf>
    <xf numFmtId="0" fontId="4" fillId="3" borderId="43" xfId="0" applyFont="1" applyFill="1" applyBorder="1" applyAlignment="1">
      <alignment horizontal="center" vertical="center" wrapText="1" readingOrder="1"/>
    </xf>
    <xf numFmtId="39" fontId="5" fillId="9" borderId="17" xfId="0" applyNumberFormat="1" applyFont="1" applyFill="1" applyBorder="1"/>
    <xf numFmtId="2" fontId="7" fillId="9" borderId="44" xfId="0" applyNumberFormat="1" applyFont="1" applyFill="1" applyBorder="1" applyAlignment="1">
      <alignment horizontal="right" vertical="center" wrapText="1" readingOrder="1"/>
    </xf>
    <xf numFmtId="2" fontId="7" fillId="9" borderId="9" xfId="0" applyNumberFormat="1" applyFont="1" applyFill="1" applyBorder="1" applyAlignment="1">
      <alignment horizontal="right" vertical="center" wrapText="1" readingOrder="1"/>
    </xf>
    <xf numFmtId="10" fontId="5" fillId="9" borderId="17" xfId="0" applyNumberFormat="1" applyFont="1" applyFill="1" applyBorder="1"/>
    <xf numFmtId="10" fontId="5" fillId="9" borderId="45" xfId="0" applyNumberFormat="1" applyFont="1" applyFill="1" applyBorder="1"/>
    <xf numFmtId="10" fontId="5" fillId="9" borderId="8" xfId="0" applyNumberFormat="1" applyFont="1" applyFill="1" applyBorder="1"/>
    <xf numFmtId="10" fontId="7" fillId="9" borderId="17" xfId="0" applyNumberFormat="1" applyFont="1" applyFill="1" applyBorder="1" applyAlignment="1">
      <alignment horizontal="right" vertical="center" wrapText="1" readingOrder="1"/>
    </xf>
    <xf numFmtId="10" fontId="7" fillId="9" borderId="9" xfId="0" applyNumberFormat="1" applyFont="1" applyFill="1" applyBorder="1" applyAlignment="1">
      <alignment horizontal="right" vertical="center" wrapText="1" readingOrder="1"/>
    </xf>
    <xf numFmtId="39" fontId="7" fillId="6" borderId="40" xfId="0" applyNumberFormat="1" applyFont="1" applyFill="1" applyBorder="1" applyAlignment="1">
      <alignment horizontal="right" vertical="center" wrapText="1" readingOrder="1"/>
    </xf>
    <xf numFmtId="2" fontId="7" fillId="6" borderId="17" xfId="0" applyNumberFormat="1" applyFont="1" applyFill="1" applyBorder="1" applyAlignment="1">
      <alignment horizontal="right" vertical="center" wrapText="1" readingOrder="1"/>
    </xf>
    <xf numFmtId="2" fontId="7" fillId="6" borderId="9" xfId="0" applyNumberFormat="1" applyFont="1" applyFill="1" applyBorder="1" applyAlignment="1">
      <alignment horizontal="right" vertical="center" wrapText="1" readingOrder="1"/>
    </xf>
    <xf numFmtId="10" fontId="7" fillId="6" borderId="40" xfId="0" applyNumberFormat="1" applyFont="1" applyFill="1" applyBorder="1" applyAlignment="1">
      <alignment horizontal="right" vertical="center" wrapText="1" readingOrder="1"/>
    </xf>
    <xf numFmtId="10" fontId="7" fillId="6" borderId="17" xfId="0" applyNumberFormat="1" applyFont="1" applyFill="1" applyBorder="1" applyAlignment="1">
      <alignment horizontal="right" vertical="center" wrapText="1" readingOrder="1"/>
    </xf>
    <xf numFmtId="10" fontId="7" fillId="6" borderId="9" xfId="0" applyNumberFormat="1" applyFont="1" applyFill="1" applyBorder="1" applyAlignment="1">
      <alignment horizontal="right" vertical="center" wrapText="1" readingOrder="1"/>
    </xf>
    <xf numFmtId="9" fontId="3" fillId="0" borderId="0" xfId="3" applyFont="1" applyFill="1" applyBorder="1"/>
    <xf numFmtId="0" fontId="5" fillId="0" borderId="0" xfId="0" applyFont="1"/>
    <xf numFmtId="39" fontId="3" fillId="0" borderId="0" xfId="0" applyNumberFormat="1" applyFont="1"/>
    <xf numFmtId="43" fontId="3" fillId="0" borderId="0" xfId="0" applyNumberFormat="1" applyFont="1"/>
    <xf numFmtId="165" fontId="3" fillId="0" borderId="0" xfId="1" applyFont="1" applyFill="1" applyBorder="1"/>
    <xf numFmtId="2" fontId="8" fillId="7" borderId="0" xfId="0" applyNumberFormat="1" applyFont="1" applyFill="1"/>
    <xf numFmtId="168" fontId="8" fillId="7" borderId="0" xfId="0" applyNumberFormat="1" applyFont="1" applyFill="1"/>
    <xf numFmtId="168" fontId="10" fillId="0" borderId="0" xfId="0" applyNumberFormat="1" applyFont="1"/>
    <xf numFmtId="0" fontId="10" fillId="0" borderId="0" xfId="0" applyFont="1"/>
    <xf numFmtId="2" fontId="10" fillId="0" borderId="0" xfId="0" applyNumberFormat="1" applyFont="1"/>
    <xf numFmtId="41" fontId="3" fillId="0" borderId="0" xfId="2" applyFont="1" applyFill="1" applyBorder="1"/>
    <xf numFmtId="165" fontId="3" fillId="10" borderId="0" xfId="1" applyFont="1" applyFill="1"/>
    <xf numFmtId="2" fontId="11" fillId="0" borderId="0" xfId="0" applyNumberFormat="1" applyFont="1" applyAlignment="1">
      <alignment horizontal="right" vertical="center" wrapText="1" readingOrder="1"/>
    </xf>
    <xf numFmtId="39" fontId="11" fillId="0" borderId="0" xfId="0" applyNumberFormat="1" applyFont="1" applyAlignment="1">
      <alignment horizontal="right" vertical="center" wrapText="1" readingOrder="1"/>
    </xf>
    <xf numFmtId="2" fontId="5" fillId="0" borderId="0" xfId="0" applyNumberFormat="1" applyFont="1" applyAlignment="1">
      <alignment horizontal="right" vertical="center" wrapText="1" readingOrder="1"/>
    </xf>
    <xf numFmtId="166" fontId="3" fillId="0" borderId="0" xfId="0" applyNumberFormat="1" applyFont="1" applyAlignment="1">
      <alignment horizontal="right" vertical="center" wrapText="1" readingOrder="1"/>
    </xf>
    <xf numFmtId="39" fontId="5" fillId="0" borderId="0" xfId="0" applyNumberFormat="1" applyFont="1" applyAlignment="1">
      <alignment horizontal="right" vertical="center" wrapText="1" readingOrder="1"/>
    </xf>
    <xf numFmtId="0" fontId="5" fillId="0" borderId="1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justify" vertical="justify" wrapText="1"/>
    </xf>
    <xf numFmtId="39" fontId="3" fillId="0" borderId="10" xfId="0" applyNumberFormat="1" applyFont="1" applyBorder="1"/>
    <xf numFmtId="164" fontId="3" fillId="0" borderId="10" xfId="3" applyNumberFormat="1" applyFont="1" applyBorder="1"/>
    <xf numFmtId="9" fontId="3" fillId="0" borderId="10" xfId="3" applyFont="1" applyBorder="1"/>
    <xf numFmtId="9" fontId="3" fillId="0" borderId="0" xfId="3" applyFont="1" applyBorder="1"/>
    <xf numFmtId="0" fontId="5" fillId="0" borderId="10" xfId="0" applyFont="1" applyBorder="1"/>
    <xf numFmtId="168" fontId="5" fillId="0" borderId="10" xfId="0" applyNumberFormat="1" applyFont="1" applyBorder="1"/>
    <xf numFmtId="164" fontId="5" fillId="0" borderId="10" xfId="3" applyNumberFormat="1" applyFont="1" applyBorder="1"/>
    <xf numFmtId="9" fontId="5" fillId="0" borderId="10" xfId="3" applyFont="1" applyBorder="1"/>
    <xf numFmtId="9" fontId="5" fillId="0" borderId="0" xfId="3" applyFont="1" applyBorder="1"/>
  </cellXfs>
  <cellStyles count="4">
    <cellStyle name="Millares" xfId="1" builtinId="3"/>
    <cellStyle name="Millares [0]" xfId="2" builtinId="6"/>
    <cellStyle name="Normal" xfId="0" builtinId="0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[1]CONSOLIDADO!$AI$6</c:f>
              <c:strCache>
                <c:ptCount val="1"/>
                <c:pt idx="0">
                  <c:v>APR. VIGENTE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[1]CONSOLIDADO!$AI$7:$AI$11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 xmlns:c16="http://schemas.microsoft.com/office/drawing/2014/chart">
                      <c:ext uri="{02D57815-91ED-43cb-92C2-25804820EDAC}">
                        <c15:formulaRef>
                          <c15:sqref>[1]CONSOLIDADO!$AH$7:$AH$11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7070-4366-A821-4C7F8E37E134}"/>
            </c:ext>
          </c:extLst>
        </c:ser>
        <c:ser>
          <c:idx val="1"/>
          <c:order val="1"/>
          <c:tx>
            <c:strRef>
              <c:f>[1]CONSOLIDADO!$AJ$6</c:f>
              <c:strCache>
                <c:ptCount val="1"/>
                <c:pt idx="0">
                  <c:v>APR. DISPONIBLE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[1]CONSOLIDADO!$AJ$7:$AJ$11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 xmlns:c16="http://schemas.microsoft.com/office/drawing/2014/chart">
                      <c:ext uri="{02D57815-91ED-43cb-92C2-25804820EDAC}">
                        <c15:formulaRef>
                          <c15:sqref>[1]CONSOLIDADO!$AH$7:$AH$11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7070-4366-A821-4C7F8E37E134}"/>
            </c:ext>
          </c:extLst>
        </c:ser>
        <c:ser>
          <c:idx val="2"/>
          <c:order val="2"/>
          <c:tx>
            <c:strRef>
              <c:f>[1]CONSOLIDADO!$AK$6</c:f>
              <c:strCache>
                <c:ptCount val="1"/>
                <c:pt idx="0">
                  <c:v>CDP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[1]CONSOLIDADO!$AK$7:$AK$11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 xmlns:c16="http://schemas.microsoft.com/office/drawing/2014/chart">
                      <c:ext uri="{02D57815-91ED-43cb-92C2-25804820EDAC}">
                        <c15:formulaRef>
                          <c15:sqref>[1]CONSOLIDADO!$AH$7:$AH$11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7070-4366-A821-4C7F8E37E134}"/>
            </c:ext>
          </c:extLst>
        </c:ser>
        <c:ser>
          <c:idx val="3"/>
          <c:order val="3"/>
          <c:tx>
            <c:strRef>
              <c:f>[1]CONSOLIDADO!$AL$6</c:f>
              <c:strCache>
                <c:ptCount val="1"/>
                <c:pt idx="0">
                  <c:v>COMPROMISO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[1]CONSOLIDADO!$AL$7:$AL$11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 xmlns:c16="http://schemas.microsoft.com/office/drawing/2014/chart">
                      <c:ext uri="{02D57815-91ED-43cb-92C2-25804820EDAC}">
                        <c15:formulaRef>
                          <c15:sqref>[1]CONSOLIDADO!$AH$7:$AH$11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3-7070-4366-A821-4C7F8E37E134}"/>
            </c:ext>
          </c:extLst>
        </c:ser>
        <c:ser>
          <c:idx val="4"/>
          <c:order val="4"/>
          <c:tx>
            <c:strRef>
              <c:f>[1]CONSOLIDADO!$AM$6</c:f>
              <c:strCache>
                <c:ptCount val="1"/>
                <c:pt idx="0">
                  <c:v>PAGOS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val>
            <c:numRef>
              <c:f>[1]CONSOLIDADO!$AM$7:$AM$11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 xmlns:c16="http://schemas.microsoft.com/office/drawing/2014/chart">
                      <c:ext uri="{02D57815-91ED-43cb-92C2-25804820EDAC}">
                        <c15:formulaRef>
                          <c15:sqref>[1]CONSOLIDADO!$AH$7:$AH$11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4-7070-4366-A821-4C7F8E37E1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47420848"/>
        <c:axId val="1347424112"/>
        <c:extLst>
          <c:ext xmlns:c15="http://schemas.microsoft.com/office/drawing/2012/chart" uri="{02D57815-91ED-43cb-92C2-25804820EDAC}">
            <c15:filteredBarSeries>
              <c15:ser>
                <c:idx val="5"/>
                <c:order val="5"/>
                <c:tx>
                  <c:strRef>
                    <c:extLst>
                      <c:ext uri="{02D57815-91ED-43cb-92C2-25804820EDAC}">
                        <c15:formulaRef>
                          <c15:sqref>[1]CONSOLIDADO!$AN$6</c15:sqref>
                        </c15:formulaRef>
                      </c:ext>
                    </c:extLst>
                    <c:strCache>
                      <c:ptCount val="1"/>
                      <c:pt idx="0">
                        <c:v>saldo por comprometer ( CDP- COMP )</c:v>
                      </c:pt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val>
                  <c:numRef>
                    <c:extLst>
                      <c:ext uri="{02D57815-91ED-43cb-92C2-25804820EDAC}">
                        <c15:formulaRef>
                          <c15:sqref>[1]CONSOLIDADO!$AN$7:$AN$11</c15:sqref>
                        </c15:formulaRef>
                      </c:ext>
                    </c:extLst>
                  </c:numRef>
                </c:val>
                <c:extLst>
                  <c:ext uri="{02D57815-91ED-43cb-92C2-25804820EDAC}">
                    <c15:filteredCategoryTitle>
                      <c15:cat>
                        <c:multiLvlStrRef>
                          <c:extLst xmlns:c16="http://schemas.microsoft.com/office/drawing/2014/chart">
                            <c:ext uri="{02D57815-91ED-43cb-92C2-25804820EDAC}">
                              <c15:formulaRef>
                                <c15:sqref>[1]CONSOLIDADO!$AH$7:$AH$11</c15:sqref>
                              </c15:formulaRef>
                            </c:ext>
                          </c:extLst>
                        </c:multiLvlStrRef>
                      </c15:cat>
                    </c15:filteredCategoryTitle>
                  </c:ext>
                  <c:ext xmlns:c16="http://schemas.microsoft.com/office/drawing/2014/chart" uri="{C3380CC4-5D6E-409C-BE32-E72D297353CC}">
                    <c16:uniqueId val="{00000005-7070-4366-A821-4C7F8E37E134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[1]CONSOLIDADO!$AO$6</c15:sqref>
                        </c15:formulaRef>
                      </c:ext>
                    </c:extLst>
                    <c:strCache>
                      <c:ptCount val="1"/>
                      <c:pt idx="0">
                        <c:v>Disponible(Arp Disponible + Sal por Comprometer)</c:v>
                      </c:pt>
                    </c:strCache>
                  </c:strRef>
                </c:tx>
                <c:spPr>
                  <a:solidFill>
                    <a:schemeClr val="accent1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[1]CONSOLIDADO!$AO$7:$AO$11</c15:sqref>
                        </c15:formulaRef>
                      </c:ext>
                    </c:extLst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filteredCategoryTitle>
                      <c15:cat>
                        <c:multiLvlStrRef>
                          <c:extLst xmlns:c16="http://schemas.microsoft.com/office/drawing/2014/chart">
                            <c:ext uri="{02D57815-91ED-43cb-92C2-25804820EDAC}">
                              <c15:formulaRef>
                                <c15:sqref>[1]CONSOLIDADO!$AH$7:$AH$11</c15:sqref>
                              </c15:formulaRef>
                            </c:ext>
                          </c:extLst>
                        </c:multiLvlStrRef>
                      </c15:cat>
                    </c15:filteredCategoryTitle>
                  </c:ext>
                  <c:ext xmlns:c16="http://schemas.microsoft.com/office/drawing/2014/chart" uri="{C3380CC4-5D6E-409C-BE32-E72D297353CC}">
                    <c16:uniqueId val="{00000006-7070-4366-A821-4C7F8E37E134}"/>
                  </c:ext>
                </c:extLst>
              </c15:ser>
            </c15:filteredBarSeries>
          </c:ext>
        </c:extLst>
      </c:barChart>
      <c:catAx>
        <c:axId val="1347420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347424112"/>
        <c:crosses val="autoZero"/>
        <c:auto val="1"/>
        <c:lblAlgn val="ctr"/>
        <c:lblOffset val="100"/>
        <c:noMultiLvlLbl val="0"/>
      </c:catAx>
      <c:valAx>
        <c:axId val="13474241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347420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CONSOLIDADO!#REF!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CONSOLIDADO!#REF!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CONSOLIDADO!#REF!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A5F5-47B2-A149-54A610F39AB4}"/>
            </c:ext>
          </c:extLst>
        </c:ser>
        <c:ser>
          <c:idx val="1"/>
          <c:order val="1"/>
          <c:tx>
            <c:strRef>
              <c:f>[1]CONSOLIDADO!$AH$13</c:f>
              <c:strCache>
                <c:ptCount val="1"/>
                <c:pt idx="0">
                  <c:v>ADQUISICION DE BIENES Y SERVICIOS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[1]CONSOLIDADO!$AI$13:$AO$13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CONSOLIDADO!#REF!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A5F5-47B2-A149-54A610F39A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47421392"/>
        <c:axId val="1550987168"/>
      </c:barChart>
      <c:catAx>
        <c:axId val="13474213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550987168"/>
        <c:crosses val="autoZero"/>
        <c:auto val="1"/>
        <c:lblAlgn val="ctr"/>
        <c:lblOffset val="100"/>
        <c:noMultiLvlLbl val="0"/>
      </c:catAx>
      <c:valAx>
        <c:axId val="1550987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3474213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MENU!A1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hyperlink" Target="#CONSOLIDADO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66674</xdr:colOff>
      <xdr:row>4</xdr:row>
      <xdr:rowOff>142874</xdr:rowOff>
    </xdr:from>
    <xdr:to>
      <xdr:col>25</xdr:col>
      <xdr:colOff>685800</xdr:colOff>
      <xdr:row>11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</xdr:col>
      <xdr:colOff>257175</xdr:colOff>
      <xdr:row>12</xdr:row>
      <xdr:rowOff>66675</xdr:rowOff>
    </xdr:from>
    <xdr:to>
      <xdr:col>24</xdr:col>
      <xdr:colOff>257175</xdr:colOff>
      <xdr:row>20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44</xdr:col>
      <xdr:colOff>232834</xdr:colOff>
      <xdr:row>1</xdr:row>
      <xdr:rowOff>51859</xdr:rowOff>
    </xdr:from>
    <xdr:to>
      <xdr:col>46</xdr:col>
      <xdr:colOff>116417</xdr:colOff>
      <xdr:row>4</xdr:row>
      <xdr:rowOff>21167</xdr:rowOff>
    </xdr:to>
    <xdr:sp macro="" textlink="">
      <xdr:nvSpPr>
        <xdr:cNvPr id="4" name="Rectángulo redondeado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/>
      </xdr:nvSpPr>
      <xdr:spPr>
        <a:xfrm>
          <a:off x="20644909" y="204259"/>
          <a:ext cx="1407583" cy="578908"/>
        </a:xfrm>
        <a:prstGeom prst="roundRect">
          <a:avLst/>
        </a:prstGeom>
        <a:gradFill flip="none" rotWithShape="1">
          <a:gsLst>
            <a:gs pos="0">
              <a:schemeClr val="accent2">
                <a:lumMod val="67000"/>
              </a:schemeClr>
            </a:gs>
            <a:gs pos="48000">
              <a:schemeClr val="accent2">
                <a:lumMod val="97000"/>
                <a:lumOff val="3000"/>
              </a:schemeClr>
            </a:gs>
            <a:gs pos="100000">
              <a:schemeClr val="accent2">
                <a:lumMod val="60000"/>
                <a:lumOff val="40000"/>
              </a:schemeClr>
            </a:gs>
          </a:gsLst>
          <a:lin ang="16200000" scaled="1"/>
          <a:tileRect/>
        </a:gradFill>
        <a:ln>
          <a:solidFill>
            <a:schemeClr val="tx1">
              <a:lumMod val="65000"/>
              <a:lumOff val="3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solidFill>
                <a:schemeClr val="bg1"/>
              </a:solidFill>
            </a:rPr>
            <a:t>MENU</a:t>
          </a:r>
        </a:p>
      </xdr:txBody>
    </xdr:sp>
    <xdr:clientData/>
  </xdr:twoCellAnchor>
  <xdr:twoCellAnchor>
    <xdr:from>
      <xdr:col>15</xdr:col>
      <xdr:colOff>52917</xdr:colOff>
      <xdr:row>56</xdr:row>
      <xdr:rowOff>137583</xdr:rowOff>
    </xdr:from>
    <xdr:to>
      <xdr:col>16</xdr:col>
      <xdr:colOff>319617</xdr:colOff>
      <xdr:row>60</xdr:row>
      <xdr:rowOff>17991</xdr:rowOff>
    </xdr:to>
    <xdr:sp macro="" textlink="">
      <xdr:nvSpPr>
        <xdr:cNvPr id="5" name="Rectángulo redondeado 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/>
      </xdr:nvSpPr>
      <xdr:spPr>
        <a:xfrm>
          <a:off x="18207567" y="15120408"/>
          <a:ext cx="1057275" cy="490008"/>
        </a:xfrm>
        <a:prstGeom prst="roundRect">
          <a:avLst/>
        </a:prstGeom>
        <a:gradFill flip="none" rotWithShape="1">
          <a:gsLst>
            <a:gs pos="0">
              <a:schemeClr val="accent2">
                <a:lumMod val="67000"/>
              </a:schemeClr>
            </a:gs>
            <a:gs pos="48000">
              <a:schemeClr val="accent2">
                <a:lumMod val="97000"/>
                <a:lumOff val="3000"/>
              </a:schemeClr>
            </a:gs>
            <a:gs pos="100000">
              <a:schemeClr val="accent2">
                <a:lumMod val="60000"/>
                <a:lumOff val="40000"/>
              </a:schemeClr>
            </a:gs>
          </a:gsLst>
          <a:lin ang="16200000" scaled="1"/>
          <a:tileRect/>
        </a:gradFill>
        <a:ln>
          <a:solidFill>
            <a:schemeClr val="tx1">
              <a:lumMod val="65000"/>
              <a:lumOff val="3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solidFill>
                <a:schemeClr val="bg1"/>
              </a:solidFill>
            </a:rPr>
            <a:t>INICIO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fcruz/Desktop/DAFP/2025/GGF%202025/REVISIONES%20PRESUPUESTALES/TABLEROS%20DE%20CONTROL/2025-12-31_diciembre/TABLERO%20DE%20CONTROL%20A%2031%20DIC%20GEN%2005%20ENERO/2025-12-31_Tablero_control_ejecucion%2005%20EN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Hoja2"/>
      <sheetName val="Hoja3"/>
      <sheetName val="Hoja1"/>
      <sheetName val="Hoja6"/>
      <sheetName val="EJEC DEC LIQ"/>
      <sheetName val="EJE DESAGREGADA"/>
      <sheetName val="EJE REINTEGROS"/>
      <sheetName val="CDP "/>
      <sheetName val="COMPROMISOS "/>
      <sheetName val="OBLIGACIONES"/>
      <sheetName val="ORDENES DE PAGO"/>
      <sheetName val="PAGOS"/>
      <sheetName val="CDP SALDOS X EJE"/>
      <sheetName val="CONSOLIDADO"/>
      <sheetName val="% Ejecucion SEPT"/>
      <sheetName val="PRESUPUESTO DAFP CONSOLIDADO"/>
      <sheetName val="PRESUPUESTO FUNCIONAMIENTO"/>
      <sheetName val="GASTOS DE PERSONAL"/>
      <sheetName val="GASTOS GENERALES"/>
      <sheetName val="TRANSFERENCIAS"/>
      <sheetName val="INVERSION CONSOLIDADA"/>
      <sheetName val="PROYECTO C-0505-1000-5"/>
      <sheetName val="PLANTAS TEMPORALES "/>
      <sheetName val="EJECUCION REINTEGROS"/>
      <sheetName val="EJECUCION COMPLETA"/>
      <sheetName val="cdp tabla"/>
      <sheetName val="RP tabla"/>
      <sheetName val="PROYECTO C-0505-1000-6"/>
      <sheetName val="PLANTA FORTAL C-0505-1000-6"/>
      <sheetName val="PROYECTO C-0599-1000-7"/>
      <sheetName val="Planta TRANSF C-0599-1000-7"/>
      <sheetName val="PROYECTO C-0599-1000-8"/>
      <sheetName val="% Ejecucion FEBRERO 8  (2)"/>
      <sheetName val="Hoja5"/>
      <sheetName val="DETALLE CDP"/>
      <sheetName val="Hoja4"/>
    </sheetNames>
    <sheetDataSet>
      <sheetData sheetId="0"/>
      <sheetData sheetId="1"/>
      <sheetData sheetId="2"/>
      <sheetData sheetId="3"/>
      <sheetData sheetId="4"/>
      <sheetData sheetId="5">
        <row r="4">
          <cell r="T4" t="str">
            <v>APR BLOQUEADA</v>
          </cell>
        </row>
        <row r="5">
          <cell r="C5" t="str">
            <v>A-01-01-01</v>
          </cell>
          <cell r="O5" t="str">
            <v>SALARIO</v>
          </cell>
          <cell r="P5">
            <v>20008506380</v>
          </cell>
          <cell r="S5">
            <v>21129506380</v>
          </cell>
          <cell r="T5">
            <v>0</v>
          </cell>
          <cell r="U5">
            <v>21129506380</v>
          </cell>
          <cell r="V5">
            <v>0</v>
          </cell>
          <cell r="W5">
            <v>20940495728</v>
          </cell>
          <cell r="X5">
            <v>20940495728</v>
          </cell>
          <cell r="Y5">
            <v>20940495728</v>
          </cell>
          <cell r="Z5">
            <v>20940495728</v>
          </cell>
        </row>
        <row r="6">
          <cell r="C6" t="str">
            <v>A-01-01-02</v>
          </cell>
          <cell r="O6" t="str">
            <v>CONTRIBUCIONES INHERENTES A LA NÓMINA</v>
          </cell>
          <cell r="P6">
            <v>7191978028</v>
          </cell>
          <cell r="S6">
            <v>7695978028</v>
          </cell>
          <cell r="T6">
            <v>0</v>
          </cell>
          <cell r="U6">
            <v>7695978028</v>
          </cell>
          <cell r="V6">
            <v>0</v>
          </cell>
          <cell r="W6">
            <v>7517894870</v>
          </cell>
          <cell r="X6">
            <v>7517894870</v>
          </cell>
          <cell r="Y6">
            <v>7517894870</v>
          </cell>
          <cell r="Z6">
            <v>7517894870</v>
          </cell>
        </row>
        <row r="7">
          <cell r="C7" t="str">
            <v>A-01-01-03</v>
          </cell>
          <cell r="O7" t="str">
            <v>REMUNERACIONES NO CONSTITUTIVAS DE FACTOR SALARIAL</v>
          </cell>
          <cell r="P7">
            <v>2940954951</v>
          </cell>
          <cell r="S7">
            <v>3273954951</v>
          </cell>
          <cell r="T7">
            <v>0</v>
          </cell>
          <cell r="U7">
            <v>3273954951</v>
          </cell>
          <cell r="V7">
            <v>0</v>
          </cell>
          <cell r="W7">
            <v>3210935878</v>
          </cell>
          <cell r="X7">
            <v>3210935878</v>
          </cell>
          <cell r="Y7">
            <v>3210935878</v>
          </cell>
          <cell r="Z7">
            <v>3210935878</v>
          </cell>
        </row>
        <row r="8">
          <cell r="C8" t="str">
            <v>A-02</v>
          </cell>
          <cell r="O8" t="str">
            <v>ADQUISICIÓN DE BIENES  Y SERVICIOS</v>
          </cell>
          <cell r="P8">
            <v>2978155287</v>
          </cell>
          <cell r="S8">
            <v>7465526828</v>
          </cell>
          <cell r="T8">
            <v>0</v>
          </cell>
          <cell r="U8">
            <v>7167471038.9799995</v>
          </cell>
          <cell r="V8">
            <v>298055789.01999998</v>
          </cell>
          <cell r="W8">
            <v>7041780847.4200001</v>
          </cell>
          <cell r="X8">
            <v>3954940388.8499999</v>
          </cell>
          <cell r="Y8">
            <v>3905873721.8499999</v>
          </cell>
          <cell r="Z8">
            <v>3905873721.8499999</v>
          </cell>
        </row>
        <row r="9">
          <cell r="C9" t="str">
            <v>A-03-03-01-999</v>
          </cell>
          <cell r="O9" t="str">
            <v>OTRAS TRANSFERENCIAS - DISTRIBUCIÓN PREVIO CONCEPTO DGPPN</v>
          </cell>
          <cell r="P9">
            <v>236222642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</row>
        <row r="10">
          <cell r="C10" t="str">
            <v>A-03-04-02-001</v>
          </cell>
          <cell r="O10" t="str">
            <v>MESADAS PENSIONALES (DE PENSIONES)</v>
          </cell>
          <cell r="P10">
            <v>318562187</v>
          </cell>
          <cell r="S10">
            <v>318562187</v>
          </cell>
          <cell r="T10">
            <v>0</v>
          </cell>
          <cell r="U10">
            <v>318562187</v>
          </cell>
          <cell r="V10">
            <v>0</v>
          </cell>
          <cell r="W10">
            <v>318121617</v>
          </cell>
          <cell r="X10">
            <v>318121617</v>
          </cell>
          <cell r="Y10">
            <v>318121617</v>
          </cell>
          <cell r="Z10">
            <v>318121617</v>
          </cell>
        </row>
        <row r="11">
          <cell r="C11" t="str">
            <v>A-03-04-02-012</v>
          </cell>
          <cell r="O11" t="str">
            <v>INCAPACIDADES Y LICENCIAS DE MATERNIDAD Y PATERNIDAD (NO DE PENSIONES)</v>
          </cell>
          <cell r="P11">
            <v>89997280</v>
          </cell>
          <cell r="S11">
            <v>89997280</v>
          </cell>
          <cell r="T11">
            <v>0</v>
          </cell>
          <cell r="U11">
            <v>89997280</v>
          </cell>
          <cell r="V11">
            <v>0</v>
          </cell>
          <cell r="W11">
            <v>74592148</v>
          </cell>
          <cell r="X11">
            <v>74592136</v>
          </cell>
          <cell r="Y11">
            <v>74592136</v>
          </cell>
          <cell r="Z11">
            <v>74592136</v>
          </cell>
        </row>
        <row r="12">
          <cell r="C12" t="str">
            <v>A-03-10</v>
          </cell>
          <cell r="O12" t="str">
            <v>SENTENCIAS Y CONCILIACIONES</v>
          </cell>
          <cell r="P12">
            <v>183464730</v>
          </cell>
          <cell r="S12">
            <v>183464730</v>
          </cell>
          <cell r="T12">
            <v>0</v>
          </cell>
          <cell r="U12">
            <v>6893951</v>
          </cell>
          <cell r="V12">
            <v>176570779</v>
          </cell>
          <cell r="W12">
            <v>6893951</v>
          </cell>
          <cell r="X12">
            <v>6893951</v>
          </cell>
          <cell r="Y12">
            <v>6893951</v>
          </cell>
          <cell r="Z12">
            <v>6893951</v>
          </cell>
        </row>
        <row r="13">
          <cell r="C13" t="str">
            <v>A-08-01</v>
          </cell>
          <cell r="O13" t="str">
            <v>IMPUESTOS</v>
          </cell>
          <cell r="P13">
            <v>54595943</v>
          </cell>
          <cell r="S13">
            <v>67443094</v>
          </cell>
          <cell r="T13">
            <v>0</v>
          </cell>
          <cell r="U13">
            <v>67443094</v>
          </cell>
          <cell r="V13">
            <v>0</v>
          </cell>
          <cell r="W13">
            <v>67443094</v>
          </cell>
          <cell r="X13">
            <v>67443094</v>
          </cell>
          <cell r="Y13">
            <v>67443094</v>
          </cell>
          <cell r="Z13">
            <v>67443094</v>
          </cell>
        </row>
        <row r="14">
          <cell r="C14" t="str">
            <v>A-08-04-01</v>
          </cell>
          <cell r="O14" t="str">
            <v>CUOTA DE FISCALIZACIÓN Y AUDITAJE</v>
          </cell>
          <cell r="P14">
            <v>100861837</v>
          </cell>
          <cell r="S14">
            <v>92963493</v>
          </cell>
          <cell r="T14">
            <v>0</v>
          </cell>
          <cell r="U14">
            <v>92963493</v>
          </cell>
          <cell r="V14">
            <v>0</v>
          </cell>
          <cell r="W14">
            <v>92963493</v>
          </cell>
          <cell r="X14">
            <v>92963493</v>
          </cell>
          <cell r="Y14">
            <v>92963493</v>
          </cell>
          <cell r="Z14">
            <v>92963493</v>
          </cell>
        </row>
        <row r="15">
          <cell r="C15" t="str">
            <v>C-0505-1000-5-53105B</v>
          </cell>
          <cell r="M15" t="str">
            <v>10</v>
          </cell>
          <cell r="N15" t="str">
            <v>CSF</v>
          </cell>
          <cell r="O15" t="str">
            <v>5. CONVERGENCIA REGIONAL / B. ENTIDADES PÚBLICAS TERRITORIALES Y NACIONALES FORTALECIDAS  - CONSOLIDACION</v>
          </cell>
          <cell r="P15">
            <v>3450081926</v>
          </cell>
          <cell r="S15">
            <v>2822177777</v>
          </cell>
          <cell r="T15">
            <v>0</v>
          </cell>
          <cell r="U15">
            <v>2784931163</v>
          </cell>
          <cell r="V15">
            <v>37246614</v>
          </cell>
          <cell r="W15">
            <v>2653995763</v>
          </cell>
          <cell r="X15">
            <v>2643795763</v>
          </cell>
          <cell r="Y15">
            <v>2596350270</v>
          </cell>
          <cell r="Z15">
            <v>2596350270</v>
          </cell>
        </row>
        <row r="16">
          <cell r="C16" t="str">
            <v>C-0505-1000-5-53105B</v>
          </cell>
          <cell r="M16" t="str">
            <v>11</v>
          </cell>
          <cell r="N16" t="str">
            <v>CSF</v>
          </cell>
          <cell r="O16" t="str">
            <v>5. CONVERGENCIA REGIONAL / B. ENTIDADES PÚBLICAS TERRITORIALES Y NACIONALES FORTALECIDAS - CONSOLIDACION - ESAP</v>
          </cell>
          <cell r="P16">
            <v>0</v>
          </cell>
          <cell r="S16">
            <v>336000000</v>
          </cell>
          <cell r="T16">
            <v>0</v>
          </cell>
          <cell r="U16">
            <v>336000000</v>
          </cell>
          <cell r="V16">
            <v>0</v>
          </cell>
          <cell r="W16">
            <v>336000000</v>
          </cell>
          <cell r="X16">
            <v>336000000</v>
          </cell>
          <cell r="Y16">
            <v>333500000</v>
          </cell>
          <cell r="Z16">
            <v>333500000</v>
          </cell>
        </row>
        <row r="17">
          <cell r="C17" t="str">
            <v>C-0505-1000-6-53105B</v>
          </cell>
          <cell r="M17" t="str">
            <v>10</v>
          </cell>
          <cell r="N17" t="str">
            <v>CSF</v>
          </cell>
          <cell r="O17" t="str">
            <v>5. CONVERGENCIA REGIONAL / B. ENTIDADES PÚBLICAS TERRITORIALES Y NACIONALES FORTALECIDAS -FORTALECIMIENTO</v>
          </cell>
          <cell r="P17">
            <v>3600085488</v>
          </cell>
          <cell r="S17">
            <v>3227989637</v>
          </cell>
          <cell r="T17">
            <v>0</v>
          </cell>
          <cell r="U17">
            <v>3221049276.6799998</v>
          </cell>
          <cell r="V17">
            <v>6940360.3200000003</v>
          </cell>
          <cell r="W17">
            <v>3063374652.6799998</v>
          </cell>
          <cell r="X17">
            <v>2984367253</v>
          </cell>
          <cell r="Y17">
            <v>2954104116</v>
          </cell>
          <cell r="Z17">
            <v>2954104116</v>
          </cell>
        </row>
        <row r="18">
          <cell r="C18" t="str">
            <v>C-0505-1000-6-53105B</v>
          </cell>
          <cell r="M18" t="str">
            <v>11</v>
          </cell>
          <cell r="N18" t="str">
            <v>CSF</v>
          </cell>
          <cell r="O18" t="str">
            <v>5. CONVERGENCIA REGIONAL / B. ENTIDADES PÚBLICAS TERRITORIALES Y NACIONALES FORTALECIDAS -FORTALECIMIENTO - ESAP</v>
          </cell>
          <cell r="P18">
            <v>0</v>
          </cell>
          <cell r="S18">
            <v>718250000</v>
          </cell>
          <cell r="T18">
            <v>0</v>
          </cell>
          <cell r="U18">
            <v>581348313.67999995</v>
          </cell>
          <cell r="V18">
            <v>136901686.31999999</v>
          </cell>
          <cell r="W18">
            <v>579634647.67999995</v>
          </cell>
          <cell r="X18">
            <v>579634647.67999995</v>
          </cell>
          <cell r="Y18">
            <v>579634647.67999995</v>
          </cell>
          <cell r="Z18">
            <v>579634647.67999995</v>
          </cell>
        </row>
        <row r="19">
          <cell r="C19" t="str">
            <v>C-0505-1000-7-53105B</v>
          </cell>
          <cell r="M19" t="str">
            <v>10</v>
          </cell>
          <cell r="N19" t="str">
            <v>CSF</v>
          </cell>
          <cell r="O19" t="str">
            <v>5. CONVERGENCIA REGIONAL / B. ENTIDADES PÚBLICAS TERRITORIALES Y NACIONALES FORTALECIDAS - TRANSFORMACIÓN</v>
          </cell>
          <cell r="P19">
            <v>0</v>
          </cell>
          <cell r="S19">
            <v>1000000000</v>
          </cell>
          <cell r="T19">
            <v>0</v>
          </cell>
          <cell r="U19">
            <v>1000000000</v>
          </cell>
          <cell r="V19">
            <v>0</v>
          </cell>
          <cell r="W19">
            <v>1000000000</v>
          </cell>
          <cell r="X19">
            <v>1000000000</v>
          </cell>
          <cell r="Y19">
            <v>1000000000</v>
          </cell>
          <cell r="Z19">
            <v>1000000000</v>
          </cell>
        </row>
        <row r="20">
          <cell r="C20" t="str">
            <v>C-0599-1000-7-53105B</v>
          </cell>
          <cell r="M20" t="str">
            <v>10</v>
          </cell>
          <cell r="N20" t="str">
            <v>CSF</v>
          </cell>
          <cell r="O20" t="str">
            <v>5. CONVERGENCIA REGIONAL / B. ENTIDADES PÚBLICAS TERRITORIALES Y NACIONALES FORTALECIDAS  - TRANSFORMACIÓN</v>
          </cell>
          <cell r="P20">
            <v>4950117545</v>
          </cell>
          <cell r="S20">
            <v>4950117545</v>
          </cell>
          <cell r="T20">
            <v>0</v>
          </cell>
          <cell r="U20">
            <v>4919243483</v>
          </cell>
          <cell r="V20">
            <v>30874062</v>
          </cell>
          <cell r="W20">
            <v>4721828885</v>
          </cell>
          <cell r="X20">
            <v>4559190222</v>
          </cell>
          <cell r="Y20">
            <v>4499887172</v>
          </cell>
          <cell r="Z20">
            <v>4499887172</v>
          </cell>
        </row>
        <row r="21">
          <cell r="C21" t="str">
            <v>C-0599-1000-7-53105B</v>
          </cell>
          <cell r="M21" t="str">
            <v>11</v>
          </cell>
          <cell r="N21" t="str">
            <v>CSF</v>
          </cell>
          <cell r="O21" t="str">
            <v>5. CONVERGENCIA REGIONAL / B. ENTIDADES PÚBLICAS TERRITORIALES Y NACIONALES FORTALECIDAS  - TRANSFORMACIÓN - ESAP</v>
          </cell>
          <cell r="P21">
            <v>0</v>
          </cell>
          <cell r="S21">
            <v>945750000</v>
          </cell>
          <cell r="T21">
            <v>0</v>
          </cell>
          <cell r="U21">
            <v>788273600</v>
          </cell>
          <cell r="V21">
            <v>157476400</v>
          </cell>
          <cell r="W21">
            <v>788273600</v>
          </cell>
          <cell r="X21">
            <v>763776800</v>
          </cell>
          <cell r="Y21">
            <v>763776800</v>
          </cell>
          <cell r="Z21">
            <v>763776800</v>
          </cell>
        </row>
        <row r="22">
          <cell r="C22" t="str">
            <v>C-0599-1000-8-53105B</v>
          </cell>
          <cell r="M22" t="str">
            <v>10</v>
          </cell>
          <cell r="N22" t="str">
            <v>CSF</v>
          </cell>
          <cell r="O22" t="str">
            <v>5. CONVERGENCIA REGIONAL / B. ENTIDADES PÚBLICAS TERRITORIALES Y NACIONALES FORTALECIDAS - TECNOLOGÍAS DE LA INFORMACIÓN Y LAS COMUNICACIONES</v>
          </cell>
          <cell r="P22">
            <v>3000071240</v>
          </cell>
          <cell r="S22">
            <v>3000071240</v>
          </cell>
          <cell r="T22">
            <v>0</v>
          </cell>
          <cell r="U22">
            <v>2891816723.5700002</v>
          </cell>
          <cell r="V22">
            <v>108254516.43000001</v>
          </cell>
          <cell r="W22">
            <v>2891816723.5700002</v>
          </cell>
          <cell r="X22">
            <v>2891816723.5700002</v>
          </cell>
          <cell r="Y22">
            <v>2891816723.5700002</v>
          </cell>
          <cell r="Z22">
            <v>2891816723.5700002</v>
          </cell>
        </row>
        <row r="23">
          <cell r="P23">
            <v>49103655464</v>
          </cell>
          <cell r="S23">
            <v>57317753170</v>
          </cell>
          <cell r="T23">
            <v>0</v>
          </cell>
          <cell r="U23">
            <v>56365432962.909996</v>
          </cell>
          <cell r="V23">
            <v>952320207.08999991</v>
          </cell>
          <cell r="W23">
            <v>55306045898.349998</v>
          </cell>
          <cell r="X23">
            <v>51942862565.099998</v>
          </cell>
          <cell r="Y23">
            <v>51754284218.099998</v>
          </cell>
          <cell r="Z23">
            <v>51754284218.099998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6">
          <cell r="AI6" t="str">
            <v>APR. VIGENTE</v>
          </cell>
          <cell r="AJ6" t="str">
            <v>APR. DISPONIBLE</v>
          </cell>
          <cell r="AK6" t="str">
            <v>CDP</v>
          </cell>
          <cell r="AL6" t="str">
            <v>COMPROMISO</v>
          </cell>
          <cell r="AM6" t="str">
            <v>PAGOS</v>
          </cell>
          <cell r="AN6" t="str">
            <v>saldo por comprometer ( CDP- COMP )</v>
          </cell>
          <cell r="AO6" t="str">
            <v>Disponible(Arp Disponible + Sal por Comprometer)</v>
          </cell>
        </row>
        <row r="7">
          <cell r="AH7" t="str">
            <v>SUELDOS DE PERSONAL DE NOMINA</v>
          </cell>
          <cell r="AI7">
            <v>21129.506379999999</v>
          </cell>
          <cell r="AJ7">
            <v>0</v>
          </cell>
          <cell r="AK7">
            <v>21129.506379999999</v>
          </cell>
          <cell r="AL7">
            <v>20940.495728000002</v>
          </cell>
          <cell r="AM7">
            <v>20940.495728000002</v>
          </cell>
          <cell r="AN7">
            <v>189.01065199999999</v>
          </cell>
          <cell r="AO7">
            <v>189.01065199999999</v>
          </cell>
        </row>
        <row r="8">
          <cell r="AH8" t="str">
            <v>PRIMA TECNICA</v>
          </cell>
          <cell r="AI8">
            <v>7695.9780280000004</v>
          </cell>
          <cell r="AJ8">
            <v>0</v>
          </cell>
          <cell r="AK8">
            <v>7695.9780280000004</v>
          </cell>
          <cell r="AL8">
            <v>7517.8948700000001</v>
          </cell>
          <cell r="AM8">
            <v>7517.8948700000001</v>
          </cell>
          <cell r="AN8">
            <v>178.083158</v>
          </cell>
          <cell r="AO8">
            <v>178.083158</v>
          </cell>
        </row>
        <row r="11">
          <cell r="AH11" t="str">
            <v>OTROS</v>
          </cell>
          <cell r="AI11">
            <v>7465.526828</v>
          </cell>
          <cell r="AJ11">
            <v>298.05578901999996</v>
          </cell>
          <cell r="AK11">
            <v>7167.4710389799993</v>
          </cell>
          <cell r="AL11">
            <v>7041.7808474200001</v>
          </cell>
          <cell r="AM11">
            <v>3905.87372185</v>
          </cell>
          <cell r="AN11">
            <v>125.69019155999946</v>
          </cell>
          <cell r="AO11">
            <v>423.74598057999947</v>
          </cell>
        </row>
        <row r="13">
          <cell r="AH13" t="str">
            <v>ADQUISICION DE BIENES Y SERVICIOS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-0.499984740745262"/>
    <pageSetUpPr fitToPage="1"/>
  </sheetPr>
  <dimension ref="A2:AU76"/>
  <sheetViews>
    <sheetView showGridLines="0" tabSelected="1" topLeftCell="A11" zoomScale="90" zoomScaleNormal="90" workbookViewId="0">
      <selection activeCell="H25" sqref="H25"/>
    </sheetView>
  </sheetViews>
  <sheetFormatPr baseColWidth="10" defaultColWidth="11.42578125" defaultRowHeight="12" x14ac:dyDescent="0.2"/>
  <cols>
    <col min="1" max="1" width="14.28515625" style="2" customWidth="1"/>
    <col min="2" max="2" width="9.42578125" style="2" customWidth="1"/>
    <col min="3" max="3" width="7.5703125" style="2" customWidth="1"/>
    <col min="4" max="4" width="44" style="2" customWidth="1"/>
    <col min="5" max="5" width="17.140625" style="2" customWidth="1"/>
    <col min="6" max="6" width="17.5703125" style="2" bestFit="1" customWidth="1"/>
    <col min="7" max="7" width="16.42578125" style="2" customWidth="1"/>
    <col min="8" max="10" width="17.5703125" style="2" bestFit="1" customWidth="1"/>
    <col min="11" max="11" width="17.42578125" style="2" bestFit="1" customWidth="1"/>
    <col min="12" max="12" width="17.28515625" style="2" customWidth="1"/>
    <col min="13" max="13" width="17.28515625" style="2" bestFit="1" customWidth="1"/>
    <col min="14" max="15" width="20.5703125" style="2" customWidth="1"/>
    <col min="16" max="16" width="11.85546875" style="5" customWidth="1"/>
    <col min="17" max="18" width="11" style="5" customWidth="1"/>
    <col min="19" max="33" width="0" style="2" hidden="1" customWidth="1"/>
    <col min="34" max="34" width="25.140625" style="2" hidden="1" customWidth="1"/>
    <col min="35" max="35" width="15.7109375" style="2" hidden="1" customWidth="1"/>
    <col min="36" max="36" width="15.5703125" style="2" hidden="1" customWidth="1"/>
    <col min="37" max="38" width="15.7109375" style="2" hidden="1" customWidth="1"/>
    <col min="39" max="39" width="14.140625" style="2" hidden="1" customWidth="1"/>
    <col min="40" max="41" width="16.7109375" style="2" hidden="1" customWidth="1"/>
    <col min="42" max="44" width="0" style="2" hidden="1" customWidth="1"/>
    <col min="45" max="46" width="11.42578125" style="2"/>
    <col min="47" max="47" width="13.42578125" style="2" bestFit="1" customWidth="1"/>
    <col min="48" max="16384" width="11.42578125" style="2"/>
  </cols>
  <sheetData>
    <row r="2" spans="1:47" ht="15" customHeight="1" x14ac:dyDescent="0.2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AT2" s="3"/>
    </row>
    <row r="3" spans="1:47" ht="15" customHeight="1" x14ac:dyDescent="0.2">
      <c r="A3" s="1" t="s">
        <v>1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AT3" s="4"/>
      <c r="AU3" s="4"/>
    </row>
    <row r="4" spans="1:47" ht="18" x14ac:dyDescent="0.2">
      <c r="A4" s="1" t="s">
        <v>2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X4" s="2" t="s">
        <v>3</v>
      </c>
    </row>
    <row r="5" spans="1:47" ht="12.75" thickBot="1" x14ac:dyDescent="0.25"/>
    <row r="6" spans="1:47" ht="41.25" customHeight="1" thickBot="1" x14ac:dyDescent="0.25">
      <c r="A6" s="6" t="s">
        <v>4</v>
      </c>
      <c r="B6" s="7" t="s">
        <v>5</v>
      </c>
      <c r="C6" s="7" t="s">
        <v>6</v>
      </c>
      <c r="D6" s="7" t="s">
        <v>7</v>
      </c>
      <c r="E6" s="7" t="s">
        <v>8</v>
      </c>
      <c r="F6" s="7" t="s">
        <v>9</v>
      </c>
      <c r="G6" s="7" t="str">
        <f>+'[1]EJEC DEC LIQ'!T4</f>
        <v>APR BLOQUEADA</v>
      </c>
      <c r="H6" s="7" t="s">
        <v>10</v>
      </c>
      <c r="I6" s="7" t="s">
        <v>11</v>
      </c>
      <c r="J6" s="7" t="s">
        <v>12</v>
      </c>
      <c r="K6" s="8" t="s">
        <v>13</v>
      </c>
      <c r="L6" s="7" t="s">
        <v>14</v>
      </c>
      <c r="M6" s="7" t="s">
        <v>15</v>
      </c>
      <c r="N6" s="9" t="s">
        <v>16</v>
      </c>
      <c r="O6" s="10" t="s">
        <v>17</v>
      </c>
      <c r="P6" s="11" t="s">
        <v>18</v>
      </c>
      <c r="Q6" s="12" t="s">
        <v>19</v>
      </c>
      <c r="R6" s="12" t="s">
        <v>20</v>
      </c>
      <c r="AE6" s="13" t="s">
        <v>4</v>
      </c>
      <c r="AF6" s="14" t="s">
        <v>5</v>
      </c>
      <c r="AG6" s="14" t="s">
        <v>6</v>
      </c>
      <c r="AH6" s="14" t="s">
        <v>7</v>
      </c>
      <c r="AI6" s="14" t="s">
        <v>9</v>
      </c>
      <c r="AJ6" s="14" t="s">
        <v>10</v>
      </c>
      <c r="AK6" s="14" t="s">
        <v>11</v>
      </c>
      <c r="AL6" s="14" t="s">
        <v>12</v>
      </c>
      <c r="AM6" s="14" t="s">
        <v>15</v>
      </c>
      <c r="AN6" s="15" t="s">
        <v>21</v>
      </c>
      <c r="AO6" s="16" t="s">
        <v>22</v>
      </c>
      <c r="AP6" s="17" t="s">
        <v>18</v>
      </c>
      <c r="AQ6" s="18" t="s">
        <v>20</v>
      </c>
    </row>
    <row r="7" spans="1:47" ht="22.5" customHeight="1" thickBot="1" x14ac:dyDescent="0.25">
      <c r="A7" s="19" t="str">
        <f>+'[1]EJEC DEC LIQ'!C5</f>
        <v>A-01-01-01</v>
      </c>
      <c r="B7" s="20" t="s">
        <v>23</v>
      </c>
      <c r="C7" s="20" t="s">
        <v>24</v>
      </c>
      <c r="D7" s="21" t="str">
        <f>+'[1]EJEC DEC LIQ'!O5</f>
        <v>SALARIO</v>
      </c>
      <c r="E7" s="22">
        <f>+'[1]EJEC DEC LIQ'!P5</f>
        <v>20008506380</v>
      </c>
      <c r="F7" s="22">
        <f>+'[1]EJEC DEC LIQ'!S5</f>
        <v>21129506380</v>
      </c>
      <c r="G7" s="23">
        <f>+'[1]EJEC DEC LIQ'!T5</f>
        <v>0</v>
      </c>
      <c r="H7" s="22">
        <f>+'[1]EJEC DEC LIQ'!V5</f>
        <v>0</v>
      </c>
      <c r="I7" s="22">
        <f>+'[1]EJEC DEC LIQ'!U5</f>
        <v>21129506380</v>
      </c>
      <c r="J7" s="22">
        <f>+'[1]EJEC DEC LIQ'!W5</f>
        <v>20940495728</v>
      </c>
      <c r="K7" s="22">
        <f>+'[1]EJEC DEC LIQ'!X5</f>
        <v>20940495728</v>
      </c>
      <c r="L7" s="22">
        <f>+'[1]EJEC DEC LIQ'!Y5</f>
        <v>20940495728</v>
      </c>
      <c r="M7" s="22">
        <f>+'[1]EJEC DEC LIQ'!Z5</f>
        <v>20940495728</v>
      </c>
      <c r="N7" s="22">
        <f>+I7-J7</f>
        <v>189010652</v>
      </c>
      <c r="O7" s="22">
        <f>+H7+N7</f>
        <v>189010652</v>
      </c>
      <c r="P7" s="24">
        <f>+J7/F7*100</f>
        <v>99.10546584193321</v>
      </c>
      <c r="Q7" s="25">
        <f>+K7/F7*100</f>
        <v>99.10546584193321</v>
      </c>
      <c r="R7" s="25">
        <f>+M7/F7*100</f>
        <v>99.10546584193321</v>
      </c>
      <c r="AE7" s="26" t="s">
        <v>25</v>
      </c>
      <c r="AF7" s="27" t="s">
        <v>23</v>
      </c>
      <c r="AG7" s="27" t="s">
        <v>24</v>
      </c>
      <c r="AH7" s="28" t="s">
        <v>26</v>
      </c>
      <c r="AI7" s="23">
        <f>+F7/1000000</f>
        <v>21129.506379999999</v>
      </c>
      <c r="AJ7" s="23">
        <f t="shared" ref="AJ7:AL8" si="0">+H7/1000000</f>
        <v>0</v>
      </c>
      <c r="AK7" s="23">
        <f t="shared" si="0"/>
        <v>21129.506379999999</v>
      </c>
      <c r="AL7" s="23">
        <f t="shared" si="0"/>
        <v>20940.495728000002</v>
      </c>
      <c r="AM7" s="23">
        <f t="shared" ref="AM7:AO11" si="1">+M7/1000000</f>
        <v>20940.495728000002</v>
      </c>
      <c r="AN7" s="23">
        <f t="shared" si="1"/>
        <v>189.01065199999999</v>
      </c>
      <c r="AO7" s="23">
        <f t="shared" si="1"/>
        <v>189.01065199999999</v>
      </c>
      <c r="AP7" s="29">
        <f>+AL7/AI7*100</f>
        <v>99.105465841933224</v>
      </c>
      <c r="AQ7" s="30">
        <f>+AM7/AI7*100</f>
        <v>99.105465841933224</v>
      </c>
    </row>
    <row r="8" spans="1:47" ht="22.5" customHeight="1" thickBot="1" x14ac:dyDescent="0.25">
      <c r="A8" s="26" t="str">
        <f>+'[1]EJEC DEC LIQ'!C6</f>
        <v>A-01-01-02</v>
      </c>
      <c r="B8" s="27" t="s">
        <v>23</v>
      </c>
      <c r="C8" s="27" t="s">
        <v>24</v>
      </c>
      <c r="D8" s="28" t="str">
        <f>+'[1]EJEC DEC LIQ'!O6</f>
        <v>CONTRIBUCIONES INHERENTES A LA NÓMINA</v>
      </c>
      <c r="E8" s="23">
        <f>+'[1]EJEC DEC LIQ'!P6</f>
        <v>7191978028</v>
      </c>
      <c r="F8" s="23">
        <f>+'[1]EJEC DEC LIQ'!S6</f>
        <v>7695978028</v>
      </c>
      <c r="G8" s="23">
        <f>+'[1]EJEC DEC LIQ'!T6</f>
        <v>0</v>
      </c>
      <c r="H8" s="23">
        <f>+'[1]EJEC DEC LIQ'!V6</f>
        <v>0</v>
      </c>
      <c r="I8" s="23">
        <f>+'[1]EJEC DEC LIQ'!U6</f>
        <v>7695978028</v>
      </c>
      <c r="J8" s="23">
        <f>+'[1]EJEC DEC LIQ'!W6</f>
        <v>7517894870</v>
      </c>
      <c r="K8" s="23">
        <f>+'[1]EJEC DEC LIQ'!X6</f>
        <v>7517894870</v>
      </c>
      <c r="L8" s="23">
        <f>+'[1]EJEC DEC LIQ'!Y6</f>
        <v>7517894870</v>
      </c>
      <c r="M8" s="23">
        <f>+'[1]EJEC DEC LIQ'!Z6</f>
        <v>7517894870</v>
      </c>
      <c r="N8" s="23">
        <f>+I8-J8</f>
        <v>178083158</v>
      </c>
      <c r="O8" s="23">
        <f>+H8+N8</f>
        <v>178083158</v>
      </c>
      <c r="P8" s="31">
        <f>+J8/F8*100</f>
        <v>97.686023045387003</v>
      </c>
      <c r="Q8" s="25">
        <f t="shared" ref="Q8:Q9" si="2">+K8/F8*100</f>
        <v>97.686023045387003</v>
      </c>
      <c r="R8" s="25">
        <f>+M8/F8*100</f>
        <v>97.686023045387003</v>
      </c>
      <c r="AE8" s="26" t="s">
        <v>27</v>
      </c>
      <c r="AF8" s="27" t="s">
        <v>23</v>
      </c>
      <c r="AG8" s="27" t="s">
        <v>24</v>
      </c>
      <c r="AH8" s="28" t="s">
        <v>28</v>
      </c>
      <c r="AI8" s="23">
        <f>+F8/1000000</f>
        <v>7695.9780280000004</v>
      </c>
      <c r="AJ8" s="23">
        <f t="shared" si="0"/>
        <v>0</v>
      </c>
      <c r="AK8" s="23">
        <f t="shared" si="0"/>
        <v>7695.9780280000004</v>
      </c>
      <c r="AL8" s="23">
        <f t="shared" si="0"/>
        <v>7517.8948700000001</v>
      </c>
      <c r="AM8" s="23">
        <f t="shared" si="1"/>
        <v>7517.8948700000001</v>
      </c>
      <c r="AN8" s="23">
        <f t="shared" si="1"/>
        <v>178.083158</v>
      </c>
      <c r="AO8" s="23">
        <f t="shared" si="1"/>
        <v>178.083158</v>
      </c>
      <c r="AP8" s="29">
        <f>+AL8/AI8*100</f>
        <v>97.686023045386989</v>
      </c>
      <c r="AQ8" s="30">
        <f>+AM8/AI8*100</f>
        <v>97.686023045386989</v>
      </c>
    </row>
    <row r="9" spans="1:47" ht="22.5" customHeight="1" thickBot="1" x14ac:dyDescent="0.25">
      <c r="A9" s="32" t="str">
        <f>+'[1]EJEC DEC LIQ'!C7</f>
        <v>A-01-01-03</v>
      </c>
      <c r="B9" s="33">
        <v>10</v>
      </c>
      <c r="C9" s="33" t="s">
        <v>24</v>
      </c>
      <c r="D9" s="34" t="str">
        <f>+'[1]EJEC DEC LIQ'!O7</f>
        <v>REMUNERACIONES NO CONSTITUTIVAS DE FACTOR SALARIAL</v>
      </c>
      <c r="E9" s="35">
        <f>+'[1]EJEC DEC LIQ'!P7</f>
        <v>2940954951</v>
      </c>
      <c r="F9" s="35">
        <f>+'[1]EJEC DEC LIQ'!S7</f>
        <v>3273954951</v>
      </c>
      <c r="G9" s="35">
        <f>+'[1]EJEC DEC LIQ'!T7</f>
        <v>0</v>
      </c>
      <c r="H9" s="35">
        <f>+'[1]EJEC DEC LIQ'!V7</f>
        <v>0</v>
      </c>
      <c r="I9" s="35">
        <f>+'[1]EJEC DEC LIQ'!U7</f>
        <v>3273954951</v>
      </c>
      <c r="J9" s="35">
        <f>+'[1]EJEC DEC LIQ'!W7</f>
        <v>3210935878</v>
      </c>
      <c r="K9" s="35">
        <f>+'[1]EJEC DEC LIQ'!X7</f>
        <v>3210935878</v>
      </c>
      <c r="L9" s="35">
        <f>+'[1]EJEC DEC LIQ'!Y7</f>
        <v>3210935878</v>
      </c>
      <c r="M9" s="35">
        <f>+'[1]EJEC DEC LIQ'!Z7</f>
        <v>3210935878</v>
      </c>
      <c r="N9" s="35">
        <f>+I9-J9</f>
        <v>63019073</v>
      </c>
      <c r="O9" s="35">
        <f>+H9+N9</f>
        <v>63019073</v>
      </c>
      <c r="P9" s="36">
        <f>+J9/F9*100</f>
        <v>98.07513927518302</v>
      </c>
      <c r="Q9" s="25">
        <f t="shared" si="2"/>
        <v>98.07513927518302</v>
      </c>
      <c r="R9" s="25">
        <f>+M9/F9*100</f>
        <v>98.07513927518302</v>
      </c>
      <c r="AE9" s="37"/>
      <c r="AF9" s="38"/>
      <c r="AG9" s="38"/>
      <c r="AH9" s="39"/>
      <c r="AI9" s="40"/>
      <c r="AJ9" s="40"/>
      <c r="AK9" s="40"/>
      <c r="AL9" s="40"/>
      <c r="AM9" s="40"/>
      <c r="AN9" s="40"/>
      <c r="AO9" s="40"/>
      <c r="AP9" s="41"/>
      <c r="AQ9" s="42"/>
    </row>
    <row r="10" spans="1:47" ht="22.5" customHeight="1" thickBot="1" x14ac:dyDescent="0.25">
      <c r="A10" s="43"/>
      <c r="B10" s="44"/>
      <c r="C10" s="44"/>
      <c r="D10" s="43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6"/>
      <c r="Q10" s="46"/>
      <c r="R10" s="46"/>
      <c r="AE10" s="43"/>
      <c r="AF10" s="44"/>
      <c r="AG10" s="44"/>
      <c r="AH10" s="43"/>
      <c r="AI10" s="45"/>
      <c r="AJ10" s="45"/>
      <c r="AK10" s="45"/>
      <c r="AL10" s="45"/>
      <c r="AM10" s="45"/>
      <c r="AN10" s="45"/>
      <c r="AO10" s="45"/>
      <c r="AP10" s="47"/>
      <c r="AQ10" s="47"/>
    </row>
    <row r="11" spans="1:47" ht="22.5" customHeight="1" thickBot="1" x14ac:dyDescent="0.25">
      <c r="A11" s="48" t="str">
        <f>+'[1]EJEC DEC LIQ'!C8</f>
        <v>A-02</v>
      </c>
      <c r="B11" s="49" t="s">
        <v>23</v>
      </c>
      <c r="C11" s="49" t="s">
        <v>24</v>
      </c>
      <c r="D11" s="50" t="str">
        <f>+'[1]EJEC DEC LIQ'!O8</f>
        <v>ADQUISICIÓN DE BIENES  Y SERVICIOS</v>
      </c>
      <c r="E11" s="51">
        <f>+'[1]EJEC DEC LIQ'!P8</f>
        <v>2978155287</v>
      </c>
      <c r="F11" s="51">
        <f>+'[1]EJEC DEC LIQ'!S8</f>
        <v>7465526828</v>
      </c>
      <c r="G11" s="51">
        <f>+'[1]EJEC DEC LIQ'!T8</f>
        <v>0</v>
      </c>
      <c r="H11" s="51">
        <f>+'[1]EJEC DEC LIQ'!V8</f>
        <v>298055789.01999998</v>
      </c>
      <c r="I11" s="51">
        <f>+'[1]EJEC DEC LIQ'!U8</f>
        <v>7167471038.9799995</v>
      </c>
      <c r="J11" s="51">
        <f>+'[1]EJEC DEC LIQ'!W8</f>
        <v>7041780847.4200001</v>
      </c>
      <c r="K11" s="51">
        <f>+'[1]EJEC DEC LIQ'!X8</f>
        <v>3954940388.8499999</v>
      </c>
      <c r="L11" s="51">
        <f>+'[1]EJEC DEC LIQ'!Y8</f>
        <v>3905873721.8499999</v>
      </c>
      <c r="M11" s="51">
        <f>+'[1]EJEC DEC LIQ'!Z8</f>
        <v>3905873721.8499999</v>
      </c>
      <c r="N11" s="51">
        <f>+I11-J11</f>
        <v>125690191.55999947</v>
      </c>
      <c r="O11" s="51">
        <f>+H11+N11</f>
        <v>423745980.57999945</v>
      </c>
      <c r="P11" s="52">
        <f>+J11/F11*100</f>
        <v>94.323964130827179</v>
      </c>
      <c r="Q11" s="25">
        <f>+K11/F11*100</f>
        <v>52.976038797646666</v>
      </c>
      <c r="R11" s="25">
        <f>+M11/F11*100</f>
        <v>52.31879560328867</v>
      </c>
      <c r="AE11" s="53" t="s">
        <v>29</v>
      </c>
      <c r="AF11" s="54" t="s">
        <v>23</v>
      </c>
      <c r="AG11" s="54" t="s">
        <v>24</v>
      </c>
      <c r="AH11" s="55" t="s">
        <v>30</v>
      </c>
      <c r="AI11" s="56">
        <f>+F11/1000000</f>
        <v>7465.526828</v>
      </c>
      <c r="AJ11" s="56">
        <f>+H11/1000000</f>
        <v>298.05578901999996</v>
      </c>
      <c r="AK11" s="56">
        <f>+I11/1000000</f>
        <v>7167.4710389799993</v>
      </c>
      <c r="AL11" s="56">
        <f>+J11/1000000</f>
        <v>7041.7808474200001</v>
      </c>
      <c r="AM11" s="56">
        <f t="shared" si="1"/>
        <v>3905.87372185</v>
      </c>
      <c r="AN11" s="56">
        <f t="shared" si="1"/>
        <v>125.69019155999946</v>
      </c>
      <c r="AO11" s="56">
        <f t="shared" si="1"/>
        <v>423.74598057999947</v>
      </c>
      <c r="AP11" s="57">
        <f>+AL11/AI11*100</f>
        <v>94.323964130827179</v>
      </c>
      <c r="AQ11" s="58">
        <f>+AM11/AI11*100</f>
        <v>52.31879560328867</v>
      </c>
    </row>
    <row r="12" spans="1:47" ht="22.5" customHeight="1" thickBot="1" x14ac:dyDescent="0.25">
      <c r="A12" s="43"/>
      <c r="B12" s="44"/>
      <c r="C12" s="44"/>
      <c r="D12" s="43"/>
      <c r="E12" s="45"/>
      <c r="F12" s="45"/>
      <c r="G12" s="59"/>
      <c r="H12" s="45"/>
      <c r="I12" s="45"/>
      <c r="J12" s="45"/>
      <c r="K12" s="45"/>
      <c r="L12" s="45"/>
      <c r="M12" s="45"/>
      <c r="N12" s="45"/>
      <c r="O12" s="45"/>
      <c r="P12" s="60"/>
      <c r="Q12" s="60"/>
      <c r="R12" s="60"/>
      <c r="AE12" s="43"/>
      <c r="AF12" s="44"/>
      <c r="AG12" s="44"/>
      <c r="AH12" s="43"/>
      <c r="AI12" s="45"/>
      <c r="AJ12" s="45"/>
      <c r="AK12" s="45"/>
      <c r="AL12" s="45"/>
      <c r="AM12" s="45"/>
      <c r="AN12" s="45"/>
      <c r="AO12" s="45"/>
      <c r="AP12" s="47"/>
      <c r="AQ12" s="47"/>
    </row>
    <row r="13" spans="1:47" ht="22.5" customHeight="1" thickBot="1" x14ac:dyDescent="0.25">
      <c r="A13" s="26" t="str">
        <f>+'[1]EJEC DEC LIQ'!C9</f>
        <v>A-03-03-01-999</v>
      </c>
      <c r="B13" s="20">
        <v>10</v>
      </c>
      <c r="C13" s="20" t="s">
        <v>24</v>
      </c>
      <c r="D13" s="28" t="str">
        <f>+'[1]EJEC DEC LIQ'!O9</f>
        <v>OTRAS TRANSFERENCIAS - DISTRIBUCIÓN PREVIO CONCEPTO DGPPN</v>
      </c>
      <c r="E13" s="23">
        <f>+'[1]EJEC DEC LIQ'!P9</f>
        <v>236222642</v>
      </c>
      <c r="F13" s="23">
        <f>+'[1]EJEC DEC LIQ'!S9</f>
        <v>0</v>
      </c>
      <c r="G13" s="23">
        <f>+'[1]EJEC DEC LIQ'!T9</f>
        <v>0</v>
      </c>
      <c r="H13" s="23">
        <f>+'[1]EJEC DEC LIQ'!V9</f>
        <v>0</v>
      </c>
      <c r="I13" s="23">
        <f>+'[1]EJEC DEC LIQ'!U9</f>
        <v>0</v>
      </c>
      <c r="J13" s="23">
        <f>+'[1]EJEC DEC LIQ'!W9</f>
        <v>0</v>
      </c>
      <c r="K13" s="23">
        <f>+'[1]EJEC DEC LIQ'!X9</f>
        <v>0</v>
      </c>
      <c r="L13" s="23">
        <f>+'[1]EJEC DEC LIQ'!Y9</f>
        <v>0</v>
      </c>
      <c r="M13" s="23">
        <f>+'[1]EJEC DEC LIQ'!Z9</f>
        <v>0</v>
      </c>
      <c r="N13" s="23">
        <f t="shared" ref="N13:N19" si="3">+I13-J13</f>
        <v>0</v>
      </c>
      <c r="O13" s="23">
        <f t="shared" ref="O13:O19" si="4">+H13+N13</f>
        <v>0</v>
      </c>
      <c r="P13" s="24" t="e">
        <f t="shared" ref="P13:P19" si="5">+J13/F13*100</f>
        <v>#DIV/0!</v>
      </c>
      <c r="Q13" s="25" t="e">
        <f t="shared" ref="Q13:Q16" si="6">+K13/F13*100</f>
        <v>#DIV/0!</v>
      </c>
      <c r="R13" s="25" t="e">
        <f>+M13/F13*100</f>
        <v>#DIV/0!</v>
      </c>
      <c r="AE13" s="61" t="s">
        <v>31</v>
      </c>
      <c r="AF13" s="62">
        <v>10</v>
      </c>
      <c r="AG13" s="62" t="s">
        <v>24</v>
      </c>
      <c r="AH13" s="63" t="s">
        <v>32</v>
      </c>
      <c r="AI13" s="64">
        <f>+F13/1000000</f>
        <v>0</v>
      </c>
      <c r="AJ13" s="64">
        <f>+H13/1000000</f>
        <v>0</v>
      </c>
      <c r="AK13" s="64">
        <f>+I13/1000000</f>
        <v>0</v>
      </c>
      <c r="AL13" s="64">
        <f>+J13/1000000</f>
        <v>0</v>
      </c>
      <c r="AM13" s="64">
        <f>+M13/1000000</f>
        <v>0</v>
      </c>
      <c r="AN13" s="64">
        <f>+N13/1000000</f>
        <v>0</v>
      </c>
      <c r="AO13" s="64">
        <f>+O13/1000000</f>
        <v>0</v>
      </c>
      <c r="AP13" s="65" t="e">
        <f>+AL13/AI13*100</f>
        <v>#DIV/0!</v>
      </c>
      <c r="AQ13" s="66" t="e">
        <f>+AM13/AI13*100</f>
        <v>#DIV/0!</v>
      </c>
    </row>
    <row r="14" spans="1:47" ht="12.75" thickBot="1" x14ac:dyDescent="0.25">
      <c r="A14" s="26" t="str">
        <f>+'[1]EJEC DEC LIQ'!C10</f>
        <v>A-03-04-02-001</v>
      </c>
      <c r="B14" s="27">
        <v>10</v>
      </c>
      <c r="C14" s="27" t="s">
        <v>24</v>
      </c>
      <c r="D14" s="28" t="str">
        <f>+'[1]EJEC DEC LIQ'!O10</f>
        <v>MESADAS PENSIONALES (DE PENSIONES)</v>
      </c>
      <c r="E14" s="23">
        <f>+'[1]EJEC DEC LIQ'!P10</f>
        <v>318562187</v>
      </c>
      <c r="F14" s="23">
        <f>+'[1]EJEC DEC LIQ'!S10</f>
        <v>318562187</v>
      </c>
      <c r="G14" s="23">
        <f>+'[1]EJEC DEC LIQ'!T10</f>
        <v>0</v>
      </c>
      <c r="H14" s="23">
        <f>+'[1]EJEC DEC LIQ'!V10</f>
        <v>0</v>
      </c>
      <c r="I14" s="23">
        <f>+'[1]EJEC DEC LIQ'!U10</f>
        <v>318562187</v>
      </c>
      <c r="J14" s="23">
        <f>+'[1]EJEC DEC LIQ'!W10</f>
        <v>318121617</v>
      </c>
      <c r="K14" s="23">
        <f>+'[1]EJEC DEC LIQ'!X10</f>
        <v>318121617</v>
      </c>
      <c r="L14" s="23">
        <f>+'[1]EJEC DEC LIQ'!Y10</f>
        <v>318121617</v>
      </c>
      <c r="M14" s="23">
        <f>+'[1]EJEC DEC LIQ'!Z10</f>
        <v>318121617</v>
      </c>
      <c r="N14" s="23">
        <f t="shared" si="3"/>
        <v>440570</v>
      </c>
      <c r="O14" s="23">
        <f t="shared" si="4"/>
        <v>440570</v>
      </c>
      <c r="P14" s="31">
        <f t="shared" si="5"/>
        <v>99.861700472316258</v>
      </c>
      <c r="Q14" s="25">
        <f t="shared" si="6"/>
        <v>99.861700472316258</v>
      </c>
      <c r="R14" s="25">
        <f>+M14/F14*100</f>
        <v>99.861700472316258</v>
      </c>
      <c r="AE14" s="67"/>
      <c r="AF14" s="68"/>
      <c r="AG14" s="68"/>
      <c r="AH14" s="69"/>
      <c r="AI14" s="22"/>
      <c r="AJ14" s="22"/>
      <c r="AK14" s="22"/>
      <c r="AL14" s="22"/>
      <c r="AM14" s="22"/>
      <c r="AN14" s="22"/>
      <c r="AO14" s="22"/>
      <c r="AP14" s="22"/>
      <c r="AQ14" s="22"/>
    </row>
    <row r="15" spans="1:47" ht="22.5" customHeight="1" thickBot="1" x14ac:dyDescent="0.25">
      <c r="A15" s="26" t="str">
        <f>+'[1]EJEC DEC LIQ'!C11</f>
        <v>A-03-04-02-012</v>
      </c>
      <c r="B15" s="27">
        <v>10</v>
      </c>
      <c r="C15" s="27" t="s">
        <v>24</v>
      </c>
      <c r="D15" s="28" t="str">
        <f>+'[1]EJEC DEC LIQ'!O11</f>
        <v>INCAPACIDADES Y LICENCIAS DE MATERNIDAD Y PATERNIDAD (NO DE PENSIONES)</v>
      </c>
      <c r="E15" s="23">
        <f>+'[1]EJEC DEC LIQ'!P11</f>
        <v>89997280</v>
      </c>
      <c r="F15" s="23">
        <f>+'[1]EJEC DEC LIQ'!S11</f>
        <v>89997280</v>
      </c>
      <c r="G15" s="23">
        <f>+'[1]EJEC DEC LIQ'!T11</f>
        <v>0</v>
      </c>
      <c r="H15" s="23">
        <f>+'[1]EJEC DEC LIQ'!V11</f>
        <v>0</v>
      </c>
      <c r="I15" s="23">
        <f>+'[1]EJEC DEC LIQ'!U11</f>
        <v>89997280</v>
      </c>
      <c r="J15" s="23">
        <f>+'[1]EJEC DEC LIQ'!W11</f>
        <v>74592148</v>
      </c>
      <c r="K15" s="23">
        <f>+'[1]EJEC DEC LIQ'!X11</f>
        <v>74592136</v>
      </c>
      <c r="L15" s="23">
        <f>+'[1]EJEC DEC LIQ'!Y11</f>
        <v>74592136</v>
      </c>
      <c r="M15" s="23">
        <f>+'[1]EJEC DEC LIQ'!Z11</f>
        <v>74592136</v>
      </c>
      <c r="N15" s="23">
        <f t="shared" si="3"/>
        <v>15405132</v>
      </c>
      <c r="O15" s="23">
        <f t="shared" si="4"/>
        <v>15405132</v>
      </c>
      <c r="P15" s="31">
        <f t="shared" si="5"/>
        <v>82.882669342895696</v>
      </c>
      <c r="Q15" s="25">
        <f t="shared" si="6"/>
        <v>82.882656009159376</v>
      </c>
      <c r="R15" s="25">
        <f>+M15/F15*100</f>
        <v>82.882656009159376</v>
      </c>
      <c r="AE15" s="70"/>
      <c r="AF15" s="38"/>
      <c r="AG15" s="38"/>
      <c r="AH15" s="39"/>
      <c r="AI15" s="22"/>
      <c r="AJ15" s="22"/>
      <c r="AK15" s="22"/>
      <c r="AL15" s="22"/>
      <c r="AM15" s="22"/>
      <c r="AN15" s="22"/>
      <c r="AO15" s="22"/>
      <c r="AP15" s="22"/>
      <c r="AQ15" s="22"/>
    </row>
    <row r="16" spans="1:47" ht="22.5" customHeight="1" thickBot="1" x14ac:dyDescent="0.25">
      <c r="A16" s="61" t="str">
        <f>+'[1]EJEC DEC LIQ'!C12</f>
        <v>A-03-10</v>
      </c>
      <c r="B16" s="62">
        <v>10</v>
      </c>
      <c r="C16" s="62" t="s">
        <v>24</v>
      </c>
      <c r="D16" s="63" t="str">
        <f>+'[1]EJEC DEC LIQ'!O12</f>
        <v>SENTENCIAS Y CONCILIACIONES</v>
      </c>
      <c r="E16" s="71">
        <f>+'[1]EJEC DEC LIQ'!P12</f>
        <v>183464730</v>
      </c>
      <c r="F16" s="71">
        <f>+'[1]EJEC DEC LIQ'!S12</f>
        <v>183464730</v>
      </c>
      <c r="G16" s="35">
        <f>+'[1]EJEC DEC LIQ'!T12</f>
        <v>0</v>
      </c>
      <c r="H16" s="71">
        <f>+'[1]EJEC DEC LIQ'!V12</f>
        <v>176570779</v>
      </c>
      <c r="I16" s="71">
        <f>+'[1]EJEC DEC LIQ'!U12</f>
        <v>6893951</v>
      </c>
      <c r="J16" s="71">
        <f>+'[1]EJEC DEC LIQ'!W12</f>
        <v>6893951</v>
      </c>
      <c r="K16" s="71">
        <f>+'[1]EJEC DEC LIQ'!X12</f>
        <v>6893951</v>
      </c>
      <c r="L16" s="71">
        <f>+'[1]EJEC DEC LIQ'!Y12</f>
        <v>6893951</v>
      </c>
      <c r="M16" s="71">
        <f>+'[1]EJEC DEC LIQ'!Z12</f>
        <v>6893951</v>
      </c>
      <c r="N16" s="71">
        <f t="shared" si="3"/>
        <v>0</v>
      </c>
      <c r="O16" s="71">
        <f t="shared" si="4"/>
        <v>176570779</v>
      </c>
      <c r="P16" s="31">
        <f t="shared" si="5"/>
        <v>3.7576437716393776</v>
      </c>
      <c r="Q16" s="25">
        <f t="shared" si="6"/>
        <v>3.7576437716393776</v>
      </c>
      <c r="R16" s="25">
        <f>+M16/F16*100</f>
        <v>3.7576437716393776</v>
      </c>
      <c r="AE16" s="72"/>
      <c r="AF16" s="54"/>
      <c r="AG16" s="54"/>
      <c r="AH16" s="55"/>
      <c r="AI16" s="22"/>
      <c r="AJ16" s="22"/>
      <c r="AK16" s="22"/>
      <c r="AL16" s="22"/>
      <c r="AM16" s="22"/>
      <c r="AN16" s="22"/>
      <c r="AO16" s="73"/>
      <c r="AP16" s="74"/>
      <c r="AQ16" s="75"/>
    </row>
    <row r="17" spans="1:43" ht="22.5" customHeight="1" thickBot="1" x14ac:dyDescent="0.25">
      <c r="A17" s="76"/>
      <c r="B17" s="77"/>
      <c r="C17" s="77"/>
      <c r="D17" s="78"/>
      <c r="E17" s="79"/>
      <c r="F17" s="79"/>
      <c r="G17" s="79"/>
      <c r="H17" s="79"/>
      <c r="I17" s="79"/>
      <c r="J17" s="79"/>
      <c r="K17" s="79"/>
      <c r="L17" s="79"/>
      <c r="M17" s="79"/>
      <c r="N17" s="79"/>
      <c r="O17" s="79"/>
      <c r="P17" s="80"/>
      <c r="Q17" s="81"/>
      <c r="R17" s="81"/>
      <c r="AE17" s="70"/>
      <c r="AF17" s="38"/>
      <c r="AG17" s="38"/>
      <c r="AH17" s="39"/>
      <c r="AI17" s="22"/>
      <c r="AJ17" s="22"/>
      <c r="AK17" s="22"/>
      <c r="AL17" s="22"/>
      <c r="AM17" s="22"/>
      <c r="AN17" s="22"/>
      <c r="AO17" s="22"/>
      <c r="AP17" s="22"/>
      <c r="AQ17" s="22"/>
    </row>
    <row r="18" spans="1:43" ht="22.5" customHeight="1" thickBot="1" x14ac:dyDescent="0.25">
      <c r="A18" s="19" t="str">
        <f>+'[1]EJEC DEC LIQ'!C13</f>
        <v>A-08-01</v>
      </c>
      <c r="B18" s="20">
        <v>11</v>
      </c>
      <c r="C18" s="20" t="s">
        <v>33</v>
      </c>
      <c r="D18" s="21" t="str">
        <f>+'[1]EJEC DEC LIQ'!O13</f>
        <v>IMPUESTOS</v>
      </c>
      <c r="E18" s="22">
        <f>+'[1]EJEC DEC LIQ'!P13</f>
        <v>54595943</v>
      </c>
      <c r="F18" s="22">
        <f>+'[1]EJEC DEC LIQ'!S13</f>
        <v>67443094</v>
      </c>
      <c r="G18" s="64">
        <f>+'[1]EJEC DEC LIQ'!T13</f>
        <v>0</v>
      </c>
      <c r="H18" s="22">
        <f>+'[1]EJEC DEC LIQ'!V13</f>
        <v>0</v>
      </c>
      <c r="I18" s="22">
        <f>+'[1]EJEC DEC LIQ'!U13</f>
        <v>67443094</v>
      </c>
      <c r="J18" s="22">
        <f>+'[1]EJEC DEC LIQ'!W13</f>
        <v>67443094</v>
      </c>
      <c r="K18" s="22">
        <f>+'[1]EJEC DEC LIQ'!X13</f>
        <v>67443094</v>
      </c>
      <c r="L18" s="22">
        <f>+'[1]EJEC DEC LIQ'!Y13</f>
        <v>67443094</v>
      </c>
      <c r="M18" s="22">
        <f>+'[1]EJEC DEC LIQ'!Z13</f>
        <v>67443094</v>
      </c>
      <c r="N18" s="22">
        <f t="shared" si="3"/>
        <v>0</v>
      </c>
      <c r="O18" s="22">
        <f t="shared" si="4"/>
        <v>0</v>
      </c>
      <c r="P18" s="24">
        <f t="shared" si="5"/>
        <v>100</v>
      </c>
      <c r="Q18" s="25">
        <f t="shared" ref="Q18:Q19" si="7">+K18/F18*100</f>
        <v>100</v>
      </c>
      <c r="R18" s="25">
        <f>+M18/F18*100</f>
        <v>100</v>
      </c>
      <c r="AE18" s="61" t="s">
        <v>34</v>
      </c>
      <c r="AF18" s="62" t="s">
        <v>23</v>
      </c>
      <c r="AG18" s="62" t="s">
        <v>24</v>
      </c>
      <c r="AH18" s="63" t="s">
        <v>35</v>
      </c>
      <c r="AI18" s="64">
        <f>+F18/1000000</f>
        <v>67.443094000000002</v>
      </c>
      <c r="AJ18" s="64">
        <f>+H18/1000000</f>
        <v>0</v>
      </c>
      <c r="AK18" s="64">
        <f>+I18/1000000</f>
        <v>67.443094000000002</v>
      </c>
      <c r="AL18" s="64">
        <f>+J18/1000000</f>
        <v>67.443094000000002</v>
      </c>
      <c r="AM18" s="64">
        <f>+M18/1000000</f>
        <v>67.443094000000002</v>
      </c>
      <c r="AN18" s="64">
        <f>+N18/1000000</f>
        <v>0</v>
      </c>
      <c r="AO18" s="64">
        <f>+O18/1000000</f>
        <v>0</v>
      </c>
      <c r="AP18" s="65">
        <f>+P18</f>
        <v>100</v>
      </c>
      <c r="AQ18" s="66">
        <f>+Q18</f>
        <v>100</v>
      </c>
    </row>
    <row r="19" spans="1:43" ht="22.5" customHeight="1" thickBot="1" x14ac:dyDescent="0.25">
      <c r="A19" s="61" t="str">
        <f>+'[1]EJEC DEC LIQ'!C14</f>
        <v>A-08-04-01</v>
      </c>
      <c r="B19" s="62">
        <v>12</v>
      </c>
      <c r="C19" s="62" t="s">
        <v>33</v>
      </c>
      <c r="D19" s="63" t="str">
        <f>+'[1]EJEC DEC LIQ'!O14</f>
        <v>CUOTA DE FISCALIZACIÓN Y AUDITAJE</v>
      </c>
      <c r="E19" s="71">
        <f>+'[1]EJEC DEC LIQ'!P14</f>
        <v>100861837</v>
      </c>
      <c r="F19" s="71">
        <f>+'[1]EJEC DEC LIQ'!S14</f>
        <v>92963493</v>
      </c>
      <c r="G19" s="35">
        <f>+'[1]EJEC DEC LIQ'!T14</f>
        <v>0</v>
      </c>
      <c r="H19" s="71">
        <f>+'[1]EJEC DEC LIQ'!V14</f>
        <v>0</v>
      </c>
      <c r="I19" s="71">
        <f>+'[1]EJEC DEC LIQ'!U14</f>
        <v>92963493</v>
      </c>
      <c r="J19" s="71">
        <f>+'[1]EJEC DEC LIQ'!W14</f>
        <v>92963493</v>
      </c>
      <c r="K19" s="71">
        <f>+'[1]EJEC DEC LIQ'!X14</f>
        <v>92963493</v>
      </c>
      <c r="L19" s="71">
        <f>+'[1]EJEC DEC LIQ'!Y14</f>
        <v>92963493</v>
      </c>
      <c r="M19" s="71">
        <f>+'[1]EJEC DEC LIQ'!Z14</f>
        <v>92963493</v>
      </c>
      <c r="N19" s="71">
        <f t="shared" si="3"/>
        <v>0</v>
      </c>
      <c r="O19" s="71">
        <f t="shared" si="4"/>
        <v>0</v>
      </c>
      <c r="P19" s="31">
        <f t="shared" si="5"/>
        <v>100</v>
      </c>
      <c r="Q19" s="25">
        <f t="shared" si="7"/>
        <v>100</v>
      </c>
      <c r="R19" s="25">
        <f>+M19/F19*100</f>
        <v>100</v>
      </c>
      <c r="AE19" s="72"/>
      <c r="AF19" s="54"/>
      <c r="AG19" s="54"/>
      <c r="AH19" s="55"/>
      <c r="AI19" s="22"/>
      <c r="AJ19" s="22"/>
      <c r="AK19" s="22"/>
      <c r="AL19" s="22"/>
      <c r="AM19" s="22"/>
      <c r="AN19" s="22"/>
      <c r="AO19" s="73"/>
      <c r="AP19" s="74"/>
      <c r="AQ19" s="75"/>
    </row>
    <row r="20" spans="1:43" ht="26.25" customHeight="1" thickBot="1" x14ac:dyDescent="0.25">
      <c r="A20" s="43"/>
      <c r="B20" s="44"/>
      <c r="C20" s="44"/>
      <c r="D20" s="43"/>
      <c r="E20" s="82"/>
      <c r="F20" s="82"/>
      <c r="G20" s="82"/>
      <c r="H20" s="82"/>
      <c r="I20" s="82"/>
      <c r="J20" s="82"/>
      <c r="K20" s="82"/>
      <c r="L20" s="82"/>
      <c r="M20" s="82"/>
      <c r="N20" s="82"/>
      <c r="O20" s="82"/>
      <c r="AE20" s="13" t="s">
        <v>4</v>
      </c>
      <c r="AF20" s="14" t="s">
        <v>5</v>
      </c>
      <c r="AG20" s="14" t="s">
        <v>6</v>
      </c>
      <c r="AH20" s="14" t="s">
        <v>7</v>
      </c>
      <c r="AI20" s="14" t="s">
        <v>9</v>
      </c>
      <c r="AJ20" s="14" t="s">
        <v>10</v>
      </c>
      <c r="AK20" s="14" t="s">
        <v>11</v>
      </c>
      <c r="AL20" s="14" t="s">
        <v>12</v>
      </c>
      <c r="AM20" s="14" t="s">
        <v>15</v>
      </c>
      <c r="AN20" s="15" t="s">
        <v>21</v>
      </c>
      <c r="AO20" s="16" t="s">
        <v>22</v>
      </c>
      <c r="AP20" s="17" t="s">
        <v>18</v>
      </c>
      <c r="AQ20" s="18" t="s">
        <v>20</v>
      </c>
    </row>
    <row r="21" spans="1:43" ht="39" customHeight="1" thickBot="1" x14ac:dyDescent="0.25">
      <c r="A21" s="83" t="str">
        <f>+'[1]EJEC DEC LIQ'!C15</f>
        <v>C-0505-1000-5-53105B</v>
      </c>
      <c r="B21" s="27" t="str">
        <f>+'[1]EJEC DEC LIQ'!M15</f>
        <v>10</v>
      </c>
      <c r="C21" s="28" t="str">
        <f>+'[1]EJEC DEC LIQ'!N15</f>
        <v>CSF</v>
      </c>
      <c r="D21" s="23" t="str">
        <f>+'[1]EJEC DEC LIQ'!O15</f>
        <v>5. CONVERGENCIA REGIONAL / B. ENTIDADES PÚBLICAS TERRITORIALES Y NACIONALES FORTALECIDAS  - CONSOLIDACION</v>
      </c>
      <c r="E21" s="23">
        <f>+'[1]EJEC DEC LIQ'!P15</f>
        <v>3450081926</v>
      </c>
      <c r="F21" s="23">
        <f>+'[1]EJEC DEC LIQ'!S15</f>
        <v>2822177777</v>
      </c>
      <c r="G21" s="23">
        <f>+'[1]EJEC DEC LIQ'!T15</f>
        <v>0</v>
      </c>
      <c r="H21" s="23">
        <f>+'[1]EJEC DEC LIQ'!V15</f>
        <v>37246614</v>
      </c>
      <c r="I21" s="23">
        <f>+'[1]EJEC DEC LIQ'!U15</f>
        <v>2784931163</v>
      </c>
      <c r="J21" s="23">
        <f>+'[1]EJEC DEC LIQ'!W15</f>
        <v>2653995763</v>
      </c>
      <c r="K21" s="23">
        <f>+'[1]EJEC DEC LIQ'!X15</f>
        <v>2643795763</v>
      </c>
      <c r="L21" s="23">
        <f>+'[1]EJEC DEC LIQ'!Y15</f>
        <v>2596350270</v>
      </c>
      <c r="M21" s="23">
        <f>+'[1]EJEC DEC LIQ'!Z15</f>
        <v>2596350270</v>
      </c>
      <c r="N21" s="23">
        <f t="shared" ref="N21:N28" si="8">+I21-J21</f>
        <v>130935400</v>
      </c>
      <c r="O21" s="84">
        <f t="shared" ref="O21:O28" si="9">+H21+N21</f>
        <v>168182014</v>
      </c>
      <c r="P21" s="31">
        <f t="shared" ref="P21:P29" si="10">+J21/F21*100</f>
        <v>94.040700930655802</v>
      </c>
      <c r="Q21" s="25">
        <f t="shared" ref="Q21:Q29" si="11">+K21/F21*100</f>
        <v>93.679277916020524</v>
      </c>
      <c r="R21" s="25">
        <f t="shared" ref="R21:R29" si="12">+M21/F21*100</f>
        <v>91.998111924754198</v>
      </c>
      <c r="AE21" s="83" t="s">
        <v>36</v>
      </c>
      <c r="AF21" s="27" t="s">
        <v>23</v>
      </c>
      <c r="AG21" s="27" t="s">
        <v>24</v>
      </c>
      <c r="AH21" s="28" t="s">
        <v>37</v>
      </c>
      <c r="AI21" s="22">
        <f>+F21/1000000</f>
        <v>2822.1777769999999</v>
      </c>
      <c r="AJ21" s="22">
        <f>+H21/1000000</f>
        <v>37.246614000000001</v>
      </c>
      <c r="AK21" s="22">
        <f>+I21/1000000</f>
        <v>2784.9311630000002</v>
      </c>
      <c r="AL21" s="22">
        <f>+J21/1000000</f>
        <v>2653.9957629999999</v>
      </c>
      <c r="AM21" s="22">
        <f>+M21/1000000</f>
        <v>2596.3502699999999</v>
      </c>
      <c r="AN21" s="22">
        <f>+N21/1000000</f>
        <v>130.93539999999999</v>
      </c>
      <c r="AO21" s="22">
        <f>+O21/1000000</f>
        <v>168.18201400000001</v>
      </c>
      <c r="AP21" s="85">
        <f>+AL21/AI21*100</f>
        <v>94.040700930655802</v>
      </c>
      <c r="AQ21" s="86">
        <f>+AM21/AI21*100</f>
        <v>91.998111924754198</v>
      </c>
    </row>
    <row r="22" spans="1:43" ht="36.75" thickBot="1" x14ac:dyDescent="0.25">
      <c r="A22" s="83" t="str">
        <f>+'[1]EJEC DEC LIQ'!C16</f>
        <v>C-0505-1000-5-53105B</v>
      </c>
      <c r="B22" s="27" t="str">
        <f>+'[1]EJEC DEC LIQ'!M16</f>
        <v>11</v>
      </c>
      <c r="C22" s="28" t="str">
        <f>+'[1]EJEC DEC LIQ'!N16</f>
        <v>CSF</v>
      </c>
      <c r="D22" s="23" t="str">
        <f>+'[1]EJEC DEC LIQ'!O16</f>
        <v>5. CONVERGENCIA REGIONAL / B. ENTIDADES PÚBLICAS TERRITORIALES Y NACIONALES FORTALECIDAS - CONSOLIDACION - ESAP</v>
      </c>
      <c r="E22" s="23">
        <f>+'[1]EJEC DEC LIQ'!P16</f>
        <v>0</v>
      </c>
      <c r="F22" s="23">
        <f>+'[1]EJEC DEC LIQ'!S16</f>
        <v>336000000</v>
      </c>
      <c r="G22" s="23">
        <f>+'[1]EJEC DEC LIQ'!T16</f>
        <v>0</v>
      </c>
      <c r="H22" s="23">
        <f>+'[1]EJEC DEC LIQ'!V16</f>
        <v>0</v>
      </c>
      <c r="I22" s="23">
        <f>+'[1]EJEC DEC LIQ'!U16</f>
        <v>336000000</v>
      </c>
      <c r="J22" s="23">
        <f>+'[1]EJEC DEC LIQ'!W16</f>
        <v>336000000</v>
      </c>
      <c r="K22" s="23">
        <f>+'[1]EJEC DEC LIQ'!X16</f>
        <v>336000000</v>
      </c>
      <c r="L22" s="23">
        <f>+'[1]EJEC DEC LIQ'!Y16</f>
        <v>333500000</v>
      </c>
      <c r="M22" s="23">
        <f>+'[1]EJEC DEC LIQ'!Z16</f>
        <v>333500000</v>
      </c>
      <c r="N22" s="23">
        <f t="shared" si="8"/>
        <v>0</v>
      </c>
      <c r="O22" s="84">
        <f t="shared" si="9"/>
        <v>0</v>
      </c>
      <c r="P22" s="31">
        <f>+J22/F22*100</f>
        <v>100</v>
      </c>
      <c r="Q22" s="25">
        <f t="shared" si="11"/>
        <v>100</v>
      </c>
      <c r="R22" s="25">
        <f t="shared" si="12"/>
        <v>99.25595238095238</v>
      </c>
      <c r="AE22" s="83"/>
      <c r="AF22" s="27"/>
      <c r="AG22" s="27"/>
      <c r="AH22" s="28"/>
      <c r="AI22" s="22"/>
      <c r="AJ22" s="22"/>
      <c r="AK22" s="22"/>
      <c r="AL22" s="22"/>
      <c r="AM22" s="22"/>
      <c r="AN22" s="22"/>
      <c r="AO22" s="22"/>
      <c r="AP22" s="85"/>
      <c r="AQ22" s="86"/>
    </row>
    <row r="23" spans="1:43" ht="42" customHeight="1" thickBot="1" x14ac:dyDescent="0.25">
      <c r="A23" s="83" t="str">
        <f>+'[1]EJEC DEC LIQ'!C17</f>
        <v>C-0505-1000-6-53105B</v>
      </c>
      <c r="B23" s="27" t="str">
        <f>+'[1]EJEC DEC LIQ'!M17</f>
        <v>10</v>
      </c>
      <c r="C23" s="28" t="str">
        <f>+'[1]EJEC DEC LIQ'!N17</f>
        <v>CSF</v>
      </c>
      <c r="D23" s="23" t="str">
        <f>+'[1]EJEC DEC LIQ'!O17</f>
        <v>5. CONVERGENCIA REGIONAL / B. ENTIDADES PÚBLICAS TERRITORIALES Y NACIONALES FORTALECIDAS -FORTALECIMIENTO</v>
      </c>
      <c r="E23" s="23">
        <f>+'[1]EJEC DEC LIQ'!P17</f>
        <v>3600085488</v>
      </c>
      <c r="F23" s="23">
        <f>+'[1]EJEC DEC LIQ'!S17</f>
        <v>3227989637</v>
      </c>
      <c r="G23" s="23">
        <f>+'[1]EJEC DEC LIQ'!T17</f>
        <v>0</v>
      </c>
      <c r="H23" s="23">
        <f>+'[1]EJEC DEC LIQ'!V17</f>
        <v>6940360.3200000003</v>
      </c>
      <c r="I23" s="23">
        <f>+'[1]EJEC DEC LIQ'!U17</f>
        <v>3221049276.6799998</v>
      </c>
      <c r="J23" s="23">
        <f>+'[1]EJEC DEC LIQ'!W17</f>
        <v>3063374652.6799998</v>
      </c>
      <c r="K23" s="23">
        <f>+'[1]EJEC DEC LIQ'!X17</f>
        <v>2984367253</v>
      </c>
      <c r="L23" s="23">
        <f>+'[1]EJEC DEC LIQ'!Y17</f>
        <v>2954104116</v>
      </c>
      <c r="M23" s="23">
        <f>+'[1]EJEC DEC LIQ'!Z17</f>
        <v>2954104116</v>
      </c>
      <c r="N23" s="23">
        <f t="shared" si="8"/>
        <v>157674624</v>
      </c>
      <c r="O23" s="84">
        <f t="shared" si="9"/>
        <v>164614984.31999999</v>
      </c>
      <c r="P23" s="31">
        <f t="shared" si="10"/>
        <v>94.900386840368284</v>
      </c>
      <c r="Q23" s="25">
        <f t="shared" si="11"/>
        <v>92.452813936961221</v>
      </c>
      <c r="R23" s="25">
        <f t="shared" si="12"/>
        <v>91.515291193606757</v>
      </c>
      <c r="AE23" s="83" t="s">
        <v>36</v>
      </c>
      <c r="AF23" s="27" t="s">
        <v>23</v>
      </c>
      <c r="AG23" s="27" t="s">
        <v>24</v>
      </c>
      <c r="AH23" s="28" t="s">
        <v>37</v>
      </c>
      <c r="AI23" s="22">
        <f>+F23/1000000</f>
        <v>3227.9896370000001</v>
      </c>
      <c r="AJ23" s="22">
        <f>+H23/1000000</f>
        <v>6.9403603199999999</v>
      </c>
      <c r="AK23" s="22">
        <f>+I23/1000000</f>
        <v>3221.0492766799998</v>
      </c>
      <c r="AL23" s="22">
        <f>+J23/1000000</f>
        <v>3063.3746526800001</v>
      </c>
      <c r="AM23" s="22">
        <f>+M23/1000000</f>
        <v>2954.104116</v>
      </c>
      <c r="AN23" s="22">
        <f>+N23/1000000</f>
        <v>157.67462399999999</v>
      </c>
      <c r="AO23" s="22">
        <f>+O23/1000000</f>
        <v>164.61498431999999</v>
      </c>
      <c r="AP23" s="85">
        <f>+AL23/AI23*100</f>
        <v>94.900386840368284</v>
      </c>
      <c r="AQ23" s="86">
        <f>+AM23/AI23*100</f>
        <v>91.515291193606757</v>
      </c>
    </row>
    <row r="24" spans="1:43" ht="36.75" thickBot="1" x14ac:dyDescent="0.25">
      <c r="A24" s="83" t="str">
        <f>+'[1]EJEC DEC LIQ'!C18</f>
        <v>C-0505-1000-6-53105B</v>
      </c>
      <c r="B24" s="27" t="str">
        <f>+'[1]EJEC DEC LIQ'!M18</f>
        <v>11</v>
      </c>
      <c r="C24" s="28" t="str">
        <f>+'[1]EJEC DEC LIQ'!N18</f>
        <v>CSF</v>
      </c>
      <c r="D24" s="23" t="str">
        <f>+'[1]EJEC DEC LIQ'!O18</f>
        <v>5. CONVERGENCIA REGIONAL / B. ENTIDADES PÚBLICAS TERRITORIALES Y NACIONALES FORTALECIDAS -FORTALECIMIENTO - ESAP</v>
      </c>
      <c r="E24" s="23">
        <f>+'[1]EJEC DEC LIQ'!P18</f>
        <v>0</v>
      </c>
      <c r="F24" s="23">
        <f>+'[1]EJEC DEC LIQ'!S18</f>
        <v>718250000</v>
      </c>
      <c r="G24" s="23">
        <f>+'[1]EJEC DEC LIQ'!T18</f>
        <v>0</v>
      </c>
      <c r="H24" s="23">
        <f>+'[1]EJEC DEC LIQ'!V18</f>
        <v>136901686.31999999</v>
      </c>
      <c r="I24" s="23">
        <f>+'[1]EJEC DEC LIQ'!U18</f>
        <v>581348313.67999995</v>
      </c>
      <c r="J24" s="23">
        <f>+'[1]EJEC DEC LIQ'!W18</f>
        <v>579634647.67999995</v>
      </c>
      <c r="K24" s="23">
        <f>+'[1]EJEC DEC LIQ'!X18</f>
        <v>579634647.67999995</v>
      </c>
      <c r="L24" s="23">
        <f>+'[1]EJEC DEC LIQ'!Y18</f>
        <v>579634647.67999995</v>
      </c>
      <c r="M24" s="23">
        <f>+'[1]EJEC DEC LIQ'!Z18</f>
        <v>579634647.67999995</v>
      </c>
      <c r="N24" s="23">
        <f t="shared" si="8"/>
        <v>1713666</v>
      </c>
      <c r="O24" s="84">
        <f t="shared" si="9"/>
        <v>138615352.31999999</v>
      </c>
      <c r="P24" s="31">
        <f>+J24/F24*100</f>
        <v>80.700960345283661</v>
      </c>
      <c r="Q24" s="25">
        <f t="shared" si="11"/>
        <v>80.700960345283661</v>
      </c>
      <c r="R24" s="25">
        <f t="shared" si="12"/>
        <v>80.700960345283661</v>
      </c>
      <c r="AE24" s="83"/>
      <c r="AF24" s="27"/>
      <c r="AG24" s="27"/>
      <c r="AH24" s="28"/>
      <c r="AI24" s="22"/>
      <c r="AJ24" s="22"/>
      <c r="AK24" s="22"/>
      <c r="AL24" s="22"/>
      <c r="AM24" s="22"/>
      <c r="AN24" s="22"/>
      <c r="AO24" s="22"/>
      <c r="AP24" s="85"/>
      <c r="AQ24" s="86"/>
    </row>
    <row r="25" spans="1:43" ht="33.75" customHeight="1" thickBot="1" x14ac:dyDescent="0.25">
      <c r="A25" s="83" t="str">
        <f>+'[1]EJEC DEC LIQ'!C19</f>
        <v>C-0505-1000-7-53105B</v>
      </c>
      <c r="B25" s="27" t="str">
        <f>+'[1]EJEC DEC LIQ'!M19</f>
        <v>10</v>
      </c>
      <c r="C25" s="28" t="str">
        <f>+'[1]EJEC DEC LIQ'!N19</f>
        <v>CSF</v>
      </c>
      <c r="D25" s="23" t="str">
        <f>+'[1]EJEC DEC LIQ'!O19</f>
        <v>5. CONVERGENCIA REGIONAL / B. ENTIDADES PÚBLICAS TERRITORIALES Y NACIONALES FORTALECIDAS - TRANSFORMACIÓN</v>
      </c>
      <c r="E25" s="23">
        <f>+'[1]EJEC DEC LIQ'!P19</f>
        <v>0</v>
      </c>
      <c r="F25" s="23">
        <f>+'[1]EJEC DEC LIQ'!S19</f>
        <v>1000000000</v>
      </c>
      <c r="G25" s="23">
        <f>+'[1]EJEC DEC LIQ'!T19</f>
        <v>0</v>
      </c>
      <c r="H25" s="23">
        <f>+'[1]EJEC DEC LIQ'!V19</f>
        <v>0</v>
      </c>
      <c r="I25" s="23">
        <f>+'[1]EJEC DEC LIQ'!U19</f>
        <v>1000000000</v>
      </c>
      <c r="J25" s="23">
        <f>+'[1]EJEC DEC LIQ'!W19</f>
        <v>1000000000</v>
      </c>
      <c r="K25" s="23">
        <f>+'[1]EJEC DEC LIQ'!X19</f>
        <v>1000000000</v>
      </c>
      <c r="L25" s="23">
        <f>+'[1]EJEC DEC LIQ'!Y19</f>
        <v>1000000000</v>
      </c>
      <c r="M25" s="23">
        <f>+'[1]EJEC DEC LIQ'!Z19</f>
        <v>1000000000</v>
      </c>
      <c r="N25" s="23">
        <f t="shared" si="8"/>
        <v>0</v>
      </c>
      <c r="O25" s="84">
        <f t="shared" si="9"/>
        <v>0</v>
      </c>
      <c r="P25" s="31">
        <f t="shared" si="10"/>
        <v>100</v>
      </c>
      <c r="Q25" s="25">
        <f t="shared" si="11"/>
        <v>100</v>
      </c>
      <c r="R25" s="25">
        <f t="shared" si="12"/>
        <v>100</v>
      </c>
      <c r="AE25" s="83" t="s">
        <v>36</v>
      </c>
      <c r="AF25" s="27" t="s">
        <v>38</v>
      </c>
      <c r="AG25" s="27" t="s">
        <v>33</v>
      </c>
      <c r="AH25" s="28" t="s">
        <v>37</v>
      </c>
      <c r="AI25" s="22">
        <f>+F25/1000000</f>
        <v>1000</v>
      </c>
      <c r="AJ25" s="22">
        <f>+H25/1000000</f>
        <v>0</v>
      </c>
      <c r="AK25" s="22">
        <f>+I25/1000000</f>
        <v>1000</v>
      </c>
      <c r="AL25" s="22">
        <f>+J25/1000000</f>
        <v>1000</v>
      </c>
      <c r="AM25" s="22">
        <f>+M25/1000000</f>
        <v>1000</v>
      </c>
      <c r="AN25" s="22">
        <f>+N25/1000000</f>
        <v>0</v>
      </c>
      <c r="AO25" s="22">
        <f>+O25/1000000</f>
        <v>0</v>
      </c>
      <c r="AP25" s="85">
        <f>+AL25/AI25*100</f>
        <v>100</v>
      </c>
      <c r="AQ25" s="86">
        <f>+AM25/AI25*100</f>
        <v>100</v>
      </c>
    </row>
    <row r="26" spans="1:43" ht="33.75" customHeight="1" thickBot="1" x14ac:dyDescent="0.25">
      <c r="A26" s="83" t="str">
        <f>+'[1]EJEC DEC LIQ'!C20</f>
        <v>C-0599-1000-7-53105B</v>
      </c>
      <c r="B26" s="27" t="str">
        <f>+'[1]EJEC DEC LIQ'!M20</f>
        <v>10</v>
      </c>
      <c r="C26" s="28" t="str">
        <f>+'[1]EJEC DEC LIQ'!N20</f>
        <v>CSF</v>
      </c>
      <c r="D26" s="23" t="str">
        <f>+'[1]EJEC DEC LIQ'!O20</f>
        <v>5. CONVERGENCIA REGIONAL / B. ENTIDADES PÚBLICAS TERRITORIALES Y NACIONALES FORTALECIDAS  - TRANSFORMACIÓN</v>
      </c>
      <c r="E26" s="23">
        <f>+'[1]EJEC DEC LIQ'!P20</f>
        <v>4950117545</v>
      </c>
      <c r="F26" s="23">
        <f>+'[1]EJEC DEC LIQ'!S20</f>
        <v>4950117545</v>
      </c>
      <c r="G26" s="23">
        <f>+'[1]EJEC DEC LIQ'!T20</f>
        <v>0</v>
      </c>
      <c r="H26" s="23">
        <f>+'[1]EJEC DEC LIQ'!V20</f>
        <v>30874062</v>
      </c>
      <c r="I26" s="23">
        <f>+'[1]EJEC DEC LIQ'!U20</f>
        <v>4919243483</v>
      </c>
      <c r="J26" s="23">
        <f>+'[1]EJEC DEC LIQ'!W20</f>
        <v>4721828885</v>
      </c>
      <c r="K26" s="23">
        <f>+'[1]EJEC DEC LIQ'!X20</f>
        <v>4559190222</v>
      </c>
      <c r="L26" s="23">
        <f>+'[1]EJEC DEC LIQ'!Y20</f>
        <v>4499887172</v>
      </c>
      <c r="M26" s="23">
        <f>+'[1]EJEC DEC LIQ'!Z20</f>
        <v>4499887172</v>
      </c>
      <c r="N26" s="23">
        <f t="shared" si="8"/>
        <v>197414598</v>
      </c>
      <c r="O26" s="84">
        <f t="shared" si="9"/>
        <v>228288660</v>
      </c>
      <c r="P26" s="31">
        <f t="shared" si="10"/>
        <v>95.388217392320527</v>
      </c>
      <c r="Q26" s="25">
        <f t="shared" si="11"/>
        <v>92.102665856998357</v>
      </c>
      <c r="R26" s="25">
        <f t="shared" si="12"/>
        <v>90.904652891429478</v>
      </c>
      <c r="AE26" s="83"/>
      <c r="AF26" s="27"/>
      <c r="AG26" s="27"/>
      <c r="AH26" s="28"/>
      <c r="AI26" s="22"/>
      <c r="AJ26" s="22"/>
      <c r="AK26" s="22"/>
      <c r="AL26" s="22"/>
      <c r="AM26" s="22"/>
      <c r="AN26" s="22"/>
      <c r="AO26" s="22"/>
      <c r="AP26" s="85"/>
      <c r="AQ26" s="86"/>
    </row>
    <row r="27" spans="1:43" ht="33.75" customHeight="1" thickBot="1" x14ac:dyDescent="0.25">
      <c r="A27" s="83" t="str">
        <f>+'[1]EJEC DEC LIQ'!C21</f>
        <v>C-0599-1000-7-53105B</v>
      </c>
      <c r="B27" s="27" t="str">
        <f>+'[1]EJEC DEC LIQ'!M21</f>
        <v>11</v>
      </c>
      <c r="C27" s="28" t="str">
        <f>+'[1]EJEC DEC LIQ'!N21</f>
        <v>CSF</v>
      </c>
      <c r="D27" s="23" t="str">
        <f>+'[1]EJEC DEC LIQ'!O21</f>
        <v>5. CONVERGENCIA REGIONAL / B. ENTIDADES PÚBLICAS TERRITORIALES Y NACIONALES FORTALECIDAS  - TRANSFORMACIÓN - ESAP</v>
      </c>
      <c r="E27" s="23">
        <f>+'[1]EJEC DEC LIQ'!P21</f>
        <v>0</v>
      </c>
      <c r="F27" s="23">
        <f>+'[1]EJEC DEC LIQ'!S21</f>
        <v>945750000</v>
      </c>
      <c r="G27" s="23">
        <f>+'[1]EJEC DEC LIQ'!T21</f>
        <v>0</v>
      </c>
      <c r="H27" s="23">
        <f>+'[1]EJEC DEC LIQ'!V21</f>
        <v>157476400</v>
      </c>
      <c r="I27" s="23">
        <f>+'[1]EJEC DEC LIQ'!U21</f>
        <v>788273600</v>
      </c>
      <c r="J27" s="23">
        <f>+'[1]EJEC DEC LIQ'!W21</f>
        <v>788273600</v>
      </c>
      <c r="K27" s="23">
        <f>+'[1]EJEC DEC LIQ'!X21</f>
        <v>763776800</v>
      </c>
      <c r="L27" s="23">
        <f>+'[1]EJEC DEC LIQ'!Y21</f>
        <v>763776800</v>
      </c>
      <c r="M27" s="23">
        <f>+'[1]EJEC DEC LIQ'!Z21</f>
        <v>763776800</v>
      </c>
      <c r="N27" s="23">
        <f t="shared" si="8"/>
        <v>0</v>
      </c>
      <c r="O27" s="84">
        <f t="shared" si="9"/>
        <v>157476400</v>
      </c>
      <c r="P27" s="31">
        <f>+J27/F27*100</f>
        <v>83.349045730901409</v>
      </c>
      <c r="Q27" s="25">
        <f t="shared" si="11"/>
        <v>80.758847475548507</v>
      </c>
      <c r="R27" s="25">
        <f t="shared" si="12"/>
        <v>80.758847475548507</v>
      </c>
      <c r="AE27" s="83"/>
      <c r="AF27" s="27"/>
      <c r="AG27" s="27"/>
      <c r="AH27" s="28"/>
      <c r="AI27" s="22"/>
      <c r="AJ27" s="22"/>
      <c r="AK27" s="22"/>
      <c r="AL27" s="22"/>
      <c r="AM27" s="22"/>
      <c r="AN27" s="22"/>
      <c r="AO27" s="22"/>
      <c r="AP27" s="85"/>
      <c r="AQ27" s="86"/>
    </row>
    <row r="28" spans="1:43" ht="33.75" customHeight="1" thickBot="1" x14ac:dyDescent="0.25">
      <c r="A28" s="87" t="str">
        <f>+'[1]EJEC DEC LIQ'!C22</f>
        <v>C-0599-1000-8-53105B</v>
      </c>
      <c r="B28" s="62" t="str">
        <f>+'[1]EJEC DEC LIQ'!M22</f>
        <v>10</v>
      </c>
      <c r="C28" s="63" t="str">
        <f>+'[1]EJEC DEC LIQ'!N22</f>
        <v>CSF</v>
      </c>
      <c r="D28" s="71" t="str">
        <f>+'[1]EJEC DEC LIQ'!O22</f>
        <v>5. CONVERGENCIA REGIONAL / B. ENTIDADES PÚBLICAS TERRITORIALES Y NACIONALES FORTALECIDAS - TECNOLOGÍAS DE LA INFORMACIÓN Y LAS COMUNICACIONES</v>
      </c>
      <c r="E28" s="23">
        <f>+'[1]EJEC DEC LIQ'!P22</f>
        <v>3000071240</v>
      </c>
      <c r="F28" s="71">
        <f>+'[1]EJEC DEC LIQ'!S22</f>
        <v>3000071240</v>
      </c>
      <c r="G28" s="35">
        <f>+'[1]EJEC DEC LIQ'!T22</f>
        <v>0</v>
      </c>
      <c r="H28" s="71">
        <f>+'[1]EJEC DEC LIQ'!V22</f>
        <v>108254516.43000001</v>
      </c>
      <c r="I28" s="71">
        <f>+'[1]EJEC DEC LIQ'!U22</f>
        <v>2891816723.5700002</v>
      </c>
      <c r="J28" s="71">
        <f>+'[1]EJEC DEC LIQ'!W22</f>
        <v>2891816723.5700002</v>
      </c>
      <c r="K28" s="71">
        <f>+'[1]EJEC DEC LIQ'!X22</f>
        <v>2891816723.5700002</v>
      </c>
      <c r="L28" s="71">
        <f>+'[1]EJEC DEC LIQ'!Y22</f>
        <v>2891816723.5700002</v>
      </c>
      <c r="M28" s="71">
        <f>+'[1]EJEC DEC LIQ'!Z22</f>
        <v>2891816723.5700002</v>
      </c>
      <c r="N28" s="71">
        <f t="shared" si="8"/>
        <v>0</v>
      </c>
      <c r="O28" s="88">
        <f t="shared" si="9"/>
        <v>108254516.43000001</v>
      </c>
      <c r="P28" s="31">
        <f t="shared" si="10"/>
        <v>96.391601806429108</v>
      </c>
      <c r="Q28" s="25">
        <f t="shared" si="11"/>
        <v>96.391601806429108</v>
      </c>
      <c r="R28" s="25">
        <f t="shared" si="12"/>
        <v>96.391601806429108</v>
      </c>
      <c r="AE28" s="89"/>
      <c r="AF28" s="44"/>
      <c r="AG28" s="44"/>
      <c r="AH28" s="90"/>
      <c r="AI28" s="91"/>
      <c r="AJ28" s="91"/>
      <c r="AK28" s="91"/>
      <c r="AL28" s="91"/>
      <c r="AM28" s="91"/>
      <c r="AN28" s="91"/>
      <c r="AO28" s="45"/>
      <c r="AP28" s="57"/>
      <c r="AQ28" s="58"/>
    </row>
    <row r="29" spans="1:43" ht="24" customHeight="1" thickBot="1" x14ac:dyDescent="0.25">
      <c r="B29" s="44" t="s">
        <v>39</v>
      </c>
      <c r="C29" s="44" t="s">
        <v>39</v>
      </c>
      <c r="D29" s="92" t="s">
        <v>40</v>
      </c>
      <c r="E29" s="93">
        <f>+SUM(E7:E11)+SUM(E13:E19)+SUM(E21:E28)</f>
        <v>49103655464</v>
      </c>
      <c r="F29" s="93">
        <f>+SUM(F7:F11)+SUM(F13:F19)+SUM(F21:F28)</f>
        <v>57317753170</v>
      </c>
      <c r="G29" s="93">
        <f t="shared" ref="G29:O29" si="13">+SUM(G7:G11)+SUM(G13:G19)+SUM(G21:G28)</f>
        <v>0</v>
      </c>
      <c r="H29" s="93">
        <f t="shared" si="13"/>
        <v>952320207.08999991</v>
      </c>
      <c r="I29" s="93">
        <f t="shared" si="13"/>
        <v>56365432962.909996</v>
      </c>
      <c r="J29" s="93">
        <f t="shared" si="13"/>
        <v>55306045898.349998</v>
      </c>
      <c r="K29" s="93">
        <f t="shared" si="13"/>
        <v>51942862565.099998</v>
      </c>
      <c r="L29" s="93">
        <f t="shared" ref="L29" si="14">+SUM(L7:L11)+SUM(L13:L19)+SUM(L21:L28)</f>
        <v>51754284218.099998</v>
      </c>
      <c r="M29" s="93">
        <f t="shared" si="13"/>
        <v>51754284218.099998</v>
      </c>
      <c r="N29" s="93">
        <f t="shared" si="13"/>
        <v>1059387064.5599995</v>
      </c>
      <c r="O29" s="93">
        <f t="shared" si="13"/>
        <v>2011707271.6499994</v>
      </c>
      <c r="P29" s="94">
        <f t="shared" si="10"/>
        <v>96.490254484184973</v>
      </c>
      <c r="Q29" s="95">
        <f t="shared" si="11"/>
        <v>90.62264253632118</v>
      </c>
      <c r="R29" s="95">
        <f t="shared" si="12"/>
        <v>90.293637408641629</v>
      </c>
      <c r="AF29" s="96" t="s">
        <v>39</v>
      </c>
      <c r="AG29" s="97" t="s">
        <v>39</v>
      </c>
      <c r="AH29" s="98" t="s">
        <v>40</v>
      </c>
      <c r="AI29" s="93">
        <f t="shared" ref="AI29:AO29" si="15">+SUM(AI7:AI11)+SUM(AI12:AI13)+SUM(AI14:AI20)+SUM(AI21:AI25)</f>
        <v>43408.621744000004</v>
      </c>
      <c r="AJ29" s="93">
        <f t="shared" si="15"/>
        <v>342.24276333999995</v>
      </c>
      <c r="AK29" s="93">
        <f t="shared" si="15"/>
        <v>43066.378980660003</v>
      </c>
      <c r="AL29" s="93">
        <f t="shared" si="15"/>
        <v>42284.984955100008</v>
      </c>
      <c r="AM29" s="93">
        <f t="shared" si="15"/>
        <v>38982.161799850001</v>
      </c>
      <c r="AN29" s="93">
        <f t="shared" si="15"/>
        <v>781.39402555999936</v>
      </c>
      <c r="AO29" s="99">
        <f t="shared" si="15"/>
        <v>1123.6367888999994</v>
      </c>
      <c r="AP29" s="100">
        <f>+AL29/AI29*100</f>
        <v>97.411489368341194</v>
      </c>
      <c r="AQ29" s="101">
        <f>+AM29/AI29*100</f>
        <v>89.802809289235654</v>
      </c>
    </row>
    <row r="30" spans="1:43" s="102" customFormat="1" ht="19.5" customHeight="1" x14ac:dyDescent="0.2">
      <c r="D30" s="103" t="s">
        <v>41</v>
      </c>
      <c r="E30" s="103">
        <f>+'[1]EJEC DEC LIQ'!P23</f>
        <v>49103655464</v>
      </c>
      <c r="F30" s="103">
        <f>+'[1]EJEC DEC LIQ'!S23</f>
        <v>57317753170</v>
      </c>
      <c r="G30" s="103">
        <f>+'[1]EJEC DEC LIQ'!T23</f>
        <v>0</v>
      </c>
      <c r="H30" s="103">
        <f>+'[1]EJEC DEC LIQ'!V23</f>
        <v>952320207.08999991</v>
      </c>
      <c r="I30" s="103">
        <f>+'[1]EJEC DEC LIQ'!U23</f>
        <v>56365432962.909996</v>
      </c>
      <c r="J30" s="103">
        <f>+'[1]EJEC DEC LIQ'!W23</f>
        <v>55306045898.349998</v>
      </c>
      <c r="K30" s="103">
        <f>+'[1]EJEC DEC LIQ'!X23</f>
        <v>51942862565.099998</v>
      </c>
      <c r="L30" s="103"/>
      <c r="M30" s="103">
        <f>+'[1]EJEC DEC LIQ'!Z23</f>
        <v>51754284218.099998</v>
      </c>
      <c r="P30" s="104"/>
      <c r="Q30" s="104"/>
      <c r="R30" s="104"/>
      <c r="AP30" s="105"/>
      <c r="AQ30" s="105"/>
    </row>
    <row r="31" spans="1:43" s="102" customFormat="1" x14ac:dyDescent="0.2">
      <c r="D31" s="103"/>
      <c r="E31" s="103">
        <f>+E29-E30</f>
        <v>0</v>
      </c>
      <c r="F31" s="103">
        <f t="shared" ref="F31:M31" si="16">+F29-F30</f>
        <v>0</v>
      </c>
      <c r="G31" s="103">
        <f t="shared" si="16"/>
        <v>0</v>
      </c>
      <c r="H31" s="103">
        <f t="shared" si="16"/>
        <v>0</v>
      </c>
      <c r="I31" s="103">
        <f t="shared" si="16"/>
        <v>0</v>
      </c>
      <c r="J31" s="103">
        <f t="shared" si="16"/>
        <v>0</v>
      </c>
      <c r="K31" s="103">
        <f t="shared" si="16"/>
        <v>0</v>
      </c>
      <c r="L31" s="103"/>
      <c r="M31" s="103">
        <f t="shared" si="16"/>
        <v>0</v>
      </c>
      <c r="P31" s="104"/>
      <c r="Q31" s="104"/>
      <c r="R31" s="104"/>
      <c r="AJ31" s="106"/>
      <c r="AK31" s="107"/>
      <c r="AP31" s="105"/>
      <c r="AQ31" s="105"/>
    </row>
    <row r="32" spans="1:43" ht="12.75" thickBot="1" x14ac:dyDescent="0.25">
      <c r="D32" s="108"/>
      <c r="E32" s="108"/>
      <c r="G32" s="109"/>
      <c r="H32" s="109"/>
      <c r="P32" s="110"/>
      <c r="Q32" s="110"/>
      <c r="R32" s="110"/>
      <c r="AH32" s="108"/>
      <c r="AJ32" s="109"/>
      <c r="AP32" s="111"/>
      <c r="AQ32" s="111"/>
    </row>
    <row r="33" spans="4:46" ht="39.75" customHeight="1" thickBot="1" x14ac:dyDescent="0.25">
      <c r="D33" s="98" t="s">
        <v>7</v>
      </c>
      <c r="E33" s="112" t="str">
        <f>+E6</f>
        <v>APR. INICIAL</v>
      </c>
      <c r="F33" s="113" t="s">
        <v>9</v>
      </c>
      <c r="G33" s="114" t="s">
        <v>42</v>
      </c>
      <c r="H33" s="114" t="s">
        <v>10</v>
      </c>
      <c r="I33" s="114" t="s">
        <v>11</v>
      </c>
      <c r="J33" s="114" t="s">
        <v>12</v>
      </c>
      <c r="K33" s="114" t="s">
        <v>13</v>
      </c>
      <c r="L33" s="7" t="s">
        <v>14</v>
      </c>
      <c r="M33" s="114" t="s">
        <v>15</v>
      </c>
      <c r="N33" s="9" t="s">
        <v>43</v>
      </c>
      <c r="O33" s="115" t="s">
        <v>44</v>
      </c>
      <c r="P33" s="116" t="s">
        <v>18</v>
      </c>
      <c r="Q33" s="117" t="s">
        <v>19</v>
      </c>
      <c r="R33" s="117" t="s">
        <v>20</v>
      </c>
      <c r="AH33" s="98"/>
      <c r="AI33" s="113"/>
      <c r="AJ33" s="114"/>
      <c r="AK33" s="114"/>
      <c r="AL33" s="114"/>
      <c r="AM33" s="114"/>
      <c r="AN33" s="118"/>
      <c r="AO33" s="119"/>
      <c r="AP33" s="120"/>
      <c r="AQ33" s="121"/>
    </row>
    <row r="34" spans="4:46" ht="16.5" customHeight="1" thickBot="1" x14ac:dyDescent="0.25">
      <c r="D34" s="122" t="s">
        <v>45</v>
      </c>
      <c r="E34" s="123">
        <f>+E7+E8+E9</f>
        <v>30141439359</v>
      </c>
      <c r="F34" s="123">
        <f>+F7+F8+F9</f>
        <v>32099439359</v>
      </c>
      <c r="G34" s="124">
        <f>+G7+G8+G9</f>
        <v>0</v>
      </c>
      <c r="H34" s="124">
        <f t="shared" ref="H34:O34" si="17">+H7+H8+H9</f>
        <v>0</v>
      </c>
      <c r="I34" s="123">
        <f t="shared" si="17"/>
        <v>32099439359</v>
      </c>
      <c r="J34" s="123">
        <f t="shared" si="17"/>
        <v>31669326476</v>
      </c>
      <c r="K34" s="123">
        <f t="shared" si="17"/>
        <v>31669326476</v>
      </c>
      <c r="L34" s="123">
        <f t="shared" si="17"/>
        <v>31669326476</v>
      </c>
      <c r="M34" s="123">
        <f t="shared" si="17"/>
        <v>31669326476</v>
      </c>
      <c r="N34" s="123">
        <f>+N7+N8+N9</f>
        <v>430112883</v>
      </c>
      <c r="O34" s="123">
        <f t="shared" si="17"/>
        <v>430112883</v>
      </c>
      <c r="P34" s="125">
        <f>+J34/F34*100</f>
        <v>98.660061073996914</v>
      </c>
      <c r="Q34" s="126">
        <f>+K34/F34*100</f>
        <v>98.660061073996914</v>
      </c>
      <c r="R34" s="126">
        <f t="shared" ref="R34:R38" si="18">+M34/F34*100</f>
        <v>98.660061073996914</v>
      </c>
      <c r="S34" s="127"/>
      <c r="T34" s="127"/>
      <c r="U34" s="127"/>
      <c r="V34" s="127"/>
      <c r="W34" s="127"/>
      <c r="X34" s="127"/>
      <c r="Y34" s="127"/>
      <c r="Z34" s="127"/>
      <c r="AA34" s="127"/>
      <c r="AB34" s="127"/>
      <c r="AC34" s="127"/>
      <c r="AD34" s="127"/>
      <c r="AE34" s="127"/>
      <c r="AF34" s="127"/>
      <c r="AG34" s="127"/>
      <c r="AH34" s="128"/>
      <c r="AI34" s="129"/>
      <c r="AJ34" s="129"/>
      <c r="AK34" s="129"/>
      <c r="AL34" s="129"/>
      <c r="AM34" s="129"/>
      <c r="AN34" s="130"/>
      <c r="AO34" s="130"/>
      <c r="AP34" s="131"/>
      <c r="AQ34" s="132"/>
      <c r="AR34" s="127"/>
      <c r="AS34" s="133"/>
      <c r="AT34" s="127"/>
    </row>
    <row r="35" spans="4:46" ht="16.5" customHeight="1" thickBot="1" x14ac:dyDescent="0.25">
      <c r="D35" s="134" t="s">
        <v>46</v>
      </c>
      <c r="E35" s="135">
        <f>+E11</f>
        <v>2978155287</v>
      </c>
      <c r="F35" s="135">
        <f>+F11</f>
        <v>7465526828</v>
      </c>
      <c r="G35" s="136">
        <f>+G11</f>
        <v>0</v>
      </c>
      <c r="H35" s="135">
        <f t="shared" ref="H35:O35" si="19">+H11</f>
        <v>298055789.01999998</v>
      </c>
      <c r="I35" s="135">
        <f t="shared" si="19"/>
        <v>7167471038.9799995</v>
      </c>
      <c r="J35" s="135">
        <f t="shared" si="19"/>
        <v>7041780847.4200001</v>
      </c>
      <c r="K35" s="135">
        <f t="shared" si="19"/>
        <v>3954940388.8499999</v>
      </c>
      <c r="L35" s="135">
        <f t="shared" si="19"/>
        <v>3905873721.8499999</v>
      </c>
      <c r="M35" s="135">
        <f t="shared" si="19"/>
        <v>3905873721.8499999</v>
      </c>
      <c r="N35" s="135">
        <f t="shared" si="19"/>
        <v>125690191.55999947</v>
      </c>
      <c r="O35" s="135">
        <f t="shared" si="19"/>
        <v>423745980.57999945</v>
      </c>
      <c r="P35" s="125">
        <f>+J35/F35*100</f>
        <v>94.323964130827179</v>
      </c>
      <c r="Q35" s="126">
        <f t="shared" ref="Q35:Q38" si="20">+K35/F35*100</f>
        <v>52.976038797646666</v>
      </c>
      <c r="R35" s="126">
        <f t="shared" si="18"/>
        <v>52.31879560328867</v>
      </c>
      <c r="S35" s="127"/>
      <c r="T35" s="127"/>
      <c r="U35" s="127"/>
      <c r="V35" s="127"/>
      <c r="W35" s="127"/>
      <c r="X35" s="127"/>
      <c r="Y35" s="127"/>
      <c r="Z35" s="127"/>
      <c r="AA35" s="127"/>
      <c r="AB35" s="127"/>
      <c r="AC35" s="127"/>
      <c r="AD35" s="127"/>
      <c r="AE35" s="127"/>
      <c r="AF35" s="127"/>
      <c r="AG35" s="127"/>
      <c r="AH35" s="137"/>
      <c r="AI35" s="138"/>
      <c r="AJ35" s="138"/>
      <c r="AK35" s="138"/>
      <c r="AL35" s="138"/>
      <c r="AM35" s="138"/>
      <c r="AN35" s="130"/>
      <c r="AO35" s="130"/>
      <c r="AP35" s="131"/>
      <c r="AQ35" s="132"/>
      <c r="AR35" s="127"/>
      <c r="AS35" s="133"/>
      <c r="AT35" s="127"/>
    </row>
    <row r="36" spans="4:46" ht="16.5" customHeight="1" thickBot="1" x14ac:dyDescent="0.25">
      <c r="D36" s="134" t="s">
        <v>47</v>
      </c>
      <c r="E36" s="135">
        <f>+E13+E14+E15+E16</f>
        <v>828246839</v>
      </c>
      <c r="F36" s="135">
        <f>+F13+F14+F15+F16</f>
        <v>592024197</v>
      </c>
      <c r="G36" s="135">
        <f t="shared" ref="G36:O36" si="21">+G13+G14+G15+G16</f>
        <v>0</v>
      </c>
      <c r="H36" s="135">
        <f t="shared" si="21"/>
        <v>176570779</v>
      </c>
      <c r="I36" s="135">
        <f t="shared" si="21"/>
        <v>415453418</v>
      </c>
      <c r="J36" s="135">
        <f t="shared" si="21"/>
        <v>399607716</v>
      </c>
      <c r="K36" s="135">
        <f t="shared" si="21"/>
        <v>399607704</v>
      </c>
      <c r="L36" s="135">
        <f t="shared" si="21"/>
        <v>399607704</v>
      </c>
      <c r="M36" s="135">
        <f t="shared" si="21"/>
        <v>399607704</v>
      </c>
      <c r="N36" s="135">
        <f t="shared" si="21"/>
        <v>15845702</v>
      </c>
      <c r="O36" s="135">
        <f t="shared" si="21"/>
        <v>192416481</v>
      </c>
      <c r="P36" s="125">
        <f>+J36/F36*100</f>
        <v>67.498544489390184</v>
      </c>
      <c r="Q36" s="126">
        <f t="shared" si="20"/>
        <v>67.498542462446011</v>
      </c>
      <c r="R36" s="126">
        <f t="shared" si="18"/>
        <v>67.498542462446011</v>
      </c>
      <c r="S36" s="127"/>
      <c r="T36" s="127"/>
      <c r="U36" s="127"/>
      <c r="V36" s="127"/>
      <c r="W36" s="127"/>
      <c r="X36" s="127"/>
      <c r="Y36" s="127"/>
      <c r="Z36" s="127"/>
      <c r="AA36" s="127"/>
      <c r="AB36" s="127"/>
      <c r="AC36" s="127"/>
      <c r="AD36" s="127"/>
      <c r="AE36" s="127"/>
      <c r="AF36" s="127"/>
      <c r="AG36" s="127"/>
      <c r="AH36" s="137"/>
      <c r="AI36" s="138"/>
      <c r="AJ36" s="138"/>
      <c r="AK36" s="138"/>
      <c r="AL36" s="138"/>
      <c r="AM36" s="138"/>
      <c r="AN36" s="130"/>
      <c r="AO36" s="130"/>
      <c r="AP36" s="131"/>
      <c r="AQ36" s="132"/>
      <c r="AR36" s="127"/>
      <c r="AS36" s="133"/>
      <c r="AT36" s="127"/>
    </row>
    <row r="37" spans="4:46" ht="22.5" customHeight="1" thickBot="1" x14ac:dyDescent="0.25">
      <c r="D37" s="134" t="s">
        <v>48</v>
      </c>
      <c r="E37" s="135">
        <f>+E18+E19</f>
        <v>155457780</v>
      </c>
      <c r="F37" s="135">
        <f>+F18+F19</f>
        <v>160406587</v>
      </c>
      <c r="G37" s="135">
        <f t="shared" ref="G37:O37" si="22">+G18+G19</f>
        <v>0</v>
      </c>
      <c r="H37" s="135">
        <f t="shared" si="22"/>
        <v>0</v>
      </c>
      <c r="I37" s="135">
        <f t="shared" si="22"/>
        <v>160406587</v>
      </c>
      <c r="J37" s="135">
        <f t="shared" si="22"/>
        <v>160406587</v>
      </c>
      <c r="K37" s="135">
        <f t="shared" si="22"/>
        <v>160406587</v>
      </c>
      <c r="L37" s="135">
        <f t="shared" si="22"/>
        <v>160406587</v>
      </c>
      <c r="M37" s="135">
        <f t="shared" si="22"/>
        <v>160406587</v>
      </c>
      <c r="N37" s="135">
        <f t="shared" si="22"/>
        <v>0</v>
      </c>
      <c r="O37" s="135">
        <f t="shared" si="22"/>
        <v>0</v>
      </c>
      <c r="P37" s="125">
        <f>+J37/F37*100</f>
        <v>100</v>
      </c>
      <c r="Q37" s="126">
        <f t="shared" si="20"/>
        <v>100</v>
      </c>
      <c r="R37" s="126">
        <f t="shared" si="18"/>
        <v>100</v>
      </c>
      <c r="S37" s="127"/>
      <c r="T37" s="127"/>
      <c r="U37" s="127"/>
      <c r="V37" s="127"/>
      <c r="W37" s="127"/>
      <c r="X37" s="127"/>
      <c r="Y37" s="127"/>
      <c r="Z37" s="127"/>
      <c r="AA37" s="127"/>
      <c r="AB37" s="127"/>
      <c r="AC37" s="127"/>
      <c r="AD37" s="127"/>
      <c r="AE37" s="127"/>
      <c r="AF37" s="127"/>
      <c r="AG37" s="127"/>
      <c r="AH37" s="137"/>
      <c r="AI37" s="138"/>
      <c r="AJ37" s="138"/>
      <c r="AK37" s="138"/>
      <c r="AL37" s="138"/>
      <c r="AM37" s="138"/>
      <c r="AN37" s="130"/>
      <c r="AO37" s="130"/>
      <c r="AP37" s="131"/>
      <c r="AQ37" s="132"/>
      <c r="AR37" s="127"/>
      <c r="AS37" s="133"/>
      <c r="AT37" s="127"/>
    </row>
    <row r="38" spans="4:46" ht="22.5" customHeight="1" thickBot="1" x14ac:dyDescent="0.25">
      <c r="D38" s="98" t="s">
        <v>49</v>
      </c>
      <c r="E38" s="139">
        <f>SUM(E34:E37)</f>
        <v>34103299265</v>
      </c>
      <c r="F38" s="139">
        <f>SUM(F34:F37)</f>
        <v>40317396971</v>
      </c>
      <c r="G38" s="139">
        <f t="shared" ref="G38:O38" si="23">SUM(G34:G37)</f>
        <v>0</v>
      </c>
      <c r="H38" s="139">
        <f t="shared" si="23"/>
        <v>474626568.01999998</v>
      </c>
      <c r="I38" s="139">
        <f t="shared" si="23"/>
        <v>39842770402.979996</v>
      </c>
      <c r="J38" s="139">
        <f t="shared" si="23"/>
        <v>39271121626.419998</v>
      </c>
      <c r="K38" s="139">
        <f t="shared" si="23"/>
        <v>36184281155.849998</v>
      </c>
      <c r="L38" s="139">
        <f t="shared" si="23"/>
        <v>36135214488.849998</v>
      </c>
      <c r="M38" s="139">
        <f t="shared" si="23"/>
        <v>36135214488.849998</v>
      </c>
      <c r="N38" s="139">
        <f t="shared" si="23"/>
        <v>571648776.55999947</v>
      </c>
      <c r="O38" s="139">
        <f t="shared" si="23"/>
        <v>1046275344.5799994</v>
      </c>
      <c r="P38" s="140">
        <f>+J38/F38*100</f>
        <v>97.404903532505884</v>
      </c>
      <c r="Q38" s="141">
        <f t="shared" si="20"/>
        <v>89.748554902681548</v>
      </c>
      <c r="R38" s="141">
        <f t="shared" si="18"/>
        <v>89.626853923237618</v>
      </c>
      <c r="S38" s="127"/>
      <c r="T38" s="127"/>
      <c r="U38" s="127"/>
      <c r="V38" s="127"/>
      <c r="W38" s="127"/>
      <c r="X38" s="127"/>
      <c r="Y38" s="127"/>
      <c r="Z38" s="127"/>
      <c r="AA38" s="127"/>
      <c r="AB38" s="127"/>
      <c r="AC38" s="127"/>
      <c r="AD38" s="127"/>
      <c r="AE38" s="127"/>
      <c r="AF38" s="127"/>
      <c r="AG38" s="127"/>
      <c r="AH38" s="142"/>
      <c r="AI38" s="143"/>
      <c r="AJ38" s="143"/>
      <c r="AK38" s="143"/>
      <c r="AL38" s="143"/>
      <c r="AM38" s="144"/>
      <c r="AN38" s="144"/>
      <c r="AO38" s="144"/>
      <c r="AP38" s="145"/>
      <c r="AQ38" s="146"/>
      <c r="AR38" s="127"/>
      <c r="AS38" s="133"/>
      <c r="AT38" s="127"/>
    </row>
    <row r="39" spans="4:46" ht="16.5" customHeight="1" thickBot="1" x14ac:dyDescent="0.25">
      <c r="D39" s="147"/>
      <c r="E39" s="147"/>
      <c r="P39" s="110"/>
      <c r="Q39" s="110"/>
      <c r="R39" s="110"/>
      <c r="S39" s="127"/>
      <c r="T39" s="127"/>
      <c r="U39" s="127"/>
      <c r="V39" s="127"/>
      <c r="W39" s="127"/>
      <c r="X39" s="127"/>
      <c r="Y39" s="127"/>
      <c r="Z39" s="127"/>
      <c r="AA39" s="127"/>
      <c r="AB39" s="127"/>
      <c r="AC39" s="127"/>
      <c r="AD39" s="127"/>
      <c r="AE39" s="127"/>
      <c r="AF39" s="127"/>
      <c r="AG39" s="127"/>
      <c r="AH39" s="148"/>
      <c r="AI39" s="127"/>
      <c r="AJ39" s="127"/>
      <c r="AK39" s="127"/>
      <c r="AL39" s="127"/>
      <c r="AM39" s="127"/>
      <c r="AN39" s="127"/>
      <c r="AO39" s="127"/>
      <c r="AP39" s="149"/>
      <c r="AQ39" s="149"/>
      <c r="AR39" s="127"/>
      <c r="AS39" s="133"/>
      <c r="AT39" s="127"/>
    </row>
    <row r="40" spans="4:46" ht="16.5" customHeight="1" thickBot="1" x14ac:dyDescent="0.25">
      <c r="D40" s="122" t="s">
        <v>50</v>
      </c>
      <c r="E40" s="123">
        <f>+E21+E23+E25+E26+E28</f>
        <v>15000356199</v>
      </c>
      <c r="F40" s="123">
        <f t="shared" ref="F40:M40" si="24">+F21+F23+F25+F26+F28</f>
        <v>15000356199</v>
      </c>
      <c r="G40" s="123">
        <f t="shared" si="24"/>
        <v>0</v>
      </c>
      <c r="H40" s="123">
        <f t="shared" si="24"/>
        <v>183315552.75</v>
      </c>
      <c r="I40" s="123">
        <f t="shared" si="24"/>
        <v>14817040646.25</v>
      </c>
      <c r="J40" s="123">
        <f t="shared" si="24"/>
        <v>14331016024.25</v>
      </c>
      <c r="K40" s="123">
        <f t="shared" si="24"/>
        <v>14079169961.57</v>
      </c>
      <c r="L40" s="123">
        <f t="shared" si="24"/>
        <v>13942158281.57</v>
      </c>
      <c r="M40" s="123">
        <f t="shared" si="24"/>
        <v>13942158281.57</v>
      </c>
      <c r="N40" s="123">
        <f>+N21+N23+N25+N26+N28</f>
        <v>486024622</v>
      </c>
      <c r="O40" s="123">
        <f>+O21+O23+O25+O26+O28</f>
        <v>669340174.75</v>
      </c>
      <c r="P40" s="125">
        <f>+J40/F40*100</f>
        <v>95.537838129506397</v>
      </c>
      <c r="Q40" s="126">
        <f>+K40/F40*100</f>
        <v>93.858904247277735</v>
      </c>
      <c r="R40" s="126">
        <f t="shared" ref="R40:R42" si="25">+M40/F40*100</f>
        <v>92.94551473717307</v>
      </c>
      <c r="S40" s="127"/>
      <c r="T40" s="127"/>
      <c r="U40" s="127"/>
      <c r="V40" s="127"/>
      <c r="W40" s="127"/>
      <c r="X40" s="127"/>
      <c r="Y40" s="127"/>
      <c r="Z40" s="127"/>
      <c r="AA40" s="127"/>
      <c r="AB40" s="127"/>
      <c r="AC40" s="127"/>
      <c r="AD40" s="127"/>
      <c r="AE40" s="127"/>
      <c r="AF40" s="127"/>
      <c r="AG40" s="127"/>
      <c r="AH40" s="128"/>
      <c r="AI40" s="129"/>
      <c r="AJ40" s="129"/>
      <c r="AK40" s="129"/>
      <c r="AL40" s="129"/>
      <c r="AM40" s="129"/>
      <c r="AN40" s="130"/>
      <c r="AO40" s="130"/>
      <c r="AP40" s="131"/>
      <c r="AQ40" s="132"/>
      <c r="AR40" s="127"/>
      <c r="AS40" s="133"/>
      <c r="AT40" s="127"/>
    </row>
    <row r="41" spans="4:46" ht="16.5" customHeight="1" thickBot="1" x14ac:dyDescent="0.25">
      <c r="D41" s="122" t="s">
        <v>51</v>
      </c>
      <c r="E41" s="150">
        <f>+E22+E24+E27</f>
        <v>0</v>
      </c>
      <c r="F41" s="150">
        <f t="shared" ref="F41:M41" si="26">+F22+F24+F27</f>
        <v>2000000000</v>
      </c>
      <c r="G41" s="150">
        <f t="shared" si="26"/>
        <v>0</v>
      </c>
      <c r="H41" s="150">
        <f t="shared" si="26"/>
        <v>294378086.31999999</v>
      </c>
      <c r="I41" s="150">
        <f t="shared" si="26"/>
        <v>1705621913.6799998</v>
      </c>
      <c r="J41" s="150">
        <f t="shared" si="26"/>
        <v>1703908247.6799998</v>
      </c>
      <c r="K41" s="150">
        <f t="shared" si="26"/>
        <v>1679411447.6799998</v>
      </c>
      <c r="L41" s="150">
        <f t="shared" si="26"/>
        <v>1676911447.6799998</v>
      </c>
      <c r="M41" s="150">
        <f t="shared" si="26"/>
        <v>1676911447.6799998</v>
      </c>
      <c r="N41" s="150">
        <f>+N22+N24+N27</f>
        <v>1713666</v>
      </c>
      <c r="O41" s="150">
        <f>+O22+O24+O27</f>
        <v>296091752.31999999</v>
      </c>
      <c r="P41" s="125">
        <f>+J41/F41*100</f>
        <v>85.195412383999994</v>
      </c>
      <c r="Q41" s="126">
        <f>+K41/F41*100</f>
        <v>83.970572383999979</v>
      </c>
      <c r="R41" s="126">
        <f t="shared" si="25"/>
        <v>83.845572383999993</v>
      </c>
      <c r="S41" s="127"/>
      <c r="T41" s="127"/>
      <c r="U41" s="127"/>
      <c r="V41" s="127"/>
      <c r="W41" s="127"/>
      <c r="X41" s="127"/>
      <c r="Y41" s="127"/>
      <c r="Z41" s="127"/>
      <c r="AA41" s="127"/>
      <c r="AB41" s="127"/>
      <c r="AC41" s="127"/>
      <c r="AD41" s="127"/>
      <c r="AE41" s="127"/>
      <c r="AF41" s="127"/>
      <c r="AG41" s="127"/>
      <c r="AH41" s="151"/>
      <c r="AI41" s="152"/>
      <c r="AJ41" s="153"/>
      <c r="AK41" s="154"/>
      <c r="AL41" s="152"/>
      <c r="AM41" s="152"/>
      <c r="AN41" s="155"/>
      <c r="AO41" s="155"/>
      <c r="AP41" s="156"/>
      <c r="AQ41" s="157"/>
      <c r="AR41" s="127"/>
      <c r="AS41" s="133"/>
      <c r="AT41" s="127"/>
    </row>
    <row r="42" spans="4:46" ht="25.5" customHeight="1" thickBot="1" x14ac:dyDescent="0.25">
      <c r="D42" s="158" t="s">
        <v>52</v>
      </c>
      <c r="E42" s="159">
        <f>SUM(E40:E41)</f>
        <v>15000356199</v>
      </c>
      <c r="F42" s="159">
        <f t="shared" ref="F42:O42" si="27">SUM(F40:F41)</f>
        <v>17000356199</v>
      </c>
      <c r="G42" s="159">
        <f t="shared" si="27"/>
        <v>0</v>
      </c>
      <c r="H42" s="159">
        <f t="shared" si="27"/>
        <v>477693639.06999999</v>
      </c>
      <c r="I42" s="159">
        <f t="shared" si="27"/>
        <v>16522662559.93</v>
      </c>
      <c r="J42" s="159">
        <f t="shared" si="27"/>
        <v>16034924271.93</v>
      </c>
      <c r="K42" s="159">
        <f t="shared" si="27"/>
        <v>15758581409.25</v>
      </c>
      <c r="L42" s="159">
        <f t="shared" si="27"/>
        <v>15619069729.25</v>
      </c>
      <c r="M42" s="159">
        <f t="shared" si="27"/>
        <v>15619069729.25</v>
      </c>
      <c r="N42" s="159">
        <f t="shared" si="27"/>
        <v>487738288</v>
      </c>
      <c r="O42" s="159">
        <f t="shared" si="27"/>
        <v>965431927.06999993</v>
      </c>
      <c r="P42" s="160">
        <f>+J42/F42*100</f>
        <v>94.321107653457346</v>
      </c>
      <c r="Q42" s="161">
        <f>+K42/F42*100</f>
        <v>92.695595461564253</v>
      </c>
      <c r="R42" s="161">
        <f t="shared" si="25"/>
        <v>91.874955715155835</v>
      </c>
      <c r="S42" s="127"/>
      <c r="T42" s="127"/>
      <c r="U42" s="127"/>
      <c r="V42" s="127"/>
      <c r="W42" s="127"/>
      <c r="X42" s="127"/>
      <c r="Y42" s="127"/>
      <c r="Z42" s="127"/>
      <c r="AA42" s="127"/>
      <c r="AB42" s="127"/>
      <c r="AC42" s="127"/>
      <c r="AD42" s="127"/>
      <c r="AE42" s="127"/>
      <c r="AF42" s="127"/>
      <c r="AG42" s="127"/>
      <c r="AH42" s="142"/>
      <c r="AI42" s="162"/>
      <c r="AJ42" s="163"/>
      <c r="AK42" s="164"/>
      <c r="AL42" s="162"/>
      <c r="AM42" s="162"/>
      <c r="AN42" s="162"/>
      <c r="AO42" s="162"/>
      <c r="AP42" s="165"/>
      <c r="AQ42" s="166"/>
      <c r="AR42" s="127"/>
      <c r="AS42" s="133"/>
      <c r="AT42" s="127"/>
    </row>
    <row r="43" spans="4:46" ht="16.5" customHeight="1" thickBot="1" x14ac:dyDescent="0.25">
      <c r="D43" s="108"/>
      <c r="S43" s="127"/>
      <c r="T43" s="127"/>
      <c r="U43" s="127"/>
      <c r="V43" s="127"/>
      <c r="W43" s="127"/>
      <c r="X43" s="127"/>
      <c r="Y43" s="127"/>
      <c r="Z43" s="127"/>
      <c r="AA43" s="127"/>
      <c r="AB43" s="127"/>
      <c r="AC43" s="127"/>
      <c r="AD43" s="127"/>
      <c r="AE43" s="127"/>
      <c r="AF43" s="127"/>
      <c r="AG43" s="127"/>
      <c r="AH43" s="127"/>
      <c r="AI43" s="127"/>
      <c r="AJ43" s="127"/>
      <c r="AK43" s="127"/>
      <c r="AL43" s="127"/>
      <c r="AM43" s="127"/>
      <c r="AN43" s="127"/>
      <c r="AO43" s="127"/>
      <c r="AP43" s="127"/>
      <c r="AQ43" s="127"/>
      <c r="AR43" s="127"/>
      <c r="AS43" s="133"/>
      <c r="AT43" s="127"/>
    </row>
    <row r="44" spans="4:46" ht="24" customHeight="1" thickBot="1" x14ac:dyDescent="0.25">
      <c r="D44" s="98" t="s">
        <v>40</v>
      </c>
      <c r="E44" s="167">
        <f>+E42+E38</f>
        <v>49103655464</v>
      </c>
      <c r="F44" s="167">
        <f>+F42+F38</f>
        <v>57317753170</v>
      </c>
      <c r="G44" s="167">
        <f t="shared" ref="G44:O44" si="28">+G42+G38</f>
        <v>0</v>
      </c>
      <c r="H44" s="167">
        <f t="shared" si="28"/>
        <v>952320207.08999991</v>
      </c>
      <c r="I44" s="167">
        <f t="shared" si="28"/>
        <v>56365432962.909996</v>
      </c>
      <c r="J44" s="167">
        <f t="shared" si="28"/>
        <v>55306045898.349998</v>
      </c>
      <c r="K44" s="167">
        <f t="shared" si="28"/>
        <v>51942862565.099998</v>
      </c>
      <c r="L44" s="167">
        <f t="shared" si="28"/>
        <v>51754284218.099998</v>
      </c>
      <c r="M44" s="167">
        <f t="shared" si="28"/>
        <v>51754284218.099998</v>
      </c>
      <c r="N44" s="167">
        <f t="shared" si="28"/>
        <v>1059387064.5599995</v>
      </c>
      <c r="O44" s="167">
        <f t="shared" si="28"/>
        <v>2011707271.6499994</v>
      </c>
      <c r="P44" s="168">
        <f>+J44/F44*100</f>
        <v>96.490254484184973</v>
      </c>
      <c r="Q44" s="169">
        <f>+K44/F44*100</f>
        <v>90.62264253632118</v>
      </c>
      <c r="R44" s="169">
        <f t="shared" ref="R44" si="29">+M44/F44*100</f>
        <v>90.293637408641629</v>
      </c>
      <c r="S44" s="127"/>
      <c r="T44" s="127"/>
      <c r="U44" s="127"/>
      <c r="V44" s="127"/>
      <c r="W44" s="127"/>
      <c r="X44" s="127"/>
      <c r="Y44" s="127"/>
      <c r="Z44" s="127"/>
      <c r="AA44" s="127"/>
      <c r="AB44" s="127"/>
      <c r="AC44" s="127"/>
      <c r="AD44" s="127"/>
      <c r="AE44" s="127"/>
      <c r="AF44" s="127"/>
      <c r="AG44" s="127"/>
      <c r="AH44" s="142"/>
      <c r="AI44" s="170"/>
      <c r="AJ44" s="170"/>
      <c r="AK44" s="170"/>
      <c r="AL44" s="170"/>
      <c r="AM44" s="170"/>
      <c r="AN44" s="170"/>
      <c r="AO44" s="170"/>
      <c r="AP44" s="171"/>
      <c r="AQ44" s="172"/>
      <c r="AR44" s="127"/>
      <c r="AS44" s="133"/>
      <c r="AT44" s="127"/>
    </row>
    <row r="45" spans="4:46" ht="11.25" customHeight="1" x14ac:dyDescent="0.2">
      <c r="AS45" s="173"/>
    </row>
    <row r="46" spans="4:46" ht="15.75" customHeight="1" x14ac:dyDescent="0.2">
      <c r="D46" s="174" t="s">
        <v>53</v>
      </c>
      <c r="E46" s="174"/>
      <c r="F46" s="175"/>
      <c r="G46" s="82"/>
      <c r="H46" s="82"/>
      <c r="I46" s="176"/>
      <c r="J46" s="177"/>
      <c r="AH46" s="174"/>
      <c r="AI46" s="175"/>
      <c r="AJ46" s="82"/>
      <c r="AK46" s="177"/>
    </row>
    <row r="47" spans="4:46" s="102" customFormat="1" ht="14.25" customHeight="1" x14ac:dyDescent="0.2">
      <c r="D47" s="103" t="s">
        <v>41</v>
      </c>
      <c r="E47" s="106">
        <f>+'[1]EJEC DEC LIQ'!P23</f>
        <v>49103655464</v>
      </c>
      <c r="F47" s="106">
        <f>+'[1]EJEC DEC LIQ'!S23</f>
        <v>57317753170</v>
      </c>
      <c r="G47" s="106">
        <f>+'[1]EJEC DEC LIQ'!T23</f>
        <v>0</v>
      </c>
      <c r="H47" s="106">
        <f>+'[1]EJEC DEC LIQ'!V23</f>
        <v>952320207.08999991</v>
      </c>
      <c r="I47" s="106">
        <f>+'[1]EJEC DEC LIQ'!U23</f>
        <v>56365432962.909996</v>
      </c>
      <c r="J47" s="106">
        <f>+'[1]EJEC DEC LIQ'!W23</f>
        <v>55306045898.349998</v>
      </c>
      <c r="K47" s="106">
        <f>+'[1]EJEC DEC LIQ'!X23</f>
        <v>51942862565.099998</v>
      </c>
      <c r="L47" s="106"/>
      <c r="M47" s="106">
        <f>+'[1]EJEC DEC LIQ'!Z23</f>
        <v>51754284218.099998</v>
      </c>
      <c r="N47" s="107"/>
      <c r="O47" s="107"/>
      <c r="P47" s="178"/>
      <c r="Q47" s="178"/>
      <c r="R47" s="178"/>
    </row>
    <row r="48" spans="4:46" s="102" customFormat="1" x14ac:dyDescent="0.2">
      <c r="D48" s="103"/>
      <c r="E48" s="107"/>
      <c r="F48" s="107"/>
      <c r="G48" s="107"/>
      <c r="H48" s="107"/>
      <c r="I48" s="107"/>
      <c r="J48" s="107"/>
      <c r="K48" s="107"/>
      <c r="L48" s="107"/>
      <c r="M48" s="107"/>
      <c r="N48" s="179"/>
      <c r="P48" s="178"/>
      <c r="Q48" s="178"/>
      <c r="R48" s="178"/>
    </row>
    <row r="49" spans="6:18" s="181" customFormat="1" x14ac:dyDescent="0.2">
      <c r="F49" s="180"/>
      <c r="G49" s="180"/>
      <c r="H49" s="180"/>
      <c r="I49" s="180"/>
      <c r="J49" s="180"/>
      <c r="K49" s="180"/>
      <c r="L49" s="180"/>
      <c r="M49" s="180"/>
      <c r="P49" s="182"/>
      <c r="Q49" s="182"/>
      <c r="R49" s="182"/>
    </row>
    <row r="50" spans="6:18" x14ac:dyDescent="0.2">
      <c r="K50" s="183"/>
      <c r="L50" s="183"/>
      <c r="M50" s="183"/>
    </row>
    <row r="51" spans="6:18" x14ac:dyDescent="0.2">
      <c r="K51" s="175"/>
      <c r="L51" s="175"/>
      <c r="M51" s="175"/>
      <c r="N51" s="183"/>
    </row>
    <row r="52" spans="6:18" x14ac:dyDescent="0.2">
      <c r="K52" s="175"/>
      <c r="L52" s="175"/>
      <c r="M52" s="175"/>
      <c r="N52" s="183"/>
    </row>
    <row r="53" spans="6:18" x14ac:dyDescent="0.2">
      <c r="K53" s="175"/>
      <c r="L53" s="175"/>
      <c r="M53" s="175"/>
      <c r="N53" s="183"/>
    </row>
    <row r="54" spans="6:18" x14ac:dyDescent="0.2">
      <c r="K54" s="175"/>
      <c r="L54" s="175"/>
      <c r="M54" s="175"/>
      <c r="N54" s="183"/>
    </row>
    <row r="55" spans="6:18" x14ac:dyDescent="0.2">
      <c r="K55" s="175"/>
      <c r="L55" s="175"/>
      <c r="M55" s="175"/>
      <c r="N55" s="183"/>
    </row>
    <row r="56" spans="6:18" x14ac:dyDescent="0.2">
      <c r="K56" s="175"/>
      <c r="L56" s="175"/>
      <c r="M56" s="175"/>
      <c r="N56" s="183"/>
    </row>
    <row r="57" spans="6:18" x14ac:dyDescent="0.2">
      <c r="K57" s="175"/>
      <c r="L57" s="175"/>
      <c r="M57" s="175"/>
      <c r="N57" s="183"/>
    </row>
    <row r="58" spans="6:18" x14ac:dyDescent="0.2">
      <c r="K58" s="175"/>
      <c r="L58" s="175"/>
      <c r="M58" s="175"/>
      <c r="N58" s="183"/>
    </row>
    <row r="59" spans="6:18" x14ac:dyDescent="0.2">
      <c r="K59" s="175"/>
      <c r="L59" s="175"/>
      <c r="M59" s="175"/>
      <c r="N59" s="183"/>
    </row>
    <row r="60" spans="6:18" x14ac:dyDescent="0.2">
      <c r="K60" s="175"/>
      <c r="L60" s="175"/>
      <c r="M60" s="175"/>
      <c r="N60" s="183"/>
    </row>
    <row r="61" spans="6:18" x14ac:dyDescent="0.2">
      <c r="K61" s="175"/>
      <c r="L61" s="175"/>
      <c r="M61" s="175"/>
      <c r="N61" s="183"/>
    </row>
    <row r="62" spans="6:18" x14ac:dyDescent="0.2">
      <c r="K62" s="175"/>
      <c r="L62" s="175"/>
      <c r="M62" s="175"/>
      <c r="N62" s="183"/>
    </row>
    <row r="63" spans="6:18" x14ac:dyDescent="0.2">
      <c r="K63" s="175"/>
      <c r="L63" s="175"/>
      <c r="M63" s="175"/>
      <c r="N63" s="183"/>
    </row>
    <row r="64" spans="6:18" x14ac:dyDescent="0.2">
      <c r="K64" s="175"/>
      <c r="L64" s="175"/>
      <c r="M64" s="175"/>
      <c r="N64" s="183"/>
    </row>
    <row r="65" spans="4:42" x14ac:dyDescent="0.2">
      <c r="K65" s="175"/>
      <c r="L65" s="175"/>
      <c r="M65" s="175"/>
      <c r="N65" s="183"/>
    </row>
    <row r="66" spans="4:42" x14ac:dyDescent="0.2">
      <c r="K66" s="175"/>
      <c r="L66" s="175"/>
      <c r="M66" s="175"/>
      <c r="N66" s="183"/>
    </row>
    <row r="67" spans="4:42" x14ac:dyDescent="0.2">
      <c r="K67" s="175"/>
      <c r="L67" s="175"/>
      <c r="M67" s="175"/>
      <c r="N67" s="183"/>
    </row>
    <row r="68" spans="4:42" x14ac:dyDescent="0.2">
      <c r="M68" s="183"/>
      <c r="N68" s="176"/>
    </row>
    <row r="69" spans="4:42" s="181" customFormat="1" ht="19.5" customHeight="1" x14ac:dyDescent="0.2">
      <c r="D69" s="184" t="s">
        <v>41</v>
      </c>
      <c r="E69" s="184">
        <f>+'[1]EJEC DEC LIQ'!P23</f>
        <v>49103655464</v>
      </c>
      <c r="F69" s="184">
        <f>+'[1]EJEC DEC LIQ'!S23</f>
        <v>57317753170</v>
      </c>
      <c r="G69" s="184">
        <f>+'[1]EJEC DEC LIQ'!T23</f>
        <v>0</v>
      </c>
      <c r="H69" s="184">
        <f>+'[1]EJEC DEC LIQ'!V23</f>
        <v>952320207.08999991</v>
      </c>
      <c r="I69" s="184">
        <f>+'[1]EJEC DEC LIQ'!U23</f>
        <v>56365432962.909996</v>
      </c>
      <c r="J69" s="184">
        <f>+'[1]EJEC DEC LIQ'!W23</f>
        <v>55306045898.349998</v>
      </c>
      <c r="K69" s="184">
        <f>+'[1]EJEC DEC LIQ'!X23</f>
        <v>51942862565.099998</v>
      </c>
      <c r="L69" s="184">
        <f>+'[1]EJEC DEC LIQ'!Y23</f>
        <v>51754284218.099998</v>
      </c>
      <c r="M69" s="184">
        <f>+'[1]EJEC DEC LIQ'!Z23</f>
        <v>51754284218.099998</v>
      </c>
      <c r="N69" s="184"/>
      <c r="O69" s="184"/>
      <c r="P69" s="185"/>
      <c r="AO69" s="186"/>
      <c r="AP69" s="186"/>
    </row>
    <row r="70" spans="4:42" x14ac:dyDescent="0.2">
      <c r="D70" s="184" t="s">
        <v>54</v>
      </c>
      <c r="E70" s="184">
        <f>+E29-E69</f>
        <v>0</v>
      </c>
      <c r="F70" s="184">
        <f t="shared" ref="F70:M70" si="30">+F29-F69</f>
        <v>0</v>
      </c>
      <c r="G70" s="184">
        <f t="shared" si="30"/>
        <v>0</v>
      </c>
      <c r="H70" s="184">
        <f t="shared" si="30"/>
        <v>0</v>
      </c>
      <c r="I70" s="184">
        <f t="shared" si="30"/>
        <v>0</v>
      </c>
      <c r="J70" s="184">
        <f t="shared" si="30"/>
        <v>0</v>
      </c>
      <c r="K70" s="184">
        <f t="shared" si="30"/>
        <v>0</v>
      </c>
      <c r="L70" s="184">
        <f t="shared" si="30"/>
        <v>0</v>
      </c>
      <c r="M70" s="184">
        <f t="shared" si="30"/>
        <v>0</v>
      </c>
      <c r="N70" s="184"/>
      <c r="O70" s="184"/>
      <c r="P70" s="187"/>
      <c r="Q70" s="2"/>
      <c r="R70" s="2"/>
      <c r="AI70" s="188"/>
      <c r="AJ70" s="175"/>
      <c r="AO70" s="189"/>
      <c r="AP70" s="189"/>
    </row>
    <row r="71" spans="4:42" x14ac:dyDescent="0.2">
      <c r="D71" s="184"/>
      <c r="E71" s="184">
        <f>+E69-E44</f>
        <v>0</v>
      </c>
      <c r="F71" s="184">
        <f t="shared" ref="F71:M71" si="31">+F69-F44</f>
        <v>0</v>
      </c>
      <c r="G71" s="184">
        <f t="shared" si="31"/>
        <v>0</v>
      </c>
      <c r="H71" s="184">
        <f t="shared" si="31"/>
        <v>0</v>
      </c>
      <c r="I71" s="184">
        <f t="shared" si="31"/>
        <v>0</v>
      </c>
      <c r="J71" s="184">
        <f t="shared" si="31"/>
        <v>0</v>
      </c>
      <c r="K71" s="184">
        <f t="shared" si="31"/>
        <v>0</v>
      </c>
      <c r="L71" s="184">
        <f t="shared" si="31"/>
        <v>0</v>
      </c>
      <c r="M71" s="184">
        <f t="shared" si="31"/>
        <v>0</v>
      </c>
      <c r="N71" s="184"/>
      <c r="O71" s="184"/>
      <c r="P71" s="187"/>
      <c r="Q71" s="2"/>
      <c r="R71" s="2"/>
      <c r="AI71" s="188"/>
      <c r="AJ71" s="175"/>
      <c r="AO71" s="189"/>
      <c r="AP71" s="189"/>
    </row>
    <row r="73" spans="4:42" x14ac:dyDescent="0.2">
      <c r="F73" s="190" t="str">
        <f>+D6</f>
        <v>DESCRIPCION</v>
      </c>
      <c r="G73" s="190" t="str">
        <f>+F6</f>
        <v>APR. VIGENTE</v>
      </c>
      <c r="H73" s="190" t="str">
        <f>+I6</f>
        <v>CDP</v>
      </c>
      <c r="I73" s="190"/>
      <c r="J73" s="190" t="str">
        <f>+J6</f>
        <v>COMPROMISO</v>
      </c>
      <c r="K73" s="190"/>
      <c r="L73" s="191"/>
      <c r="O73" s="5"/>
      <c r="Q73" s="2"/>
      <c r="R73" s="2"/>
    </row>
    <row r="74" spans="4:42" ht="24" x14ac:dyDescent="0.2">
      <c r="F74" s="192" t="str">
        <f>+D38</f>
        <v>Total Presupuesto de Funcionamiento</v>
      </c>
      <c r="G74" s="193">
        <f>+F38</f>
        <v>40317396971</v>
      </c>
      <c r="H74" s="193">
        <f>+I38</f>
        <v>39842770402.979996</v>
      </c>
      <c r="I74" s="194">
        <f>+H74/G74</f>
        <v>0.98822774772981004</v>
      </c>
      <c r="J74" s="193">
        <f>+J38</f>
        <v>39271121626.419998</v>
      </c>
      <c r="K74" s="195">
        <f>+J74/G74</f>
        <v>0.97404903532505882</v>
      </c>
      <c r="L74" s="196"/>
      <c r="O74" s="5"/>
      <c r="Q74" s="2"/>
      <c r="R74" s="2"/>
    </row>
    <row r="75" spans="4:42" ht="24" x14ac:dyDescent="0.2">
      <c r="F75" s="192" t="str">
        <f>+D42</f>
        <v>Total Presupuesto Inversión</v>
      </c>
      <c r="G75" s="193">
        <f>+F40</f>
        <v>15000356199</v>
      </c>
      <c r="H75" s="193">
        <f>+I40</f>
        <v>14817040646.25</v>
      </c>
      <c r="I75" s="194">
        <f>+H75/G75</f>
        <v>0.98777925335118233</v>
      </c>
      <c r="J75" s="193">
        <f>+J40</f>
        <v>14331016024.25</v>
      </c>
      <c r="K75" s="195">
        <f>+J75/G75</f>
        <v>0.95537838129506403</v>
      </c>
      <c r="L75" s="196"/>
      <c r="O75" s="5"/>
      <c r="Q75" s="2"/>
      <c r="R75" s="2"/>
    </row>
    <row r="76" spans="4:42" x14ac:dyDescent="0.2">
      <c r="F76" s="197" t="s">
        <v>55</v>
      </c>
      <c r="G76" s="198">
        <f>+F44</f>
        <v>57317753170</v>
      </c>
      <c r="H76" s="198">
        <f>+I44</f>
        <v>56365432962.909996</v>
      </c>
      <c r="I76" s="199">
        <f>+H76/G76</f>
        <v>0.98338524882045719</v>
      </c>
      <c r="J76" s="198">
        <f>+J44</f>
        <v>55306045898.349998</v>
      </c>
      <c r="K76" s="200">
        <f>+J76/G76</f>
        <v>0.96490254484184967</v>
      </c>
      <c r="L76" s="201"/>
      <c r="O76" s="5"/>
      <c r="Q76" s="2"/>
      <c r="R76" s="2"/>
    </row>
  </sheetData>
  <mergeCells count="3">
    <mergeCell ref="A2:R2"/>
    <mergeCell ref="A3:R3"/>
    <mergeCell ref="A4:R4"/>
  </mergeCells>
  <conditionalFormatting sqref="P7:P11">
    <cfRule type="iconSet" priority="477">
      <iconSet>
        <cfvo type="percent" val="0"/>
        <cfvo type="percent" val="33"/>
        <cfvo type="percent" val="67"/>
      </iconSet>
    </cfRule>
  </conditionalFormatting>
  <conditionalFormatting sqref="P12:P14">
    <cfRule type="iconSet" priority="493">
      <iconSet>
        <cfvo type="percent" val="0"/>
        <cfvo type="percent" val="33"/>
        <cfvo type="percent" val="67"/>
      </iconSet>
    </cfRule>
  </conditionalFormatting>
  <conditionalFormatting sqref="P15 P17 P19">
    <cfRule type="iconSet" priority="532">
      <iconSet>
        <cfvo type="percent" val="0"/>
        <cfvo type="percent" val="33"/>
        <cfvo type="percent" val="67"/>
      </iconSet>
    </cfRule>
  </conditionalFormatting>
  <conditionalFormatting sqref="P15 P17:Q17 P19">
    <cfRule type="iconSet" priority="528">
      <iconSet iconSet="3Symbols">
        <cfvo type="percent" val="0"/>
        <cfvo type="percent" val="33"/>
        <cfvo type="percent" val="55"/>
      </iconSet>
    </cfRule>
    <cfRule type="iconSet" priority="529">
      <iconSet>
        <cfvo type="percent" val="0"/>
        <cfvo type="percent" val="33"/>
        <cfvo type="percent" val="67"/>
      </iconSet>
    </cfRule>
    <cfRule type="iconSet" priority="530">
      <iconSet>
        <cfvo type="percent" val="0"/>
        <cfvo type="percent" val="33"/>
        <cfvo type="percent" val="67"/>
      </iconSet>
    </cfRule>
    <cfRule type="iconSet" priority="533">
      <iconSet iconSet="3Symbols">
        <cfvo type="percent" val="0"/>
        <cfvo type="num" val="35"/>
        <cfvo type="num" val="60"/>
      </iconSet>
    </cfRule>
    <cfRule type="iconSet" priority="534">
      <iconSet iconSet="3Symbols">
        <cfvo type="percent" val="0"/>
        <cfvo type="percent" val="33"/>
        <cfvo type="percent" val="67"/>
      </iconSet>
    </cfRule>
    <cfRule type="iconSet" priority="535">
      <iconSet iconSet="3Symbols">
        <cfvo type="percent" val="0"/>
        <cfvo type="num" val="33"/>
        <cfvo type="num" val="67"/>
      </iconSet>
    </cfRule>
  </conditionalFormatting>
  <conditionalFormatting sqref="P16">
    <cfRule type="colorScale" priority="362">
      <colorScale>
        <cfvo type="num" val="&quot;32-60&quot;"/>
        <cfvo type="num" val="&quot;20-31&quot;"/>
        <cfvo type="num" val="10959"/>
        <color rgb="FFF8696B"/>
        <color rgb="FFFFEB84"/>
        <color rgb="FF63BE7B"/>
      </colorScale>
    </cfRule>
    <cfRule type="dataBar" priority="363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{1106690B-5CD3-473E-94B5-5AA6374A4E13}</x14:id>
        </ext>
      </extLst>
    </cfRule>
    <cfRule type="iconSet" priority="364">
      <iconSet iconSet="3Symbols">
        <cfvo type="percent" val="0"/>
        <cfvo type="percent" val="33"/>
        <cfvo type="percent" val="55"/>
      </iconSet>
    </cfRule>
    <cfRule type="iconSet" priority="365">
      <iconSet>
        <cfvo type="percent" val="0"/>
        <cfvo type="percent" val="33"/>
        <cfvo type="percent" val="67"/>
      </iconSet>
    </cfRule>
    <cfRule type="iconSet" priority="366">
      <iconSet>
        <cfvo type="percent" val="0"/>
        <cfvo type="percent" val="33"/>
        <cfvo type="percent" val="67"/>
      </iconSet>
    </cfRule>
    <cfRule type="iconSet" priority="367">
      <iconSet>
        <cfvo type="percent" val="0"/>
        <cfvo type="percent" val="33"/>
        <cfvo type="percent" val="67"/>
      </iconSet>
    </cfRule>
    <cfRule type="iconSet" priority="368">
      <iconSet iconSet="3Symbols">
        <cfvo type="percent" val="0"/>
        <cfvo type="num" val="35"/>
        <cfvo type="num" val="60"/>
      </iconSet>
    </cfRule>
    <cfRule type="iconSet" priority="369">
      <iconSet iconSet="3Symbols">
        <cfvo type="percent" val="0"/>
        <cfvo type="percent" val="33"/>
        <cfvo type="percent" val="67"/>
      </iconSet>
    </cfRule>
    <cfRule type="iconSet" priority="370">
      <iconSet iconSet="3Symbols">
        <cfvo type="percent" val="0"/>
        <cfvo type="num" val="33"/>
        <cfvo type="num" val="67"/>
      </iconSet>
    </cfRule>
  </conditionalFormatting>
  <conditionalFormatting sqref="P18">
    <cfRule type="colorScale" priority="345">
      <colorScale>
        <cfvo type="num" val="&quot;32-60&quot;"/>
        <cfvo type="num" val="&quot;20-31&quot;"/>
        <cfvo type="num" val="10959"/>
        <color rgb="FFF8696B"/>
        <color rgb="FFFFEB84"/>
        <color rgb="FF63BE7B"/>
      </colorScale>
    </cfRule>
    <cfRule type="dataBar" priority="346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{1348A4BD-D19D-435A-8027-BBC4AF49D1EE}</x14:id>
        </ext>
      </extLst>
    </cfRule>
    <cfRule type="iconSet" priority="355">
      <iconSet iconSet="3Symbols">
        <cfvo type="percent" val="0"/>
        <cfvo type="percent" val="33"/>
        <cfvo type="percent" val="55"/>
      </iconSet>
    </cfRule>
    <cfRule type="iconSet" priority="356">
      <iconSet>
        <cfvo type="percent" val="0"/>
        <cfvo type="percent" val="33"/>
        <cfvo type="percent" val="67"/>
      </iconSet>
    </cfRule>
    <cfRule type="iconSet" priority="357">
      <iconSet>
        <cfvo type="percent" val="0"/>
        <cfvo type="percent" val="33"/>
        <cfvo type="percent" val="67"/>
      </iconSet>
    </cfRule>
    <cfRule type="iconSet" priority="358">
      <iconSet>
        <cfvo type="percent" val="0"/>
        <cfvo type="percent" val="33"/>
        <cfvo type="percent" val="67"/>
      </iconSet>
    </cfRule>
    <cfRule type="iconSet" priority="359">
      <iconSet iconSet="3Symbols">
        <cfvo type="percent" val="0"/>
        <cfvo type="num" val="35"/>
        <cfvo type="num" val="60"/>
      </iconSet>
    </cfRule>
    <cfRule type="iconSet" priority="360">
      <iconSet iconSet="3Symbols">
        <cfvo type="percent" val="0"/>
        <cfvo type="percent" val="33"/>
        <cfvo type="percent" val="67"/>
      </iconSet>
    </cfRule>
    <cfRule type="iconSet" priority="361">
      <iconSet iconSet="3Symbols">
        <cfvo type="percent" val="0"/>
        <cfvo type="num" val="33"/>
        <cfvo type="num" val="67"/>
      </iconSet>
    </cfRule>
  </conditionalFormatting>
  <conditionalFormatting sqref="P23:P25">
    <cfRule type="iconSet" priority="388">
      <iconSet iconSet="3Symbols">
        <cfvo type="percent" val="0"/>
        <cfvo type="percent" val="33"/>
        <cfvo type="percent" val="55"/>
      </iconSet>
    </cfRule>
    <cfRule type="iconSet" priority="389">
      <iconSet>
        <cfvo type="percent" val="0"/>
        <cfvo type="percent" val="33"/>
        <cfvo type="percent" val="67"/>
      </iconSet>
    </cfRule>
    <cfRule type="iconSet" priority="390">
      <iconSet>
        <cfvo type="percent" val="0"/>
        <cfvo type="percent" val="33"/>
        <cfvo type="percent" val="67"/>
      </iconSet>
    </cfRule>
    <cfRule type="iconSet" priority="391">
      <iconSet>
        <cfvo type="percent" val="0"/>
        <cfvo type="percent" val="33"/>
        <cfvo type="percent" val="67"/>
      </iconSet>
    </cfRule>
    <cfRule type="iconSet" priority="392">
      <iconSet iconSet="3Symbols">
        <cfvo type="percent" val="0"/>
        <cfvo type="num" val="35"/>
        <cfvo type="num" val="60"/>
      </iconSet>
    </cfRule>
    <cfRule type="iconSet" priority="393">
      <iconSet iconSet="3Symbols">
        <cfvo type="percent" val="0"/>
        <cfvo type="percent" val="33"/>
        <cfvo type="percent" val="67"/>
      </iconSet>
    </cfRule>
    <cfRule type="iconSet" priority="394">
      <iconSet iconSet="3Symbols">
        <cfvo type="percent" val="0"/>
        <cfvo type="num" val="33"/>
        <cfvo type="num" val="67"/>
      </iconSet>
    </cfRule>
  </conditionalFormatting>
  <conditionalFormatting sqref="P26:P27">
    <cfRule type="colorScale" priority="276">
      <colorScale>
        <cfvo type="num" val="&quot;32-60&quot;"/>
        <cfvo type="num" val="&quot;20-31&quot;"/>
        <cfvo type="num" val="10959"/>
        <color rgb="FFF8696B"/>
        <color rgb="FFFFEB84"/>
        <color rgb="FF63BE7B"/>
      </colorScale>
    </cfRule>
    <cfRule type="dataBar" priority="277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{861254C0-491F-4705-9912-95C4C2AAB279}</x14:id>
        </ext>
      </extLst>
    </cfRule>
    <cfRule type="iconSet" priority="278">
      <iconSet iconSet="3Symbols">
        <cfvo type="percent" val="0"/>
        <cfvo type="percent" val="33"/>
        <cfvo type="percent" val="55"/>
      </iconSet>
    </cfRule>
    <cfRule type="iconSet" priority="279">
      <iconSet>
        <cfvo type="percent" val="0"/>
        <cfvo type="percent" val="33"/>
        <cfvo type="percent" val="67"/>
      </iconSet>
    </cfRule>
    <cfRule type="iconSet" priority="280">
      <iconSet>
        <cfvo type="percent" val="0"/>
        <cfvo type="percent" val="33"/>
        <cfvo type="percent" val="67"/>
      </iconSet>
    </cfRule>
    <cfRule type="iconSet" priority="281">
      <iconSet>
        <cfvo type="percent" val="0"/>
        <cfvo type="percent" val="33"/>
        <cfvo type="percent" val="67"/>
      </iconSet>
    </cfRule>
    <cfRule type="iconSet" priority="282">
      <iconSet iconSet="3Symbols">
        <cfvo type="percent" val="0"/>
        <cfvo type="num" val="35"/>
        <cfvo type="num" val="60"/>
      </iconSet>
    </cfRule>
    <cfRule type="iconSet" priority="283">
      <iconSet iconSet="3Symbols">
        <cfvo type="percent" val="0"/>
        <cfvo type="percent" val="33"/>
        <cfvo type="percent" val="67"/>
      </iconSet>
    </cfRule>
    <cfRule type="iconSet" priority="284">
      <iconSet iconSet="3Symbols">
        <cfvo type="percent" val="0"/>
        <cfvo type="num" val="33"/>
        <cfvo type="num" val="67"/>
      </iconSet>
    </cfRule>
  </conditionalFormatting>
  <conditionalFormatting sqref="P28">
    <cfRule type="iconSet" priority="373">
      <iconSet iconSet="3Symbols">
        <cfvo type="percent" val="0"/>
        <cfvo type="percent" val="33"/>
        <cfvo type="percent" val="55"/>
      </iconSet>
    </cfRule>
    <cfRule type="iconSet" priority="374">
      <iconSet>
        <cfvo type="percent" val="0"/>
        <cfvo type="percent" val="33"/>
        <cfvo type="percent" val="67"/>
      </iconSet>
    </cfRule>
    <cfRule type="iconSet" priority="375">
      <iconSet>
        <cfvo type="percent" val="0"/>
        <cfvo type="percent" val="33"/>
        <cfvo type="percent" val="67"/>
      </iconSet>
    </cfRule>
    <cfRule type="iconSet" priority="376">
      <iconSet>
        <cfvo type="percent" val="0"/>
        <cfvo type="percent" val="33"/>
        <cfvo type="percent" val="67"/>
      </iconSet>
    </cfRule>
    <cfRule type="iconSet" priority="377">
      <iconSet iconSet="3Symbols">
        <cfvo type="percent" val="0"/>
        <cfvo type="num" val="35"/>
        <cfvo type="num" val="60"/>
      </iconSet>
    </cfRule>
    <cfRule type="iconSet" priority="378">
      <iconSet iconSet="3Symbols">
        <cfvo type="percent" val="0"/>
        <cfvo type="percent" val="33"/>
        <cfvo type="percent" val="67"/>
      </iconSet>
    </cfRule>
    <cfRule type="iconSet" priority="379">
      <iconSet iconSet="3Symbols">
        <cfvo type="percent" val="0"/>
        <cfvo type="num" val="33"/>
        <cfvo type="num" val="67"/>
      </iconSet>
    </cfRule>
  </conditionalFormatting>
  <conditionalFormatting sqref="P29 P21:P22">
    <cfRule type="iconSet" priority="521">
      <iconSet iconSet="3Symbols">
        <cfvo type="percent" val="0"/>
        <cfvo type="percent" val="33"/>
        <cfvo type="percent" val="55"/>
      </iconSet>
    </cfRule>
    <cfRule type="iconSet" priority="522">
      <iconSet>
        <cfvo type="percent" val="0"/>
        <cfvo type="percent" val="33"/>
        <cfvo type="percent" val="67"/>
      </iconSet>
    </cfRule>
    <cfRule type="iconSet" priority="523">
      <iconSet>
        <cfvo type="percent" val="0"/>
        <cfvo type="percent" val="33"/>
        <cfvo type="percent" val="67"/>
      </iconSet>
    </cfRule>
    <cfRule type="iconSet" priority="524">
      <iconSet>
        <cfvo type="percent" val="0"/>
        <cfvo type="percent" val="33"/>
        <cfvo type="percent" val="67"/>
      </iconSet>
    </cfRule>
    <cfRule type="iconSet" priority="525">
      <iconSet iconSet="3Symbols">
        <cfvo type="percent" val="0"/>
        <cfvo type="num" val="35"/>
        <cfvo type="num" val="60"/>
      </iconSet>
    </cfRule>
    <cfRule type="iconSet" priority="526">
      <iconSet iconSet="3Symbols">
        <cfvo type="percent" val="0"/>
        <cfvo type="percent" val="33"/>
        <cfvo type="percent" val="67"/>
      </iconSet>
    </cfRule>
    <cfRule type="iconSet" priority="527">
      <iconSet iconSet="3Symbols">
        <cfvo type="percent" val="0"/>
        <cfvo type="num" val="33"/>
        <cfvo type="num" val="67"/>
      </iconSet>
    </cfRule>
  </conditionalFormatting>
  <conditionalFormatting sqref="P34">
    <cfRule type="iconSet" priority="395">
      <iconSet>
        <cfvo type="percent" val="0"/>
        <cfvo type="percent" val="33"/>
        <cfvo type="percent" val="&quot;33.3&quot;"/>
      </iconSet>
    </cfRule>
  </conditionalFormatting>
  <conditionalFormatting sqref="P34:P35 P38">
    <cfRule type="iconSet" priority="450">
      <iconSet>
        <cfvo type="percent" val="0"/>
        <cfvo type="percent" val="33"/>
        <cfvo type="percent" val="67"/>
      </iconSet>
    </cfRule>
  </conditionalFormatting>
  <conditionalFormatting sqref="P36">
    <cfRule type="colorScale" priority="306">
      <colorScale>
        <cfvo type="num" val="&quot;32-60&quot;"/>
        <cfvo type="num" val="&quot;20-31&quot;"/>
        <cfvo type="num" val="10959"/>
        <color rgb="FFF8696B"/>
        <color rgb="FFFFEB84"/>
        <color rgb="FF63BE7B"/>
      </colorScale>
    </cfRule>
    <cfRule type="dataBar" priority="307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{9E0C0758-56A7-437B-9E4B-4BE13660600E}</x14:id>
        </ext>
      </extLst>
    </cfRule>
    <cfRule type="iconSet" priority="308">
      <iconSet iconSet="3Symbols">
        <cfvo type="percent" val="0"/>
        <cfvo type="num" val="33"/>
        <cfvo type="num" val="67"/>
      </iconSet>
    </cfRule>
    <cfRule type="iconSet" priority="309">
      <iconSet>
        <cfvo type="percent" val="0"/>
        <cfvo type="percent" val="33"/>
        <cfvo type="percent" val="67"/>
      </iconSet>
    </cfRule>
    <cfRule type="iconSet" priority="310">
      <iconSet>
        <cfvo type="percent" val="0"/>
        <cfvo type="percent" val="33"/>
        <cfvo type="percent" val="67"/>
      </iconSet>
    </cfRule>
    <cfRule type="iconSet" priority="311">
      <iconSet>
        <cfvo type="percent" val="0"/>
        <cfvo type="percent" val="33"/>
        <cfvo type="percent" val="67"/>
      </iconSet>
    </cfRule>
    <cfRule type="iconSet" priority="312">
      <iconSet iconSet="3Symbols">
        <cfvo type="percent" val="0"/>
        <cfvo type="percent" val="33"/>
        <cfvo type="percent" val="67"/>
      </iconSet>
    </cfRule>
    <cfRule type="iconSet" priority="313">
      <iconSet>
        <cfvo type="percent" val="0"/>
        <cfvo type="percent" val="33"/>
        <cfvo type="percent" val="67"/>
      </iconSet>
    </cfRule>
    <cfRule type="iconSet" priority="314">
      <iconSet iconSet="3Symbols">
        <cfvo type="percent" val="0"/>
        <cfvo type="percent" val="33"/>
        <cfvo type="percent" val="67"/>
      </iconSet>
    </cfRule>
    <cfRule type="iconSet" priority="315">
      <iconSet>
        <cfvo type="percent" val="0"/>
        <cfvo type="percent" val="33"/>
        <cfvo type="percent" val="67"/>
      </iconSet>
    </cfRule>
    <cfRule type="iconSet" priority="316">
      <iconSet>
        <cfvo type="percent" val="0"/>
        <cfvo type="percent" val="33"/>
        <cfvo type="percent" val="67"/>
      </iconSet>
    </cfRule>
    <cfRule type="iconSet" priority="317">
      <iconSet iconSet="3Symbols">
        <cfvo type="percent" val="0"/>
        <cfvo type="num" val="35"/>
        <cfvo type="num" val="60"/>
      </iconSet>
    </cfRule>
    <cfRule type="iconSet" priority="318">
      <iconSet iconSet="3Symbols">
        <cfvo type="percent" val="0"/>
        <cfvo type="percent" val="33"/>
        <cfvo type="percent" val="67"/>
      </iconSet>
    </cfRule>
  </conditionalFormatting>
  <conditionalFormatting sqref="P37">
    <cfRule type="colorScale" priority="293">
      <colorScale>
        <cfvo type="num" val="&quot;32-60&quot;"/>
        <cfvo type="num" val="&quot;20-31&quot;"/>
        <cfvo type="num" val="10959"/>
        <color rgb="FFF8696B"/>
        <color rgb="FFFFEB84"/>
        <color rgb="FF63BE7B"/>
      </colorScale>
    </cfRule>
    <cfRule type="dataBar" priority="294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{24EB5090-2AED-4435-A885-3579B2F9E4C4}</x14:id>
        </ext>
      </extLst>
    </cfRule>
    <cfRule type="iconSet" priority="295">
      <iconSet iconSet="3Symbols">
        <cfvo type="percent" val="0"/>
        <cfvo type="num" val="33"/>
        <cfvo type="num" val="67"/>
      </iconSet>
    </cfRule>
    <cfRule type="iconSet" priority="296">
      <iconSet>
        <cfvo type="percent" val="0"/>
        <cfvo type="percent" val="33"/>
        <cfvo type="percent" val="67"/>
      </iconSet>
    </cfRule>
    <cfRule type="iconSet" priority="297">
      <iconSet>
        <cfvo type="percent" val="0"/>
        <cfvo type="percent" val="33"/>
        <cfvo type="percent" val="67"/>
      </iconSet>
    </cfRule>
    <cfRule type="iconSet" priority="298">
      <iconSet>
        <cfvo type="percent" val="0"/>
        <cfvo type="percent" val="33"/>
        <cfvo type="percent" val="67"/>
      </iconSet>
    </cfRule>
    <cfRule type="iconSet" priority="299">
      <iconSet iconSet="3Symbols">
        <cfvo type="percent" val="0"/>
        <cfvo type="percent" val="33"/>
        <cfvo type="percent" val="67"/>
      </iconSet>
    </cfRule>
    <cfRule type="iconSet" priority="300">
      <iconSet>
        <cfvo type="percent" val="0"/>
        <cfvo type="percent" val="33"/>
        <cfvo type="percent" val="67"/>
      </iconSet>
    </cfRule>
    <cfRule type="iconSet" priority="301">
      <iconSet iconSet="3Symbols">
        <cfvo type="percent" val="0"/>
        <cfvo type="percent" val="33"/>
        <cfvo type="percent" val="67"/>
      </iconSet>
    </cfRule>
    <cfRule type="iconSet" priority="302">
      <iconSet>
        <cfvo type="percent" val="0"/>
        <cfvo type="percent" val="33"/>
        <cfvo type="percent" val="67"/>
      </iconSet>
    </cfRule>
    <cfRule type="iconSet" priority="303">
      <iconSet>
        <cfvo type="percent" val="0"/>
        <cfvo type="percent" val="33"/>
        <cfvo type="percent" val="67"/>
      </iconSet>
    </cfRule>
    <cfRule type="iconSet" priority="304">
      <iconSet iconSet="3Symbols">
        <cfvo type="percent" val="0"/>
        <cfvo type="num" val="35"/>
        <cfvo type="num" val="60"/>
      </iconSet>
    </cfRule>
    <cfRule type="iconSet" priority="305">
      <iconSet iconSet="3Symbols">
        <cfvo type="percent" val="0"/>
        <cfvo type="percent" val="33"/>
        <cfvo type="percent" val="67"/>
      </iconSet>
    </cfRule>
  </conditionalFormatting>
  <conditionalFormatting sqref="P38">
    <cfRule type="iconSet" priority="457">
      <iconSet iconSet="3Symbols">
        <cfvo type="percent" val="0"/>
        <cfvo type="percent" val="33"/>
        <cfvo type="percent" val="67"/>
      </iconSet>
    </cfRule>
    <cfRule type="iconSet" priority="458">
      <iconSet>
        <cfvo type="percent" val="0"/>
        <cfvo type="percent" val="33"/>
        <cfvo type="percent" val="67"/>
      </iconSet>
    </cfRule>
  </conditionalFormatting>
  <conditionalFormatting sqref="P40:P42">
    <cfRule type="iconSet" priority="504">
      <iconSet>
        <cfvo type="percent" val="0"/>
        <cfvo type="percent" val="33"/>
        <cfvo type="percent" val="67"/>
      </iconSet>
    </cfRule>
  </conditionalFormatting>
  <conditionalFormatting sqref="P42 P40:Q41">
    <cfRule type="iconSet" priority="497">
      <iconSet>
        <cfvo type="percent" val="0"/>
        <cfvo type="percent" val="33"/>
        <cfvo type="percent" val="67"/>
      </iconSet>
    </cfRule>
    <cfRule type="iconSet" priority="500">
      <iconSet iconSet="3Symbols">
        <cfvo type="percent" val="0"/>
        <cfvo type="percent" val="33"/>
        <cfvo type="percent" val="67"/>
      </iconSet>
    </cfRule>
    <cfRule type="iconSet" priority="501">
      <iconSet iconSet="3Symbols">
        <cfvo type="percent" val="0"/>
        <cfvo type="num" val="33"/>
        <cfvo type="num" val="67"/>
      </iconSet>
    </cfRule>
    <cfRule type="iconSet" priority="502">
      <iconSet>
        <cfvo type="percent" val="0"/>
        <cfvo type="percent" val="33"/>
        <cfvo type="percent" val="67"/>
      </iconSet>
    </cfRule>
  </conditionalFormatting>
  <conditionalFormatting sqref="P44">
    <cfRule type="iconSet" priority="433">
      <iconSet iconSet="3Symbols">
        <cfvo type="percent" val="0"/>
        <cfvo type="num" val="33"/>
        <cfvo type="num" val="67"/>
      </iconSet>
    </cfRule>
    <cfRule type="iconSet" priority="434">
      <iconSet>
        <cfvo type="percent" val="0"/>
        <cfvo type="percent" val="33"/>
        <cfvo type="percent" val="67"/>
      </iconSet>
    </cfRule>
    <cfRule type="iconSet" priority="435">
      <iconSet>
        <cfvo type="percent" val="0"/>
        <cfvo type="percent" val="33"/>
        <cfvo type="percent" val="67"/>
      </iconSet>
    </cfRule>
    <cfRule type="iconSet" priority="436">
      <iconSet>
        <cfvo type="percent" val="0"/>
        <cfvo type="percent" val="33"/>
        <cfvo type="percent" val="67"/>
      </iconSet>
    </cfRule>
    <cfRule type="iconSet" priority="437">
      <iconSet iconSet="3Symbols">
        <cfvo type="percent" val="0"/>
        <cfvo type="percent" val="33"/>
        <cfvo type="percent" val="67"/>
      </iconSet>
    </cfRule>
    <cfRule type="iconSet" priority="438">
      <iconSet>
        <cfvo type="percent" val="0"/>
        <cfvo type="percent" val="33"/>
        <cfvo type="percent" val="67"/>
      </iconSet>
    </cfRule>
    <cfRule type="iconSet" priority="439">
      <iconSet iconSet="3Symbols">
        <cfvo type="percent" val="0"/>
        <cfvo type="percent" val="33"/>
        <cfvo type="percent" val="67"/>
      </iconSet>
    </cfRule>
    <cfRule type="iconSet" priority="440">
      <iconSet>
        <cfvo type="percent" val="0"/>
        <cfvo type="percent" val="33"/>
        <cfvo type="percent" val="67"/>
      </iconSet>
    </cfRule>
    <cfRule type="iconSet" priority="441">
      <iconSet>
        <cfvo type="percent" val="0"/>
        <cfvo type="percent" val="33"/>
        <cfvo type="percent" val="67"/>
      </iconSet>
    </cfRule>
    <cfRule type="iconSet" priority="442">
      <iconSet iconSet="3Symbols">
        <cfvo type="percent" val="0"/>
        <cfvo type="percent" val="33"/>
        <cfvo type="percent" val="67"/>
      </iconSet>
    </cfRule>
    <cfRule type="iconSet" priority="443">
      <iconSet>
        <cfvo type="percent" val="0"/>
        <cfvo type="percent" val="33"/>
        <cfvo type="percent" val="67"/>
      </iconSet>
    </cfRule>
    <cfRule type="iconSet" priority="444">
      <iconSet>
        <cfvo type="percent" val="0"/>
        <cfvo type="percent" val="33"/>
        <cfvo type="percent" val="67"/>
      </iconSet>
    </cfRule>
    <cfRule type="iconSet" priority="445">
      <iconSet>
        <cfvo type="percent" val="0"/>
        <cfvo type="percent" val="33"/>
        <cfvo type="percent" val="67"/>
      </iconSet>
    </cfRule>
    <cfRule type="iconSet" priority="453">
      <iconSet iconSet="3Symbols">
        <cfvo type="percent" val="0"/>
        <cfvo type="percent" val="33"/>
        <cfvo type="percent" val="67"/>
      </iconSet>
    </cfRule>
    <cfRule type="iconSet" priority="454">
      <iconSet>
        <cfvo type="percent" val="0"/>
        <cfvo type="percent" val="33"/>
        <cfvo type="percent" val="67"/>
      </iconSet>
    </cfRule>
    <cfRule type="iconSet" priority="455">
      <iconSet>
        <cfvo type="percent" val="0"/>
        <cfvo type="percent" val="33"/>
        <cfvo type="percent" val="67"/>
      </iconSet>
    </cfRule>
    <cfRule type="iconSet" priority="456">
      <iconSet>
        <cfvo type="percent" val="0"/>
        <cfvo type="percent" val="33"/>
        <cfvo type="percent" val="67"/>
      </iconSet>
    </cfRule>
    <cfRule type="iconSet" priority="462">
      <iconSet>
        <cfvo type="percent" val="0"/>
        <cfvo type="percent" val="33"/>
        <cfvo type="percent" val="67"/>
      </iconSet>
    </cfRule>
  </conditionalFormatting>
  <conditionalFormatting sqref="P69:P70">
    <cfRule type="iconSet" priority="5">
      <iconSet iconSet="3Symbols">
        <cfvo type="percent" val="0"/>
        <cfvo type="num" val="35"/>
        <cfvo type="num" val="60"/>
      </iconSet>
    </cfRule>
    <cfRule type="iconSet" priority="6">
      <iconSet iconSet="3Symbols">
        <cfvo type="percent" val="0"/>
        <cfvo type="percent" val="33"/>
        <cfvo type="percent" val="67"/>
      </iconSet>
    </cfRule>
  </conditionalFormatting>
  <conditionalFormatting sqref="P71">
    <cfRule type="iconSet" priority="1">
      <iconSet iconSet="3Symbols">
        <cfvo type="percent" val="0"/>
        <cfvo type="num" val="35"/>
        <cfvo type="num" val="60"/>
      </iconSet>
    </cfRule>
    <cfRule type="iconSet" priority="2">
      <iconSet iconSet="3Symbols">
        <cfvo type="percent" val="0"/>
        <cfvo type="percent" val="33"/>
        <cfvo type="percent" val="67"/>
      </iconSet>
    </cfRule>
  </conditionalFormatting>
  <conditionalFormatting sqref="P77:P1048576 P1 O73:O76 P17 P19:P25 P28:P35 P5:P15 P72 P38:P68">
    <cfRule type="colorScale" priority="371">
      <colorScale>
        <cfvo type="num" val="&quot;32-60&quot;"/>
        <cfvo type="num" val="&quot;20-31&quot;"/>
        <cfvo type="num" val="10959"/>
        <color rgb="FFF8696B"/>
        <color rgb="FFFFEB84"/>
        <color rgb="FF63BE7B"/>
      </colorScale>
    </cfRule>
    <cfRule type="dataBar" priority="37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{F7B16B7C-FE75-4670-A1BD-E4D931733E39}</x14:id>
        </ext>
      </extLst>
    </cfRule>
  </conditionalFormatting>
  <conditionalFormatting sqref="P7:Q11">
    <cfRule type="iconSet" priority="473">
      <iconSet iconSet="3Symbols">
        <cfvo type="percent" val="0"/>
        <cfvo type="percent" val="33"/>
        <cfvo type="percent" val="55"/>
      </iconSet>
    </cfRule>
    <cfRule type="iconSet" priority="474">
      <iconSet>
        <cfvo type="percent" val="0"/>
        <cfvo type="percent" val="33"/>
        <cfvo type="percent" val="67"/>
      </iconSet>
    </cfRule>
    <cfRule type="iconSet" priority="475">
      <iconSet>
        <cfvo type="percent" val="0"/>
        <cfvo type="percent" val="33"/>
        <cfvo type="percent" val="67"/>
      </iconSet>
    </cfRule>
    <cfRule type="iconSet" priority="478">
      <iconSet iconSet="3Symbols">
        <cfvo type="percent" val="0"/>
        <cfvo type="num" val="35"/>
        <cfvo type="num" val="60"/>
      </iconSet>
    </cfRule>
    <cfRule type="iconSet" priority="479">
      <iconSet iconSet="3Symbols">
        <cfvo type="percent" val="0"/>
        <cfvo type="percent" val="33"/>
        <cfvo type="percent" val="67"/>
      </iconSet>
    </cfRule>
    <cfRule type="iconSet" priority="480">
      <iconSet iconSet="3Symbols">
        <cfvo type="percent" val="0"/>
        <cfvo type="num" val="33"/>
        <cfvo type="num" val="67"/>
      </iconSet>
    </cfRule>
  </conditionalFormatting>
  <conditionalFormatting sqref="P12:Q12 P13:P14">
    <cfRule type="iconSet" priority="489">
      <iconSet iconSet="3Symbols">
        <cfvo type="percent" val="0"/>
        <cfvo type="percent" val="33"/>
        <cfvo type="percent" val="55"/>
      </iconSet>
    </cfRule>
    <cfRule type="iconSet" priority="490">
      <iconSet>
        <cfvo type="percent" val="0"/>
        <cfvo type="percent" val="33"/>
        <cfvo type="percent" val="67"/>
      </iconSet>
    </cfRule>
    <cfRule type="iconSet" priority="491">
      <iconSet>
        <cfvo type="percent" val="0"/>
        <cfvo type="percent" val="33"/>
        <cfvo type="percent" val="67"/>
      </iconSet>
    </cfRule>
    <cfRule type="iconSet" priority="494">
      <iconSet iconSet="3Symbols">
        <cfvo type="percent" val="0"/>
        <cfvo type="num" val="35"/>
        <cfvo type="num" val="60"/>
      </iconSet>
    </cfRule>
    <cfRule type="iconSet" priority="495">
      <iconSet iconSet="3Symbols">
        <cfvo type="percent" val="0"/>
        <cfvo type="percent" val="33"/>
        <cfvo type="percent" val="67"/>
      </iconSet>
    </cfRule>
    <cfRule type="iconSet" priority="496">
      <iconSet iconSet="3Symbols">
        <cfvo type="percent" val="0"/>
        <cfvo type="num" val="33"/>
        <cfvo type="num" val="67"/>
      </iconSet>
    </cfRule>
  </conditionalFormatting>
  <conditionalFormatting sqref="P20:Q20 P30:Q34 P38 P35 P43:Q43 P42 P44 P39:Q41">
    <cfRule type="iconSet" priority="498">
      <iconSet iconSet="3Symbols">
        <cfvo type="percent" val="0"/>
        <cfvo type="num" val="35"/>
        <cfvo type="num" val="60"/>
      </iconSet>
    </cfRule>
    <cfRule type="iconSet" priority="499">
      <iconSet iconSet="3Symbols">
        <cfvo type="percent" val="0"/>
        <cfvo type="percent" val="33"/>
        <cfvo type="percent" val="67"/>
      </iconSet>
    </cfRule>
  </conditionalFormatting>
  <conditionalFormatting sqref="P34:Q34 P35">
    <cfRule type="iconSet" priority="459">
      <iconSet iconSet="3Symbols">
        <cfvo type="percent" val="0"/>
        <cfvo type="percent" val="33"/>
        <cfvo type="percent" val="67"/>
      </iconSet>
    </cfRule>
    <cfRule type="iconSet" priority="460">
      <iconSet>
        <cfvo type="percent" val="0"/>
        <cfvo type="percent" val="33"/>
        <cfvo type="percent" val="67"/>
      </iconSet>
    </cfRule>
  </conditionalFormatting>
  <conditionalFormatting sqref="P34:Q34 P38 P35">
    <cfRule type="iconSet" priority="446">
      <iconSet iconSet="3Symbols">
        <cfvo type="percent" val="0"/>
        <cfvo type="num" val="33"/>
        <cfvo type="num" val="67"/>
      </iconSet>
    </cfRule>
    <cfRule type="iconSet" priority="447">
      <iconSet>
        <cfvo type="percent" val="0"/>
        <cfvo type="percent" val="33"/>
        <cfvo type="percent" val="67"/>
      </iconSet>
    </cfRule>
    <cfRule type="iconSet" priority="448">
      <iconSet>
        <cfvo type="percent" val="0"/>
        <cfvo type="percent" val="33"/>
        <cfvo type="percent" val="67"/>
      </iconSet>
    </cfRule>
    <cfRule type="iconSet" priority="451">
      <iconSet iconSet="3Symbols">
        <cfvo type="percent" val="0"/>
        <cfvo type="percent" val="33"/>
        <cfvo type="percent" val="67"/>
      </iconSet>
    </cfRule>
    <cfRule type="iconSet" priority="452">
      <iconSet>
        <cfvo type="percent" val="0"/>
        <cfvo type="percent" val="33"/>
        <cfvo type="percent" val="67"/>
      </iconSet>
    </cfRule>
    <cfRule type="iconSet" priority="463">
      <iconSet>
        <cfvo type="percent" val="0"/>
        <cfvo type="percent" val="33"/>
        <cfvo type="percent" val="67"/>
      </iconSet>
    </cfRule>
  </conditionalFormatting>
  <conditionalFormatting sqref="Q7:Q11">
    <cfRule type="iconSet" priority="476">
      <iconSet>
        <cfvo type="percent" val="0"/>
        <cfvo type="percent" val="33"/>
        <cfvo type="percent" val="67"/>
      </iconSet>
    </cfRule>
  </conditionalFormatting>
  <conditionalFormatting sqref="Q12">
    <cfRule type="iconSet" priority="492">
      <iconSet>
        <cfvo type="percent" val="0"/>
        <cfvo type="percent" val="33"/>
        <cfvo type="percent" val="67"/>
      </iconSet>
    </cfRule>
  </conditionalFormatting>
  <conditionalFormatting sqref="Q13:Q16">
    <cfRule type="iconSet" priority="99">
      <iconSet iconSet="3Symbols">
        <cfvo type="percent" val="0"/>
        <cfvo type="percent" val="33"/>
        <cfvo type="percent" val="55"/>
      </iconSet>
    </cfRule>
    <cfRule type="iconSet" priority="100">
      <iconSet>
        <cfvo type="percent" val="0"/>
        <cfvo type="percent" val="33"/>
        <cfvo type="percent" val="67"/>
      </iconSet>
    </cfRule>
    <cfRule type="iconSet" priority="101">
      <iconSet>
        <cfvo type="percent" val="0"/>
        <cfvo type="percent" val="33"/>
        <cfvo type="percent" val="67"/>
      </iconSet>
    </cfRule>
    <cfRule type="iconSet" priority="102">
      <iconSet>
        <cfvo type="percent" val="0"/>
        <cfvo type="percent" val="33"/>
        <cfvo type="percent" val="67"/>
      </iconSet>
    </cfRule>
    <cfRule type="iconSet" priority="103">
      <iconSet iconSet="3Symbols">
        <cfvo type="percent" val="0"/>
        <cfvo type="num" val="35"/>
        <cfvo type="num" val="60"/>
      </iconSet>
    </cfRule>
    <cfRule type="iconSet" priority="104">
      <iconSet iconSet="3Symbols">
        <cfvo type="percent" val="0"/>
        <cfvo type="percent" val="33"/>
        <cfvo type="percent" val="67"/>
      </iconSet>
    </cfRule>
    <cfRule type="iconSet" priority="105">
      <iconSet iconSet="3Symbols">
        <cfvo type="percent" val="0"/>
        <cfvo type="num" val="33"/>
        <cfvo type="num" val="67"/>
      </iconSet>
    </cfRule>
  </conditionalFormatting>
  <conditionalFormatting sqref="Q17">
    <cfRule type="iconSet" priority="531">
      <iconSet>
        <cfvo type="percent" val="0"/>
        <cfvo type="percent" val="33"/>
        <cfvo type="percent" val="67"/>
      </iconSet>
    </cfRule>
  </conditionalFormatting>
  <conditionalFormatting sqref="Q18:Q19">
    <cfRule type="iconSet" priority="92">
      <iconSet iconSet="3Symbols">
        <cfvo type="percent" val="0"/>
        <cfvo type="percent" val="33"/>
        <cfvo type="percent" val="55"/>
      </iconSet>
    </cfRule>
    <cfRule type="iconSet" priority="93">
      <iconSet>
        <cfvo type="percent" val="0"/>
        <cfvo type="percent" val="33"/>
        <cfvo type="percent" val="67"/>
      </iconSet>
    </cfRule>
    <cfRule type="iconSet" priority="94">
      <iconSet>
        <cfvo type="percent" val="0"/>
        <cfvo type="percent" val="33"/>
        <cfvo type="percent" val="67"/>
      </iconSet>
    </cfRule>
    <cfRule type="iconSet" priority="95">
      <iconSet>
        <cfvo type="percent" val="0"/>
        <cfvo type="percent" val="33"/>
        <cfvo type="percent" val="67"/>
      </iconSet>
    </cfRule>
    <cfRule type="iconSet" priority="96">
      <iconSet iconSet="3Symbols">
        <cfvo type="percent" val="0"/>
        <cfvo type="num" val="35"/>
        <cfvo type="num" val="60"/>
      </iconSet>
    </cfRule>
    <cfRule type="iconSet" priority="97">
      <iconSet iconSet="3Symbols">
        <cfvo type="percent" val="0"/>
        <cfvo type="percent" val="33"/>
        <cfvo type="percent" val="67"/>
      </iconSet>
    </cfRule>
    <cfRule type="iconSet" priority="98">
      <iconSet iconSet="3Symbols">
        <cfvo type="percent" val="0"/>
        <cfvo type="num" val="33"/>
        <cfvo type="num" val="67"/>
      </iconSet>
    </cfRule>
  </conditionalFormatting>
  <conditionalFormatting sqref="Q21:Q26">
    <cfRule type="iconSet" priority="85">
      <iconSet iconSet="3Symbols">
        <cfvo type="percent" val="0"/>
        <cfvo type="percent" val="33"/>
        <cfvo type="percent" val="55"/>
      </iconSet>
    </cfRule>
    <cfRule type="iconSet" priority="86">
      <iconSet>
        <cfvo type="percent" val="0"/>
        <cfvo type="percent" val="33"/>
        <cfvo type="percent" val="67"/>
      </iconSet>
    </cfRule>
    <cfRule type="iconSet" priority="87">
      <iconSet>
        <cfvo type="percent" val="0"/>
        <cfvo type="percent" val="33"/>
        <cfvo type="percent" val="67"/>
      </iconSet>
    </cfRule>
    <cfRule type="iconSet" priority="88">
      <iconSet>
        <cfvo type="percent" val="0"/>
        <cfvo type="percent" val="33"/>
        <cfvo type="percent" val="67"/>
      </iconSet>
    </cfRule>
    <cfRule type="iconSet" priority="89">
      <iconSet iconSet="3Symbols">
        <cfvo type="percent" val="0"/>
        <cfvo type="num" val="35"/>
        <cfvo type="num" val="60"/>
      </iconSet>
    </cfRule>
    <cfRule type="iconSet" priority="90">
      <iconSet iconSet="3Symbols">
        <cfvo type="percent" val="0"/>
        <cfvo type="percent" val="33"/>
        <cfvo type="percent" val="67"/>
      </iconSet>
    </cfRule>
    <cfRule type="iconSet" priority="91">
      <iconSet iconSet="3Symbols">
        <cfvo type="percent" val="0"/>
        <cfvo type="num" val="33"/>
        <cfvo type="num" val="67"/>
      </iconSet>
    </cfRule>
  </conditionalFormatting>
  <conditionalFormatting sqref="Q27:Q28">
    <cfRule type="iconSet" priority="78">
      <iconSet iconSet="3Symbols">
        <cfvo type="percent" val="0"/>
        <cfvo type="percent" val="33"/>
        <cfvo type="percent" val="55"/>
      </iconSet>
    </cfRule>
    <cfRule type="iconSet" priority="79">
      <iconSet>
        <cfvo type="percent" val="0"/>
        <cfvo type="percent" val="33"/>
        <cfvo type="percent" val="67"/>
      </iconSet>
    </cfRule>
    <cfRule type="iconSet" priority="80">
      <iconSet>
        <cfvo type="percent" val="0"/>
        <cfvo type="percent" val="33"/>
        <cfvo type="percent" val="67"/>
      </iconSet>
    </cfRule>
    <cfRule type="iconSet" priority="81">
      <iconSet>
        <cfvo type="percent" val="0"/>
        <cfvo type="percent" val="33"/>
        <cfvo type="percent" val="67"/>
      </iconSet>
    </cfRule>
    <cfRule type="iconSet" priority="82">
      <iconSet iconSet="3Symbols">
        <cfvo type="percent" val="0"/>
        <cfvo type="num" val="35"/>
        <cfvo type="num" val="60"/>
      </iconSet>
    </cfRule>
    <cfRule type="iconSet" priority="83">
      <iconSet iconSet="3Symbols">
        <cfvo type="percent" val="0"/>
        <cfvo type="percent" val="33"/>
        <cfvo type="percent" val="67"/>
      </iconSet>
    </cfRule>
    <cfRule type="iconSet" priority="84">
      <iconSet iconSet="3Symbols">
        <cfvo type="percent" val="0"/>
        <cfvo type="num" val="33"/>
        <cfvo type="num" val="67"/>
      </iconSet>
    </cfRule>
  </conditionalFormatting>
  <conditionalFormatting sqref="Q29">
    <cfRule type="iconSet" priority="71">
      <iconSet iconSet="3Symbols">
        <cfvo type="percent" val="0"/>
        <cfvo type="percent" val="33"/>
        <cfvo type="percent" val="55"/>
      </iconSet>
    </cfRule>
    <cfRule type="iconSet" priority="72">
      <iconSet>
        <cfvo type="percent" val="0"/>
        <cfvo type="percent" val="33"/>
        <cfvo type="percent" val="67"/>
      </iconSet>
    </cfRule>
    <cfRule type="iconSet" priority="73">
      <iconSet>
        <cfvo type="percent" val="0"/>
        <cfvo type="percent" val="33"/>
        <cfvo type="percent" val="67"/>
      </iconSet>
    </cfRule>
    <cfRule type="iconSet" priority="74">
      <iconSet>
        <cfvo type="percent" val="0"/>
        <cfvo type="percent" val="33"/>
        <cfvo type="percent" val="67"/>
      </iconSet>
    </cfRule>
    <cfRule type="iconSet" priority="75">
      <iconSet iconSet="3Symbols">
        <cfvo type="percent" val="0"/>
        <cfvo type="num" val="35"/>
        <cfvo type="num" val="60"/>
      </iconSet>
    </cfRule>
    <cfRule type="iconSet" priority="76">
      <iconSet iconSet="3Symbols">
        <cfvo type="percent" val="0"/>
        <cfvo type="percent" val="33"/>
        <cfvo type="percent" val="67"/>
      </iconSet>
    </cfRule>
    <cfRule type="iconSet" priority="77">
      <iconSet iconSet="3Symbols">
        <cfvo type="percent" val="0"/>
        <cfvo type="num" val="33"/>
        <cfvo type="num" val="67"/>
      </iconSet>
    </cfRule>
  </conditionalFormatting>
  <conditionalFormatting sqref="Q34">
    <cfRule type="iconSet" priority="449">
      <iconSet>
        <cfvo type="percent" val="0"/>
        <cfvo type="percent" val="33"/>
        <cfvo type="percent" val="67"/>
      </iconSet>
    </cfRule>
    <cfRule type="iconSet" priority="464">
      <iconSet>
        <cfvo type="percent" val="0"/>
        <cfvo type="percent" val="33"/>
        <cfvo type="percent" val="67"/>
      </iconSet>
    </cfRule>
  </conditionalFormatting>
  <conditionalFormatting sqref="Q35:Q37">
    <cfRule type="iconSet" priority="59">
      <iconSet iconSet="3Symbols">
        <cfvo type="percent" val="0"/>
        <cfvo type="num" val="33"/>
        <cfvo type="num" val="67"/>
      </iconSet>
    </cfRule>
    <cfRule type="iconSet" priority="60">
      <iconSet>
        <cfvo type="percent" val="0"/>
        <cfvo type="percent" val="33"/>
        <cfvo type="percent" val="67"/>
      </iconSet>
    </cfRule>
    <cfRule type="iconSet" priority="61">
      <iconSet>
        <cfvo type="percent" val="0"/>
        <cfvo type="percent" val="33"/>
        <cfvo type="percent" val="67"/>
      </iconSet>
    </cfRule>
    <cfRule type="iconSet" priority="62">
      <iconSet>
        <cfvo type="percent" val="0"/>
        <cfvo type="percent" val="33"/>
        <cfvo type="percent" val="67"/>
      </iconSet>
    </cfRule>
    <cfRule type="iconSet" priority="63">
      <iconSet iconSet="3Symbols">
        <cfvo type="percent" val="0"/>
        <cfvo type="percent" val="33"/>
        <cfvo type="percent" val="67"/>
      </iconSet>
    </cfRule>
    <cfRule type="iconSet" priority="64">
      <iconSet>
        <cfvo type="percent" val="0"/>
        <cfvo type="percent" val="33"/>
        <cfvo type="percent" val="67"/>
      </iconSet>
    </cfRule>
    <cfRule type="iconSet" priority="65">
      <iconSet iconSet="3Symbols">
        <cfvo type="percent" val="0"/>
        <cfvo type="percent" val="33"/>
        <cfvo type="percent" val="67"/>
      </iconSet>
    </cfRule>
    <cfRule type="iconSet" priority="66">
      <iconSet>
        <cfvo type="percent" val="0"/>
        <cfvo type="percent" val="33"/>
        <cfvo type="percent" val="67"/>
      </iconSet>
    </cfRule>
    <cfRule type="iconSet" priority="67">
      <iconSet>
        <cfvo type="percent" val="0"/>
        <cfvo type="percent" val="33"/>
        <cfvo type="percent" val="67"/>
      </iconSet>
    </cfRule>
    <cfRule type="iconSet" priority="68">
      <iconSet>
        <cfvo type="percent" val="0"/>
        <cfvo type="percent" val="33"/>
        <cfvo type="percent" val="67"/>
      </iconSet>
    </cfRule>
    <cfRule type="iconSet" priority="69">
      <iconSet iconSet="3Symbols">
        <cfvo type="percent" val="0"/>
        <cfvo type="num" val="35"/>
        <cfvo type="num" val="60"/>
      </iconSet>
    </cfRule>
    <cfRule type="iconSet" priority="70">
      <iconSet iconSet="3Symbols">
        <cfvo type="percent" val="0"/>
        <cfvo type="percent" val="33"/>
        <cfvo type="percent" val="67"/>
      </iconSet>
    </cfRule>
  </conditionalFormatting>
  <conditionalFormatting sqref="Q38">
    <cfRule type="iconSet" priority="37">
      <iconSet iconSet="3Symbols">
        <cfvo type="percent" val="0"/>
        <cfvo type="num" val="33"/>
        <cfvo type="num" val="67"/>
      </iconSet>
    </cfRule>
    <cfRule type="iconSet" priority="38">
      <iconSet>
        <cfvo type="percent" val="0"/>
        <cfvo type="percent" val="33"/>
        <cfvo type="percent" val="67"/>
      </iconSet>
    </cfRule>
    <cfRule type="iconSet" priority="39">
      <iconSet>
        <cfvo type="percent" val="0"/>
        <cfvo type="percent" val="33"/>
        <cfvo type="percent" val="67"/>
      </iconSet>
    </cfRule>
    <cfRule type="iconSet" priority="40">
      <iconSet>
        <cfvo type="percent" val="0"/>
        <cfvo type="percent" val="33"/>
        <cfvo type="percent" val="67"/>
      </iconSet>
    </cfRule>
    <cfRule type="iconSet" priority="41">
      <iconSet iconSet="3Symbols">
        <cfvo type="percent" val="0"/>
        <cfvo type="percent" val="33"/>
        <cfvo type="percent" val="67"/>
      </iconSet>
    </cfRule>
    <cfRule type="iconSet" priority="42">
      <iconSet>
        <cfvo type="percent" val="0"/>
        <cfvo type="percent" val="33"/>
        <cfvo type="percent" val="67"/>
      </iconSet>
    </cfRule>
    <cfRule type="iconSet" priority="43">
      <iconSet iconSet="3Symbols">
        <cfvo type="percent" val="0"/>
        <cfvo type="percent" val="33"/>
        <cfvo type="percent" val="67"/>
      </iconSet>
    </cfRule>
    <cfRule type="iconSet" priority="44">
      <iconSet>
        <cfvo type="percent" val="0"/>
        <cfvo type="percent" val="33"/>
        <cfvo type="percent" val="67"/>
      </iconSet>
    </cfRule>
    <cfRule type="iconSet" priority="45">
      <iconSet>
        <cfvo type="percent" val="0"/>
        <cfvo type="percent" val="33"/>
        <cfvo type="percent" val="67"/>
      </iconSet>
    </cfRule>
    <cfRule type="iconSet" priority="46">
      <iconSet>
        <cfvo type="percent" val="0"/>
        <cfvo type="percent" val="33"/>
        <cfvo type="percent" val="67"/>
      </iconSet>
    </cfRule>
    <cfRule type="iconSet" priority="47">
      <iconSet iconSet="3Symbols">
        <cfvo type="percent" val="0"/>
        <cfvo type="num" val="35"/>
        <cfvo type="num" val="60"/>
      </iconSet>
    </cfRule>
    <cfRule type="iconSet" priority="48">
      <iconSet iconSet="3Symbols">
        <cfvo type="percent" val="0"/>
        <cfvo type="percent" val="33"/>
        <cfvo type="percent" val="67"/>
      </iconSet>
    </cfRule>
  </conditionalFormatting>
  <conditionalFormatting sqref="Q40:Q41">
    <cfRule type="iconSet" priority="49">
      <iconSet iconSet="3Symbols">
        <cfvo type="percent" val="0"/>
        <cfvo type="num" val="33"/>
        <cfvo type="num" val="67"/>
      </iconSet>
    </cfRule>
    <cfRule type="iconSet" priority="50">
      <iconSet>
        <cfvo type="percent" val="0"/>
        <cfvo type="percent" val="33"/>
        <cfvo type="percent" val="67"/>
      </iconSet>
    </cfRule>
    <cfRule type="iconSet" priority="51">
      <iconSet>
        <cfvo type="percent" val="0"/>
        <cfvo type="percent" val="33"/>
        <cfvo type="percent" val="67"/>
      </iconSet>
    </cfRule>
    <cfRule type="iconSet" priority="52">
      <iconSet>
        <cfvo type="percent" val="0"/>
        <cfvo type="percent" val="33"/>
        <cfvo type="percent" val="67"/>
      </iconSet>
    </cfRule>
    <cfRule type="iconSet" priority="53">
      <iconSet iconSet="3Symbols">
        <cfvo type="percent" val="0"/>
        <cfvo type="percent" val="33"/>
        <cfvo type="percent" val="67"/>
      </iconSet>
    </cfRule>
    <cfRule type="iconSet" priority="54">
      <iconSet>
        <cfvo type="percent" val="0"/>
        <cfvo type="percent" val="33"/>
        <cfvo type="percent" val="67"/>
      </iconSet>
    </cfRule>
    <cfRule type="iconSet" priority="55">
      <iconSet iconSet="3Symbols">
        <cfvo type="percent" val="0"/>
        <cfvo type="percent" val="33"/>
        <cfvo type="percent" val="67"/>
      </iconSet>
    </cfRule>
    <cfRule type="iconSet" priority="56">
      <iconSet>
        <cfvo type="percent" val="0"/>
        <cfvo type="percent" val="33"/>
        <cfvo type="percent" val="67"/>
      </iconSet>
    </cfRule>
    <cfRule type="iconSet" priority="57">
      <iconSet>
        <cfvo type="percent" val="0"/>
        <cfvo type="percent" val="33"/>
        <cfvo type="percent" val="67"/>
      </iconSet>
    </cfRule>
    <cfRule type="iconSet" priority="58">
      <iconSet>
        <cfvo type="percent" val="0"/>
        <cfvo type="percent" val="33"/>
        <cfvo type="percent" val="67"/>
      </iconSet>
    </cfRule>
    <cfRule type="iconSet" priority="461">
      <iconSet>
        <cfvo type="percent" val="0"/>
        <cfvo type="percent" val="33"/>
        <cfvo type="percent" val="67"/>
      </iconSet>
    </cfRule>
    <cfRule type="iconSet" priority="503">
      <iconSet>
        <cfvo type="percent" val="0"/>
        <cfvo type="percent" val="33"/>
        <cfvo type="percent" val="67"/>
      </iconSet>
    </cfRule>
  </conditionalFormatting>
  <conditionalFormatting sqref="Q42">
    <cfRule type="iconSet" priority="30">
      <iconSet>
        <cfvo type="percent" val="0"/>
        <cfvo type="percent" val="33"/>
        <cfvo type="percent" val="67"/>
      </iconSet>
    </cfRule>
    <cfRule type="iconSet" priority="31">
      <iconSet iconSet="3Symbols">
        <cfvo type="percent" val="0"/>
        <cfvo type="num" val="35"/>
        <cfvo type="num" val="60"/>
      </iconSet>
    </cfRule>
    <cfRule type="iconSet" priority="32">
      <iconSet iconSet="3Symbols">
        <cfvo type="percent" val="0"/>
        <cfvo type="percent" val="33"/>
        <cfvo type="percent" val="67"/>
      </iconSet>
    </cfRule>
    <cfRule type="iconSet" priority="33">
      <iconSet iconSet="3Symbols">
        <cfvo type="percent" val="0"/>
        <cfvo type="percent" val="33"/>
        <cfvo type="percent" val="67"/>
      </iconSet>
    </cfRule>
    <cfRule type="iconSet" priority="34">
      <iconSet iconSet="3Symbols">
        <cfvo type="percent" val="0"/>
        <cfvo type="num" val="33"/>
        <cfvo type="num" val="67"/>
      </iconSet>
    </cfRule>
    <cfRule type="iconSet" priority="35">
      <iconSet>
        <cfvo type="percent" val="0"/>
        <cfvo type="percent" val="33"/>
        <cfvo type="percent" val="67"/>
      </iconSet>
    </cfRule>
    <cfRule type="iconSet" priority="36">
      <iconSet>
        <cfvo type="percent" val="0"/>
        <cfvo type="percent" val="33"/>
        <cfvo type="percent" val="67"/>
      </iconSet>
    </cfRule>
  </conditionalFormatting>
  <conditionalFormatting sqref="Q44">
    <cfRule type="iconSet" priority="9">
      <iconSet iconSet="3Symbols">
        <cfvo type="percent" val="0"/>
        <cfvo type="num" val="33"/>
        <cfvo type="num" val="67"/>
      </iconSet>
    </cfRule>
    <cfRule type="iconSet" priority="10">
      <iconSet>
        <cfvo type="percent" val="0"/>
        <cfvo type="percent" val="33"/>
        <cfvo type="percent" val="67"/>
      </iconSet>
    </cfRule>
    <cfRule type="iconSet" priority="11">
      <iconSet>
        <cfvo type="percent" val="0"/>
        <cfvo type="percent" val="33"/>
        <cfvo type="percent" val="67"/>
      </iconSet>
    </cfRule>
    <cfRule type="iconSet" priority="12">
      <iconSet>
        <cfvo type="percent" val="0"/>
        <cfvo type="percent" val="33"/>
        <cfvo type="percent" val="67"/>
      </iconSet>
    </cfRule>
    <cfRule type="iconSet" priority="13">
      <iconSet iconSet="3Symbols">
        <cfvo type="percent" val="0"/>
        <cfvo type="percent" val="33"/>
        <cfvo type="percent" val="67"/>
      </iconSet>
    </cfRule>
    <cfRule type="iconSet" priority="14">
      <iconSet>
        <cfvo type="percent" val="0"/>
        <cfvo type="percent" val="33"/>
        <cfvo type="percent" val="67"/>
      </iconSet>
    </cfRule>
    <cfRule type="iconSet" priority="15">
      <iconSet iconSet="3Symbols">
        <cfvo type="percent" val="0"/>
        <cfvo type="percent" val="33"/>
        <cfvo type="percent" val="67"/>
      </iconSet>
    </cfRule>
    <cfRule type="iconSet" priority="16">
      <iconSet>
        <cfvo type="percent" val="0"/>
        <cfvo type="percent" val="33"/>
        <cfvo type="percent" val="67"/>
      </iconSet>
    </cfRule>
    <cfRule type="iconSet" priority="17">
      <iconSet>
        <cfvo type="percent" val="0"/>
        <cfvo type="percent" val="33"/>
        <cfvo type="percent" val="67"/>
      </iconSet>
    </cfRule>
    <cfRule type="iconSet" priority="18">
      <iconSet iconSet="3Symbols">
        <cfvo type="percent" val="0"/>
        <cfvo type="percent" val="33"/>
        <cfvo type="percent" val="67"/>
      </iconSet>
    </cfRule>
    <cfRule type="iconSet" priority="19">
      <iconSet>
        <cfvo type="percent" val="0"/>
        <cfvo type="percent" val="33"/>
        <cfvo type="percent" val="67"/>
      </iconSet>
    </cfRule>
    <cfRule type="iconSet" priority="20">
      <iconSet>
        <cfvo type="percent" val="0"/>
        <cfvo type="percent" val="33"/>
        <cfvo type="percent" val="67"/>
      </iconSet>
    </cfRule>
    <cfRule type="iconSet" priority="21">
      <iconSet>
        <cfvo type="percent" val="0"/>
        <cfvo type="percent" val="33"/>
        <cfvo type="percent" val="67"/>
      </iconSet>
    </cfRule>
    <cfRule type="iconSet" priority="22">
      <iconSet iconSet="3Symbols">
        <cfvo type="percent" val="0"/>
        <cfvo type="percent" val="33"/>
        <cfvo type="percent" val="67"/>
      </iconSet>
    </cfRule>
    <cfRule type="iconSet" priority="23">
      <iconSet>
        <cfvo type="percent" val="0"/>
        <cfvo type="percent" val="33"/>
        <cfvo type="percent" val="67"/>
      </iconSet>
    </cfRule>
    <cfRule type="iconSet" priority="24">
      <iconSet>
        <cfvo type="percent" val="0"/>
        <cfvo type="percent" val="33"/>
        <cfvo type="percent" val="67"/>
      </iconSet>
    </cfRule>
    <cfRule type="iconSet" priority="25">
      <iconSet>
        <cfvo type="percent" val="0"/>
        <cfvo type="percent" val="33"/>
        <cfvo type="percent" val="67"/>
      </iconSet>
    </cfRule>
    <cfRule type="iconSet" priority="26">
      <iconSet>
        <cfvo type="percent" val="0"/>
        <cfvo type="percent" val="33"/>
        <cfvo type="percent" val="67"/>
      </iconSet>
    </cfRule>
    <cfRule type="iconSet" priority="27">
      <iconSet>
        <cfvo type="percent" val="0"/>
        <cfvo type="percent" val="33"/>
        <cfvo type="percent" val="67"/>
      </iconSet>
    </cfRule>
    <cfRule type="iconSet" priority="28">
      <iconSet iconSet="3Symbols">
        <cfvo type="percent" val="0"/>
        <cfvo type="num" val="35"/>
        <cfvo type="num" val="60"/>
      </iconSet>
    </cfRule>
    <cfRule type="iconSet" priority="29">
      <iconSet iconSet="3Symbols">
        <cfvo type="percent" val="0"/>
        <cfvo type="percent" val="33"/>
        <cfvo type="percent" val="67"/>
      </iconSet>
    </cfRule>
  </conditionalFormatting>
  <conditionalFormatting sqref="R7:R11">
    <cfRule type="iconSet" priority="245">
      <iconSet iconSet="3Symbols">
        <cfvo type="percent" val="0"/>
        <cfvo type="percent" val="33"/>
        <cfvo type="percent" val="55"/>
      </iconSet>
    </cfRule>
    <cfRule type="iconSet" priority="246">
      <iconSet>
        <cfvo type="percent" val="0"/>
        <cfvo type="percent" val="33"/>
        <cfvo type="percent" val="67"/>
      </iconSet>
    </cfRule>
    <cfRule type="iconSet" priority="247">
      <iconSet>
        <cfvo type="percent" val="0"/>
        <cfvo type="percent" val="33"/>
        <cfvo type="percent" val="67"/>
      </iconSet>
    </cfRule>
    <cfRule type="iconSet" priority="248">
      <iconSet>
        <cfvo type="percent" val="0"/>
        <cfvo type="percent" val="33"/>
        <cfvo type="percent" val="67"/>
      </iconSet>
    </cfRule>
    <cfRule type="iconSet" priority="249">
      <iconSet iconSet="3Symbols">
        <cfvo type="percent" val="0"/>
        <cfvo type="num" val="35"/>
        <cfvo type="num" val="60"/>
      </iconSet>
    </cfRule>
    <cfRule type="iconSet" priority="250">
      <iconSet iconSet="3Symbols">
        <cfvo type="percent" val="0"/>
        <cfvo type="percent" val="33"/>
        <cfvo type="percent" val="67"/>
      </iconSet>
    </cfRule>
    <cfRule type="iconSet" priority="251">
      <iconSet iconSet="3Symbols">
        <cfvo type="percent" val="0"/>
        <cfvo type="num" val="33"/>
        <cfvo type="num" val="67"/>
      </iconSet>
    </cfRule>
  </conditionalFormatting>
  <conditionalFormatting sqref="R12">
    <cfRule type="iconSet" priority="252">
      <iconSet iconSet="3Symbols">
        <cfvo type="percent" val="0"/>
        <cfvo type="percent" val="33"/>
        <cfvo type="percent" val="55"/>
      </iconSet>
    </cfRule>
    <cfRule type="iconSet" priority="253">
      <iconSet>
        <cfvo type="percent" val="0"/>
        <cfvo type="percent" val="33"/>
        <cfvo type="percent" val="67"/>
      </iconSet>
    </cfRule>
    <cfRule type="iconSet" priority="254">
      <iconSet>
        <cfvo type="percent" val="0"/>
        <cfvo type="percent" val="33"/>
        <cfvo type="percent" val="67"/>
      </iconSet>
    </cfRule>
    <cfRule type="iconSet" priority="255">
      <iconSet>
        <cfvo type="percent" val="0"/>
        <cfvo type="percent" val="33"/>
        <cfvo type="percent" val="67"/>
      </iconSet>
    </cfRule>
    <cfRule type="iconSet" priority="256">
      <iconSet iconSet="3Symbols">
        <cfvo type="percent" val="0"/>
        <cfvo type="num" val="35"/>
        <cfvo type="num" val="60"/>
      </iconSet>
    </cfRule>
    <cfRule type="iconSet" priority="257">
      <iconSet iconSet="3Symbols">
        <cfvo type="percent" val="0"/>
        <cfvo type="percent" val="33"/>
        <cfvo type="percent" val="67"/>
      </iconSet>
    </cfRule>
    <cfRule type="iconSet" priority="258">
      <iconSet iconSet="3Symbols">
        <cfvo type="percent" val="0"/>
        <cfvo type="num" val="33"/>
        <cfvo type="num" val="67"/>
      </iconSet>
    </cfRule>
  </conditionalFormatting>
  <conditionalFormatting sqref="R13">
    <cfRule type="iconSet" priority="238">
      <iconSet iconSet="3Symbols">
        <cfvo type="percent" val="0"/>
        <cfvo type="percent" val="33"/>
        <cfvo type="percent" val="55"/>
      </iconSet>
    </cfRule>
    <cfRule type="iconSet" priority="239">
      <iconSet>
        <cfvo type="percent" val="0"/>
        <cfvo type="percent" val="33"/>
        <cfvo type="percent" val="67"/>
      </iconSet>
    </cfRule>
    <cfRule type="iconSet" priority="240">
      <iconSet>
        <cfvo type="percent" val="0"/>
        <cfvo type="percent" val="33"/>
        <cfvo type="percent" val="67"/>
      </iconSet>
    </cfRule>
    <cfRule type="iconSet" priority="241">
      <iconSet>
        <cfvo type="percent" val="0"/>
        <cfvo type="percent" val="33"/>
        <cfvo type="percent" val="67"/>
      </iconSet>
    </cfRule>
    <cfRule type="iconSet" priority="242">
      <iconSet iconSet="3Symbols">
        <cfvo type="percent" val="0"/>
        <cfvo type="num" val="35"/>
        <cfvo type="num" val="60"/>
      </iconSet>
    </cfRule>
    <cfRule type="iconSet" priority="243">
      <iconSet iconSet="3Symbols">
        <cfvo type="percent" val="0"/>
        <cfvo type="percent" val="33"/>
        <cfvo type="percent" val="67"/>
      </iconSet>
    </cfRule>
    <cfRule type="iconSet" priority="244">
      <iconSet iconSet="3Symbols">
        <cfvo type="percent" val="0"/>
        <cfvo type="num" val="33"/>
        <cfvo type="num" val="67"/>
      </iconSet>
    </cfRule>
  </conditionalFormatting>
  <conditionalFormatting sqref="R14">
    <cfRule type="iconSet" priority="231">
      <iconSet iconSet="3Symbols">
        <cfvo type="percent" val="0"/>
        <cfvo type="percent" val="33"/>
        <cfvo type="percent" val="55"/>
      </iconSet>
    </cfRule>
    <cfRule type="iconSet" priority="232">
      <iconSet>
        <cfvo type="percent" val="0"/>
        <cfvo type="percent" val="33"/>
        <cfvo type="percent" val="67"/>
      </iconSet>
    </cfRule>
    <cfRule type="iconSet" priority="233">
      <iconSet>
        <cfvo type="percent" val="0"/>
        <cfvo type="percent" val="33"/>
        <cfvo type="percent" val="67"/>
      </iconSet>
    </cfRule>
    <cfRule type="iconSet" priority="234">
      <iconSet>
        <cfvo type="percent" val="0"/>
        <cfvo type="percent" val="33"/>
        <cfvo type="percent" val="67"/>
      </iconSet>
    </cfRule>
    <cfRule type="iconSet" priority="235">
      <iconSet iconSet="3Symbols">
        <cfvo type="percent" val="0"/>
        <cfvo type="num" val="35"/>
        <cfvo type="num" val="60"/>
      </iconSet>
    </cfRule>
    <cfRule type="iconSet" priority="236">
      <iconSet iconSet="3Symbols">
        <cfvo type="percent" val="0"/>
        <cfvo type="percent" val="33"/>
        <cfvo type="percent" val="67"/>
      </iconSet>
    </cfRule>
    <cfRule type="iconSet" priority="237">
      <iconSet iconSet="3Symbols">
        <cfvo type="percent" val="0"/>
        <cfvo type="num" val="33"/>
        <cfvo type="num" val="67"/>
      </iconSet>
    </cfRule>
  </conditionalFormatting>
  <conditionalFormatting sqref="R15">
    <cfRule type="iconSet" priority="224">
      <iconSet iconSet="3Symbols">
        <cfvo type="percent" val="0"/>
        <cfvo type="percent" val="33"/>
        <cfvo type="percent" val="55"/>
      </iconSet>
    </cfRule>
    <cfRule type="iconSet" priority="225">
      <iconSet>
        <cfvo type="percent" val="0"/>
        <cfvo type="percent" val="33"/>
        <cfvo type="percent" val="67"/>
      </iconSet>
    </cfRule>
    <cfRule type="iconSet" priority="226">
      <iconSet>
        <cfvo type="percent" val="0"/>
        <cfvo type="percent" val="33"/>
        <cfvo type="percent" val="67"/>
      </iconSet>
    </cfRule>
    <cfRule type="iconSet" priority="227">
      <iconSet>
        <cfvo type="percent" val="0"/>
        <cfvo type="percent" val="33"/>
        <cfvo type="percent" val="67"/>
      </iconSet>
    </cfRule>
    <cfRule type="iconSet" priority="228">
      <iconSet iconSet="3Symbols">
        <cfvo type="percent" val="0"/>
        <cfvo type="num" val="35"/>
        <cfvo type="num" val="60"/>
      </iconSet>
    </cfRule>
    <cfRule type="iconSet" priority="229">
      <iconSet iconSet="3Symbols">
        <cfvo type="percent" val="0"/>
        <cfvo type="percent" val="33"/>
        <cfvo type="percent" val="67"/>
      </iconSet>
    </cfRule>
    <cfRule type="iconSet" priority="230">
      <iconSet iconSet="3Symbols">
        <cfvo type="percent" val="0"/>
        <cfvo type="num" val="33"/>
        <cfvo type="num" val="67"/>
      </iconSet>
    </cfRule>
  </conditionalFormatting>
  <conditionalFormatting sqref="R16">
    <cfRule type="iconSet" priority="217">
      <iconSet iconSet="3Symbols">
        <cfvo type="percent" val="0"/>
        <cfvo type="percent" val="33"/>
        <cfvo type="percent" val="55"/>
      </iconSet>
    </cfRule>
    <cfRule type="iconSet" priority="218">
      <iconSet>
        <cfvo type="percent" val="0"/>
        <cfvo type="percent" val="33"/>
        <cfvo type="percent" val="67"/>
      </iconSet>
    </cfRule>
    <cfRule type="iconSet" priority="219">
      <iconSet>
        <cfvo type="percent" val="0"/>
        <cfvo type="percent" val="33"/>
        <cfvo type="percent" val="67"/>
      </iconSet>
    </cfRule>
    <cfRule type="iconSet" priority="220">
      <iconSet>
        <cfvo type="percent" val="0"/>
        <cfvo type="percent" val="33"/>
        <cfvo type="percent" val="67"/>
      </iconSet>
    </cfRule>
    <cfRule type="iconSet" priority="221">
      <iconSet iconSet="3Symbols">
        <cfvo type="percent" val="0"/>
        <cfvo type="num" val="35"/>
        <cfvo type="num" val="60"/>
      </iconSet>
    </cfRule>
    <cfRule type="iconSet" priority="222">
      <iconSet iconSet="3Symbols">
        <cfvo type="percent" val="0"/>
        <cfvo type="percent" val="33"/>
        <cfvo type="percent" val="67"/>
      </iconSet>
    </cfRule>
    <cfRule type="iconSet" priority="223">
      <iconSet iconSet="3Symbols">
        <cfvo type="percent" val="0"/>
        <cfvo type="num" val="33"/>
        <cfvo type="num" val="67"/>
      </iconSet>
    </cfRule>
  </conditionalFormatting>
  <conditionalFormatting sqref="R17">
    <cfRule type="iconSet" priority="261">
      <iconSet iconSet="3Symbols">
        <cfvo type="percent" val="0"/>
        <cfvo type="percent" val="33"/>
        <cfvo type="percent" val="55"/>
      </iconSet>
    </cfRule>
    <cfRule type="iconSet" priority="262">
      <iconSet>
        <cfvo type="percent" val="0"/>
        <cfvo type="percent" val="33"/>
        <cfvo type="percent" val="67"/>
      </iconSet>
    </cfRule>
    <cfRule type="iconSet" priority="263">
      <iconSet>
        <cfvo type="percent" val="0"/>
        <cfvo type="percent" val="33"/>
        <cfvo type="percent" val="67"/>
      </iconSet>
    </cfRule>
    <cfRule type="iconSet" priority="264">
      <iconSet>
        <cfvo type="percent" val="0"/>
        <cfvo type="percent" val="33"/>
        <cfvo type="percent" val="67"/>
      </iconSet>
    </cfRule>
    <cfRule type="iconSet" priority="265">
      <iconSet iconSet="3Symbols">
        <cfvo type="percent" val="0"/>
        <cfvo type="num" val="35"/>
        <cfvo type="num" val="60"/>
      </iconSet>
    </cfRule>
    <cfRule type="iconSet" priority="266">
      <iconSet iconSet="3Symbols">
        <cfvo type="percent" val="0"/>
        <cfvo type="percent" val="33"/>
        <cfvo type="percent" val="67"/>
      </iconSet>
    </cfRule>
    <cfRule type="iconSet" priority="267">
      <iconSet iconSet="3Symbols">
        <cfvo type="percent" val="0"/>
        <cfvo type="num" val="33"/>
        <cfvo type="num" val="67"/>
      </iconSet>
    </cfRule>
  </conditionalFormatting>
  <conditionalFormatting sqref="R18">
    <cfRule type="iconSet" priority="210">
      <iconSet iconSet="3Symbols">
        <cfvo type="percent" val="0"/>
        <cfvo type="percent" val="33"/>
        <cfvo type="percent" val="55"/>
      </iconSet>
    </cfRule>
    <cfRule type="iconSet" priority="211">
      <iconSet>
        <cfvo type="percent" val="0"/>
        <cfvo type="percent" val="33"/>
        <cfvo type="percent" val="67"/>
      </iconSet>
    </cfRule>
    <cfRule type="iconSet" priority="212">
      <iconSet>
        <cfvo type="percent" val="0"/>
        <cfvo type="percent" val="33"/>
        <cfvo type="percent" val="67"/>
      </iconSet>
    </cfRule>
    <cfRule type="iconSet" priority="213">
      <iconSet>
        <cfvo type="percent" val="0"/>
        <cfvo type="percent" val="33"/>
        <cfvo type="percent" val="67"/>
      </iconSet>
    </cfRule>
    <cfRule type="iconSet" priority="214">
      <iconSet iconSet="3Symbols">
        <cfvo type="percent" val="0"/>
        <cfvo type="num" val="35"/>
        <cfvo type="num" val="60"/>
      </iconSet>
    </cfRule>
    <cfRule type="iconSet" priority="215">
      <iconSet iconSet="3Symbols">
        <cfvo type="percent" val="0"/>
        <cfvo type="percent" val="33"/>
        <cfvo type="percent" val="67"/>
      </iconSet>
    </cfRule>
    <cfRule type="iconSet" priority="216">
      <iconSet iconSet="3Symbols">
        <cfvo type="percent" val="0"/>
        <cfvo type="num" val="33"/>
        <cfvo type="num" val="67"/>
      </iconSet>
    </cfRule>
  </conditionalFormatting>
  <conditionalFormatting sqref="R19">
    <cfRule type="iconSet" priority="203">
      <iconSet iconSet="3Symbols">
        <cfvo type="percent" val="0"/>
        <cfvo type="percent" val="33"/>
        <cfvo type="percent" val="55"/>
      </iconSet>
    </cfRule>
    <cfRule type="iconSet" priority="204">
      <iconSet>
        <cfvo type="percent" val="0"/>
        <cfvo type="percent" val="33"/>
        <cfvo type="percent" val="67"/>
      </iconSet>
    </cfRule>
    <cfRule type="iconSet" priority="205">
      <iconSet>
        <cfvo type="percent" val="0"/>
        <cfvo type="percent" val="33"/>
        <cfvo type="percent" val="67"/>
      </iconSet>
    </cfRule>
    <cfRule type="iconSet" priority="206">
      <iconSet>
        <cfvo type="percent" val="0"/>
        <cfvo type="percent" val="33"/>
        <cfvo type="percent" val="67"/>
      </iconSet>
    </cfRule>
    <cfRule type="iconSet" priority="207">
      <iconSet iconSet="3Symbols">
        <cfvo type="percent" val="0"/>
        <cfvo type="num" val="35"/>
        <cfvo type="num" val="60"/>
      </iconSet>
    </cfRule>
    <cfRule type="iconSet" priority="208">
      <iconSet iconSet="3Symbols">
        <cfvo type="percent" val="0"/>
        <cfvo type="percent" val="33"/>
        <cfvo type="percent" val="67"/>
      </iconSet>
    </cfRule>
    <cfRule type="iconSet" priority="209">
      <iconSet iconSet="3Symbols">
        <cfvo type="percent" val="0"/>
        <cfvo type="num" val="33"/>
        <cfvo type="num" val="67"/>
      </iconSet>
    </cfRule>
  </conditionalFormatting>
  <conditionalFormatting sqref="R20 R30:R33 R39 R43">
    <cfRule type="iconSet" priority="259">
      <iconSet iconSet="3Symbols">
        <cfvo type="percent" val="0"/>
        <cfvo type="num" val="35"/>
        <cfvo type="num" val="60"/>
      </iconSet>
    </cfRule>
    <cfRule type="iconSet" priority="260">
      <iconSet iconSet="3Symbols">
        <cfvo type="percent" val="0"/>
        <cfvo type="percent" val="33"/>
        <cfvo type="percent" val="67"/>
      </iconSet>
    </cfRule>
  </conditionalFormatting>
  <conditionalFormatting sqref="R21:R24">
    <cfRule type="iconSet" priority="196">
      <iconSet iconSet="3Symbols">
        <cfvo type="percent" val="0"/>
        <cfvo type="percent" val="33"/>
        <cfvo type="percent" val="55"/>
      </iconSet>
    </cfRule>
    <cfRule type="iconSet" priority="197">
      <iconSet>
        <cfvo type="percent" val="0"/>
        <cfvo type="percent" val="33"/>
        <cfvo type="percent" val="67"/>
      </iconSet>
    </cfRule>
    <cfRule type="iconSet" priority="198">
      <iconSet>
        <cfvo type="percent" val="0"/>
        <cfvo type="percent" val="33"/>
        <cfvo type="percent" val="67"/>
      </iconSet>
    </cfRule>
    <cfRule type="iconSet" priority="199">
      <iconSet>
        <cfvo type="percent" val="0"/>
        <cfvo type="percent" val="33"/>
        <cfvo type="percent" val="67"/>
      </iconSet>
    </cfRule>
    <cfRule type="iconSet" priority="200">
      <iconSet iconSet="3Symbols">
        <cfvo type="percent" val="0"/>
        <cfvo type="num" val="35"/>
        <cfvo type="num" val="60"/>
      </iconSet>
    </cfRule>
    <cfRule type="iconSet" priority="201">
      <iconSet iconSet="3Symbols">
        <cfvo type="percent" val="0"/>
        <cfvo type="percent" val="33"/>
        <cfvo type="percent" val="67"/>
      </iconSet>
    </cfRule>
    <cfRule type="iconSet" priority="202">
      <iconSet iconSet="3Symbols">
        <cfvo type="percent" val="0"/>
        <cfvo type="num" val="33"/>
        <cfvo type="num" val="67"/>
      </iconSet>
    </cfRule>
  </conditionalFormatting>
  <conditionalFormatting sqref="R25:R28">
    <cfRule type="iconSet" priority="189">
      <iconSet iconSet="3Symbols">
        <cfvo type="percent" val="0"/>
        <cfvo type="percent" val="33"/>
        <cfvo type="percent" val="55"/>
      </iconSet>
    </cfRule>
    <cfRule type="iconSet" priority="190">
      <iconSet>
        <cfvo type="percent" val="0"/>
        <cfvo type="percent" val="33"/>
        <cfvo type="percent" val="67"/>
      </iconSet>
    </cfRule>
    <cfRule type="iconSet" priority="191">
      <iconSet>
        <cfvo type="percent" val="0"/>
        <cfvo type="percent" val="33"/>
        <cfvo type="percent" val="67"/>
      </iconSet>
    </cfRule>
    <cfRule type="iconSet" priority="192">
      <iconSet>
        <cfvo type="percent" val="0"/>
        <cfvo type="percent" val="33"/>
        <cfvo type="percent" val="67"/>
      </iconSet>
    </cfRule>
    <cfRule type="iconSet" priority="193">
      <iconSet iconSet="3Symbols">
        <cfvo type="percent" val="0"/>
        <cfvo type="num" val="35"/>
        <cfvo type="num" val="60"/>
      </iconSet>
    </cfRule>
    <cfRule type="iconSet" priority="194">
      <iconSet iconSet="3Symbols">
        <cfvo type="percent" val="0"/>
        <cfvo type="percent" val="33"/>
        <cfvo type="percent" val="67"/>
      </iconSet>
    </cfRule>
    <cfRule type="iconSet" priority="195">
      <iconSet iconSet="3Symbols">
        <cfvo type="percent" val="0"/>
        <cfvo type="num" val="33"/>
        <cfvo type="num" val="67"/>
      </iconSet>
    </cfRule>
  </conditionalFormatting>
  <conditionalFormatting sqref="R29">
    <cfRule type="iconSet" priority="182">
      <iconSet iconSet="3Symbols">
        <cfvo type="percent" val="0"/>
        <cfvo type="percent" val="33"/>
        <cfvo type="percent" val="55"/>
      </iconSet>
    </cfRule>
    <cfRule type="iconSet" priority="183">
      <iconSet>
        <cfvo type="percent" val="0"/>
        <cfvo type="percent" val="33"/>
        <cfvo type="percent" val="67"/>
      </iconSet>
    </cfRule>
    <cfRule type="iconSet" priority="184">
      <iconSet>
        <cfvo type="percent" val="0"/>
        <cfvo type="percent" val="33"/>
        <cfvo type="percent" val="67"/>
      </iconSet>
    </cfRule>
    <cfRule type="iconSet" priority="185">
      <iconSet>
        <cfvo type="percent" val="0"/>
        <cfvo type="percent" val="33"/>
        <cfvo type="percent" val="67"/>
      </iconSet>
    </cfRule>
    <cfRule type="iconSet" priority="186">
      <iconSet iconSet="3Symbols">
        <cfvo type="percent" val="0"/>
        <cfvo type="num" val="35"/>
        <cfvo type="num" val="60"/>
      </iconSet>
    </cfRule>
    <cfRule type="iconSet" priority="187">
      <iconSet iconSet="3Symbols">
        <cfvo type="percent" val="0"/>
        <cfvo type="percent" val="33"/>
        <cfvo type="percent" val="67"/>
      </iconSet>
    </cfRule>
    <cfRule type="iconSet" priority="188">
      <iconSet iconSet="3Symbols">
        <cfvo type="percent" val="0"/>
        <cfvo type="num" val="33"/>
        <cfvo type="num" val="67"/>
      </iconSet>
    </cfRule>
  </conditionalFormatting>
  <conditionalFormatting sqref="R34">
    <cfRule type="iconSet" priority="170">
      <iconSet iconSet="3Symbols">
        <cfvo type="percent" val="0"/>
        <cfvo type="num" val="33"/>
        <cfvo type="num" val="67"/>
      </iconSet>
    </cfRule>
    <cfRule type="iconSet" priority="171">
      <iconSet>
        <cfvo type="percent" val="0"/>
        <cfvo type="percent" val="33"/>
        <cfvo type="percent" val="67"/>
      </iconSet>
    </cfRule>
    <cfRule type="iconSet" priority="172">
      <iconSet>
        <cfvo type="percent" val="0"/>
        <cfvo type="percent" val="33"/>
        <cfvo type="percent" val="67"/>
      </iconSet>
    </cfRule>
    <cfRule type="iconSet" priority="173">
      <iconSet>
        <cfvo type="percent" val="0"/>
        <cfvo type="percent" val="33"/>
        <cfvo type="percent" val="67"/>
      </iconSet>
    </cfRule>
    <cfRule type="iconSet" priority="174">
      <iconSet iconSet="3Symbols">
        <cfvo type="percent" val="0"/>
        <cfvo type="percent" val="33"/>
        <cfvo type="percent" val="67"/>
      </iconSet>
    </cfRule>
    <cfRule type="iconSet" priority="175">
      <iconSet>
        <cfvo type="percent" val="0"/>
        <cfvo type="percent" val="33"/>
        <cfvo type="percent" val="67"/>
      </iconSet>
    </cfRule>
    <cfRule type="iconSet" priority="176">
      <iconSet iconSet="3Symbols">
        <cfvo type="percent" val="0"/>
        <cfvo type="percent" val="33"/>
        <cfvo type="percent" val="67"/>
      </iconSet>
    </cfRule>
    <cfRule type="iconSet" priority="177">
      <iconSet>
        <cfvo type="percent" val="0"/>
        <cfvo type="percent" val="33"/>
        <cfvo type="percent" val="67"/>
      </iconSet>
    </cfRule>
    <cfRule type="iconSet" priority="178">
      <iconSet>
        <cfvo type="percent" val="0"/>
        <cfvo type="percent" val="33"/>
        <cfvo type="percent" val="67"/>
      </iconSet>
    </cfRule>
    <cfRule type="iconSet" priority="179">
      <iconSet>
        <cfvo type="percent" val="0"/>
        <cfvo type="percent" val="33"/>
        <cfvo type="percent" val="67"/>
      </iconSet>
    </cfRule>
    <cfRule type="iconSet" priority="180">
      <iconSet iconSet="3Symbols">
        <cfvo type="percent" val="0"/>
        <cfvo type="num" val="35"/>
        <cfvo type="num" val="60"/>
      </iconSet>
    </cfRule>
    <cfRule type="iconSet" priority="181">
      <iconSet iconSet="3Symbols">
        <cfvo type="percent" val="0"/>
        <cfvo type="percent" val="33"/>
        <cfvo type="percent" val="67"/>
      </iconSet>
    </cfRule>
  </conditionalFormatting>
  <conditionalFormatting sqref="R35:R37">
    <cfRule type="iconSet" priority="158">
      <iconSet iconSet="3Symbols">
        <cfvo type="percent" val="0"/>
        <cfvo type="num" val="33"/>
        <cfvo type="num" val="67"/>
      </iconSet>
    </cfRule>
    <cfRule type="iconSet" priority="159">
      <iconSet>
        <cfvo type="percent" val="0"/>
        <cfvo type="percent" val="33"/>
        <cfvo type="percent" val="67"/>
      </iconSet>
    </cfRule>
    <cfRule type="iconSet" priority="160">
      <iconSet>
        <cfvo type="percent" val="0"/>
        <cfvo type="percent" val="33"/>
        <cfvo type="percent" val="67"/>
      </iconSet>
    </cfRule>
    <cfRule type="iconSet" priority="161">
      <iconSet>
        <cfvo type="percent" val="0"/>
        <cfvo type="percent" val="33"/>
        <cfvo type="percent" val="67"/>
      </iconSet>
    </cfRule>
    <cfRule type="iconSet" priority="162">
      <iconSet iconSet="3Symbols">
        <cfvo type="percent" val="0"/>
        <cfvo type="percent" val="33"/>
        <cfvo type="percent" val="67"/>
      </iconSet>
    </cfRule>
    <cfRule type="iconSet" priority="163">
      <iconSet>
        <cfvo type="percent" val="0"/>
        <cfvo type="percent" val="33"/>
        <cfvo type="percent" val="67"/>
      </iconSet>
    </cfRule>
    <cfRule type="iconSet" priority="164">
      <iconSet iconSet="3Symbols">
        <cfvo type="percent" val="0"/>
        <cfvo type="percent" val="33"/>
        <cfvo type="percent" val="67"/>
      </iconSet>
    </cfRule>
    <cfRule type="iconSet" priority="165">
      <iconSet>
        <cfvo type="percent" val="0"/>
        <cfvo type="percent" val="33"/>
        <cfvo type="percent" val="67"/>
      </iconSet>
    </cfRule>
    <cfRule type="iconSet" priority="166">
      <iconSet>
        <cfvo type="percent" val="0"/>
        <cfvo type="percent" val="33"/>
        <cfvo type="percent" val="67"/>
      </iconSet>
    </cfRule>
    <cfRule type="iconSet" priority="167">
      <iconSet>
        <cfvo type="percent" val="0"/>
        <cfvo type="percent" val="33"/>
        <cfvo type="percent" val="67"/>
      </iconSet>
    </cfRule>
    <cfRule type="iconSet" priority="168">
      <iconSet iconSet="3Symbols">
        <cfvo type="percent" val="0"/>
        <cfvo type="num" val="35"/>
        <cfvo type="num" val="60"/>
      </iconSet>
    </cfRule>
    <cfRule type="iconSet" priority="169">
      <iconSet iconSet="3Symbols">
        <cfvo type="percent" val="0"/>
        <cfvo type="percent" val="33"/>
        <cfvo type="percent" val="67"/>
      </iconSet>
    </cfRule>
  </conditionalFormatting>
  <conditionalFormatting sqref="R38">
    <cfRule type="iconSet" priority="134">
      <iconSet iconSet="3Symbols">
        <cfvo type="percent" val="0"/>
        <cfvo type="num" val="33"/>
        <cfvo type="num" val="67"/>
      </iconSet>
    </cfRule>
    <cfRule type="iconSet" priority="135">
      <iconSet>
        <cfvo type="percent" val="0"/>
        <cfvo type="percent" val="33"/>
        <cfvo type="percent" val="67"/>
      </iconSet>
    </cfRule>
    <cfRule type="iconSet" priority="136">
      <iconSet>
        <cfvo type="percent" val="0"/>
        <cfvo type="percent" val="33"/>
        <cfvo type="percent" val="67"/>
      </iconSet>
    </cfRule>
    <cfRule type="iconSet" priority="137">
      <iconSet>
        <cfvo type="percent" val="0"/>
        <cfvo type="percent" val="33"/>
        <cfvo type="percent" val="67"/>
      </iconSet>
    </cfRule>
    <cfRule type="iconSet" priority="138">
      <iconSet iconSet="3Symbols">
        <cfvo type="percent" val="0"/>
        <cfvo type="percent" val="33"/>
        <cfvo type="percent" val="67"/>
      </iconSet>
    </cfRule>
    <cfRule type="iconSet" priority="139">
      <iconSet>
        <cfvo type="percent" val="0"/>
        <cfvo type="percent" val="33"/>
        <cfvo type="percent" val="67"/>
      </iconSet>
    </cfRule>
    <cfRule type="iconSet" priority="140">
      <iconSet iconSet="3Symbols">
        <cfvo type="percent" val="0"/>
        <cfvo type="percent" val="33"/>
        <cfvo type="percent" val="67"/>
      </iconSet>
    </cfRule>
    <cfRule type="iconSet" priority="141">
      <iconSet>
        <cfvo type="percent" val="0"/>
        <cfvo type="percent" val="33"/>
        <cfvo type="percent" val="67"/>
      </iconSet>
    </cfRule>
    <cfRule type="iconSet" priority="142">
      <iconSet>
        <cfvo type="percent" val="0"/>
        <cfvo type="percent" val="33"/>
        <cfvo type="percent" val="67"/>
      </iconSet>
    </cfRule>
    <cfRule type="iconSet" priority="143">
      <iconSet>
        <cfvo type="percent" val="0"/>
        <cfvo type="percent" val="33"/>
        <cfvo type="percent" val="67"/>
      </iconSet>
    </cfRule>
    <cfRule type="iconSet" priority="144">
      <iconSet iconSet="3Symbols">
        <cfvo type="percent" val="0"/>
        <cfvo type="num" val="35"/>
        <cfvo type="num" val="60"/>
      </iconSet>
    </cfRule>
    <cfRule type="iconSet" priority="145">
      <iconSet iconSet="3Symbols">
        <cfvo type="percent" val="0"/>
        <cfvo type="percent" val="33"/>
        <cfvo type="percent" val="67"/>
      </iconSet>
    </cfRule>
  </conditionalFormatting>
  <conditionalFormatting sqref="R40:R41">
    <cfRule type="iconSet" priority="146">
      <iconSet iconSet="3Symbols">
        <cfvo type="percent" val="0"/>
        <cfvo type="num" val="33"/>
        <cfvo type="num" val="67"/>
      </iconSet>
    </cfRule>
    <cfRule type="iconSet" priority="147">
      <iconSet>
        <cfvo type="percent" val="0"/>
        <cfvo type="percent" val="33"/>
        <cfvo type="percent" val="67"/>
      </iconSet>
    </cfRule>
    <cfRule type="iconSet" priority="148">
      <iconSet>
        <cfvo type="percent" val="0"/>
        <cfvo type="percent" val="33"/>
        <cfvo type="percent" val="67"/>
      </iconSet>
    </cfRule>
    <cfRule type="iconSet" priority="149">
      <iconSet>
        <cfvo type="percent" val="0"/>
        <cfvo type="percent" val="33"/>
        <cfvo type="percent" val="67"/>
      </iconSet>
    </cfRule>
    <cfRule type="iconSet" priority="150">
      <iconSet iconSet="3Symbols">
        <cfvo type="percent" val="0"/>
        <cfvo type="percent" val="33"/>
        <cfvo type="percent" val="67"/>
      </iconSet>
    </cfRule>
    <cfRule type="iconSet" priority="151">
      <iconSet>
        <cfvo type="percent" val="0"/>
        <cfvo type="percent" val="33"/>
        <cfvo type="percent" val="67"/>
      </iconSet>
    </cfRule>
    <cfRule type="iconSet" priority="152">
      <iconSet iconSet="3Symbols">
        <cfvo type="percent" val="0"/>
        <cfvo type="percent" val="33"/>
        <cfvo type="percent" val="67"/>
      </iconSet>
    </cfRule>
    <cfRule type="iconSet" priority="153">
      <iconSet>
        <cfvo type="percent" val="0"/>
        <cfvo type="percent" val="33"/>
        <cfvo type="percent" val="67"/>
      </iconSet>
    </cfRule>
    <cfRule type="iconSet" priority="154">
      <iconSet>
        <cfvo type="percent" val="0"/>
        <cfvo type="percent" val="33"/>
        <cfvo type="percent" val="67"/>
      </iconSet>
    </cfRule>
    <cfRule type="iconSet" priority="155">
      <iconSet>
        <cfvo type="percent" val="0"/>
        <cfvo type="percent" val="33"/>
        <cfvo type="percent" val="67"/>
      </iconSet>
    </cfRule>
    <cfRule type="iconSet" priority="156">
      <iconSet iconSet="3Symbols">
        <cfvo type="percent" val="0"/>
        <cfvo type="num" val="35"/>
        <cfvo type="num" val="60"/>
      </iconSet>
    </cfRule>
    <cfRule type="iconSet" priority="157">
      <iconSet iconSet="3Symbols">
        <cfvo type="percent" val="0"/>
        <cfvo type="percent" val="33"/>
        <cfvo type="percent" val="67"/>
      </iconSet>
    </cfRule>
  </conditionalFormatting>
  <conditionalFormatting sqref="R42">
    <cfRule type="iconSet" priority="127">
      <iconSet>
        <cfvo type="percent" val="0"/>
        <cfvo type="percent" val="33"/>
        <cfvo type="percent" val="67"/>
      </iconSet>
    </cfRule>
    <cfRule type="iconSet" priority="128">
      <iconSet iconSet="3Symbols">
        <cfvo type="percent" val="0"/>
        <cfvo type="num" val="35"/>
        <cfvo type="num" val="60"/>
      </iconSet>
    </cfRule>
    <cfRule type="iconSet" priority="129">
      <iconSet iconSet="3Symbols">
        <cfvo type="percent" val="0"/>
        <cfvo type="percent" val="33"/>
        <cfvo type="percent" val="67"/>
      </iconSet>
    </cfRule>
    <cfRule type="iconSet" priority="130">
      <iconSet iconSet="3Symbols">
        <cfvo type="percent" val="0"/>
        <cfvo type="percent" val="33"/>
        <cfvo type="percent" val="67"/>
      </iconSet>
    </cfRule>
    <cfRule type="iconSet" priority="131">
      <iconSet iconSet="3Symbols">
        <cfvo type="percent" val="0"/>
        <cfvo type="num" val="33"/>
        <cfvo type="num" val="67"/>
      </iconSet>
    </cfRule>
    <cfRule type="iconSet" priority="132">
      <iconSet>
        <cfvo type="percent" val="0"/>
        <cfvo type="percent" val="33"/>
        <cfvo type="percent" val="67"/>
      </iconSet>
    </cfRule>
    <cfRule type="iconSet" priority="133">
      <iconSet>
        <cfvo type="percent" val="0"/>
        <cfvo type="percent" val="33"/>
        <cfvo type="percent" val="67"/>
      </iconSet>
    </cfRule>
  </conditionalFormatting>
  <conditionalFormatting sqref="R44">
    <cfRule type="iconSet" priority="106">
      <iconSet iconSet="3Symbols">
        <cfvo type="percent" val="0"/>
        <cfvo type="num" val="33"/>
        <cfvo type="num" val="67"/>
      </iconSet>
    </cfRule>
    <cfRule type="iconSet" priority="107">
      <iconSet>
        <cfvo type="percent" val="0"/>
        <cfvo type="percent" val="33"/>
        <cfvo type="percent" val="67"/>
      </iconSet>
    </cfRule>
    <cfRule type="iconSet" priority="108">
      <iconSet>
        <cfvo type="percent" val="0"/>
        <cfvo type="percent" val="33"/>
        <cfvo type="percent" val="67"/>
      </iconSet>
    </cfRule>
    <cfRule type="iconSet" priority="109">
      <iconSet>
        <cfvo type="percent" val="0"/>
        <cfvo type="percent" val="33"/>
        <cfvo type="percent" val="67"/>
      </iconSet>
    </cfRule>
    <cfRule type="iconSet" priority="110">
      <iconSet iconSet="3Symbols">
        <cfvo type="percent" val="0"/>
        <cfvo type="percent" val="33"/>
        <cfvo type="percent" val="67"/>
      </iconSet>
    </cfRule>
    <cfRule type="iconSet" priority="111">
      <iconSet>
        <cfvo type="percent" val="0"/>
        <cfvo type="percent" val="33"/>
        <cfvo type="percent" val="67"/>
      </iconSet>
    </cfRule>
    <cfRule type="iconSet" priority="112">
      <iconSet iconSet="3Symbols">
        <cfvo type="percent" val="0"/>
        <cfvo type="percent" val="33"/>
        <cfvo type="percent" val="67"/>
      </iconSet>
    </cfRule>
    <cfRule type="iconSet" priority="113">
      <iconSet>
        <cfvo type="percent" val="0"/>
        <cfvo type="percent" val="33"/>
        <cfvo type="percent" val="67"/>
      </iconSet>
    </cfRule>
    <cfRule type="iconSet" priority="114">
      <iconSet>
        <cfvo type="percent" val="0"/>
        <cfvo type="percent" val="33"/>
        <cfvo type="percent" val="67"/>
      </iconSet>
    </cfRule>
    <cfRule type="iconSet" priority="115">
      <iconSet iconSet="3Symbols">
        <cfvo type="percent" val="0"/>
        <cfvo type="percent" val="33"/>
        <cfvo type="percent" val="67"/>
      </iconSet>
    </cfRule>
    <cfRule type="iconSet" priority="116">
      <iconSet>
        <cfvo type="percent" val="0"/>
        <cfvo type="percent" val="33"/>
        <cfvo type="percent" val="67"/>
      </iconSet>
    </cfRule>
    <cfRule type="iconSet" priority="117">
      <iconSet>
        <cfvo type="percent" val="0"/>
        <cfvo type="percent" val="33"/>
        <cfvo type="percent" val="67"/>
      </iconSet>
    </cfRule>
    <cfRule type="iconSet" priority="118">
      <iconSet>
        <cfvo type="percent" val="0"/>
        <cfvo type="percent" val="33"/>
        <cfvo type="percent" val="67"/>
      </iconSet>
    </cfRule>
    <cfRule type="iconSet" priority="119">
      <iconSet iconSet="3Symbols">
        <cfvo type="percent" val="0"/>
        <cfvo type="percent" val="33"/>
        <cfvo type="percent" val="67"/>
      </iconSet>
    </cfRule>
    <cfRule type="iconSet" priority="120">
      <iconSet>
        <cfvo type="percent" val="0"/>
        <cfvo type="percent" val="33"/>
        <cfvo type="percent" val="67"/>
      </iconSet>
    </cfRule>
    <cfRule type="iconSet" priority="121">
      <iconSet>
        <cfvo type="percent" val="0"/>
        <cfvo type="percent" val="33"/>
        <cfvo type="percent" val="67"/>
      </iconSet>
    </cfRule>
    <cfRule type="iconSet" priority="122">
      <iconSet>
        <cfvo type="percent" val="0"/>
        <cfvo type="percent" val="33"/>
        <cfvo type="percent" val="67"/>
      </iconSet>
    </cfRule>
    <cfRule type="iconSet" priority="123">
      <iconSet>
        <cfvo type="percent" val="0"/>
        <cfvo type="percent" val="33"/>
        <cfvo type="percent" val="67"/>
      </iconSet>
    </cfRule>
    <cfRule type="iconSet" priority="124">
      <iconSet>
        <cfvo type="percent" val="0"/>
        <cfvo type="percent" val="33"/>
        <cfvo type="percent" val="67"/>
      </iconSet>
    </cfRule>
    <cfRule type="iconSet" priority="125">
      <iconSet iconSet="3Symbols">
        <cfvo type="percent" val="0"/>
        <cfvo type="num" val="35"/>
        <cfvo type="num" val="60"/>
      </iconSet>
    </cfRule>
    <cfRule type="iconSet" priority="126">
      <iconSet iconSet="3Symbols">
        <cfvo type="percent" val="0"/>
        <cfvo type="percent" val="33"/>
        <cfvo type="percent" val="67"/>
      </iconSet>
    </cfRule>
  </conditionalFormatting>
  <conditionalFormatting sqref="AO69:AP70">
    <cfRule type="iconSet" priority="7">
      <iconSet iconSet="3Symbols">
        <cfvo type="percent" val="0"/>
        <cfvo type="num" val="35"/>
        <cfvo type="num" val="60"/>
      </iconSet>
    </cfRule>
    <cfRule type="iconSet" priority="8">
      <iconSet iconSet="3Symbols">
        <cfvo type="percent" val="0"/>
        <cfvo type="percent" val="33"/>
        <cfvo type="percent" val="67"/>
      </iconSet>
    </cfRule>
  </conditionalFormatting>
  <conditionalFormatting sqref="AO71:AP71">
    <cfRule type="iconSet" priority="3">
      <iconSet iconSet="3Symbols">
        <cfvo type="percent" val="0"/>
        <cfvo type="num" val="35"/>
        <cfvo type="num" val="60"/>
      </iconSet>
    </cfRule>
    <cfRule type="iconSet" priority="4">
      <iconSet iconSet="3Symbols">
        <cfvo type="percent" val="0"/>
        <cfvo type="percent" val="33"/>
        <cfvo type="percent" val="67"/>
      </iconSet>
    </cfRule>
  </conditionalFormatting>
  <conditionalFormatting sqref="AP7:AP11">
    <cfRule type="iconSet" priority="469">
      <iconSet>
        <cfvo type="percent" val="0"/>
        <cfvo type="percent" val="33"/>
        <cfvo type="percent" val="67"/>
      </iconSet>
    </cfRule>
  </conditionalFormatting>
  <conditionalFormatting sqref="AP12:AP13">
    <cfRule type="iconSet" priority="485">
      <iconSet>
        <cfvo type="percent" val="0"/>
        <cfvo type="percent" val="33"/>
        <cfvo type="percent" val="67"/>
      </iconSet>
    </cfRule>
  </conditionalFormatting>
  <conditionalFormatting sqref="AP18">
    <cfRule type="iconSet" priority="351">
      <iconSet>
        <cfvo type="percent" val="0"/>
        <cfvo type="percent" val="33"/>
        <cfvo type="percent" val="67"/>
      </iconSet>
    </cfRule>
  </conditionalFormatting>
  <conditionalFormatting sqref="AP23:AP24">
    <cfRule type="iconSet" priority="384">
      <iconSet>
        <cfvo type="percent" val="0"/>
        <cfvo type="percent" val="33"/>
        <cfvo type="percent" val="67"/>
      </iconSet>
    </cfRule>
  </conditionalFormatting>
  <conditionalFormatting sqref="AP25 AP21:AP22 AP28:AP29">
    <cfRule type="iconSet" priority="517">
      <iconSet>
        <cfvo type="percent" val="0"/>
        <cfvo type="percent" val="33"/>
        <cfvo type="percent" val="67"/>
      </iconSet>
    </cfRule>
  </conditionalFormatting>
  <conditionalFormatting sqref="AP26">
    <cfRule type="iconSet" priority="289">
      <iconSet>
        <cfvo type="percent" val="0"/>
        <cfvo type="percent" val="33"/>
        <cfvo type="percent" val="67"/>
      </iconSet>
    </cfRule>
  </conditionalFormatting>
  <conditionalFormatting sqref="AP27">
    <cfRule type="iconSet" priority="272">
      <iconSet>
        <cfvo type="percent" val="0"/>
        <cfvo type="percent" val="33"/>
        <cfvo type="percent" val="67"/>
      </iconSet>
    </cfRule>
  </conditionalFormatting>
  <conditionalFormatting sqref="AP34:AP35 AP38">
    <cfRule type="iconSet" priority="422">
      <iconSet>
        <cfvo type="percent" val="0"/>
        <cfvo type="percent" val="33"/>
        <cfvo type="percent" val="67"/>
      </iconSet>
    </cfRule>
  </conditionalFormatting>
  <conditionalFormatting sqref="AP36">
    <cfRule type="iconSet" priority="323">
      <iconSet>
        <cfvo type="percent" val="0"/>
        <cfvo type="percent" val="33"/>
        <cfvo type="percent" val="67"/>
      </iconSet>
    </cfRule>
  </conditionalFormatting>
  <conditionalFormatting sqref="AP37">
    <cfRule type="iconSet" priority="336">
      <iconSet>
        <cfvo type="percent" val="0"/>
        <cfvo type="percent" val="33"/>
        <cfvo type="percent" val="67"/>
      </iconSet>
    </cfRule>
  </conditionalFormatting>
  <conditionalFormatting sqref="AP40:AP42">
    <cfRule type="iconSet" priority="512">
      <iconSet>
        <cfvo type="percent" val="0"/>
        <cfvo type="percent" val="33"/>
        <cfvo type="percent" val="67"/>
      </iconSet>
    </cfRule>
  </conditionalFormatting>
  <conditionalFormatting sqref="AP44">
    <cfRule type="iconSet" priority="400">
      <iconSet>
        <cfvo type="percent" val="0"/>
        <cfvo type="percent" val="33"/>
        <cfvo type="percent" val="67"/>
      </iconSet>
    </cfRule>
  </conditionalFormatting>
  <conditionalFormatting sqref="AP7:AQ11">
    <cfRule type="iconSet" priority="465">
      <iconSet iconSet="3Symbols">
        <cfvo type="percent" val="0"/>
        <cfvo type="percent" val="33"/>
        <cfvo type="percent" val="55"/>
      </iconSet>
    </cfRule>
    <cfRule type="iconSet" priority="466">
      <iconSet>
        <cfvo type="percent" val="0"/>
        <cfvo type="percent" val="33"/>
        <cfvo type="percent" val="67"/>
      </iconSet>
    </cfRule>
    <cfRule type="iconSet" priority="467">
      <iconSet>
        <cfvo type="percent" val="0"/>
        <cfvo type="percent" val="33"/>
        <cfvo type="percent" val="67"/>
      </iconSet>
    </cfRule>
    <cfRule type="iconSet" priority="470">
      <iconSet iconSet="3Symbols">
        <cfvo type="percent" val="0"/>
        <cfvo type="num" val="35"/>
        <cfvo type="num" val="60"/>
      </iconSet>
    </cfRule>
    <cfRule type="iconSet" priority="471">
      <iconSet iconSet="3Symbols">
        <cfvo type="percent" val="0"/>
        <cfvo type="percent" val="33"/>
        <cfvo type="percent" val="67"/>
      </iconSet>
    </cfRule>
    <cfRule type="iconSet" priority="472">
      <iconSet iconSet="3Symbols">
        <cfvo type="percent" val="0"/>
        <cfvo type="num" val="33"/>
        <cfvo type="num" val="67"/>
      </iconSet>
    </cfRule>
  </conditionalFormatting>
  <conditionalFormatting sqref="AP12:AQ13">
    <cfRule type="iconSet" priority="481">
      <iconSet iconSet="3Symbols">
        <cfvo type="percent" val="0"/>
        <cfvo type="percent" val="33"/>
        <cfvo type="percent" val="55"/>
      </iconSet>
    </cfRule>
    <cfRule type="iconSet" priority="482">
      <iconSet>
        <cfvo type="percent" val="0"/>
        <cfvo type="percent" val="33"/>
        <cfvo type="percent" val="67"/>
      </iconSet>
    </cfRule>
    <cfRule type="iconSet" priority="483">
      <iconSet>
        <cfvo type="percent" val="0"/>
        <cfvo type="percent" val="33"/>
        <cfvo type="percent" val="67"/>
      </iconSet>
    </cfRule>
    <cfRule type="iconSet" priority="486">
      <iconSet iconSet="3Symbols">
        <cfvo type="percent" val="0"/>
        <cfvo type="num" val="35"/>
        <cfvo type="num" val="60"/>
      </iconSet>
    </cfRule>
    <cfRule type="iconSet" priority="487">
      <iconSet iconSet="3Symbols">
        <cfvo type="percent" val="0"/>
        <cfvo type="percent" val="33"/>
        <cfvo type="percent" val="67"/>
      </iconSet>
    </cfRule>
    <cfRule type="iconSet" priority="488">
      <iconSet iconSet="3Symbols">
        <cfvo type="percent" val="0"/>
        <cfvo type="num" val="33"/>
        <cfvo type="num" val="67"/>
      </iconSet>
    </cfRule>
  </conditionalFormatting>
  <conditionalFormatting sqref="AP18:AQ18">
    <cfRule type="iconSet" priority="347">
      <iconSet iconSet="3Symbols">
        <cfvo type="percent" val="0"/>
        <cfvo type="percent" val="33"/>
        <cfvo type="percent" val="55"/>
      </iconSet>
    </cfRule>
    <cfRule type="iconSet" priority="348">
      <iconSet>
        <cfvo type="percent" val="0"/>
        <cfvo type="percent" val="33"/>
        <cfvo type="percent" val="67"/>
      </iconSet>
    </cfRule>
    <cfRule type="iconSet" priority="349">
      <iconSet>
        <cfvo type="percent" val="0"/>
        <cfvo type="percent" val="33"/>
        <cfvo type="percent" val="67"/>
      </iconSet>
    </cfRule>
    <cfRule type="iconSet" priority="352">
      <iconSet iconSet="3Symbols">
        <cfvo type="percent" val="0"/>
        <cfvo type="num" val="35"/>
        <cfvo type="num" val="60"/>
      </iconSet>
    </cfRule>
    <cfRule type="iconSet" priority="353">
      <iconSet iconSet="3Symbols">
        <cfvo type="percent" val="0"/>
        <cfvo type="percent" val="33"/>
        <cfvo type="percent" val="67"/>
      </iconSet>
    </cfRule>
    <cfRule type="iconSet" priority="354">
      <iconSet iconSet="3Symbols">
        <cfvo type="percent" val="0"/>
        <cfvo type="num" val="33"/>
        <cfvo type="num" val="67"/>
      </iconSet>
    </cfRule>
  </conditionalFormatting>
  <conditionalFormatting sqref="AP23:AQ24">
    <cfRule type="iconSet" priority="380">
      <iconSet iconSet="3Symbols">
        <cfvo type="percent" val="0"/>
        <cfvo type="percent" val="33"/>
        <cfvo type="percent" val="55"/>
      </iconSet>
    </cfRule>
    <cfRule type="iconSet" priority="381">
      <iconSet>
        <cfvo type="percent" val="0"/>
        <cfvo type="percent" val="33"/>
        <cfvo type="percent" val="67"/>
      </iconSet>
    </cfRule>
    <cfRule type="iconSet" priority="382">
      <iconSet>
        <cfvo type="percent" val="0"/>
        <cfvo type="percent" val="33"/>
        <cfvo type="percent" val="67"/>
      </iconSet>
    </cfRule>
    <cfRule type="iconSet" priority="385">
      <iconSet iconSet="3Symbols">
        <cfvo type="percent" val="0"/>
        <cfvo type="num" val="35"/>
        <cfvo type="num" val="60"/>
      </iconSet>
    </cfRule>
    <cfRule type="iconSet" priority="386">
      <iconSet iconSet="3Symbols">
        <cfvo type="percent" val="0"/>
        <cfvo type="percent" val="33"/>
        <cfvo type="percent" val="67"/>
      </iconSet>
    </cfRule>
    <cfRule type="iconSet" priority="387">
      <iconSet iconSet="3Symbols">
        <cfvo type="percent" val="0"/>
        <cfvo type="num" val="33"/>
        <cfvo type="num" val="67"/>
      </iconSet>
    </cfRule>
  </conditionalFormatting>
  <conditionalFormatting sqref="AP25:AQ25 AP21:AQ22 AP28:AQ29">
    <cfRule type="iconSet" priority="513">
      <iconSet iconSet="3Symbols">
        <cfvo type="percent" val="0"/>
        <cfvo type="percent" val="33"/>
        <cfvo type="percent" val="55"/>
      </iconSet>
    </cfRule>
    <cfRule type="iconSet" priority="514">
      <iconSet>
        <cfvo type="percent" val="0"/>
        <cfvo type="percent" val="33"/>
        <cfvo type="percent" val="67"/>
      </iconSet>
    </cfRule>
    <cfRule type="iconSet" priority="515">
      <iconSet>
        <cfvo type="percent" val="0"/>
        <cfvo type="percent" val="33"/>
        <cfvo type="percent" val="67"/>
      </iconSet>
    </cfRule>
    <cfRule type="iconSet" priority="518">
      <iconSet iconSet="3Symbols">
        <cfvo type="percent" val="0"/>
        <cfvo type="num" val="35"/>
        <cfvo type="num" val="60"/>
      </iconSet>
    </cfRule>
    <cfRule type="iconSet" priority="519">
      <iconSet iconSet="3Symbols">
        <cfvo type="percent" val="0"/>
        <cfvo type="percent" val="33"/>
        <cfvo type="percent" val="67"/>
      </iconSet>
    </cfRule>
    <cfRule type="iconSet" priority="520">
      <iconSet iconSet="3Symbols">
        <cfvo type="percent" val="0"/>
        <cfvo type="num" val="33"/>
        <cfvo type="num" val="67"/>
      </iconSet>
    </cfRule>
  </conditionalFormatting>
  <conditionalFormatting sqref="AP26:AQ26">
    <cfRule type="iconSet" priority="285">
      <iconSet iconSet="3Symbols">
        <cfvo type="percent" val="0"/>
        <cfvo type="percent" val="33"/>
        <cfvo type="percent" val="55"/>
      </iconSet>
    </cfRule>
    <cfRule type="iconSet" priority="286">
      <iconSet>
        <cfvo type="percent" val="0"/>
        <cfvo type="percent" val="33"/>
        <cfvo type="percent" val="67"/>
      </iconSet>
    </cfRule>
    <cfRule type="iconSet" priority="287">
      <iconSet>
        <cfvo type="percent" val="0"/>
        <cfvo type="percent" val="33"/>
        <cfvo type="percent" val="67"/>
      </iconSet>
    </cfRule>
    <cfRule type="iconSet" priority="290">
      <iconSet iconSet="3Symbols">
        <cfvo type="percent" val="0"/>
        <cfvo type="num" val="35"/>
        <cfvo type="num" val="60"/>
      </iconSet>
    </cfRule>
    <cfRule type="iconSet" priority="291">
      <iconSet iconSet="3Symbols">
        <cfvo type="percent" val="0"/>
        <cfvo type="percent" val="33"/>
        <cfvo type="percent" val="67"/>
      </iconSet>
    </cfRule>
    <cfRule type="iconSet" priority="292">
      <iconSet iconSet="3Symbols">
        <cfvo type="percent" val="0"/>
        <cfvo type="num" val="33"/>
        <cfvo type="num" val="67"/>
      </iconSet>
    </cfRule>
  </conditionalFormatting>
  <conditionalFormatting sqref="AP27:AQ27">
    <cfRule type="iconSet" priority="268">
      <iconSet iconSet="3Symbols">
        <cfvo type="percent" val="0"/>
        <cfvo type="percent" val="33"/>
        <cfvo type="percent" val="55"/>
      </iconSet>
    </cfRule>
    <cfRule type="iconSet" priority="269">
      <iconSet>
        <cfvo type="percent" val="0"/>
        <cfvo type="percent" val="33"/>
        <cfvo type="percent" val="67"/>
      </iconSet>
    </cfRule>
    <cfRule type="iconSet" priority="270">
      <iconSet>
        <cfvo type="percent" val="0"/>
        <cfvo type="percent" val="33"/>
        <cfvo type="percent" val="67"/>
      </iconSet>
    </cfRule>
    <cfRule type="iconSet" priority="273">
      <iconSet iconSet="3Symbols">
        <cfvo type="percent" val="0"/>
        <cfvo type="num" val="35"/>
        <cfvo type="num" val="60"/>
      </iconSet>
    </cfRule>
    <cfRule type="iconSet" priority="274">
      <iconSet iconSet="3Symbols">
        <cfvo type="percent" val="0"/>
        <cfvo type="percent" val="33"/>
        <cfvo type="percent" val="67"/>
      </iconSet>
    </cfRule>
    <cfRule type="iconSet" priority="275">
      <iconSet iconSet="3Symbols">
        <cfvo type="percent" val="0"/>
        <cfvo type="num" val="33"/>
        <cfvo type="num" val="67"/>
      </iconSet>
    </cfRule>
  </conditionalFormatting>
  <conditionalFormatting sqref="AP30:AQ35 AP38:AQ42">
    <cfRule type="iconSet" priority="506">
      <iconSet iconSet="3Symbols">
        <cfvo type="percent" val="0"/>
        <cfvo type="num" val="35"/>
        <cfvo type="num" val="60"/>
      </iconSet>
    </cfRule>
    <cfRule type="iconSet" priority="507">
      <iconSet iconSet="3Symbols">
        <cfvo type="percent" val="0"/>
        <cfvo type="percent" val="33"/>
        <cfvo type="percent" val="67"/>
      </iconSet>
    </cfRule>
  </conditionalFormatting>
  <conditionalFormatting sqref="AP34:AQ35 AP38:AQ38">
    <cfRule type="iconSet" priority="418">
      <iconSet iconSet="3Symbols">
        <cfvo type="percent" val="0"/>
        <cfvo type="num" val="33"/>
        <cfvo type="num" val="67"/>
      </iconSet>
    </cfRule>
    <cfRule type="iconSet" priority="419">
      <iconSet>
        <cfvo type="percent" val="0"/>
        <cfvo type="percent" val="33"/>
        <cfvo type="percent" val="67"/>
      </iconSet>
    </cfRule>
    <cfRule type="iconSet" priority="420">
      <iconSet>
        <cfvo type="percent" val="0"/>
        <cfvo type="percent" val="33"/>
        <cfvo type="percent" val="67"/>
      </iconSet>
    </cfRule>
    <cfRule type="iconSet" priority="423">
      <iconSet iconSet="3Symbols">
        <cfvo type="percent" val="0"/>
        <cfvo type="percent" val="33"/>
        <cfvo type="percent" val="67"/>
      </iconSet>
    </cfRule>
    <cfRule type="iconSet" priority="424">
      <iconSet>
        <cfvo type="percent" val="0"/>
        <cfvo type="percent" val="33"/>
        <cfvo type="percent" val="67"/>
      </iconSet>
    </cfRule>
    <cfRule type="iconSet" priority="430">
      <iconSet>
        <cfvo type="percent" val="0"/>
        <cfvo type="percent" val="33"/>
        <cfvo type="percent" val="67"/>
      </iconSet>
    </cfRule>
  </conditionalFormatting>
  <conditionalFormatting sqref="AP34:AQ35">
    <cfRule type="iconSet" priority="427">
      <iconSet iconSet="3Symbols">
        <cfvo type="percent" val="0"/>
        <cfvo type="percent" val="33"/>
        <cfvo type="percent" val="67"/>
      </iconSet>
    </cfRule>
    <cfRule type="iconSet" priority="428">
      <iconSet>
        <cfvo type="percent" val="0"/>
        <cfvo type="percent" val="33"/>
        <cfvo type="percent" val="67"/>
      </iconSet>
    </cfRule>
  </conditionalFormatting>
  <conditionalFormatting sqref="AP36:AQ36">
    <cfRule type="iconSet" priority="319">
      <iconSet iconSet="3Symbols">
        <cfvo type="percent" val="0"/>
        <cfvo type="num" val="33"/>
        <cfvo type="num" val="67"/>
      </iconSet>
    </cfRule>
    <cfRule type="iconSet" priority="320">
      <iconSet>
        <cfvo type="percent" val="0"/>
        <cfvo type="percent" val="33"/>
        <cfvo type="percent" val="67"/>
      </iconSet>
    </cfRule>
    <cfRule type="iconSet" priority="321">
      <iconSet>
        <cfvo type="percent" val="0"/>
        <cfvo type="percent" val="33"/>
        <cfvo type="percent" val="67"/>
      </iconSet>
    </cfRule>
    <cfRule type="iconSet" priority="324">
      <iconSet iconSet="3Symbols">
        <cfvo type="percent" val="0"/>
        <cfvo type="percent" val="33"/>
        <cfvo type="percent" val="67"/>
      </iconSet>
    </cfRule>
    <cfRule type="iconSet" priority="325">
      <iconSet>
        <cfvo type="percent" val="0"/>
        <cfvo type="percent" val="33"/>
        <cfvo type="percent" val="67"/>
      </iconSet>
    </cfRule>
    <cfRule type="iconSet" priority="326">
      <iconSet iconSet="3Symbols">
        <cfvo type="percent" val="0"/>
        <cfvo type="percent" val="33"/>
        <cfvo type="percent" val="67"/>
      </iconSet>
    </cfRule>
    <cfRule type="iconSet" priority="327">
      <iconSet>
        <cfvo type="percent" val="0"/>
        <cfvo type="percent" val="33"/>
        <cfvo type="percent" val="67"/>
      </iconSet>
    </cfRule>
    <cfRule type="iconSet" priority="328">
      <iconSet>
        <cfvo type="percent" val="0"/>
        <cfvo type="percent" val="33"/>
        <cfvo type="percent" val="67"/>
      </iconSet>
    </cfRule>
    <cfRule type="iconSet" priority="330">
      <iconSet iconSet="3Symbols">
        <cfvo type="percent" val="0"/>
        <cfvo type="num" val="35"/>
        <cfvo type="num" val="60"/>
      </iconSet>
    </cfRule>
    <cfRule type="iconSet" priority="331">
      <iconSet iconSet="3Symbols">
        <cfvo type="percent" val="0"/>
        <cfvo type="percent" val="33"/>
        <cfvo type="percent" val="67"/>
      </iconSet>
    </cfRule>
  </conditionalFormatting>
  <conditionalFormatting sqref="AP37:AQ37">
    <cfRule type="iconSet" priority="332">
      <iconSet iconSet="3Symbols">
        <cfvo type="percent" val="0"/>
        <cfvo type="num" val="33"/>
        <cfvo type="num" val="67"/>
      </iconSet>
    </cfRule>
    <cfRule type="iconSet" priority="333">
      <iconSet>
        <cfvo type="percent" val="0"/>
        <cfvo type="percent" val="33"/>
        <cfvo type="percent" val="67"/>
      </iconSet>
    </cfRule>
    <cfRule type="iconSet" priority="334">
      <iconSet>
        <cfvo type="percent" val="0"/>
        <cfvo type="percent" val="33"/>
        <cfvo type="percent" val="67"/>
      </iconSet>
    </cfRule>
    <cfRule type="iconSet" priority="337">
      <iconSet iconSet="3Symbols">
        <cfvo type="percent" val="0"/>
        <cfvo type="percent" val="33"/>
        <cfvo type="percent" val="67"/>
      </iconSet>
    </cfRule>
    <cfRule type="iconSet" priority="338">
      <iconSet>
        <cfvo type="percent" val="0"/>
        <cfvo type="percent" val="33"/>
        <cfvo type="percent" val="67"/>
      </iconSet>
    </cfRule>
    <cfRule type="iconSet" priority="339">
      <iconSet iconSet="3Symbols">
        <cfvo type="percent" val="0"/>
        <cfvo type="percent" val="33"/>
        <cfvo type="percent" val="67"/>
      </iconSet>
    </cfRule>
    <cfRule type="iconSet" priority="340">
      <iconSet>
        <cfvo type="percent" val="0"/>
        <cfvo type="percent" val="33"/>
        <cfvo type="percent" val="67"/>
      </iconSet>
    </cfRule>
    <cfRule type="iconSet" priority="341">
      <iconSet>
        <cfvo type="percent" val="0"/>
        <cfvo type="percent" val="33"/>
        <cfvo type="percent" val="67"/>
      </iconSet>
    </cfRule>
    <cfRule type="iconSet" priority="343">
      <iconSet iconSet="3Symbols">
        <cfvo type="percent" val="0"/>
        <cfvo type="num" val="35"/>
        <cfvo type="num" val="60"/>
      </iconSet>
    </cfRule>
    <cfRule type="iconSet" priority="344">
      <iconSet iconSet="3Symbols">
        <cfvo type="percent" val="0"/>
        <cfvo type="percent" val="33"/>
        <cfvo type="percent" val="67"/>
      </iconSet>
    </cfRule>
  </conditionalFormatting>
  <conditionalFormatting sqref="AP38:AQ38">
    <cfRule type="iconSet" priority="425">
      <iconSet iconSet="3Symbols">
        <cfvo type="percent" val="0"/>
        <cfvo type="percent" val="33"/>
        <cfvo type="percent" val="67"/>
      </iconSet>
    </cfRule>
    <cfRule type="iconSet" priority="426">
      <iconSet>
        <cfvo type="percent" val="0"/>
        <cfvo type="percent" val="33"/>
        <cfvo type="percent" val="67"/>
      </iconSet>
    </cfRule>
  </conditionalFormatting>
  <conditionalFormatting sqref="AP40:AQ42">
    <cfRule type="iconSet" priority="505">
      <iconSet>
        <cfvo type="percent" val="0"/>
        <cfvo type="percent" val="33"/>
        <cfvo type="percent" val="67"/>
      </iconSet>
    </cfRule>
    <cfRule type="iconSet" priority="508">
      <iconSet iconSet="3Symbols">
        <cfvo type="percent" val="0"/>
        <cfvo type="percent" val="33"/>
        <cfvo type="percent" val="67"/>
      </iconSet>
    </cfRule>
    <cfRule type="iconSet" priority="509">
      <iconSet iconSet="3Symbols">
        <cfvo type="percent" val="0"/>
        <cfvo type="num" val="33"/>
        <cfvo type="num" val="67"/>
      </iconSet>
    </cfRule>
    <cfRule type="iconSet" priority="510">
      <iconSet>
        <cfvo type="percent" val="0"/>
        <cfvo type="percent" val="33"/>
        <cfvo type="percent" val="67"/>
      </iconSet>
    </cfRule>
  </conditionalFormatting>
  <conditionalFormatting sqref="AP44:AQ44">
    <cfRule type="iconSet" priority="396">
      <iconSet iconSet="3Symbols">
        <cfvo type="percent" val="0"/>
        <cfvo type="num" val="33"/>
        <cfvo type="num" val="67"/>
      </iconSet>
    </cfRule>
    <cfRule type="iconSet" priority="397">
      <iconSet>
        <cfvo type="percent" val="0"/>
        <cfvo type="percent" val="33"/>
        <cfvo type="percent" val="67"/>
      </iconSet>
    </cfRule>
    <cfRule type="iconSet" priority="398">
      <iconSet>
        <cfvo type="percent" val="0"/>
        <cfvo type="percent" val="33"/>
        <cfvo type="percent" val="67"/>
      </iconSet>
    </cfRule>
    <cfRule type="iconSet" priority="401">
      <iconSet iconSet="3Symbols">
        <cfvo type="percent" val="0"/>
        <cfvo type="percent" val="33"/>
        <cfvo type="percent" val="67"/>
      </iconSet>
    </cfRule>
    <cfRule type="iconSet" priority="402">
      <iconSet>
        <cfvo type="percent" val="0"/>
        <cfvo type="percent" val="33"/>
        <cfvo type="percent" val="67"/>
      </iconSet>
    </cfRule>
    <cfRule type="iconSet" priority="403">
      <iconSet iconSet="3Symbols">
        <cfvo type="percent" val="0"/>
        <cfvo type="percent" val="33"/>
        <cfvo type="percent" val="67"/>
      </iconSet>
    </cfRule>
    <cfRule type="iconSet" priority="404">
      <iconSet>
        <cfvo type="percent" val="0"/>
        <cfvo type="percent" val="33"/>
        <cfvo type="percent" val="67"/>
      </iconSet>
    </cfRule>
    <cfRule type="iconSet" priority="405">
      <iconSet>
        <cfvo type="percent" val="0"/>
        <cfvo type="percent" val="33"/>
        <cfvo type="percent" val="67"/>
      </iconSet>
    </cfRule>
    <cfRule type="iconSet" priority="406">
      <iconSet iconSet="3Symbols">
        <cfvo type="percent" val="0"/>
        <cfvo type="percent" val="33"/>
        <cfvo type="percent" val="67"/>
      </iconSet>
    </cfRule>
    <cfRule type="iconSet" priority="407">
      <iconSet>
        <cfvo type="percent" val="0"/>
        <cfvo type="percent" val="33"/>
        <cfvo type="percent" val="67"/>
      </iconSet>
    </cfRule>
    <cfRule type="iconSet" priority="408">
      <iconSet>
        <cfvo type="percent" val="0"/>
        <cfvo type="percent" val="33"/>
        <cfvo type="percent" val="67"/>
      </iconSet>
    </cfRule>
    <cfRule type="iconSet" priority="409">
      <iconSet>
        <cfvo type="percent" val="0"/>
        <cfvo type="percent" val="33"/>
        <cfvo type="percent" val="67"/>
      </iconSet>
    </cfRule>
    <cfRule type="iconSet" priority="410">
      <iconSet iconSet="3Symbols">
        <cfvo type="percent" val="0"/>
        <cfvo type="percent" val="33"/>
        <cfvo type="percent" val="67"/>
      </iconSet>
    </cfRule>
    <cfRule type="iconSet" priority="411">
      <iconSet>
        <cfvo type="percent" val="0"/>
        <cfvo type="percent" val="33"/>
        <cfvo type="percent" val="67"/>
      </iconSet>
    </cfRule>
    <cfRule type="iconSet" priority="412">
      <iconSet>
        <cfvo type="percent" val="0"/>
        <cfvo type="percent" val="33"/>
        <cfvo type="percent" val="67"/>
      </iconSet>
    </cfRule>
    <cfRule type="iconSet" priority="413">
      <iconSet>
        <cfvo type="percent" val="0"/>
        <cfvo type="percent" val="33"/>
        <cfvo type="percent" val="67"/>
      </iconSet>
    </cfRule>
    <cfRule type="iconSet" priority="415">
      <iconSet>
        <cfvo type="percent" val="0"/>
        <cfvo type="percent" val="33"/>
        <cfvo type="percent" val="67"/>
      </iconSet>
    </cfRule>
    <cfRule type="iconSet" priority="416">
      <iconSet iconSet="3Symbols">
        <cfvo type="percent" val="0"/>
        <cfvo type="num" val="35"/>
        <cfvo type="num" val="60"/>
      </iconSet>
    </cfRule>
    <cfRule type="iconSet" priority="417">
      <iconSet iconSet="3Symbols">
        <cfvo type="percent" val="0"/>
        <cfvo type="percent" val="33"/>
        <cfvo type="percent" val="67"/>
      </iconSet>
    </cfRule>
  </conditionalFormatting>
  <conditionalFormatting sqref="AQ7:AQ11">
    <cfRule type="iconSet" priority="468">
      <iconSet>
        <cfvo type="percent" val="0"/>
        <cfvo type="percent" val="33"/>
        <cfvo type="percent" val="67"/>
      </iconSet>
    </cfRule>
  </conditionalFormatting>
  <conditionalFormatting sqref="AQ12:AQ13">
    <cfRule type="iconSet" priority="484">
      <iconSet>
        <cfvo type="percent" val="0"/>
        <cfvo type="percent" val="33"/>
        <cfvo type="percent" val="67"/>
      </iconSet>
    </cfRule>
  </conditionalFormatting>
  <conditionalFormatting sqref="AQ18">
    <cfRule type="iconSet" priority="350">
      <iconSet>
        <cfvo type="percent" val="0"/>
        <cfvo type="percent" val="33"/>
        <cfvo type="percent" val="67"/>
      </iconSet>
    </cfRule>
  </conditionalFormatting>
  <conditionalFormatting sqref="AQ23:AQ24">
    <cfRule type="iconSet" priority="383">
      <iconSet>
        <cfvo type="percent" val="0"/>
        <cfvo type="percent" val="33"/>
        <cfvo type="percent" val="67"/>
      </iconSet>
    </cfRule>
  </conditionalFormatting>
  <conditionalFormatting sqref="AQ25 AQ21:AQ22 AQ28:AQ29">
    <cfRule type="iconSet" priority="516">
      <iconSet>
        <cfvo type="percent" val="0"/>
        <cfvo type="percent" val="33"/>
        <cfvo type="percent" val="67"/>
      </iconSet>
    </cfRule>
  </conditionalFormatting>
  <conditionalFormatting sqref="AQ26">
    <cfRule type="iconSet" priority="288">
      <iconSet>
        <cfvo type="percent" val="0"/>
        <cfvo type="percent" val="33"/>
        <cfvo type="percent" val="67"/>
      </iconSet>
    </cfRule>
  </conditionalFormatting>
  <conditionalFormatting sqref="AQ27">
    <cfRule type="iconSet" priority="271">
      <iconSet>
        <cfvo type="percent" val="0"/>
        <cfvo type="percent" val="33"/>
        <cfvo type="percent" val="67"/>
      </iconSet>
    </cfRule>
  </conditionalFormatting>
  <conditionalFormatting sqref="AQ34:AQ35 AQ38">
    <cfRule type="iconSet" priority="421">
      <iconSet>
        <cfvo type="percent" val="0"/>
        <cfvo type="percent" val="33"/>
        <cfvo type="percent" val="67"/>
      </iconSet>
    </cfRule>
  </conditionalFormatting>
  <conditionalFormatting sqref="AQ35">
    <cfRule type="iconSet" priority="432">
      <iconSet>
        <cfvo type="percent" val="0"/>
        <cfvo type="percent" val="33"/>
        <cfvo type="percent" val="67"/>
      </iconSet>
    </cfRule>
  </conditionalFormatting>
  <conditionalFormatting sqref="AQ36">
    <cfRule type="iconSet" priority="322">
      <iconSet>
        <cfvo type="percent" val="0"/>
        <cfvo type="percent" val="33"/>
        <cfvo type="percent" val="67"/>
      </iconSet>
    </cfRule>
    <cfRule type="iconSet" priority="329">
      <iconSet>
        <cfvo type="percent" val="0"/>
        <cfvo type="percent" val="33"/>
        <cfvo type="percent" val="67"/>
      </iconSet>
    </cfRule>
  </conditionalFormatting>
  <conditionalFormatting sqref="AQ37">
    <cfRule type="iconSet" priority="335">
      <iconSet>
        <cfvo type="percent" val="0"/>
        <cfvo type="percent" val="33"/>
        <cfvo type="percent" val="67"/>
      </iconSet>
    </cfRule>
    <cfRule type="iconSet" priority="342">
      <iconSet>
        <cfvo type="percent" val="0"/>
        <cfvo type="percent" val="33"/>
        <cfvo type="percent" val="67"/>
      </iconSet>
    </cfRule>
  </conditionalFormatting>
  <conditionalFormatting sqref="AQ38">
    <cfRule type="iconSet" priority="431">
      <iconSet>
        <cfvo type="percent" val="0"/>
        <cfvo type="percent" val="33"/>
        <cfvo type="percent" val="67"/>
      </iconSet>
    </cfRule>
  </conditionalFormatting>
  <conditionalFormatting sqref="AQ40:AQ41">
    <cfRule type="iconSet" priority="429">
      <iconSet>
        <cfvo type="percent" val="0"/>
        <cfvo type="percent" val="33"/>
        <cfvo type="percent" val="67"/>
      </iconSet>
    </cfRule>
  </conditionalFormatting>
  <conditionalFormatting sqref="AQ40:AQ42">
    <cfRule type="iconSet" priority="511">
      <iconSet>
        <cfvo type="percent" val="0"/>
        <cfvo type="percent" val="33"/>
        <cfvo type="percent" val="67"/>
      </iconSet>
    </cfRule>
  </conditionalFormatting>
  <conditionalFormatting sqref="AQ44">
    <cfRule type="iconSet" priority="399">
      <iconSet>
        <cfvo type="percent" val="0"/>
        <cfvo type="percent" val="33"/>
        <cfvo type="percent" val="67"/>
      </iconSet>
    </cfRule>
    <cfRule type="iconSet" priority="414">
      <iconSet>
        <cfvo type="percent" val="0"/>
        <cfvo type="percent" val="33"/>
        <cfvo type="percent" val="67"/>
      </iconSet>
    </cfRule>
  </conditionalFormatting>
  <pageMargins left="0.2" right="0.2" top="0.49" bottom="0.39370078740157483" header="0.44" footer="0.53"/>
  <pageSetup paperSize="5" scale="51" orientation="landscape" r:id="rId1"/>
  <headerFooter alignWithMargins="0"/>
  <drawing r:id="rId2"/>
  <legacy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1106690B-5CD3-473E-94B5-5AA6374A4E13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P16</xm:sqref>
        </x14:conditionalFormatting>
        <x14:conditionalFormatting xmlns:xm="http://schemas.microsoft.com/office/excel/2006/main">
          <x14:cfRule type="dataBar" id="{1348A4BD-D19D-435A-8027-BBC4AF49D1EE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P18</xm:sqref>
        </x14:conditionalFormatting>
        <x14:conditionalFormatting xmlns:xm="http://schemas.microsoft.com/office/excel/2006/main">
          <x14:cfRule type="dataBar" id="{861254C0-491F-4705-9912-95C4C2AAB279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P26:P27</xm:sqref>
        </x14:conditionalFormatting>
        <x14:conditionalFormatting xmlns:xm="http://schemas.microsoft.com/office/excel/2006/main">
          <x14:cfRule type="dataBar" id="{9E0C0758-56A7-437B-9E4B-4BE13660600E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P36</xm:sqref>
        </x14:conditionalFormatting>
        <x14:conditionalFormatting xmlns:xm="http://schemas.microsoft.com/office/excel/2006/main">
          <x14:cfRule type="dataBar" id="{24EB5090-2AED-4435-A885-3579B2F9E4C4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P37</xm:sqref>
        </x14:conditionalFormatting>
        <x14:conditionalFormatting xmlns:xm="http://schemas.microsoft.com/office/excel/2006/main">
          <x14:cfRule type="dataBar" id="{F7B16B7C-FE75-4670-A1BD-E4D931733E39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P77:P1048576 P1 O73:O76 P17 P19:P25 P28:P35 P5:P15 P72 P38:P68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CONSOLIDADO</vt:lpstr>
      <vt:lpstr>CONSOLIDADO!Área_de_impresión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Jeyny Faisuly Cruz Cáceres</dc:creator>
  <cp:lastModifiedBy>Jeyny Faisuly Cruz Cáceres</cp:lastModifiedBy>
  <dcterms:created xsi:type="dcterms:W3CDTF">2026-01-06T14:57:16Z</dcterms:created>
  <dcterms:modified xsi:type="dcterms:W3CDTF">2026-01-06T14:58:11Z</dcterms:modified>
</cp:coreProperties>
</file>