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Ejec Pptal Acum MAYO 2015 WEB" sheetId="2" r:id="rId1"/>
  </sheets>
  <definedNames>
    <definedName name="_xlnm.Print_Area" localSheetId="0">'Ejec Pptal Acum MAYO 2015 WEB'!$A$1:$Y$37</definedName>
  </definedNames>
  <calcPr calcId="145621"/>
</workbook>
</file>

<file path=xl/calcChain.xml><?xml version="1.0" encoding="utf-8"?>
<calcChain xmlns="http://schemas.openxmlformats.org/spreadsheetml/2006/main">
  <c r="V13" i="2" l="1"/>
  <c r="W13" i="2"/>
  <c r="X13" i="2"/>
  <c r="Y13" i="2"/>
  <c r="V14" i="2"/>
  <c r="W14" i="2"/>
  <c r="X14" i="2"/>
  <c r="Y14" i="2"/>
  <c r="V16" i="2"/>
  <c r="W16" i="2"/>
  <c r="X16" i="2"/>
  <c r="Y16" i="2"/>
  <c r="V17" i="2"/>
  <c r="W17" i="2"/>
  <c r="X17" i="2"/>
  <c r="Y17" i="2"/>
  <c r="V18" i="2"/>
  <c r="W18" i="2"/>
  <c r="X18" i="2"/>
  <c r="Y18" i="2"/>
  <c r="V20" i="2"/>
  <c r="W20" i="2"/>
  <c r="X20" i="2"/>
  <c r="Y20" i="2"/>
  <c r="V21" i="2"/>
  <c r="W21" i="2"/>
  <c r="X21" i="2"/>
  <c r="Y21" i="2"/>
  <c r="V22" i="2"/>
  <c r="W22" i="2"/>
  <c r="X22" i="2"/>
  <c r="Y22" i="2"/>
  <c r="V23" i="2"/>
  <c r="W23" i="2"/>
  <c r="X23" i="2"/>
  <c r="Y23" i="2"/>
  <c r="V24" i="2"/>
  <c r="W24" i="2"/>
  <c r="X24" i="2"/>
  <c r="Y24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Y7" i="2"/>
  <c r="X7" i="2"/>
  <c r="W7" i="2"/>
  <c r="V7" i="2"/>
  <c r="Y6" i="2"/>
  <c r="X6" i="2"/>
  <c r="W6" i="2"/>
  <c r="V6" i="2"/>
  <c r="T34" i="2"/>
  <c r="S34" i="2"/>
  <c r="R34" i="2"/>
  <c r="Q34" i="2"/>
  <c r="P34" i="2"/>
  <c r="O34" i="2"/>
  <c r="N34" i="2"/>
  <c r="M34" i="2"/>
  <c r="L34" i="2"/>
  <c r="K34" i="2"/>
  <c r="T33" i="2"/>
  <c r="S33" i="2"/>
  <c r="R33" i="2"/>
  <c r="W33" i="2" s="1"/>
  <c r="Q33" i="2"/>
  <c r="P33" i="2"/>
  <c r="O33" i="2"/>
  <c r="N33" i="2"/>
  <c r="M33" i="2"/>
  <c r="L33" i="2"/>
  <c r="K33" i="2"/>
  <c r="T30" i="2"/>
  <c r="S30" i="2"/>
  <c r="R30" i="2"/>
  <c r="Q30" i="2"/>
  <c r="V30" i="2" s="1"/>
  <c r="P30" i="2"/>
  <c r="O30" i="2"/>
  <c r="N30" i="2"/>
  <c r="M30" i="2"/>
  <c r="L30" i="2"/>
  <c r="K30" i="2"/>
  <c r="T29" i="2"/>
  <c r="S29" i="2"/>
  <c r="R29" i="2"/>
  <c r="Q29" i="2"/>
  <c r="V29" i="2" s="1"/>
  <c r="P29" i="2"/>
  <c r="O29" i="2"/>
  <c r="N29" i="2"/>
  <c r="M29" i="2"/>
  <c r="L29" i="2"/>
  <c r="K29" i="2"/>
  <c r="T28" i="2"/>
  <c r="S28" i="2"/>
  <c r="R28" i="2"/>
  <c r="Q28" i="2"/>
  <c r="V28" i="2" s="1"/>
  <c r="P28" i="2"/>
  <c r="O28" i="2"/>
  <c r="N28" i="2"/>
  <c r="M28" i="2"/>
  <c r="L28" i="2"/>
  <c r="K28" i="2"/>
  <c r="K35" i="2" l="1"/>
  <c r="S35" i="2"/>
  <c r="R31" i="2"/>
  <c r="R37" i="2" s="1"/>
  <c r="W30" i="2"/>
  <c r="L35" i="2"/>
  <c r="P35" i="2"/>
  <c r="T35" i="2"/>
  <c r="X35" i="2" s="1"/>
  <c r="N35" i="2"/>
  <c r="O35" i="2"/>
  <c r="Y35" i="2"/>
  <c r="W34" i="2"/>
  <c r="K31" i="2"/>
  <c r="S31" i="2"/>
  <c r="Q35" i="2"/>
  <c r="V35" i="2" s="1"/>
  <c r="L31" i="2"/>
  <c r="L37" i="2" s="1"/>
  <c r="P31" i="2"/>
  <c r="T31" i="2"/>
  <c r="X29" i="2"/>
  <c r="W29" i="2"/>
  <c r="Y30" i="2"/>
  <c r="X30" i="2"/>
  <c r="R35" i="2"/>
  <c r="Y34" i="2"/>
  <c r="V34" i="2"/>
  <c r="W28" i="2"/>
  <c r="O31" i="2"/>
  <c r="O37" i="2" s="1"/>
  <c r="W35" i="2"/>
  <c r="Y29" i="2"/>
  <c r="V33" i="2"/>
  <c r="X31" i="2"/>
  <c r="M31" i="2"/>
  <c r="M35" i="2"/>
  <c r="X34" i="2"/>
  <c r="Q31" i="2"/>
  <c r="X28" i="2"/>
  <c r="X33" i="2"/>
  <c r="N31" i="2"/>
  <c r="N37" i="2" s="1"/>
  <c r="Y28" i="2"/>
  <c r="Y33" i="2"/>
  <c r="T37" i="2" l="1"/>
  <c r="X37" i="2" s="1"/>
  <c r="S37" i="2"/>
  <c r="P37" i="2"/>
  <c r="Y37" i="2" s="1"/>
  <c r="K37" i="2"/>
  <c r="Q37" i="2"/>
  <c r="V37" i="2" s="1"/>
  <c r="V31" i="2"/>
  <c r="W31" i="2"/>
  <c r="W37" i="2"/>
  <c r="M37" i="2"/>
  <c r="Y31" i="2"/>
</calcChain>
</file>

<file path=xl/sharedStrings.xml><?xml version="1.0" encoding="utf-8"?>
<sst xmlns="http://schemas.openxmlformats.org/spreadsheetml/2006/main" count="201" uniqueCount="70">
  <si>
    <t/>
  </si>
  <si>
    <t>TIPO</t>
  </si>
  <si>
    <t>CTA</t>
  </si>
  <si>
    <t>SUB
CTA</t>
  </si>
  <si>
    <t>OBJ</t>
  </si>
  <si>
    <t>ORD</t>
  </si>
  <si>
    <t>SOR
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</si>
  <si>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</si>
  <si>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</si>
  <si>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</si>
  <si>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</si>
  <si>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</si>
  <si>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</si>
  <si>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</si>
  <si>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</si>
  <si>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</si>
  <si>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</si>
  <si>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</si>
  <si>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</si>
  <si>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</si>
  <si>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</si>
  <si>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</si>
  <si>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</si>
  <si>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</si>
  <si>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</si>
  <si>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</si>
  <si>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</si>
  <si>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</si>
  <si>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</si>
  <si>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</si>
  <si>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</si>
  <si>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</si>
  <si>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</si>
  <si>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</si>
  <si>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</si>
  <si>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</si>
  <si>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</si>
  <si>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</si>
  <si>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</si>
  <si>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</si>
  <si>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</si>
  <si>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</si>
  <si>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</si>
  <si>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MESADAS PENSIONALES</t>
  </si>
  <si>
    <t>6</t>
  </si>
  <si>
    <t>SENTENCIAS Y CONCILIACIONES</t>
  </si>
  <si>
    <t>C</t>
  </si>
  <si>
    <t>113</t>
  </si>
  <si>
    <t>1000</t>
  </si>
  <si>
    <t>MANTENIMIENTO ADECUACION Y DOTACIÓN DEL EDIFICIO SEDE DEL DAFP BOGOTA</t>
  </si>
  <si>
    <t>123</t>
  </si>
  <si>
    <t>MEJORAMIENTO FORTALECIMIENTO DE LA CAPACIDAD INSTITUCIONAL PARA EL DESARROLLO DE POLITICAS PUBLICAS. NACIONAL</t>
  </si>
  <si>
    <t>520</t>
  </si>
  <si>
    <t>MEJORAMIENTO DE LA GESTION DE LAS POLITICAS PUBLICAS A TRAVES DE LAS TECNOLOGIAS DE INFORMACION TICS</t>
  </si>
  <si>
    <t>%
Comp/
Aprop.</t>
  </si>
  <si>
    <t>%
Oblig/
Aprop.</t>
  </si>
  <si>
    <t>%
Pagos/
Aprop.</t>
  </si>
  <si>
    <t>DEPARTAMENTO ADMINISTRATIVO DE LA FUNCIÓN PÚBLICA</t>
  </si>
  <si>
    <t>REPORTE EJECUCIÓN PRESUPUESTAL</t>
  </si>
  <si>
    <t>Ejecución Presupuestal Acumulada al 31 de MAYO de 2015</t>
  </si>
  <si>
    <t>TOTAL PRESUPUESTO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</si>
  <si>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</si>
  <si>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</si>
  <si>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</si>
  <si>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</si>
  <si>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</si>
  <si>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</si>
  <si>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</si>
  <si>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</si>
  <si>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 xml:space="preserve"> %
Aprop Disp/ Aprop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</si>
</sst>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8"/>
      <color rgb="FF000000"/>
      <name val="Times New Roman"/>
      <family val="1"/>
    </font>
    <font>
      <sz val="8"/>
      <color indexed="8"/>
      <name val="Arial"/>
      <family val="2"/>
    </font>
    <font>
      <b/>
      <sz val="8"/>
      <name val="Calibri"/>
      <family val="2"/>
    </font>
    <font>
      <b/>
      <sz val="11"/>
      <color indexed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/>
    <xf numFmtId="39" fontId="2" fillId="0" borderId="1" xfId="0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/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39" fontId="2" fillId="0" borderId="2" xfId="0" applyNumberFormat="1" applyFont="1" applyFill="1" applyBorder="1" applyAlignment="1">
      <alignment horizontal="right" vertical="center" wrapText="1" readingOrder="1"/>
    </xf>
    <xf numFmtId="39" fontId="2" fillId="0" borderId="3" xfId="0" applyNumberFormat="1" applyFont="1" applyFill="1" applyBorder="1" applyAlignment="1">
      <alignment horizontal="right" vertical="center" wrapText="1" readingOrder="1"/>
    </xf>
    <xf numFmtId="39" fontId="2" fillId="0" borderId="0" xfId="0" applyNumberFormat="1" applyFont="1" applyFill="1" applyBorder="1" applyAlignment="1">
      <alignment horizontal="right" vertical="center" wrapText="1" readingOrder="1"/>
    </xf>
    <xf numFmtId="2" fontId="5" fillId="0" borderId="0" xfId="0" applyNumberFormat="1" applyFont="1" applyFill="1" applyBorder="1"/>
    <xf numFmtId="4" fontId="7" fillId="0" borderId="0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  <xf numFmtId="39" fontId="5" fillId="0" borderId="1" xfId="0" applyNumberFormat="1" applyFont="1" applyFill="1" applyBorder="1"/>
    <xf numFmtId="4" fontId="1" fillId="0" borderId="0" xfId="0" applyNumberFormat="1" applyFont="1" applyFill="1" applyBorder="1" applyAlignment="1" applyProtection="1"/>
    <xf numFmtId="39" fontId="5" fillId="0" borderId="0" xfId="0" applyNumberFormat="1" applyFont="1" applyFill="1" applyBorder="1"/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Fill="1" applyBorder="1"/>
    <xf numFmtId="0" fontId="2" fillId="0" borderId="7" xfId="0" applyNumberFormat="1" applyFont="1" applyFill="1" applyBorder="1" applyAlignment="1">
      <alignment horizontal="center" vertical="center" wrapText="1" readingOrder="1"/>
    </xf>
    <xf numFmtId="2" fontId="5" fillId="0" borderId="8" xfId="0" applyNumberFormat="1" applyFont="1" applyFill="1" applyBorder="1"/>
    <xf numFmtId="0" fontId="2" fillId="0" borderId="9" xfId="0" applyNumberFormat="1" applyFont="1" applyFill="1" applyBorder="1" applyAlignment="1">
      <alignment horizontal="center" vertical="center" wrapText="1" readingOrder="1"/>
    </xf>
    <xf numFmtId="0" fontId="2" fillId="0" borderId="10" xfId="0" applyNumberFormat="1" applyFont="1" applyFill="1" applyBorder="1" applyAlignment="1">
      <alignment horizontal="center" vertical="center" wrapText="1" readingOrder="1"/>
    </xf>
    <xf numFmtId="0" fontId="2" fillId="0" borderId="10" xfId="0" applyNumberFormat="1" applyFont="1" applyFill="1" applyBorder="1" applyAlignment="1">
      <alignment horizontal="left" vertical="center" wrapText="1" readingOrder="1"/>
    </xf>
    <xf numFmtId="39" fontId="2" fillId="0" borderId="10" xfId="0" applyNumberFormat="1" applyFont="1" applyFill="1" applyBorder="1" applyAlignment="1">
      <alignment horizontal="right" vertical="center" wrapText="1" readingOrder="1"/>
    </xf>
    <xf numFmtId="0" fontId="5" fillId="0" borderId="10" xfId="0" applyFont="1" applyFill="1" applyBorder="1"/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right" vertical="center" wrapText="1"/>
    </xf>
    <xf numFmtId="2" fontId="5" fillId="0" borderId="11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39" fontId="2" fillId="0" borderId="5" xfId="0" applyNumberFormat="1" applyFont="1" applyFill="1" applyBorder="1" applyAlignment="1">
      <alignment horizontal="right" vertical="center" wrapText="1" readingOrder="1"/>
    </xf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10" xfId="0" applyNumberFormat="1" applyFont="1" applyFill="1" applyBorder="1"/>
    <xf numFmtId="2" fontId="5" fillId="0" borderId="11" xfId="0" applyNumberFormat="1" applyFont="1" applyFill="1" applyBorder="1"/>
    <xf numFmtId="2" fontId="5" fillId="0" borderId="13" xfId="0" applyNumberFormat="1" applyFont="1" applyFill="1" applyBorder="1"/>
    <xf numFmtId="2" fontId="5" fillId="0" borderId="14" xfId="0" applyNumberFormat="1" applyFont="1" applyFill="1" applyBorder="1"/>
    <xf numFmtId="2" fontId="8" fillId="4" borderId="12" xfId="0" applyNumberFormat="1" applyFont="1" applyFill="1" applyBorder="1"/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right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2" fillId="0" borderId="15" xfId="0" applyNumberFormat="1" applyFont="1" applyFill="1" applyBorder="1" applyAlignment="1">
      <alignment horizontal="center" vertical="center" wrapText="1" readingOrder="1"/>
    </xf>
    <xf numFmtId="0" fontId="2" fillId="0" borderId="16" xfId="0" applyNumberFormat="1" applyFont="1" applyFill="1" applyBorder="1" applyAlignment="1">
      <alignment horizontal="center" vertical="center" wrapText="1" readingOrder="1"/>
    </xf>
    <xf numFmtId="0" fontId="2" fillId="0" borderId="17" xfId="0" applyNumberFormat="1" applyFont="1" applyFill="1" applyBorder="1" applyAlignment="1">
      <alignment horizontal="center" vertical="center" wrapText="1" readingOrder="1"/>
    </xf>
    <xf numFmtId="0" fontId="10" fillId="0" borderId="15" xfId="0" applyNumberFormat="1" applyFont="1" applyFill="1" applyBorder="1" applyAlignment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center" vertical="center" wrapText="1" readingOrder="1"/>
    </xf>
    <xf numFmtId="0" fontId="10" fillId="0" borderId="5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0" fontId="10" fillId="5" borderId="5" xfId="0" applyNumberFormat="1" applyFont="1" applyFill="1" applyBorder="1" applyAlignment="1">
      <alignment horizontal="center" vertical="center" wrapText="1" readingOrder="1"/>
    </xf>
    <xf numFmtId="0" fontId="10" fillId="3" borderId="5" xfId="0" applyNumberFormat="1" applyFont="1" applyFill="1" applyBorder="1" applyAlignment="1">
      <alignment horizontal="center" vertical="center" wrapText="1" readingOrder="1"/>
    </xf>
    <xf numFmtId="0" fontId="10" fillId="7" borderId="5" xfId="0" applyNumberFormat="1" applyFont="1" applyFill="1" applyBorder="1" applyAlignment="1">
      <alignment horizontal="center" vertical="center" wrapText="1" readingOrder="1"/>
    </xf>
    <xf numFmtId="0" fontId="8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4" fontId="12" fillId="4" borderId="12" xfId="0" applyNumberFormat="1" applyFont="1" applyFill="1" applyBorder="1" applyAlignment="1" applyProtection="1">
      <alignment horizontal="center" vertical="center"/>
    </xf>
    <xf numFmtId="39" fontId="10" fillId="4" borderId="12" xfId="0" applyNumberFormat="1" applyFont="1" applyFill="1" applyBorder="1" applyAlignment="1">
      <alignment horizontal="right" vertical="center" wrapText="1" readingOrder="1"/>
    </xf>
    <xf numFmtId="0" fontId="8" fillId="4" borderId="12" xfId="0" applyFont="1" applyFill="1" applyBorder="1"/>
    <xf numFmtId="4" fontId="1" fillId="0" borderId="13" xfId="0" applyNumberFormat="1" applyFont="1" applyFill="1" applyBorder="1" applyAlignment="1" applyProtection="1"/>
    <xf numFmtId="39" fontId="5" fillId="0" borderId="13" xfId="0" applyNumberFormat="1" applyFont="1" applyFill="1" applyBorder="1"/>
    <xf numFmtId="0" fontId="5" fillId="0" borderId="13" xfId="0" applyFont="1" applyFill="1" applyBorder="1"/>
    <xf numFmtId="4" fontId="13" fillId="8" borderId="18" xfId="0" applyNumberFormat="1" applyFont="1" applyFill="1" applyBorder="1" applyAlignment="1" applyProtection="1">
      <alignment horizontal="center"/>
    </xf>
    <xf numFmtId="39" fontId="4" fillId="8" borderId="21" xfId="0" applyNumberFormat="1" applyFont="1" applyFill="1" applyBorder="1"/>
    <xf numFmtId="0" fontId="4" fillId="8" borderId="21" xfId="0" applyFont="1" applyFill="1" applyBorder="1"/>
    <xf numFmtId="2" fontId="4" fillId="8" borderId="21" xfId="0" applyNumberFormat="1" applyFont="1" applyFill="1" applyBorder="1"/>
    <xf numFmtId="2" fontId="4" fillId="8" borderId="22" xfId="0" applyNumberFormat="1" applyFont="1" applyFill="1" applyBorder="1"/>
    <xf numFmtId="4" fontId="13" fillId="6" borderId="18" xfId="0" applyNumberFormat="1" applyFont="1" applyFill="1" applyBorder="1" applyAlignment="1" applyProtection="1">
      <alignment horizontal="center"/>
    </xf>
    <xf numFmtId="39" fontId="4" fillId="6" borderId="21" xfId="0" applyNumberFormat="1" applyFont="1" applyFill="1" applyBorder="1"/>
    <xf numFmtId="0" fontId="4" fillId="6" borderId="21" xfId="0" applyFont="1" applyFill="1" applyBorder="1"/>
    <xf numFmtId="2" fontId="4" fillId="6" borderId="21" xfId="0" applyNumberFormat="1" applyFont="1" applyFill="1" applyBorder="1"/>
    <xf numFmtId="2" fontId="4" fillId="6" borderId="22" xfId="0" applyNumberFormat="1" applyFont="1" applyFill="1" applyBorder="1"/>
    <xf numFmtId="4" fontId="13" fillId="4" borderId="23" xfId="0" applyNumberFormat="1" applyFont="1" applyFill="1" applyBorder="1" applyAlignment="1" applyProtection="1">
      <alignment horizontal="center" vertical="center"/>
    </xf>
    <xf numFmtId="39" fontId="4" fillId="4" borderId="21" xfId="0" applyNumberFormat="1" applyFont="1" applyFill="1" applyBorder="1"/>
    <xf numFmtId="0" fontId="4" fillId="4" borderId="21" xfId="0" applyFont="1" applyFill="1" applyBorder="1"/>
    <xf numFmtId="2" fontId="4" fillId="4" borderId="21" xfId="0" applyNumberFormat="1" applyFont="1" applyFill="1" applyBorder="1"/>
    <xf numFmtId="2" fontId="4" fillId="4" borderId="22" xfId="0" applyNumberFormat="1" applyFont="1" applyFill="1" applyBorder="1"/>
    <xf numFmtId="0" fontId="3" fillId="0" borderId="0" xfId="0" applyFont="1" applyFill="1" applyBorder="1" applyAlignment="1">
      <alignment horizontal="center"/>
    </xf>
    <xf numFmtId="4" fontId="9" fillId="9" borderId="18" xfId="0" applyNumberFormat="1" applyFont="1" applyFill="1" applyBorder="1" applyAlignment="1" applyProtection="1">
      <alignment horizontal="center"/>
    </xf>
    <xf numFmtId="4" fontId="9" fillId="9" borderId="19" xfId="0" applyNumberFormat="1" applyFont="1" applyFill="1" applyBorder="1" applyAlignment="1" applyProtection="1">
      <alignment horizontal="center"/>
    </xf>
    <xf numFmtId="4" fontId="9" fillId="9" borderId="2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showGridLines="0" tabSelected="1" workbookViewId="0">
      <selection activeCell="Q22" sqref="Q22"/>
    </sheetView>
  </sheetViews>
  <sheetFormatPr baseColWidth="10" defaultRowHeight="11.25" x14ac:dyDescent="0.2"/>
  <cols>
    <col min="1" max="5" width="4.42578125" style="5" customWidth="1"/>
    <col min="6" max="6" width="4.42578125" style="5" hidden="1" customWidth="1"/>
    <col min="7" max="7" width="6.140625" style="5" customWidth="1"/>
    <col min="8" max="9" width="4.42578125" style="5" customWidth="1"/>
    <col min="10" max="10" width="24.85546875" style="5" customWidth="1"/>
    <col min="11" max="11" width="14.140625" style="5" customWidth="1"/>
    <col min="12" max="13" width="13.42578125" style="5" customWidth="1"/>
    <col min="14" max="14" width="14.140625" style="5" customWidth="1"/>
    <col min="15" max="15" width="14.42578125" style="5" customWidth="1"/>
    <col min="16" max="16" width="13.7109375" style="5" customWidth="1"/>
    <col min="17" max="18" width="13.42578125" style="5" customWidth="1"/>
    <col min="19" max="19" width="13.5703125" style="5" customWidth="1"/>
    <col min="20" max="20" width="13.42578125" style="5" customWidth="1"/>
    <col min="21" max="21" width="0" style="5" hidden="1" customWidth="1"/>
    <col min="22" max="24" width="5.5703125" style="5" customWidth="1"/>
    <col min="25" max="25" width="6.140625" style="5" customWidth="1"/>
    <col min="26" max="16384" width="11.42578125" style="5"/>
  </cols>
  <sheetData>
    <row r="1" spans="1:25" ht="12.75" x14ac:dyDescent="0.2">
      <c r="A1" s="85" t="s">
        <v>57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2.75" x14ac:dyDescent="0.2">
      <c r="A2" s="85" t="s">
        <v>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2.75" x14ac:dyDescent="0.2">
      <c r="A3" s="85" t="s">
        <v>59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2" thickBot="1" x14ac:dyDescent="0.25">
      <c r="A4" s="6" t="s">
        <v>0</v>
      </c>
      <c r="B4" s="6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6" t="s">
        <v>0</v>
      </c>
      <c r="K4" s="6" t="s">
        <v>0</v>
      </c>
      <c r="L4" s="6" t="s">
        <v>0</v>
      </c>
      <c r="M4" s="6" t="s">
        <v>0</v>
      </c>
      <c r="N4" s="6" t="s">
        <v>0</v>
      </c>
      <c r="O4" s="6" t="s">
        <v>0</v>
      </c>
      <c r="P4" s="6" t="s">
        <v>0</v>
      </c>
      <c r="Q4" s="6" t="s">
        <v>0</v>
      </c>
      <c r="R4" s="6" t="s">
        <v>0</v>
      </c>
      <c r="S4" s="6" t="s">
        <v>0</v>
      </c>
      <c r="T4" s="6" t="s">
        <v>0</v>
      </c>
    </row>
    <row r="5" spans="1:25" s="63" customFormat="1" ht="33" customHeight="1" x14ac:dyDescent="0.2">
      <c r="A5" s="51" t="s">
        <v>1</v>
      </c>
      <c r="B5" s="52" t="s">
        <v>2</v>
      </c>
      <c r="C5" s="53" t="s">
        <v>3</v>
      </c>
      <c r="D5" s="53" t="s">
        <v>4</v>
      </c>
      <c r="E5" s="53" t="s">
        <v>5</v>
      </c>
      <c r="F5" s="53" t="s">
        <v>6</v>
      </c>
      <c r="G5" s="53" t="s">
        <v>7</v>
      </c>
      <c r="H5" s="53" t="s">
        <v>8</v>
      </c>
      <c r="I5" s="53" t="s">
        <v>9</v>
      </c>
      <c r="J5" s="53" t="s">
        <v>10</v>
      </c>
      <c r="K5" s="53" t="s">
        <v>11</v>
      </c>
      <c r="L5" s="53" t="s">
        <v>12</v>
      </c>
      <c r="M5" s="53" t="s">
        <v>13</v>
      </c>
      <c r="N5" s="54" t="s">
        <v>14</v>
      </c>
      <c r="O5" s="53" t="s">
        <v>15</v>
      </c>
      <c r="P5" s="55" t="s">
        <v>16</v>
      </c>
      <c r="Q5" s="54" t="s">
        <v>17</v>
      </c>
      <c r="R5" s="56" t="s">
        <v>18</v>
      </c>
      <c r="S5" s="53" t="s">
        <v>19</v>
      </c>
      <c r="T5" s="57" t="s">
        <v>20</v>
      </c>
      <c r="U5" s="58"/>
      <c r="V5" s="59" t="s">
        <v>54</v>
      </c>
      <c r="W5" s="60" t="s">
        <v>55</v>
      </c>
      <c r="X5" s="61" t="s">
        <v>56</v>
      </c>
      <c r="Y5" s="62" t="s">
        <v>69</v>
      </c>
    </row>
    <row r="6" spans="1:25" ht="22.5" x14ac:dyDescent="0.2">
      <c r="A6" s="49" t="s">
        <v>21</v>
      </c>
      <c r="B6" s="25" t="s">
        <v>22</v>
      </c>
      <c r="C6" s="1" t="s">
        <v>23</v>
      </c>
      <c r="D6" s="1" t="s">
        <v>22</v>
      </c>
      <c r="E6" s="1" t="s">
        <v>22</v>
      </c>
      <c r="F6" s="1"/>
      <c r="G6" s="1" t="s">
        <v>24</v>
      </c>
      <c r="H6" s="1" t="s">
        <v>25</v>
      </c>
      <c r="I6" s="1" t="s">
        <v>26</v>
      </c>
      <c r="J6" s="2" t="s">
        <v>27</v>
      </c>
      <c r="K6" s="8">
        <v>6981000000</v>
      </c>
      <c r="L6" s="8">
        <v>0</v>
      </c>
      <c r="M6" s="8">
        <v>0</v>
      </c>
      <c r="N6" s="8">
        <v>6981000000</v>
      </c>
      <c r="O6" s="8">
        <v>6981000000</v>
      </c>
      <c r="P6" s="8">
        <v>0</v>
      </c>
      <c r="Q6" s="8">
        <v>2809618342</v>
      </c>
      <c r="R6" s="8">
        <v>2805517325</v>
      </c>
      <c r="S6" s="8">
        <v>2805517325</v>
      </c>
      <c r="T6" s="8">
        <v>2805517325</v>
      </c>
      <c r="U6" s="7"/>
      <c r="V6" s="9">
        <f t="shared" ref="V6:V11" si="0">Q6/N6*100</f>
        <v>40.246645781406677</v>
      </c>
      <c r="W6" s="9">
        <f t="shared" ref="W6:W11" si="1">R6/N6*100</f>
        <v>40.187900372439479</v>
      </c>
      <c r="X6" s="9">
        <f t="shared" ref="X6:X11" si="2">T6/N6*100</f>
        <v>40.187900372439479</v>
      </c>
      <c r="Y6" s="26">
        <f t="shared" ref="Y6:Y11" si="3">P6/N6*100</f>
        <v>0</v>
      </c>
    </row>
    <row r="7" spans="1:25" x14ac:dyDescent="0.2">
      <c r="A7" s="49" t="s">
        <v>21</v>
      </c>
      <c r="B7" s="25" t="s">
        <v>22</v>
      </c>
      <c r="C7" s="1" t="s">
        <v>23</v>
      </c>
      <c r="D7" s="1" t="s">
        <v>22</v>
      </c>
      <c r="E7" s="1" t="s">
        <v>28</v>
      </c>
      <c r="F7" s="1"/>
      <c r="G7" s="1" t="s">
        <v>24</v>
      </c>
      <c r="H7" s="1" t="s">
        <v>25</v>
      </c>
      <c r="I7" s="1" t="s">
        <v>26</v>
      </c>
      <c r="J7" s="2" t="s">
        <v>29</v>
      </c>
      <c r="K7" s="8">
        <v>754000000</v>
      </c>
      <c r="L7" s="8">
        <v>70000000</v>
      </c>
      <c r="M7" s="8">
        <v>0</v>
      </c>
      <c r="N7" s="8">
        <v>824000000</v>
      </c>
      <c r="O7" s="8">
        <v>824000000</v>
      </c>
      <c r="P7" s="8">
        <v>0</v>
      </c>
      <c r="Q7" s="8">
        <v>308186028</v>
      </c>
      <c r="R7" s="8">
        <v>308088479</v>
      </c>
      <c r="S7" s="8">
        <v>308088479</v>
      </c>
      <c r="T7" s="8">
        <v>308088479</v>
      </c>
      <c r="U7" s="7"/>
      <c r="V7" s="9">
        <f t="shared" si="0"/>
        <v>37.40121699029126</v>
      </c>
      <c r="W7" s="9">
        <f t="shared" si="1"/>
        <v>37.389378519417477</v>
      </c>
      <c r="X7" s="9">
        <f t="shared" si="2"/>
        <v>37.389378519417477</v>
      </c>
      <c r="Y7" s="26">
        <f t="shared" si="3"/>
        <v>0</v>
      </c>
    </row>
    <row r="8" spans="1:25" x14ac:dyDescent="0.2">
      <c r="A8" s="49" t="s">
        <v>21</v>
      </c>
      <c r="B8" s="25" t="s">
        <v>22</v>
      </c>
      <c r="C8" s="1" t="s">
        <v>23</v>
      </c>
      <c r="D8" s="1" t="s">
        <v>22</v>
      </c>
      <c r="E8" s="1" t="s">
        <v>30</v>
      </c>
      <c r="F8" s="1"/>
      <c r="G8" s="1" t="s">
        <v>24</v>
      </c>
      <c r="H8" s="1" t="s">
        <v>25</v>
      </c>
      <c r="I8" s="1" t="s">
        <v>26</v>
      </c>
      <c r="J8" s="2" t="s">
        <v>31</v>
      </c>
      <c r="K8" s="8">
        <v>2191000000</v>
      </c>
      <c r="L8" s="8">
        <v>0</v>
      </c>
      <c r="M8" s="8">
        <v>100000000</v>
      </c>
      <c r="N8" s="8">
        <v>2091000000</v>
      </c>
      <c r="O8" s="8">
        <v>2091000000</v>
      </c>
      <c r="P8" s="8">
        <v>0</v>
      </c>
      <c r="Q8" s="8">
        <v>358738531</v>
      </c>
      <c r="R8" s="8">
        <v>358383435</v>
      </c>
      <c r="S8" s="8">
        <v>358383435</v>
      </c>
      <c r="T8" s="8">
        <v>358383435</v>
      </c>
      <c r="U8" s="7"/>
      <c r="V8" s="9">
        <f t="shared" si="0"/>
        <v>17.156314251554281</v>
      </c>
      <c r="W8" s="9">
        <f t="shared" si="1"/>
        <v>17.139332137733142</v>
      </c>
      <c r="X8" s="9">
        <f t="shared" si="2"/>
        <v>17.139332137733142</v>
      </c>
      <c r="Y8" s="26">
        <f t="shared" si="3"/>
        <v>0</v>
      </c>
    </row>
    <row r="9" spans="1:25" ht="33.75" x14ac:dyDescent="0.2">
      <c r="A9" s="49" t="s">
        <v>21</v>
      </c>
      <c r="B9" s="25" t="s">
        <v>22</v>
      </c>
      <c r="C9" s="1" t="s">
        <v>23</v>
      </c>
      <c r="D9" s="1" t="s">
        <v>22</v>
      </c>
      <c r="E9" s="1" t="s">
        <v>32</v>
      </c>
      <c r="F9" s="1"/>
      <c r="G9" s="1" t="s">
        <v>24</v>
      </c>
      <c r="H9" s="1" t="s">
        <v>25</v>
      </c>
      <c r="I9" s="1" t="s">
        <v>26</v>
      </c>
      <c r="J9" s="2" t="s">
        <v>33</v>
      </c>
      <c r="K9" s="8">
        <v>65000000</v>
      </c>
      <c r="L9" s="8">
        <v>30000000</v>
      </c>
      <c r="M9" s="8">
        <v>0</v>
      </c>
      <c r="N9" s="8">
        <v>95000000</v>
      </c>
      <c r="O9" s="8">
        <v>95000000</v>
      </c>
      <c r="P9" s="8">
        <v>0</v>
      </c>
      <c r="Q9" s="8">
        <v>47312970</v>
      </c>
      <c r="R9" s="8">
        <v>46967556</v>
      </c>
      <c r="S9" s="8">
        <v>46967556</v>
      </c>
      <c r="T9" s="8">
        <v>46967556</v>
      </c>
      <c r="U9" s="7"/>
      <c r="V9" s="9">
        <f t="shared" si="0"/>
        <v>49.803126315789477</v>
      </c>
      <c r="W9" s="9">
        <f t="shared" si="1"/>
        <v>49.439532631578949</v>
      </c>
      <c r="X9" s="9">
        <f t="shared" si="2"/>
        <v>49.439532631578949</v>
      </c>
      <c r="Y9" s="26">
        <f t="shared" si="3"/>
        <v>0</v>
      </c>
    </row>
    <row r="10" spans="1:25" ht="22.5" x14ac:dyDescent="0.2">
      <c r="A10" s="49" t="s">
        <v>21</v>
      </c>
      <c r="B10" s="25" t="s">
        <v>22</v>
      </c>
      <c r="C10" s="1" t="s">
        <v>23</v>
      </c>
      <c r="D10" s="1" t="s">
        <v>34</v>
      </c>
      <c r="E10" s="1"/>
      <c r="F10" s="1"/>
      <c r="G10" s="1" t="s">
        <v>24</v>
      </c>
      <c r="H10" s="1" t="s">
        <v>25</v>
      </c>
      <c r="I10" s="1" t="s">
        <v>26</v>
      </c>
      <c r="J10" s="2" t="s">
        <v>35</v>
      </c>
      <c r="K10" s="8">
        <v>139500000</v>
      </c>
      <c r="L10" s="8">
        <v>0</v>
      </c>
      <c r="M10" s="8">
        <v>0</v>
      </c>
      <c r="N10" s="8">
        <v>139500000</v>
      </c>
      <c r="O10" s="8">
        <v>80504330</v>
      </c>
      <c r="P10" s="8">
        <v>58995670</v>
      </c>
      <c r="Q10" s="8">
        <v>69546674</v>
      </c>
      <c r="R10" s="8">
        <v>13629731</v>
      </c>
      <c r="S10" s="8">
        <v>11929731</v>
      </c>
      <c r="T10" s="8">
        <v>10775419</v>
      </c>
      <c r="U10" s="7"/>
      <c r="V10" s="9">
        <f t="shared" si="0"/>
        <v>49.854246594982079</v>
      </c>
      <c r="W10" s="9">
        <f t="shared" si="1"/>
        <v>9.7704164874551971</v>
      </c>
      <c r="X10" s="9">
        <f t="shared" si="2"/>
        <v>7.7243146953405022</v>
      </c>
      <c r="Y10" s="26">
        <f t="shared" si="3"/>
        <v>42.290802867383512</v>
      </c>
    </row>
    <row r="11" spans="1:25" ht="35.25" customHeight="1" thickBot="1" x14ac:dyDescent="0.25">
      <c r="A11" s="50" t="s">
        <v>21</v>
      </c>
      <c r="B11" s="27" t="s">
        <v>22</v>
      </c>
      <c r="C11" s="28" t="s">
        <v>23</v>
      </c>
      <c r="D11" s="28" t="s">
        <v>30</v>
      </c>
      <c r="E11" s="28"/>
      <c r="F11" s="28"/>
      <c r="G11" s="28" t="s">
        <v>24</v>
      </c>
      <c r="H11" s="28" t="s">
        <v>25</v>
      </c>
      <c r="I11" s="28" t="s">
        <v>26</v>
      </c>
      <c r="J11" s="29" t="s">
        <v>36</v>
      </c>
      <c r="K11" s="30">
        <v>3150000000</v>
      </c>
      <c r="L11" s="30">
        <v>0</v>
      </c>
      <c r="M11" s="30">
        <v>0</v>
      </c>
      <c r="N11" s="30">
        <v>3150000000</v>
      </c>
      <c r="O11" s="30">
        <v>3150000000</v>
      </c>
      <c r="P11" s="30">
        <v>0</v>
      </c>
      <c r="Q11" s="30">
        <v>1217973952</v>
      </c>
      <c r="R11" s="30">
        <v>1217912752</v>
      </c>
      <c r="S11" s="30">
        <v>1217912752</v>
      </c>
      <c r="T11" s="30">
        <v>1169034210</v>
      </c>
      <c r="U11" s="31"/>
      <c r="V11" s="32">
        <f t="shared" si="0"/>
        <v>38.665839746031743</v>
      </c>
      <c r="W11" s="33">
        <f t="shared" si="1"/>
        <v>38.663896888888885</v>
      </c>
      <c r="X11" s="33">
        <f t="shared" si="2"/>
        <v>37.112197142857148</v>
      </c>
      <c r="Y11" s="34">
        <f t="shared" si="3"/>
        <v>0</v>
      </c>
    </row>
    <row r="12" spans="1:25" ht="12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4"/>
      <c r="K12" s="12"/>
      <c r="L12" s="12"/>
      <c r="M12" s="12"/>
      <c r="N12" s="12"/>
      <c r="O12" s="12"/>
      <c r="P12" s="12"/>
      <c r="Q12" s="12"/>
      <c r="R12" s="12"/>
      <c r="S12" s="13"/>
      <c r="T12" s="14"/>
      <c r="V12" s="15"/>
      <c r="W12" s="15"/>
      <c r="X12" s="15"/>
      <c r="Y12" s="15"/>
    </row>
    <row r="13" spans="1:25" x14ac:dyDescent="0.2">
      <c r="A13" s="48" t="s">
        <v>21</v>
      </c>
      <c r="B13" s="22" t="s">
        <v>34</v>
      </c>
      <c r="C13" s="23" t="s">
        <v>23</v>
      </c>
      <c r="D13" s="23" t="s">
        <v>37</v>
      </c>
      <c r="E13" s="23"/>
      <c r="F13" s="23"/>
      <c r="G13" s="23" t="s">
        <v>24</v>
      </c>
      <c r="H13" s="23" t="s">
        <v>25</v>
      </c>
      <c r="I13" s="23" t="s">
        <v>26</v>
      </c>
      <c r="J13" s="35" t="s">
        <v>38</v>
      </c>
      <c r="K13" s="36">
        <v>24000000</v>
      </c>
      <c r="L13" s="36">
        <v>3850000</v>
      </c>
      <c r="M13" s="36">
        <v>0</v>
      </c>
      <c r="N13" s="36">
        <v>27850000</v>
      </c>
      <c r="O13" s="36">
        <v>26987000</v>
      </c>
      <c r="P13" s="36">
        <v>863000</v>
      </c>
      <c r="Q13" s="36">
        <v>26987000</v>
      </c>
      <c r="R13" s="36">
        <v>26987000</v>
      </c>
      <c r="S13" s="36">
        <v>26987000</v>
      </c>
      <c r="T13" s="36">
        <v>26987000</v>
      </c>
      <c r="U13" s="24"/>
      <c r="V13" s="37">
        <f>Q13/N13*100</f>
        <v>96.901256732495511</v>
      </c>
      <c r="W13" s="37">
        <f>R13/N13*100</f>
        <v>96.901256732495511</v>
      </c>
      <c r="X13" s="37">
        <f>T13/N13*100</f>
        <v>96.901256732495511</v>
      </c>
      <c r="Y13" s="38">
        <f>P13/N13*100</f>
        <v>3.0987432675044881</v>
      </c>
    </row>
    <row r="14" spans="1:25" ht="23.25" thickBot="1" x14ac:dyDescent="0.25">
      <c r="A14" s="50" t="s">
        <v>21</v>
      </c>
      <c r="B14" s="27" t="s">
        <v>34</v>
      </c>
      <c r="C14" s="28" t="s">
        <v>23</v>
      </c>
      <c r="D14" s="28" t="s">
        <v>28</v>
      </c>
      <c r="E14" s="28"/>
      <c r="F14" s="28"/>
      <c r="G14" s="28" t="s">
        <v>24</v>
      </c>
      <c r="H14" s="28" t="s">
        <v>25</v>
      </c>
      <c r="I14" s="28" t="s">
        <v>26</v>
      </c>
      <c r="J14" s="29" t="s">
        <v>39</v>
      </c>
      <c r="K14" s="30">
        <v>1954759800</v>
      </c>
      <c r="L14" s="30">
        <v>0</v>
      </c>
      <c r="M14" s="30">
        <v>3850000</v>
      </c>
      <c r="N14" s="30">
        <v>1950909800</v>
      </c>
      <c r="O14" s="30">
        <v>1740504081.79</v>
      </c>
      <c r="P14" s="30">
        <v>210405718.21000001</v>
      </c>
      <c r="Q14" s="30">
        <v>1384693796.4200001</v>
      </c>
      <c r="R14" s="30">
        <v>514828870.49000001</v>
      </c>
      <c r="S14" s="30">
        <v>513796832.49000001</v>
      </c>
      <c r="T14" s="30">
        <v>497856180.25999999</v>
      </c>
      <c r="U14" s="31"/>
      <c r="V14" s="39">
        <f>Q14/N14*100</f>
        <v>70.976823040204124</v>
      </c>
      <c r="W14" s="39">
        <f>R14/N14*100</f>
        <v>26.389168299323728</v>
      </c>
      <c r="X14" s="39">
        <f>T14/N14*100</f>
        <v>25.51917983394209</v>
      </c>
      <c r="Y14" s="40">
        <f>P14/N14*100</f>
        <v>10.785004935133342</v>
      </c>
    </row>
    <row r="15" spans="1:25" ht="12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4"/>
      <c r="K15" s="12"/>
      <c r="L15" s="12"/>
      <c r="M15" s="12"/>
      <c r="N15" s="12"/>
      <c r="O15" s="12"/>
      <c r="P15" s="12"/>
      <c r="Q15" s="12"/>
      <c r="R15" s="12"/>
      <c r="S15" s="12"/>
      <c r="T15" s="12"/>
      <c r="V15" s="42"/>
      <c r="W15" s="42"/>
      <c r="X15" s="42"/>
      <c r="Y15" s="42"/>
    </row>
    <row r="16" spans="1:25" ht="22.5" x14ac:dyDescent="0.2">
      <c r="A16" s="48" t="s">
        <v>21</v>
      </c>
      <c r="B16" s="22" t="s">
        <v>37</v>
      </c>
      <c r="C16" s="23" t="s">
        <v>34</v>
      </c>
      <c r="D16" s="23" t="s">
        <v>22</v>
      </c>
      <c r="E16" s="23" t="s">
        <v>22</v>
      </c>
      <c r="F16" s="23"/>
      <c r="G16" s="23" t="s">
        <v>24</v>
      </c>
      <c r="H16" s="23" t="s">
        <v>40</v>
      </c>
      <c r="I16" s="23" t="s">
        <v>41</v>
      </c>
      <c r="J16" s="35" t="s">
        <v>42</v>
      </c>
      <c r="K16" s="36">
        <v>29265000</v>
      </c>
      <c r="L16" s="36">
        <v>0</v>
      </c>
      <c r="M16" s="36">
        <v>0</v>
      </c>
      <c r="N16" s="36">
        <v>29265000</v>
      </c>
      <c r="O16" s="36">
        <v>0</v>
      </c>
      <c r="P16" s="36">
        <v>29265000</v>
      </c>
      <c r="Q16" s="36">
        <v>0</v>
      </c>
      <c r="R16" s="36">
        <v>0</v>
      </c>
      <c r="S16" s="36">
        <v>0</v>
      </c>
      <c r="T16" s="36">
        <v>0</v>
      </c>
      <c r="U16" s="24"/>
      <c r="V16" s="37">
        <f>Q16/N16*100</f>
        <v>0</v>
      </c>
      <c r="W16" s="37">
        <f>R16/N16*100</f>
        <v>0</v>
      </c>
      <c r="X16" s="37">
        <f>T16/N16*100</f>
        <v>0</v>
      </c>
      <c r="Y16" s="38">
        <f>P16/N16*100</f>
        <v>100</v>
      </c>
    </row>
    <row r="17" spans="1:25" x14ac:dyDescent="0.2">
      <c r="A17" s="49" t="s">
        <v>21</v>
      </c>
      <c r="B17" s="25" t="s">
        <v>37</v>
      </c>
      <c r="C17" s="1" t="s">
        <v>30</v>
      </c>
      <c r="D17" s="1" t="s">
        <v>22</v>
      </c>
      <c r="E17" s="1" t="s">
        <v>22</v>
      </c>
      <c r="F17" s="1"/>
      <c r="G17" s="1" t="s">
        <v>24</v>
      </c>
      <c r="H17" s="1" t="s">
        <v>25</v>
      </c>
      <c r="I17" s="1" t="s">
        <v>26</v>
      </c>
      <c r="J17" s="2" t="s">
        <v>43</v>
      </c>
      <c r="K17" s="8">
        <v>189000000</v>
      </c>
      <c r="L17" s="8">
        <v>0</v>
      </c>
      <c r="M17" s="8">
        <v>0</v>
      </c>
      <c r="N17" s="8">
        <v>189000000</v>
      </c>
      <c r="O17" s="8">
        <v>189000000</v>
      </c>
      <c r="P17" s="8">
        <v>0</v>
      </c>
      <c r="Q17" s="8">
        <v>62197445</v>
      </c>
      <c r="R17" s="8">
        <v>62197445</v>
      </c>
      <c r="S17" s="8">
        <v>62197445</v>
      </c>
      <c r="T17" s="8">
        <v>62197445</v>
      </c>
      <c r="U17" s="7"/>
      <c r="V17" s="9">
        <f>Q17/N17*100</f>
        <v>32.908701058201054</v>
      </c>
      <c r="W17" s="9">
        <f>R17/N17*100</f>
        <v>32.908701058201054</v>
      </c>
      <c r="X17" s="9">
        <f>T17/N17*100</f>
        <v>32.908701058201054</v>
      </c>
      <c r="Y17" s="26">
        <f>P17/N17*100</f>
        <v>0</v>
      </c>
    </row>
    <row r="18" spans="1:25" ht="12" thickBot="1" x14ac:dyDescent="0.25">
      <c r="A18" s="50" t="s">
        <v>21</v>
      </c>
      <c r="B18" s="27" t="s">
        <v>37</v>
      </c>
      <c r="C18" s="28" t="s">
        <v>44</v>
      </c>
      <c r="D18" s="28" t="s">
        <v>22</v>
      </c>
      <c r="E18" s="28" t="s">
        <v>22</v>
      </c>
      <c r="F18" s="28"/>
      <c r="G18" s="28" t="s">
        <v>24</v>
      </c>
      <c r="H18" s="28" t="s">
        <v>25</v>
      </c>
      <c r="I18" s="28" t="s">
        <v>26</v>
      </c>
      <c r="J18" s="29" t="s">
        <v>45</v>
      </c>
      <c r="K18" s="30">
        <v>361044000</v>
      </c>
      <c r="L18" s="30">
        <v>0</v>
      </c>
      <c r="M18" s="30">
        <v>0</v>
      </c>
      <c r="N18" s="30">
        <v>361044000</v>
      </c>
      <c r="O18" s="30">
        <v>0</v>
      </c>
      <c r="P18" s="30">
        <v>361044000</v>
      </c>
      <c r="Q18" s="30">
        <v>0</v>
      </c>
      <c r="R18" s="30">
        <v>0</v>
      </c>
      <c r="S18" s="30">
        <v>0</v>
      </c>
      <c r="T18" s="30">
        <v>0</v>
      </c>
      <c r="U18" s="31"/>
      <c r="V18" s="39">
        <f>Q18/N18*100</f>
        <v>0</v>
      </c>
      <c r="W18" s="39">
        <f>R18/N18*100</f>
        <v>0</v>
      </c>
      <c r="X18" s="39">
        <f>T18/N18*100</f>
        <v>0</v>
      </c>
      <c r="Y18" s="40">
        <f>P18/N18*100</f>
        <v>100</v>
      </c>
    </row>
    <row r="19" spans="1:25" ht="12" thickBot="1" x14ac:dyDescent="0.25">
      <c r="A19" s="3"/>
      <c r="B19" s="3"/>
      <c r="C19" s="3"/>
      <c r="D19" s="3"/>
      <c r="E19" s="3"/>
      <c r="F19" s="3"/>
      <c r="G19" s="3"/>
      <c r="H19" s="3"/>
      <c r="I19" s="3"/>
      <c r="J19" s="4"/>
      <c r="K19" s="12"/>
      <c r="L19" s="12"/>
      <c r="M19" s="12"/>
      <c r="N19" s="12"/>
      <c r="O19" s="12"/>
      <c r="P19" s="12"/>
      <c r="Q19" s="12"/>
      <c r="R19" s="12"/>
      <c r="S19" s="12"/>
      <c r="T19" s="12"/>
      <c r="V19" s="42"/>
      <c r="W19" s="42"/>
      <c r="X19" s="42"/>
      <c r="Y19" s="42"/>
    </row>
    <row r="20" spans="1:25" ht="33.75" x14ac:dyDescent="0.2">
      <c r="A20" s="48" t="s">
        <v>46</v>
      </c>
      <c r="B20" s="22" t="s">
        <v>47</v>
      </c>
      <c r="C20" s="23" t="s">
        <v>48</v>
      </c>
      <c r="D20" s="23" t="s">
        <v>22</v>
      </c>
      <c r="E20" s="23" t="s">
        <v>0</v>
      </c>
      <c r="F20" s="23" t="s">
        <v>0</v>
      </c>
      <c r="G20" s="23" t="s">
        <v>24</v>
      </c>
      <c r="H20" s="23" t="s">
        <v>40</v>
      </c>
      <c r="I20" s="23" t="s">
        <v>26</v>
      </c>
      <c r="J20" s="35" t="s">
        <v>49</v>
      </c>
      <c r="K20" s="36">
        <v>100000000</v>
      </c>
      <c r="L20" s="36">
        <v>0</v>
      </c>
      <c r="M20" s="36">
        <v>0</v>
      </c>
      <c r="N20" s="36">
        <v>100000000</v>
      </c>
      <c r="O20" s="36">
        <v>98785000.409999996</v>
      </c>
      <c r="P20" s="36">
        <v>1214999.5900000001</v>
      </c>
      <c r="Q20" s="36">
        <v>67785000.409999996</v>
      </c>
      <c r="R20" s="36">
        <v>0</v>
      </c>
      <c r="S20" s="36">
        <v>0</v>
      </c>
      <c r="T20" s="36">
        <v>0</v>
      </c>
      <c r="U20" s="24"/>
      <c r="V20" s="44">
        <f>Q20/N20*100</f>
        <v>67.785000409999995</v>
      </c>
      <c r="W20" s="45">
        <f>R20/N20*100</f>
        <v>0</v>
      </c>
      <c r="X20" s="45">
        <f>T20/N20*100</f>
        <v>0</v>
      </c>
      <c r="Y20" s="46">
        <f>P20/N20*100</f>
        <v>1.2149995899999999</v>
      </c>
    </row>
    <row r="21" spans="1:25" ht="55.5" customHeight="1" x14ac:dyDescent="0.2">
      <c r="A21" s="49" t="s">
        <v>46</v>
      </c>
      <c r="B21" s="25" t="s">
        <v>50</v>
      </c>
      <c r="C21" s="1" t="s">
        <v>48</v>
      </c>
      <c r="D21" s="1" t="s">
        <v>28</v>
      </c>
      <c r="E21" s="1" t="s">
        <v>0</v>
      </c>
      <c r="F21" s="1" t="s">
        <v>0</v>
      </c>
      <c r="G21" s="1" t="s">
        <v>24</v>
      </c>
      <c r="H21" s="1" t="s">
        <v>40</v>
      </c>
      <c r="I21" s="1" t="s">
        <v>26</v>
      </c>
      <c r="J21" s="2" t="s">
        <v>51</v>
      </c>
      <c r="K21" s="8">
        <v>2430000000</v>
      </c>
      <c r="L21" s="8">
        <v>0</v>
      </c>
      <c r="M21" s="8">
        <v>0</v>
      </c>
      <c r="N21" s="8">
        <v>2430000000</v>
      </c>
      <c r="O21" s="8">
        <v>2424120000</v>
      </c>
      <c r="P21" s="8">
        <v>5880000</v>
      </c>
      <c r="Q21" s="8">
        <v>976318482</v>
      </c>
      <c r="R21" s="8">
        <v>976234882</v>
      </c>
      <c r="S21" s="8">
        <v>976234882</v>
      </c>
      <c r="T21" s="8">
        <v>976234882</v>
      </c>
      <c r="U21" s="7"/>
      <c r="V21" s="10">
        <f>Q21/N21*100</f>
        <v>40.177715308641979</v>
      </c>
      <c r="W21" s="11">
        <f>R21/N21*100</f>
        <v>40.17427497942387</v>
      </c>
      <c r="X21" s="11">
        <f>T21/N21*100</f>
        <v>40.17427497942387</v>
      </c>
      <c r="Y21" s="47">
        <f>P21/N21*100</f>
        <v>0.24197530864197531</v>
      </c>
    </row>
    <row r="22" spans="1:25" ht="56.25" customHeight="1" x14ac:dyDescent="0.2">
      <c r="A22" s="49" t="s">
        <v>46</v>
      </c>
      <c r="B22" s="25" t="s">
        <v>50</v>
      </c>
      <c r="C22" s="1" t="s">
        <v>48</v>
      </c>
      <c r="D22" s="1" t="s">
        <v>28</v>
      </c>
      <c r="E22" s="1" t="s">
        <v>0</v>
      </c>
      <c r="F22" s="1" t="s">
        <v>0</v>
      </c>
      <c r="G22" s="1" t="s">
        <v>24</v>
      </c>
      <c r="H22" s="1" t="s">
        <v>40</v>
      </c>
      <c r="I22" s="1" t="s">
        <v>41</v>
      </c>
      <c r="J22" s="2" t="s">
        <v>51</v>
      </c>
      <c r="K22" s="8">
        <v>0</v>
      </c>
      <c r="L22" s="8">
        <v>3500000000</v>
      </c>
      <c r="M22" s="8">
        <v>0</v>
      </c>
      <c r="N22" s="8">
        <v>3500000000</v>
      </c>
      <c r="O22" s="8">
        <v>949880000</v>
      </c>
      <c r="P22" s="8">
        <v>2550120000</v>
      </c>
      <c r="Q22" s="8">
        <v>502942857.55000001</v>
      </c>
      <c r="R22" s="8">
        <v>50616157.549999997</v>
      </c>
      <c r="S22" s="8">
        <v>8679380.5</v>
      </c>
      <c r="T22" s="8">
        <v>0</v>
      </c>
      <c r="U22" s="7"/>
      <c r="V22" s="10">
        <f>Q22/N22*100</f>
        <v>14.36979593</v>
      </c>
      <c r="W22" s="11">
        <f>R22/N22*100</f>
        <v>1.4461759299999999</v>
      </c>
      <c r="X22" s="11">
        <f>T22/N22*100</f>
        <v>0</v>
      </c>
      <c r="Y22" s="47">
        <f>P22/N22*100</f>
        <v>72.860571428571433</v>
      </c>
    </row>
    <row r="23" spans="1:25" ht="47.25" customHeight="1" thickBot="1" x14ac:dyDescent="0.25">
      <c r="A23" s="50" t="s">
        <v>46</v>
      </c>
      <c r="B23" s="27" t="s">
        <v>52</v>
      </c>
      <c r="C23" s="28" t="s">
        <v>48</v>
      </c>
      <c r="D23" s="28" t="s">
        <v>25</v>
      </c>
      <c r="E23" s="28" t="s">
        <v>0</v>
      </c>
      <c r="F23" s="28" t="s">
        <v>0</v>
      </c>
      <c r="G23" s="28" t="s">
        <v>24</v>
      </c>
      <c r="H23" s="28" t="s">
        <v>40</v>
      </c>
      <c r="I23" s="28" t="s">
        <v>26</v>
      </c>
      <c r="J23" s="29" t="s">
        <v>53</v>
      </c>
      <c r="K23" s="30">
        <v>2983069280</v>
      </c>
      <c r="L23" s="30">
        <v>0</v>
      </c>
      <c r="M23" s="30">
        <v>0</v>
      </c>
      <c r="N23" s="30">
        <v>2983069280</v>
      </c>
      <c r="O23" s="30">
        <v>1839609877</v>
      </c>
      <c r="P23" s="30">
        <v>1143459403</v>
      </c>
      <c r="Q23" s="30">
        <v>741527535</v>
      </c>
      <c r="R23" s="30">
        <v>670721935</v>
      </c>
      <c r="S23" s="30">
        <v>668021935</v>
      </c>
      <c r="T23" s="30">
        <v>668021935</v>
      </c>
      <c r="U23" s="31"/>
      <c r="V23" s="32">
        <f>Q23/N23*100</f>
        <v>24.857871721973552</v>
      </c>
      <c r="W23" s="33">
        <f>R23/N23*100</f>
        <v>22.484289570371626</v>
      </c>
      <c r="X23" s="33">
        <f>T23/N23*100</f>
        <v>22.393778766009753</v>
      </c>
      <c r="Y23" s="34">
        <f>P23/N23*100</f>
        <v>38.331640859510976</v>
      </c>
    </row>
    <row r="24" spans="1:25" s="63" customFormat="1" ht="17.25" customHeight="1" x14ac:dyDescent="0.2">
      <c r="A24" s="63" t="s">
        <v>0</v>
      </c>
      <c r="B24" s="63" t="s">
        <v>0</v>
      </c>
      <c r="C24" s="63" t="s">
        <v>0</v>
      </c>
      <c r="D24" s="63" t="s">
        <v>0</v>
      </c>
      <c r="E24" s="63" t="s">
        <v>0</v>
      </c>
      <c r="F24" s="63" t="s">
        <v>0</v>
      </c>
      <c r="G24" s="63" t="s">
        <v>0</v>
      </c>
      <c r="H24" s="63" t="s">
        <v>0</v>
      </c>
      <c r="I24" s="63" t="s">
        <v>0</v>
      </c>
      <c r="J24" s="64" t="s">
        <v>60</v>
      </c>
      <c r="K24" s="65">
        <v>21351638080</v>
      </c>
      <c r="L24" s="65">
        <v>3603850000</v>
      </c>
      <c r="M24" s="65">
        <v>103850000</v>
      </c>
      <c r="N24" s="65">
        <v>24851638080</v>
      </c>
      <c r="O24" s="65">
        <v>20490390289.200001</v>
      </c>
      <c r="P24" s="65">
        <v>4361247790.8000002</v>
      </c>
      <c r="Q24" s="65">
        <v>8573828613.3800001</v>
      </c>
      <c r="R24" s="65">
        <v>7052085568.04</v>
      </c>
      <c r="S24" s="65">
        <v>7004716752.9899998</v>
      </c>
      <c r="T24" s="65">
        <v>6930063866.2600002</v>
      </c>
      <c r="U24" s="66"/>
      <c r="V24" s="43">
        <f>Q24/N24*100</f>
        <v>34.500054224916511</v>
      </c>
      <c r="W24" s="43">
        <f>R24/N24*100</f>
        <v>28.37674339751209</v>
      </c>
      <c r="X24" s="43">
        <f>T24/N24*100</f>
        <v>27.885742758491034</v>
      </c>
      <c r="Y24" s="43">
        <f>P24/N24*100</f>
        <v>17.549136104270836</v>
      </c>
    </row>
    <row r="25" spans="1:25" ht="13.5" customHeight="1" thickBot="1" x14ac:dyDescent="0.25">
      <c r="J25" s="16"/>
    </row>
    <row r="26" spans="1:25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86" t="s">
        <v>61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8"/>
    </row>
    <row r="27" spans="1:25" x14ac:dyDescent="0.2">
      <c r="J27" s="17"/>
    </row>
    <row r="28" spans="1:25" ht="15" customHeight="1" x14ac:dyDescent="0.2">
      <c r="J28" s="18" t="s">
        <v>62</v>
      </c>
      <c r="K28" s="19">
        <f>SUM(K6:K11)</f>
        <v>13280500000</v>
      </c>
      <c r="L28" s="19">
        <f t="shared" ref="L28:T28" si="4">SUM(L6:L11)</f>
        <v>100000000</v>
      </c>
      <c r="M28" s="19">
        <f t="shared" si="4"/>
        <v>100000000</v>
      </c>
      <c r="N28" s="19">
        <f t="shared" si="4"/>
        <v>13280500000</v>
      </c>
      <c r="O28" s="19">
        <f t="shared" si="4"/>
        <v>13221504330</v>
      </c>
      <c r="P28" s="19">
        <f t="shared" si="4"/>
        <v>58995670</v>
      </c>
      <c r="Q28" s="19">
        <f t="shared" si="4"/>
        <v>4811376497</v>
      </c>
      <c r="R28" s="19">
        <f t="shared" si="4"/>
        <v>4750499278</v>
      </c>
      <c r="S28" s="19">
        <f t="shared" si="4"/>
        <v>4748799278</v>
      </c>
      <c r="T28" s="19">
        <f t="shared" si="4"/>
        <v>4698766424</v>
      </c>
      <c r="U28" s="7"/>
      <c r="V28" s="9">
        <f>Q28/N28*100</f>
        <v>36.228880667143557</v>
      </c>
      <c r="W28" s="9">
        <f>R28/N28*100</f>
        <v>35.77048513233688</v>
      </c>
      <c r="X28" s="9">
        <f>T28/N28*100</f>
        <v>35.380945175256954</v>
      </c>
      <c r="Y28" s="9">
        <f>P28/N28*100</f>
        <v>0.44422777756861564</v>
      </c>
    </row>
    <row r="29" spans="1:25" ht="15" customHeight="1" x14ac:dyDescent="0.2">
      <c r="J29" s="18" t="s">
        <v>63</v>
      </c>
      <c r="K29" s="19">
        <f>SUM(K13:K14)</f>
        <v>1978759800</v>
      </c>
      <c r="L29" s="19">
        <f t="shared" ref="L29:T29" si="5">SUM(L13:L14)</f>
        <v>3850000</v>
      </c>
      <c r="M29" s="19">
        <f t="shared" si="5"/>
        <v>3850000</v>
      </c>
      <c r="N29" s="19">
        <f t="shared" si="5"/>
        <v>1978759800</v>
      </c>
      <c r="O29" s="19">
        <f t="shared" si="5"/>
        <v>1767491081.79</v>
      </c>
      <c r="P29" s="19">
        <f t="shared" si="5"/>
        <v>211268718.21000001</v>
      </c>
      <c r="Q29" s="19">
        <f t="shared" si="5"/>
        <v>1411680796.4200001</v>
      </c>
      <c r="R29" s="19">
        <f t="shared" si="5"/>
        <v>541815870.49000001</v>
      </c>
      <c r="S29" s="19">
        <f t="shared" si="5"/>
        <v>540783832.49000001</v>
      </c>
      <c r="T29" s="19">
        <f t="shared" si="5"/>
        <v>524843180.25999999</v>
      </c>
      <c r="U29" s="7"/>
      <c r="V29" s="9">
        <f>Q29/N29*100</f>
        <v>71.341695764185232</v>
      </c>
      <c r="W29" s="9">
        <f>R29/N29*100</f>
        <v>27.381588735024838</v>
      </c>
      <c r="X29" s="9">
        <f>T29/N29*100</f>
        <v>26.523844898203407</v>
      </c>
      <c r="Y29" s="9">
        <f>P29/N29*100</f>
        <v>10.676824858176319</v>
      </c>
    </row>
    <row r="30" spans="1:25" ht="15" customHeight="1" thickBot="1" x14ac:dyDescent="0.25">
      <c r="J30" s="67" t="s">
        <v>64</v>
      </c>
      <c r="K30" s="68">
        <f>SUM(K16:K18)</f>
        <v>579309000</v>
      </c>
      <c r="L30" s="68">
        <f t="shared" ref="L30:T30" si="6">SUM(L16:L18)</f>
        <v>0</v>
      </c>
      <c r="M30" s="68">
        <f t="shared" si="6"/>
        <v>0</v>
      </c>
      <c r="N30" s="68">
        <f t="shared" si="6"/>
        <v>579309000</v>
      </c>
      <c r="O30" s="68">
        <f t="shared" si="6"/>
        <v>189000000</v>
      </c>
      <c r="P30" s="68">
        <f t="shared" si="6"/>
        <v>390309000</v>
      </c>
      <c r="Q30" s="68">
        <f t="shared" si="6"/>
        <v>62197445</v>
      </c>
      <c r="R30" s="68">
        <f t="shared" si="6"/>
        <v>62197445</v>
      </c>
      <c r="S30" s="68">
        <f t="shared" si="6"/>
        <v>62197445</v>
      </c>
      <c r="T30" s="68">
        <f t="shared" si="6"/>
        <v>62197445</v>
      </c>
      <c r="U30" s="69"/>
      <c r="V30" s="41">
        <f>Q30/N30*100</f>
        <v>10.73648864422959</v>
      </c>
      <c r="W30" s="41">
        <f>R30/N30*100</f>
        <v>10.73648864422959</v>
      </c>
      <c r="X30" s="41">
        <f>T30/N30*100</f>
        <v>10.73648864422959</v>
      </c>
      <c r="Y30" s="41">
        <f>P30/N30*100</f>
        <v>67.374924263217039</v>
      </c>
    </row>
    <row r="31" spans="1:25" ht="15" customHeight="1" thickBot="1" x14ac:dyDescent="0.25">
      <c r="J31" s="70" t="s">
        <v>65</v>
      </c>
      <c r="K31" s="71">
        <f>SUM(K28:K30)</f>
        <v>15838568800</v>
      </c>
      <c r="L31" s="71">
        <f t="shared" ref="L31:T31" si="7">SUM(L28:L30)</f>
        <v>103850000</v>
      </c>
      <c r="M31" s="71">
        <f t="shared" si="7"/>
        <v>103850000</v>
      </c>
      <c r="N31" s="71">
        <f t="shared" si="7"/>
        <v>15838568800</v>
      </c>
      <c r="O31" s="71">
        <f t="shared" si="7"/>
        <v>15177995411.790001</v>
      </c>
      <c r="P31" s="71">
        <f t="shared" si="7"/>
        <v>660573388.21000004</v>
      </c>
      <c r="Q31" s="71">
        <f t="shared" si="7"/>
        <v>6285254738.4200001</v>
      </c>
      <c r="R31" s="71">
        <f t="shared" si="7"/>
        <v>5354512593.4899998</v>
      </c>
      <c r="S31" s="71">
        <f t="shared" si="7"/>
        <v>5351780555.4899998</v>
      </c>
      <c r="T31" s="71">
        <f t="shared" si="7"/>
        <v>5285807049.2600002</v>
      </c>
      <c r="U31" s="72"/>
      <c r="V31" s="73">
        <f>Q31/N31*100</f>
        <v>39.683224019710671</v>
      </c>
      <c r="W31" s="73">
        <f>R31/N31*100</f>
        <v>33.806795684026703</v>
      </c>
      <c r="X31" s="73">
        <f>T31/N31*100</f>
        <v>33.373009367235248</v>
      </c>
      <c r="Y31" s="74">
        <f>P31/N31*100</f>
        <v>4.1706633759105811</v>
      </c>
    </row>
    <row r="32" spans="1:25" ht="15" customHeight="1" x14ac:dyDescent="0.2">
      <c r="J32" s="17"/>
    </row>
    <row r="33" spans="10:25" ht="15" customHeight="1" x14ac:dyDescent="0.2">
      <c r="J33" s="18" t="s">
        <v>66</v>
      </c>
      <c r="K33" s="19">
        <f>SUM(K20+K21+K23)</f>
        <v>5513069280</v>
      </c>
      <c r="L33" s="19">
        <f t="shared" ref="L33:T33" si="8">SUM(L20+L21+L23)</f>
        <v>0</v>
      </c>
      <c r="M33" s="19">
        <f t="shared" si="8"/>
        <v>0</v>
      </c>
      <c r="N33" s="19">
        <f t="shared" si="8"/>
        <v>5513069280</v>
      </c>
      <c r="O33" s="19">
        <f t="shared" si="8"/>
        <v>4362514877.4099998</v>
      </c>
      <c r="P33" s="19">
        <f t="shared" si="8"/>
        <v>1150554402.5899999</v>
      </c>
      <c r="Q33" s="19">
        <f t="shared" si="8"/>
        <v>1785631017.4099998</v>
      </c>
      <c r="R33" s="19">
        <f t="shared" si="8"/>
        <v>1646956817</v>
      </c>
      <c r="S33" s="19">
        <f t="shared" si="8"/>
        <v>1644256817</v>
      </c>
      <c r="T33" s="19">
        <f t="shared" si="8"/>
        <v>1644256817</v>
      </c>
      <c r="U33" s="7"/>
      <c r="V33" s="9">
        <f>Q33/N33*100</f>
        <v>32.389054566896355</v>
      </c>
      <c r="W33" s="9">
        <f>R33/N33*100</f>
        <v>29.873682577774535</v>
      </c>
      <c r="X33" s="9">
        <f>T33/N33*100</f>
        <v>29.824708043574592</v>
      </c>
      <c r="Y33" s="9">
        <f>P33/N33*100</f>
        <v>20.869579977235475</v>
      </c>
    </row>
    <row r="34" spans="10:25" ht="15" customHeight="1" thickBot="1" x14ac:dyDescent="0.25">
      <c r="J34" s="67" t="s">
        <v>67</v>
      </c>
      <c r="K34" s="68">
        <f>SUM(K22)</f>
        <v>0</v>
      </c>
      <c r="L34" s="68">
        <f t="shared" ref="L34:T34" si="9">SUM(L22)</f>
        <v>3500000000</v>
      </c>
      <c r="M34" s="68">
        <f t="shared" si="9"/>
        <v>0</v>
      </c>
      <c r="N34" s="68">
        <f t="shared" si="9"/>
        <v>3500000000</v>
      </c>
      <c r="O34" s="68">
        <f t="shared" si="9"/>
        <v>949880000</v>
      </c>
      <c r="P34" s="68">
        <f t="shared" si="9"/>
        <v>2550120000</v>
      </c>
      <c r="Q34" s="68">
        <f t="shared" si="9"/>
        <v>502942857.55000001</v>
      </c>
      <c r="R34" s="68">
        <f t="shared" si="9"/>
        <v>50616157.549999997</v>
      </c>
      <c r="S34" s="68">
        <f t="shared" si="9"/>
        <v>8679380.5</v>
      </c>
      <c r="T34" s="68">
        <f t="shared" si="9"/>
        <v>0</v>
      </c>
      <c r="U34" s="69"/>
      <c r="V34" s="41">
        <f>Q34/N34*100</f>
        <v>14.36979593</v>
      </c>
      <c r="W34" s="41">
        <f>R34/N34*100</f>
        <v>1.4461759299999999</v>
      </c>
      <c r="X34" s="41">
        <f>T34/N34*100</f>
        <v>0</v>
      </c>
      <c r="Y34" s="41">
        <f>P34/N34*100</f>
        <v>72.860571428571433</v>
      </c>
    </row>
    <row r="35" spans="10:25" ht="15" customHeight="1" thickBot="1" x14ac:dyDescent="0.25">
      <c r="J35" s="75" t="s">
        <v>68</v>
      </c>
      <c r="K35" s="76">
        <f>SUM(K33:K34)</f>
        <v>5513069280</v>
      </c>
      <c r="L35" s="76">
        <f t="shared" ref="L35:T35" si="10">SUM(L33:L34)</f>
        <v>3500000000</v>
      </c>
      <c r="M35" s="76">
        <f t="shared" si="10"/>
        <v>0</v>
      </c>
      <c r="N35" s="76">
        <f t="shared" si="10"/>
        <v>9013069280</v>
      </c>
      <c r="O35" s="76">
        <f t="shared" si="10"/>
        <v>5312394877.4099998</v>
      </c>
      <c r="P35" s="76">
        <f t="shared" si="10"/>
        <v>3700674402.5900002</v>
      </c>
      <c r="Q35" s="76">
        <f t="shared" si="10"/>
        <v>2288573874.96</v>
      </c>
      <c r="R35" s="76">
        <f t="shared" si="10"/>
        <v>1697572974.55</v>
      </c>
      <c r="S35" s="76">
        <f t="shared" si="10"/>
        <v>1652936197.5</v>
      </c>
      <c r="T35" s="76">
        <f t="shared" si="10"/>
        <v>1644256817</v>
      </c>
      <c r="U35" s="77"/>
      <c r="V35" s="78">
        <f>Q35/N35*100</f>
        <v>25.391726212937755</v>
      </c>
      <c r="W35" s="78">
        <f>R35/N35*100</f>
        <v>18.834571462985579</v>
      </c>
      <c r="X35" s="78">
        <f>T35/N35*100</f>
        <v>18.24302871662826</v>
      </c>
      <c r="Y35" s="79">
        <f>P35/N35*100</f>
        <v>41.058980993320404</v>
      </c>
    </row>
    <row r="36" spans="10:25" ht="15" customHeight="1" thickBot="1" x14ac:dyDescent="0.25">
      <c r="J36" s="20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0:25" ht="15" customHeight="1" thickBot="1" x14ac:dyDescent="0.25">
      <c r="J37" s="80" t="s">
        <v>60</v>
      </c>
      <c r="K37" s="81">
        <f>SUM(K31+K35)</f>
        <v>21351638080</v>
      </c>
      <c r="L37" s="81">
        <f t="shared" ref="L37:T37" si="11">SUM(L31+L35)</f>
        <v>3603850000</v>
      </c>
      <c r="M37" s="81">
        <f t="shared" si="11"/>
        <v>103850000</v>
      </c>
      <c r="N37" s="81">
        <f t="shared" si="11"/>
        <v>24851638080</v>
      </c>
      <c r="O37" s="81">
        <f t="shared" si="11"/>
        <v>20490390289.200001</v>
      </c>
      <c r="P37" s="81">
        <f t="shared" si="11"/>
        <v>4361247790.8000002</v>
      </c>
      <c r="Q37" s="81">
        <f t="shared" si="11"/>
        <v>8573828613.3800001</v>
      </c>
      <c r="R37" s="81">
        <f t="shared" si="11"/>
        <v>7052085568.04</v>
      </c>
      <c r="S37" s="81">
        <f t="shared" si="11"/>
        <v>7004716752.9899998</v>
      </c>
      <c r="T37" s="81">
        <f t="shared" si="11"/>
        <v>6930063866.2600002</v>
      </c>
      <c r="U37" s="82"/>
      <c r="V37" s="83">
        <f>Q37/N37*100</f>
        <v>34.500054224916511</v>
      </c>
      <c r="W37" s="83">
        <f>R37/N37*100</f>
        <v>28.37674339751209</v>
      </c>
      <c r="X37" s="83">
        <f>T37/N37*100</f>
        <v>27.885742758491034</v>
      </c>
      <c r="Y37" s="84">
        <f>P37/N37*100</f>
        <v>17.549136104270836</v>
      </c>
    </row>
  </sheetData>
  <sheetProtection password="EE8B" sheet="1" formatCells="0" formatColumns="0" formatRows="0" insertColumns="0" insertRows="0" insertHyperlinks="0" deleteColumns="0" deleteRows="0" sort="0" autoFilter="0" pivotTables="0"/>
  <mergeCells count="4">
    <mergeCell ref="A1:Y1"/>
    <mergeCell ref="A2:Y2"/>
    <mergeCell ref="A3:Y3"/>
    <mergeCell ref="J26:Y26"/>
  </mergeCells>
  <pageMargins left="0.78740157480314965" right="0.78740157480314965" top="0.78740157480314965" bottom="0.78740157480314965" header="0.78740157480314965" footer="0.78740157480314965"/>
  <pageSetup paperSize="5" scale="7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 Pptal Acum MAYO 2015 WEB</vt:lpstr>
      <vt:lpstr>'Ejec Pptal Acum MAYO 2015 WEB'!Área_de_impresión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Finstella</dc:creator>
  <cp:lastModifiedBy>Yenny Marcela Herrera Martinez</cp:lastModifiedBy>
  <cp:lastPrinted>2015-06-02T18:52:10Z</cp:lastPrinted>
  <dcterms:created xsi:type="dcterms:W3CDTF">2015-06-01T13:16:48Z</dcterms:created>
  <dcterms:modified xsi:type="dcterms:W3CDTF">2015-06-25T18:49:30Z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