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8060" windowHeight="6990"/>
  </bookViews>
  <sheets>
    <sheet name="Ejec. Pptal JUNIO 2015 Pag Web" sheetId="2" r:id="rId1"/>
  </sheets>
  <calcPr calcId="145621"/>
</workbook>
</file>

<file path=xl/calcChain.xml><?xml version="1.0" encoding="utf-8"?>
<calcChain xmlns="http://schemas.openxmlformats.org/spreadsheetml/2006/main">
  <c r="U33" i="2" l="1"/>
  <c r="T33" i="2"/>
  <c r="S33" i="2"/>
  <c r="R33" i="2"/>
  <c r="Q33" i="2"/>
  <c r="P33" i="2"/>
  <c r="O33" i="2"/>
  <c r="N33" i="2"/>
  <c r="M33" i="2"/>
  <c r="L33" i="2"/>
  <c r="K33" i="2"/>
  <c r="U32" i="2"/>
  <c r="T32" i="2"/>
  <c r="S32" i="2"/>
  <c r="S34" i="2" s="1"/>
  <c r="R32" i="2"/>
  <c r="R34" i="2" s="1"/>
  <c r="Q32" i="2"/>
  <c r="P32" i="2"/>
  <c r="O32" i="2"/>
  <c r="O34" i="2" s="1"/>
  <c r="N32" i="2"/>
  <c r="N34" i="2" s="1"/>
  <c r="M32" i="2"/>
  <c r="L32" i="2"/>
  <c r="K32" i="2"/>
  <c r="K34" i="2" s="1"/>
  <c r="U29" i="2"/>
  <c r="T29" i="2"/>
  <c r="S29" i="2"/>
  <c r="R29" i="2"/>
  <c r="Q29" i="2"/>
  <c r="P29" i="2"/>
  <c r="O29" i="2"/>
  <c r="N29" i="2"/>
  <c r="Y29" i="2" s="1"/>
  <c r="M29" i="2"/>
  <c r="L29" i="2"/>
  <c r="K29" i="2"/>
  <c r="U28" i="2"/>
  <c r="T28" i="2"/>
  <c r="S28" i="2"/>
  <c r="R28" i="2"/>
  <c r="Q28" i="2"/>
  <c r="P28" i="2"/>
  <c r="O28" i="2"/>
  <c r="N28" i="2"/>
  <c r="M28" i="2"/>
  <c r="L28" i="2"/>
  <c r="K28" i="2"/>
  <c r="U27" i="2"/>
  <c r="T27" i="2"/>
  <c r="S27" i="2"/>
  <c r="R27" i="2"/>
  <c r="Q27" i="2"/>
  <c r="P27" i="2"/>
  <c r="O27" i="2"/>
  <c r="N27" i="2"/>
  <c r="M27" i="2"/>
  <c r="L27" i="2"/>
  <c r="K27" i="2"/>
  <c r="Y24" i="2"/>
  <c r="X24" i="2"/>
  <c r="W24" i="2"/>
  <c r="Y23" i="2"/>
  <c r="X23" i="2"/>
  <c r="W23" i="2"/>
  <c r="Y22" i="2"/>
  <c r="X22" i="2"/>
  <c r="W22" i="2"/>
  <c r="Y21" i="2"/>
  <c r="X21" i="2"/>
  <c r="W21" i="2"/>
  <c r="Y20" i="2"/>
  <c r="X20" i="2"/>
  <c r="W20" i="2"/>
  <c r="Y18" i="2"/>
  <c r="X18" i="2"/>
  <c r="W18" i="2"/>
  <c r="Y17" i="2"/>
  <c r="X17" i="2"/>
  <c r="W17" i="2"/>
  <c r="Y16" i="2"/>
  <c r="X16" i="2"/>
  <c r="W16" i="2"/>
  <c r="Y14" i="2"/>
  <c r="X14" i="2"/>
  <c r="W14" i="2"/>
  <c r="Y13" i="2"/>
  <c r="X13" i="2"/>
  <c r="W13" i="2"/>
  <c r="Y11" i="2"/>
  <c r="X11" i="2"/>
  <c r="W11" i="2"/>
  <c r="Y10" i="2"/>
  <c r="X10" i="2"/>
  <c r="W10" i="2"/>
  <c r="Y9" i="2"/>
  <c r="X9" i="2"/>
  <c r="W9" i="2"/>
  <c r="Y8" i="2"/>
  <c r="X8" i="2"/>
  <c r="W8" i="2"/>
  <c r="Y7" i="2"/>
  <c r="X7" i="2"/>
  <c r="W7" i="2"/>
  <c r="Y6" i="2"/>
  <c r="X6" i="2"/>
  <c r="W6" i="2"/>
  <c r="X29" i="2" l="1"/>
  <c r="L34" i="2"/>
  <c r="P34" i="2"/>
  <c r="T34" i="2"/>
  <c r="Y27" i="2"/>
  <c r="M34" i="2"/>
  <c r="Q34" i="2"/>
  <c r="U34" i="2"/>
  <c r="Y34" i="2" s="1"/>
  <c r="X34" i="2"/>
  <c r="M30" i="2"/>
  <c r="M36" i="2" s="1"/>
  <c r="Q30" i="2"/>
  <c r="Y28" i="2"/>
  <c r="W29" i="2"/>
  <c r="Y32" i="2"/>
  <c r="W33" i="2"/>
  <c r="R30" i="2"/>
  <c r="R36" i="2" s="1"/>
  <c r="X33" i="2"/>
  <c r="N30" i="2"/>
  <c r="N36" i="2" s="1"/>
  <c r="O30" i="2"/>
  <c r="W27" i="2"/>
  <c r="K30" i="2"/>
  <c r="S30" i="2"/>
  <c r="X30" i="2" s="1"/>
  <c r="X28" i="2"/>
  <c r="L30" i="2"/>
  <c r="P30" i="2"/>
  <c r="P36" i="2" s="1"/>
  <c r="T30" i="2"/>
  <c r="T36" i="2" s="1"/>
  <c r="Y33" i="2"/>
  <c r="K36" i="2"/>
  <c r="O36" i="2"/>
  <c r="Q36" i="2"/>
  <c r="W34" i="2"/>
  <c r="X27" i="2"/>
  <c r="U30" i="2"/>
  <c r="X32" i="2"/>
  <c r="W28" i="2"/>
  <c r="W32" i="2"/>
  <c r="L36" i="2" l="1"/>
  <c r="W36" i="2"/>
  <c r="S36" i="2"/>
  <c r="X36" i="2" s="1"/>
  <c r="W30" i="2"/>
  <c r="Y30" i="2"/>
  <c r="U36" i="2"/>
  <c r="Y36" i="2" s="1"/>
</calcChain>
</file>

<file path=xl/sharedStrings.xml><?xml version="1.0" encoding="utf-8"?>
<sst xmlns="http://schemas.openxmlformats.org/spreadsheetml/2006/main" count="202" uniqueCount="70">
  <si>
    <t/>
  </si>
  <si>
    <t>TIPO</t>
  </si>
  <si>
    <t>CTA</t>
  </si>
  <si>
    <t>SUB
CTA</t>
  </si>
  <si>
    <t>OBJ</t>
  </si>
  <si>
    <t>ORD</t>
  </si>
  <si>
    <t>SOR
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</si>
  <si>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</si>
  <si>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</si>
  <si>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</si>
  <si>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</si>
  <si>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</si>
  <si>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</si>
  <si>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</si>
  <si>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</si>
  <si>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</si>
  <si>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</si>
  <si>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</si>
  <si>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</si>
  <si>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</si>
  <si>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</si>
  <si>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</si>
  <si>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</si>
  <si>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</si>
  <si>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</si>
  <si>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</si>
  <si>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</si>
  <si>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</si>
  <si>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</si>
  <si>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</si>
  <si>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</si>
  <si>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</si>
  <si>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</si>
  <si>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</si>
  <si>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</si>
  <si>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</si>
  <si>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</si>
  <si>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</si>
  <si>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</si>
  <si>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</si>
  <si>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</si>
  <si>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11</t>
  </si>
  <si>
    <t>SSF</t>
  </si>
  <si>
    <t>CUOTA DE AUDITAJE CONTRANAL</t>
  </si>
  <si>
    <t>MESADAS PENSIONALES</t>
  </si>
  <si>
    <t>6</t>
  </si>
  <si>
    <t>SENTENCIAS Y CONCILIACIONES</t>
  </si>
  <si>
    <t>C</t>
  </si>
  <si>
    <t>113</t>
  </si>
  <si>
    <t>1000</t>
  </si>
  <si>
    <t>MANTENIMIENTO ADECUACION Y DOTACIÓN DEL EDIFICIO SEDE DEL DAFP BOGOTA</t>
  </si>
  <si>
    <t>123</t>
  </si>
  <si>
    <t>MEJORAMIENTO FORTALECIMIENTO DE LA CAPACIDAD INSTITUCIONAL PARA EL DESARROLLO DE POLITICAS PUBLICAS. NACIONAL</t>
  </si>
  <si>
    <t>520</t>
  </si>
  <si>
    <t>MEJORAMIENTO DE LA GESTION DE LAS POLITICAS PUBLICAS A TRAVES DE LAS TECNOLOGIAS DE INFORMACION TICS</t>
  </si>
  <si>
    <t>DEPARTAMENTO ADMINISTRATIVO DE LA FUNCIÓN PÚBLICA</t>
  </si>
  <si>
    <t>REPORTE EJECUCIÓN PRESUPUESTAL</t>
  </si>
  <si>
    <t>Ejecución Presupuestal Acumulada al 30 de JUNIO de 2015</t>
  </si>
  <si>
    <t>%
Comp/
Aprop.</t>
  </si>
  <si>
    <t>%
Oblig/
Aprop.</t>
  </si>
  <si>
    <t>%
Pagos/
Aprop.</t>
  </si>
  <si>
    <t>TOTAL PRESUPUESTO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</si>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</sst>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8"/>
      <color rgb="FF000000"/>
      <name val="Arial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b/>
      <sz val="8"/>
      <color rgb="FF000000"/>
      <name val="Times New Roman"/>
      <family val="1"/>
    </font>
    <font>
      <sz val="8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8"/>
      <name val="Calibri"/>
      <family val="2"/>
    </font>
    <font>
      <b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/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3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4" fontId="7" fillId="7" borderId="0" xfId="0" applyNumberFormat="1" applyFont="1" applyFill="1" applyBorder="1" applyAlignment="1" applyProtection="1">
      <alignment horizontal="center" vertical="center"/>
    </xf>
    <xf numFmtId="0" fontId="1" fillId="7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39" fontId="4" fillId="0" borderId="1" xfId="0" applyNumberFormat="1" applyFont="1" applyFill="1" applyBorder="1" applyAlignment="1">
      <alignment horizontal="right" vertical="center" wrapText="1" readingOrder="1"/>
    </xf>
    <xf numFmtId="39" fontId="4" fillId="0" borderId="3" xfId="0" applyNumberFormat="1" applyFont="1" applyFill="1" applyBorder="1" applyAlignment="1">
      <alignment horizontal="right" vertical="center" wrapText="1" readingOrder="1"/>
    </xf>
    <xf numFmtId="39" fontId="4" fillId="7" borderId="0" xfId="0" applyNumberFormat="1" applyFont="1" applyFill="1" applyBorder="1" applyAlignment="1">
      <alignment horizontal="right" vertical="center" wrapText="1" readingOrder="1"/>
    </xf>
    <xf numFmtId="39" fontId="11" fillId="0" borderId="1" xfId="0" applyNumberFormat="1" applyFont="1" applyFill="1" applyBorder="1"/>
    <xf numFmtId="0" fontId="11" fillId="0" borderId="0" xfId="0" applyFont="1" applyFill="1" applyBorder="1"/>
    <xf numFmtId="39" fontId="11" fillId="7" borderId="0" xfId="0" applyNumberFormat="1" applyFont="1" applyFill="1" applyBorder="1"/>
    <xf numFmtId="2" fontId="11" fillId="0" borderId="1" xfId="0" applyNumberFormat="1" applyFont="1" applyFill="1" applyBorder="1"/>
    <xf numFmtId="2" fontId="11" fillId="0" borderId="0" xfId="0" applyNumberFormat="1" applyFont="1" applyFill="1" applyBorder="1"/>
    <xf numFmtId="2" fontId="11" fillId="7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10" fillId="0" borderId="5" xfId="0" applyNumberFormat="1" applyFont="1" applyFill="1" applyBorder="1" applyAlignment="1">
      <alignment horizontal="center" vertical="center" wrapText="1" readingOrder="1"/>
    </xf>
    <xf numFmtId="4" fontId="14" fillId="0" borderId="4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/>
    <xf numFmtId="2" fontId="11" fillId="0" borderId="6" xfId="0" applyNumberFormat="1" applyFont="1" applyFill="1" applyBorder="1"/>
    <xf numFmtId="0" fontId="9" fillId="0" borderId="9" xfId="0" applyFont="1" applyFill="1" applyBorder="1"/>
    <xf numFmtId="39" fontId="12" fillId="4" borderId="11" xfId="0" applyNumberFormat="1" applyFont="1" applyFill="1" applyBorder="1" applyAlignment="1">
      <alignment horizontal="right" vertical="center" wrapText="1" readingOrder="1"/>
    </xf>
    <xf numFmtId="0" fontId="9" fillId="0" borderId="11" xfId="0" applyFont="1" applyFill="1" applyBorder="1"/>
    <xf numFmtId="39" fontId="12" fillId="4" borderId="4" xfId="0" applyNumberFormat="1" applyFont="1" applyFill="1" applyBorder="1" applyAlignment="1">
      <alignment horizontal="right" vertical="center" wrapText="1" readingOrder="1"/>
    </xf>
    <xf numFmtId="2" fontId="15" fillId="4" borderId="4" xfId="0" applyNumberFormat="1" applyFont="1" applyFill="1" applyBorder="1"/>
    <xf numFmtId="39" fontId="11" fillId="0" borderId="6" xfId="0" applyNumberFormat="1" applyFont="1" applyFill="1" applyBorder="1"/>
    <xf numFmtId="4" fontId="8" fillId="0" borderId="4" xfId="0" applyNumberFormat="1" applyFont="1" applyFill="1" applyBorder="1" applyAlignment="1" applyProtection="1">
      <alignment horizontal="center"/>
    </xf>
    <xf numFmtId="4" fontId="14" fillId="0" borderId="4" xfId="0" applyNumberFormat="1" applyFont="1" applyFill="1" applyBorder="1" applyAlignment="1" applyProtection="1">
      <alignment horizontal="center"/>
    </xf>
    <xf numFmtId="39" fontId="16" fillId="5" borderId="11" xfId="0" applyNumberFormat="1" applyFont="1" applyFill="1" applyBorder="1"/>
    <xf numFmtId="39" fontId="16" fillId="5" borderId="4" xfId="0" applyNumberFormat="1" applyFont="1" applyFill="1" applyBorder="1"/>
    <xf numFmtId="39" fontId="16" fillId="5" borderId="8" xfId="0" applyNumberFormat="1" applyFont="1" applyFill="1" applyBorder="1"/>
    <xf numFmtId="39" fontId="16" fillId="5" borderId="12" xfId="0" applyNumberFormat="1" applyFont="1" applyFill="1" applyBorder="1"/>
    <xf numFmtId="0" fontId="16" fillId="0" borderId="8" xfId="0" applyFont="1" applyFill="1" applyBorder="1"/>
    <xf numFmtId="2" fontId="16" fillId="5" borderId="12" xfId="0" applyNumberFormat="1" applyFont="1" applyFill="1" applyBorder="1"/>
    <xf numFmtId="2" fontId="16" fillId="5" borderId="4" xfId="0" applyNumberFormat="1" applyFont="1" applyFill="1" applyBorder="1"/>
    <xf numFmtId="2" fontId="16" fillId="5" borderId="13" xfId="0" applyNumberFormat="1" applyFont="1" applyFill="1" applyBorder="1"/>
    <xf numFmtId="39" fontId="15" fillId="6" borderId="4" xfId="0" applyNumberFormat="1" applyFont="1" applyFill="1" applyBorder="1"/>
    <xf numFmtId="2" fontId="15" fillId="8" borderId="4" xfId="0" applyNumberFormat="1" applyFont="1" applyFill="1" applyBorder="1"/>
    <xf numFmtId="39" fontId="11" fillId="0" borderId="15" xfId="0" applyNumberFormat="1" applyFont="1" applyFill="1" applyBorder="1"/>
    <xf numFmtId="0" fontId="1" fillId="0" borderId="15" xfId="0" applyFont="1" applyFill="1" applyBorder="1"/>
    <xf numFmtId="2" fontId="11" fillId="0" borderId="15" xfId="0" applyNumberFormat="1" applyFont="1" applyFill="1" applyBorder="1"/>
    <xf numFmtId="4" fontId="8" fillId="10" borderId="14" xfId="0" applyNumberFormat="1" applyFont="1" applyFill="1" applyBorder="1" applyAlignment="1" applyProtection="1">
      <alignment horizontal="center"/>
    </xf>
    <xf numFmtId="4" fontId="8" fillId="10" borderId="11" xfId="0" applyNumberFormat="1" applyFont="1" applyFill="1" applyBorder="1" applyAlignment="1" applyProtection="1">
      <alignment horizontal="center"/>
    </xf>
    <xf numFmtId="4" fontId="8" fillId="10" borderId="13" xfId="0" applyNumberFormat="1" applyFont="1" applyFill="1" applyBorder="1" applyAlignment="1" applyProtection="1">
      <alignment horizontal="center"/>
    </xf>
    <xf numFmtId="0" fontId="4" fillId="0" borderId="16" xfId="0" applyNumberFormat="1" applyFont="1" applyFill="1" applyBorder="1" applyAlignment="1">
      <alignment horizontal="left" vertical="center" wrapText="1" readingOrder="1"/>
    </xf>
    <xf numFmtId="2" fontId="11" fillId="0" borderId="17" xfId="0" applyNumberFormat="1" applyFont="1" applyFill="1" applyBorder="1"/>
    <xf numFmtId="0" fontId="4" fillId="0" borderId="18" xfId="0" applyNumberFormat="1" applyFont="1" applyFill="1" applyBorder="1" applyAlignment="1">
      <alignment horizontal="left" vertical="center" wrapText="1" readingOrder="1"/>
    </xf>
    <xf numFmtId="2" fontId="11" fillId="0" borderId="19" xfId="0" applyNumberFormat="1" applyFont="1" applyFill="1" applyBorder="1"/>
    <xf numFmtId="2" fontId="11" fillId="0" borderId="20" xfId="0" applyNumberFormat="1" applyFont="1" applyFill="1" applyBorder="1"/>
    <xf numFmtId="39" fontId="11" fillId="0" borderId="22" xfId="0" applyNumberFormat="1" applyFont="1" applyFill="1" applyBorder="1"/>
    <xf numFmtId="0" fontId="1" fillId="0" borderId="22" xfId="0" applyFont="1" applyFill="1" applyBorder="1"/>
    <xf numFmtId="2" fontId="11" fillId="0" borderId="22" xfId="0" applyNumberFormat="1" applyFont="1" applyFill="1" applyBorder="1"/>
    <xf numFmtId="2" fontId="11" fillId="0" borderId="23" xfId="0" applyNumberFormat="1" applyFont="1" applyFill="1" applyBorder="1"/>
    <xf numFmtId="39" fontId="11" fillId="6" borderId="24" xfId="0" applyNumberFormat="1" applyFont="1" applyFill="1" applyBorder="1"/>
    <xf numFmtId="0" fontId="1" fillId="0" borderId="24" xfId="0" applyFont="1" applyFill="1" applyBorder="1"/>
    <xf numFmtId="0" fontId="4" fillId="0" borderId="21" xfId="0" applyNumberFormat="1" applyFont="1" applyFill="1" applyBorder="1" applyAlignment="1">
      <alignment horizontal="left" vertical="center" wrapText="1" readingOrder="1"/>
    </xf>
    <xf numFmtId="0" fontId="4" fillId="0" borderId="7" xfId="0" applyNumberFormat="1" applyFont="1" applyFill="1" applyBorder="1" applyAlignment="1">
      <alignment horizontal="center" vertical="center" wrapText="1" readingOrder="1"/>
    </xf>
    <xf numFmtId="0" fontId="12" fillId="0" borderId="7" xfId="0" applyNumberFormat="1" applyFont="1" applyFill="1" applyBorder="1" applyAlignment="1">
      <alignment horizontal="center" vertical="center" wrapText="1" readingOrder="1"/>
    </xf>
    <xf numFmtId="4" fontId="14" fillId="0" borderId="25" xfId="0" applyNumberFormat="1" applyFont="1" applyFill="1" applyBorder="1" applyAlignment="1" applyProtection="1">
      <alignment horizontal="center" vertical="center"/>
    </xf>
    <xf numFmtId="39" fontId="12" fillId="4" borderId="26" xfId="0" applyNumberFormat="1" applyFont="1" applyFill="1" applyBorder="1" applyAlignment="1">
      <alignment horizontal="right" vertical="center" wrapText="1" readingOrder="1"/>
    </xf>
    <xf numFmtId="39" fontId="12" fillId="4" borderId="25" xfId="0" applyNumberFormat="1" applyFont="1" applyFill="1" applyBorder="1" applyAlignment="1">
      <alignment horizontal="right" vertical="center" wrapText="1" readingOrder="1"/>
    </xf>
    <xf numFmtId="0" fontId="9" fillId="0" borderId="26" xfId="0" applyFont="1" applyFill="1" applyBorder="1"/>
    <xf numFmtId="2" fontId="15" fillId="4" borderId="25" xfId="0" applyNumberFormat="1" applyFont="1" applyFill="1" applyBorder="1"/>
    <xf numFmtId="0" fontId="4" fillId="0" borderId="21" xfId="0" applyNumberFormat="1" applyFont="1" applyFill="1" applyBorder="1" applyAlignment="1">
      <alignment horizontal="center" vertical="center" wrapText="1" readingOrder="1"/>
    </xf>
    <xf numFmtId="0" fontId="4" fillId="0" borderId="22" xfId="0" applyNumberFormat="1" applyFont="1" applyFill="1" applyBorder="1" applyAlignment="1">
      <alignment horizontal="center" vertical="center" wrapText="1" readingOrder="1"/>
    </xf>
    <xf numFmtId="0" fontId="4" fillId="0" borderId="22" xfId="0" applyNumberFormat="1" applyFont="1" applyFill="1" applyBorder="1" applyAlignment="1">
      <alignment horizontal="left" vertical="center" wrapText="1" readingOrder="1"/>
    </xf>
    <xf numFmtId="39" fontId="4" fillId="0" borderId="22" xfId="0" applyNumberFormat="1" applyFont="1" applyFill="1" applyBorder="1" applyAlignment="1">
      <alignment horizontal="right" vertical="center" wrapText="1" readingOrder="1"/>
    </xf>
    <xf numFmtId="0" fontId="4" fillId="0" borderId="18" xfId="0" applyNumberFormat="1" applyFont="1" applyFill="1" applyBorder="1" applyAlignment="1">
      <alignment horizontal="center" vertical="center" wrapText="1" readingOrder="1"/>
    </xf>
    <xf numFmtId="0" fontId="4" fillId="0" borderId="27" xfId="0" applyNumberFormat="1" applyFont="1" applyFill="1" applyBorder="1" applyAlignment="1">
      <alignment horizontal="center" vertical="center" wrapText="1" readingOrder="1"/>
    </xf>
    <xf numFmtId="0" fontId="4" fillId="0" borderId="28" xfId="0" applyNumberFormat="1" applyFont="1" applyFill="1" applyBorder="1" applyAlignment="1">
      <alignment horizontal="center" vertical="center" wrapText="1" readingOrder="1"/>
    </xf>
    <xf numFmtId="0" fontId="4" fillId="0" borderId="28" xfId="0" applyNumberFormat="1" applyFont="1" applyFill="1" applyBorder="1" applyAlignment="1">
      <alignment horizontal="left" vertical="center" wrapText="1" readingOrder="1"/>
    </xf>
    <xf numFmtId="39" fontId="4" fillId="0" borderId="28" xfId="0" applyNumberFormat="1" applyFont="1" applyFill="1" applyBorder="1" applyAlignment="1">
      <alignment horizontal="right" vertical="center" wrapText="1" readingOrder="1"/>
    </xf>
    <xf numFmtId="0" fontId="1" fillId="0" borderId="28" xfId="0" applyFont="1" applyFill="1" applyBorder="1"/>
    <xf numFmtId="2" fontId="11" fillId="0" borderId="28" xfId="0" applyNumberFormat="1" applyFont="1" applyFill="1" applyBorder="1"/>
    <xf numFmtId="2" fontId="11" fillId="0" borderId="29" xfId="0" applyNumberFormat="1" applyFont="1" applyFill="1" applyBorder="1"/>
    <xf numFmtId="0" fontId="12" fillId="0" borderId="30" xfId="0" applyNumberFormat="1" applyFont="1" applyFill="1" applyBorder="1" applyAlignment="1">
      <alignment horizontal="center" vertical="center" wrapText="1" readingOrder="1"/>
    </xf>
    <xf numFmtId="0" fontId="12" fillId="0" borderId="9" xfId="0" applyNumberFormat="1" applyFont="1" applyFill="1" applyBorder="1" applyAlignment="1">
      <alignment horizontal="center" vertical="center" wrapText="1" readingOrder="1"/>
    </xf>
    <xf numFmtId="0" fontId="12" fillId="8" borderId="9" xfId="0" applyNumberFormat="1" applyFont="1" applyFill="1" applyBorder="1" applyAlignment="1">
      <alignment horizontal="center" vertical="center" wrapText="1" readingOrder="1"/>
    </xf>
    <xf numFmtId="0" fontId="12" fillId="3" borderId="9" xfId="0" applyNumberFormat="1" applyFont="1" applyFill="1" applyBorder="1" applyAlignment="1">
      <alignment horizontal="center" vertical="center" wrapText="1" readingOrder="1"/>
    </xf>
    <xf numFmtId="0" fontId="12" fillId="9" borderId="9" xfId="0" applyNumberFormat="1" applyFont="1" applyFill="1" applyBorder="1" applyAlignment="1">
      <alignment horizontal="center" vertical="center" wrapText="1" readingOrder="1"/>
    </xf>
    <xf numFmtId="0" fontId="13" fillId="2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showGridLines="0" tabSelected="1" topLeftCell="H1" workbookViewId="0">
      <selection activeCell="H4" sqref="A4:XFD4"/>
    </sheetView>
  </sheetViews>
  <sheetFormatPr baseColWidth="10" defaultRowHeight="15"/>
  <cols>
    <col min="1" max="6" width="4.42578125" customWidth="1"/>
    <col min="7" max="7" width="6.28515625" customWidth="1"/>
    <col min="8" max="9" width="4.42578125" customWidth="1"/>
    <col min="10" max="10" width="40.7109375" customWidth="1"/>
    <col min="11" max="14" width="14.7109375" style="19" customWidth="1"/>
    <col min="15" max="15" width="14.7109375" style="19" hidden="1" customWidth="1"/>
    <col min="16" max="21" width="14.7109375" style="19" customWidth="1"/>
    <col min="22" max="22" width="0" hidden="1" customWidth="1"/>
    <col min="23" max="25" width="6.5703125" style="19" customWidth="1"/>
  </cols>
  <sheetData>
    <row r="1" spans="1:25" s="13" customFormat="1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s="13" customFormat="1">
      <c r="A2" s="12" t="s">
        <v>56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13" customFormat="1">
      <c r="A3" s="12" t="s">
        <v>57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4" t="s">
        <v>0</v>
      </c>
      <c r="L4" s="14" t="s">
        <v>0</v>
      </c>
      <c r="M4" s="14" t="s">
        <v>0</v>
      </c>
      <c r="N4" s="14" t="s">
        <v>0</v>
      </c>
      <c r="O4" s="14" t="s">
        <v>0</v>
      </c>
      <c r="P4" s="14" t="s">
        <v>0</v>
      </c>
      <c r="Q4" s="14" t="s">
        <v>0</v>
      </c>
      <c r="R4" s="14" t="s">
        <v>0</v>
      </c>
      <c r="S4" s="14" t="s">
        <v>0</v>
      </c>
      <c r="T4" s="14" t="s">
        <v>0</v>
      </c>
      <c r="U4" s="14" t="s">
        <v>0</v>
      </c>
    </row>
    <row r="5" spans="1:25" s="13" customFormat="1" ht="34.5" thickBot="1">
      <c r="A5" s="24" t="s">
        <v>1</v>
      </c>
      <c r="B5" s="24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67" t="s">
        <v>7</v>
      </c>
      <c r="H5" s="85" t="s">
        <v>8</v>
      </c>
      <c r="I5" s="86" t="s">
        <v>9</v>
      </c>
      <c r="J5" s="86" t="s">
        <v>10</v>
      </c>
      <c r="K5" s="86" t="s">
        <v>11</v>
      </c>
      <c r="L5" s="86" t="s">
        <v>12</v>
      </c>
      <c r="M5" s="86" t="s">
        <v>13</v>
      </c>
      <c r="N5" s="87" t="s">
        <v>14</v>
      </c>
      <c r="O5" s="86" t="s">
        <v>15</v>
      </c>
      <c r="P5" s="86" t="s">
        <v>16</v>
      </c>
      <c r="Q5" s="86" t="s">
        <v>17</v>
      </c>
      <c r="R5" s="87" t="s">
        <v>18</v>
      </c>
      <c r="S5" s="88" t="s">
        <v>19</v>
      </c>
      <c r="T5" s="86" t="s">
        <v>20</v>
      </c>
      <c r="U5" s="89" t="s">
        <v>21</v>
      </c>
      <c r="V5" s="30"/>
      <c r="W5" s="90" t="s">
        <v>58</v>
      </c>
      <c r="X5" s="91" t="s">
        <v>59</v>
      </c>
      <c r="Y5" s="92" t="s">
        <v>60</v>
      </c>
    </row>
    <row r="6" spans="1:25">
      <c r="A6" s="4" t="s">
        <v>22</v>
      </c>
      <c r="B6" s="4" t="s">
        <v>23</v>
      </c>
      <c r="C6" s="4" t="s">
        <v>24</v>
      </c>
      <c r="D6" s="4" t="s">
        <v>23</v>
      </c>
      <c r="E6" s="4" t="s">
        <v>23</v>
      </c>
      <c r="F6" s="4"/>
      <c r="G6" s="66" t="s">
        <v>25</v>
      </c>
      <c r="H6" s="73" t="s">
        <v>26</v>
      </c>
      <c r="I6" s="74" t="s">
        <v>27</v>
      </c>
      <c r="J6" s="75" t="s">
        <v>28</v>
      </c>
      <c r="K6" s="76">
        <v>6981000000</v>
      </c>
      <c r="L6" s="76">
        <v>0</v>
      </c>
      <c r="M6" s="76">
        <v>0</v>
      </c>
      <c r="N6" s="76">
        <v>6981000000</v>
      </c>
      <c r="O6" s="76">
        <v>0</v>
      </c>
      <c r="P6" s="76">
        <v>6981000000</v>
      </c>
      <c r="Q6" s="76">
        <v>0</v>
      </c>
      <c r="R6" s="76">
        <v>3481447574</v>
      </c>
      <c r="S6" s="76">
        <v>3477346557</v>
      </c>
      <c r="T6" s="76">
        <v>3477346557</v>
      </c>
      <c r="U6" s="76">
        <v>3477346557</v>
      </c>
      <c r="V6" s="60"/>
      <c r="W6" s="61">
        <f>R6/N6*100</f>
        <v>49.870327660793585</v>
      </c>
      <c r="X6" s="61">
        <f>S6/N6*100</f>
        <v>49.811582251826387</v>
      </c>
      <c r="Y6" s="62">
        <f>U6/N6*100</f>
        <v>49.811582251826387</v>
      </c>
    </row>
    <row r="7" spans="1:25">
      <c r="A7" s="4" t="s">
        <v>22</v>
      </c>
      <c r="B7" s="4" t="s">
        <v>23</v>
      </c>
      <c r="C7" s="4" t="s">
        <v>24</v>
      </c>
      <c r="D7" s="4" t="s">
        <v>23</v>
      </c>
      <c r="E7" s="4" t="s">
        <v>29</v>
      </c>
      <c r="F7" s="4"/>
      <c r="G7" s="66" t="s">
        <v>25</v>
      </c>
      <c r="H7" s="77" t="s">
        <v>26</v>
      </c>
      <c r="I7" s="4" t="s">
        <v>27</v>
      </c>
      <c r="J7" s="6" t="s">
        <v>30</v>
      </c>
      <c r="K7" s="15">
        <v>754000000</v>
      </c>
      <c r="L7" s="15">
        <v>70000000</v>
      </c>
      <c r="M7" s="15">
        <v>0</v>
      </c>
      <c r="N7" s="15">
        <v>824000000</v>
      </c>
      <c r="O7" s="15">
        <v>0</v>
      </c>
      <c r="P7" s="15">
        <v>824000000</v>
      </c>
      <c r="Q7" s="15">
        <v>0</v>
      </c>
      <c r="R7" s="15">
        <v>380988527</v>
      </c>
      <c r="S7" s="15">
        <v>380890978</v>
      </c>
      <c r="T7" s="15">
        <v>380890978</v>
      </c>
      <c r="U7" s="15">
        <v>380890978</v>
      </c>
      <c r="V7" s="5"/>
      <c r="W7" s="21">
        <f t="shared" ref="W7:W36" si="0">R7/N7*100</f>
        <v>46.236471723300973</v>
      </c>
      <c r="X7" s="21">
        <f t="shared" ref="X7:X36" si="1">S7/N7*100</f>
        <v>46.224633252427182</v>
      </c>
      <c r="Y7" s="57">
        <f t="shared" ref="Y7:Y36" si="2">U7/N7*100</f>
        <v>46.224633252427182</v>
      </c>
    </row>
    <row r="8" spans="1:25">
      <c r="A8" s="4" t="s">
        <v>22</v>
      </c>
      <c r="B8" s="4" t="s">
        <v>23</v>
      </c>
      <c r="C8" s="4" t="s">
        <v>24</v>
      </c>
      <c r="D8" s="4" t="s">
        <v>23</v>
      </c>
      <c r="E8" s="4" t="s">
        <v>31</v>
      </c>
      <c r="F8" s="4"/>
      <c r="G8" s="66" t="s">
        <v>25</v>
      </c>
      <c r="H8" s="77" t="s">
        <v>26</v>
      </c>
      <c r="I8" s="4" t="s">
        <v>27</v>
      </c>
      <c r="J8" s="6" t="s">
        <v>32</v>
      </c>
      <c r="K8" s="15">
        <v>2191000000</v>
      </c>
      <c r="L8" s="15">
        <v>0</v>
      </c>
      <c r="M8" s="15">
        <v>100000000</v>
      </c>
      <c r="N8" s="15">
        <v>2091000000</v>
      </c>
      <c r="O8" s="15">
        <v>0</v>
      </c>
      <c r="P8" s="15">
        <v>2091000000</v>
      </c>
      <c r="Q8" s="15">
        <v>0</v>
      </c>
      <c r="R8" s="15">
        <v>933593651</v>
      </c>
      <c r="S8" s="15">
        <v>651672712</v>
      </c>
      <c r="T8" s="15">
        <v>651672712</v>
      </c>
      <c r="U8" s="15">
        <v>651672712</v>
      </c>
      <c r="V8" s="5"/>
      <c r="W8" s="21">
        <f t="shared" si="0"/>
        <v>44.648189909134381</v>
      </c>
      <c r="X8" s="21">
        <f t="shared" si="1"/>
        <v>31.16560076518412</v>
      </c>
      <c r="Y8" s="57">
        <f t="shared" si="2"/>
        <v>31.16560076518412</v>
      </c>
    </row>
    <row r="9" spans="1:25" ht="22.5">
      <c r="A9" s="4" t="s">
        <v>22</v>
      </c>
      <c r="B9" s="4" t="s">
        <v>23</v>
      </c>
      <c r="C9" s="4" t="s">
        <v>24</v>
      </c>
      <c r="D9" s="4" t="s">
        <v>23</v>
      </c>
      <c r="E9" s="4" t="s">
        <v>33</v>
      </c>
      <c r="F9" s="4"/>
      <c r="G9" s="66" t="s">
        <v>25</v>
      </c>
      <c r="H9" s="77" t="s">
        <v>26</v>
      </c>
      <c r="I9" s="4" t="s">
        <v>27</v>
      </c>
      <c r="J9" s="6" t="s">
        <v>34</v>
      </c>
      <c r="K9" s="15">
        <v>65000000</v>
      </c>
      <c r="L9" s="15">
        <v>30000000</v>
      </c>
      <c r="M9" s="15">
        <v>0</v>
      </c>
      <c r="N9" s="15">
        <v>95000000</v>
      </c>
      <c r="O9" s="15">
        <v>0</v>
      </c>
      <c r="P9" s="15">
        <v>95000000</v>
      </c>
      <c r="Q9" s="15">
        <v>0</v>
      </c>
      <c r="R9" s="15">
        <v>83216431</v>
      </c>
      <c r="S9" s="15">
        <v>82871017</v>
      </c>
      <c r="T9" s="15">
        <v>82871017</v>
      </c>
      <c r="U9" s="15">
        <v>82871017</v>
      </c>
      <c r="V9" s="5"/>
      <c r="W9" s="21">
        <f t="shared" si="0"/>
        <v>87.596243157894733</v>
      </c>
      <c r="X9" s="21">
        <f t="shared" si="1"/>
        <v>87.232649473684205</v>
      </c>
      <c r="Y9" s="57">
        <f t="shared" si="2"/>
        <v>87.232649473684205</v>
      </c>
    </row>
    <row r="10" spans="1:25">
      <c r="A10" s="4" t="s">
        <v>22</v>
      </c>
      <c r="B10" s="4" t="s">
        <v>23</v>
      </c>
      <c r="C10" s="4" t="s">
        <v>24</v>
      </c>
      <c r="D10" s="4" t="s">
        <v>35</v>
      </c>
      <c r="E10" s="4"/>
      <c r="F10" s="4"/>
      <c r="G10" s="66" t="s">
        <v>25</v>
      </c>
      <c r="H10" s="77" t="s">
        <v>26</v>
      </c>
      <c r="I10" s="4" t="s">
        <v>27</v>
      </c>
      <c r="J10" s="6" t="s">
        <v>36</v>
      </c>
      <c r="K10" s="15">
        <v>139500000</v>
      </c>
      <c r="L10" s="15">
        <v>0</v>
      </c>
      <c r="M10" s="15">
        <v>0</v>
      </c>
      <c r="N10" s="15">
        <v>139500000</v>
      </c>
      <c r="O10" s="15">
        <v>0</v>
      </c>
      <c r="P10" s="15">
        <v>83015330</v>
      </c>
      <c r="Q10" s="15">
        <v>56484670</v>
      </c>
      <c r="R10" s="15">
        <v>72849074</v>
      </c>
      <c r="S10" s="15">
        <v>22254045</v>
      </c>
      <c r="T10" s="15">
        <v>19254045</v>
      </c>
      <c r="U10" s="15">
        <v>19254045</v>
      </c>
      <c r="V10" s="5"/>
      <c r="W10" s="21">
        <f t="shared" si="0"/>
        <v>52.221558422939061</v>
      </c>
      <c r="X10" s="21">
        <f t="shared" si="1"/>
        <v>15.952720430107528</v>
      </c>
      <c r="Y10" s="57">
        <f t="shared" si="2"/>
        <v>13.802182795698926</v>
      </c>
    </row>
    <row r="11" spans="1:25" ht="23.25" thickBot="1">
      <c r="A11" s="4" t="s">
        <v>22</v>
      </c>
      <c r="B11" s="4" t="s">
        <v>23</v>
      </c>
      <c r="C11" s="4" t="s">
        <v>24</v>
      </c>
      <c r="D11" s="4" t="s">
        <v>31</v>
      </c>
      <c r="E11" s="4"/>
      <c r="F11" s="4"/>
      <c r="G11" s="66" t="s">
        <v>25</v>
      </c>
      <c r="H11" s="78" t="s">
        <v>26</v>
      </c>
      <c r="I11" s="79" t="s">
        <v>27</v>
      </c>
      <c r="J11" s="80" t="s">
        <v>37</v>
      </c>
      <c r="K11" s="81">
        <v>3150000000</v>
      </c>
      <c r="L11" s="81">
        <v>0</v>
      </c>
      <c r="M11" s="81">
        <v>0</v>
      </c>
      <c r="N11" s="81">
        <v>3150000000</v>
      </c>
      <c r="O11" s="81">
        <v>0</v>
      </c>
      <c r="P11" s="81">
        <v>3150000000</v>
      </c>
      <c r="Q11" s="81">
        <v>0</v>
      </c>
      <c r="R11" s="81">
        <v>1468180712</v>
      </c>
      <c r="S11" s="81">
        <v>1468119512</v>
      </c>
      <c r="T11" s="81">
        <v>1468119512</v>
      </c>
      <c r="U11" s="81">
        <v>1468119512</v>
      </c>
      <c r="V11" s="82"/>
      <c r="W11" s="83">
        <f t="shared" si="0"/>
        <v>46.608911492063491</v>
      </c>
      <c r="X11" s="83">
        <f t="shared" si="1"/>
        <v>46.606968634920634</v>
      </c>
      <c r="Y11" s="84">
        <f t="shared" si="2"/>
        <v>46.606968634920634</v>
      </c>
    </row>
    <row r="12" spans="1:25" ht="15.75" thickBot="1">
      <c r="A12" s="7"/>
      <c r="B12" s="7"/>
      <c r="C12" s="7"/>
      <c r="D12" s="7"/>
      <c r="E12" s="7"/>
      <c r="F12" s="7"/>
      <c r="G12" s="7"/>
      <c r="H12" s="7"/>
      <c r="I12" s="7"/>
      <c r="J12" s="8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W12" s="22"/>
      <c r="X12" s="22"/>
      <c r="Y12" s="22"/>
    </row>
    <row r="13" spans="1:25">
      <c r="A13" s="4" t="s">
        <v>22</v>
      </c>
      <c r="B13" s="4" t="s">
        <v>35</v>
      </c>
      <c r="C13" s="4" t="s">
        <v>24</v>
      </c>
      <c r="D13" s="4" t="s">
        <v>38</v>
      </c>
      <c r="E13" s="4"/>
      <c r="F13" s="4"/>
      <c r="G13" s="66" t="s">
        <v>25</v>
      </c>
      <c r="H13" s="73" t="s">
        <v>26</v>
      </c>
      <c r="I13" s="74" t="s">
        <v>27</v>
      </c>
      <c r="J13" s="75" t="s">
        <v>39</v>
      </c>
      <c r="K13" s="76">
        <v>24000000</v>
      </c>
      <c r="L13" s="76">
        <v>3850000</v>
      </c>
      <c r="M13" s="76">
        <v>0</v>
      </c>
      <c r="N13" s="76">
        <v>27850000</v>
      </c>
      <c r="O13" s="76">
        <v>0</v>
      </c>
      <c r="P13" s="76">
        <v>26987000</v>
      </c>
      <c r="Q13" s="76">
        <v>863000</v>
      </c>
      <c r="R13" s="76">
        <v>26987000</v>
      </c>
      <c r="S13" s="76">
        <v>26987000</v>
      </c>
      <c r="T13" s="76">
        <v>26987000</v>
      </c>
      <c r="U13" s="76">
        <v>26987000</v>
      </c>
      <c r="V13" s="60"/>
      <c r="W13" s="61">
        <f t="shared" si="0"/>
        <v>96.901256732495511</v>
      </c>
      <c r="X13" s="61">
        <f t="shared" si="1"/>
        <v>96.901256732495511</v>
      </c>
      <c r="Y13" s="62">
        <f t="shared" si="2"/>
        <v>96.901256732495511</v>
      </c>
    </row>
    <row r="14" spans="1:25" ht="15.75" thickBot="1">
      <c r="A14" s="4" t="s">
        <v>22</v>
      </c>
      <c r="B14" s="4" t="s">
        <v>35</v>
      </c>
      <c r="C14" s="4" t="s">
        <v>24</v>
      </c>
      <c r="D14" s="4" t="s">
        <v>29</v>
      </c>
      <c r="E14" s="4"/>
      <c r="F14" s="4"/>
      <c r="G14" s="66" t="s">
        <v>25</v>
      </c>
      <c r="H14" s="78" t="s">
        <v>26</v>
      </c>
      <c r="I14" s="79" t="s">
        <v>27</v>
      </c>
      <c r="J14" s="80" t="s">
        <v>40</v>
      </c>
      <c r="K14" s="81">
        <v>1954759800</v>
      </c>
      <c r="L14" s="81">
        <v>0</v>
      </c>
      <c r="M14" s="81">
        <v>3850000</v>
      </c>
      <c r="N14" s="81">
        <v>1950909800</v>
      </c>
      <c r="O14" s="81">
        <v>0</v>
      </c>
      <c r="P14" s="81">
        <v>1751880712.29</v>
      </c>
      <c r="Q14" s="81">
        <v>199029087.71000001</v>
      </c>
      <c r="R14" s="81">
        <v>1433683084.9200001</v>
      </c>
      <c r="S14" s="81">
        <v>635800926.50999999</v>
      </c>
      <c r="T14" s="81">
        <v>632207246.50999999</v>
      </c>
      <c r="U14" s="81">
        <v>632207246.50999999</v>
      </c>
      <c r="V14" s="82"/>
      <c r="W14" s="83">
        <f t="shared" si="0"/>
        <v>73.487922656393451</v>
      </c>
      <c r="X14" s="83">
        <f t="shared" si="1"/>
        <v>32.589970408165463</v>
      </c>
      <c r="Y14" s="84">
        <f t="shared" si="2"/>
        <v>32.405765069712601</v>
      </c>
    </row>
    <row r="15" spans="1:25" ht="15.75" thickBot="1">
      <c r="A15" s="7"/>
      <c r="B15" s="7"/>
      <c r="C15" s="7"/>
      <c r="D15" s="7"/>
      <c r="E15" s="7"/>
      <c r="F15" s="7"/>
      <c r="G15" s="7"/>
      <c r="H15" s="7"/>
      <c r="I15" s="7"/>
      <c r="J15" s="8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W15" s="22"/>
      <c r="X15" s="22"/>
      <c r="Y15" s="22"/>
    </row>
    <row r="16" spans="1:25">
      <c r="A16" s="4" t="s">
        <v>22</v>
      </c>
      <c r="B16" s="4" t="s">
        <v>38</v>
      </c>
      <c r="C16" s="4" t="s">
        <v>35</v>
      </c>
      <c r="D16" s="4" t="s">
        <v>23</v>
      </c>
      <c r="E16" s="4" t="s">
        <v>23</v>
      </c>
      <c r="F16" s="4"/>
      <c r="G16" s="66" t="s">
        <v>25</v>
      </c>
      <c r="H16" s="73" t="s">
        <v>41</v>
      </c>
      <c r="I16" s="74" t="s">
        <v>42</v>
      </c>
      <c r="J16" s="75" t="s">
        <v>43</v>
      </c>
      <c r="K16" s="76">
        <v>29265000</v>
      </c>
      <c r="L16" s="76">
        <v>0</v>
      </c>
      <c r="M16" s="76">
        <v>0</v>
      </c>
      <c r="N16" s="76">
        <v>29265000</v>
      </c>
      <c r="O16" s="76">
        <v>0</v>
      </c>
      <c r="P16" s="76">
        <v>0</v>
      </c>
      <c r="Q16" s="76">
        <v>29265000</v>
      </c>
      <c r="R16" s="76">
        <v>0</v>
      </c>
      <c r="S16" s="76">
        <v>0</v>
      </c>
      <c r="T16" s="76">
        <v>0</v>
      </c>
      <c r="U16" s="76">
        <v>0</v>
      </c>
      <c r="V16" s="60"/>
      <c r="W16" s="61">
        <f t="shared" si="0"/>
        <v>0</v>
      </c>
      <c r="X16" s="61">
        <f t="shared" si="1"/>
        <v>0</v>
      </c>
      <c r="Y16" s="62">
        <f t="shared" si="2"/>
        <v>0</v>
      </c>
    </row>
    <row r="17" spans="1:25">
      <c r="A17" s="4" t="s">
        <v>22</v>
      </c>
      <c r="B17" s="4" t="s">
        <v>38</v>
      </c>
      <c r="C17" s="4" t="s">
        <v>31</v>
      </c>
      <c r="D17" s="4" t="s">
        <v>23</v>
      </c>
      <c r="E17" s="4" t="s">
        <v>23</v>
      </c>
      <c r="F17" s="4"/>
      <c r="G17" s="66" t="s">
        <v>25</v>
      </c>
      <c r="H17" s="77" t="s">
        <v>26</v>
      </c>
      <c r="I17" s="4" t="s">
        <v>27</v>
      </c>
      <c r="J17" s="6" t="s">
        <v>44</v>
      </c>
      <c r="K17" s="15">
        <v>189000000</v>
      </c>
      <c r="L17" s="15">
        <v>0</v>
      </c>
      <c r="M17" s="15">
        <v>0</v>
      </c>
      <c r="N17" s="15">
        <v>189000000</v>
      </c>
      <c r="O17" s="15">
        <v>0</v>
      </c>
      <c r="P17" s="15">
        <v>189000000</v>
      </c>
      <c r="Q17" s="15">
        <v>0</v>
      </c>
      <c r="R17" s="15">
        <v>86303203</v>
      </c>
      <c r="S17" s="15">
        <v>86303203</v>
      </c>
      <c r="T17" s="15">
        <v>86303203</v>
      </c>
      <c r="U17" s="15">
        <v>86303203</v>
      </c>
      <c r="V17" s="5"/>
      <c r="W17" s="21">
        <f t="shared" si="0"/>
        <v>45.66307037037037</v>
      </c>
      <c r="X17" s="21">
        <f t="shared" si="1"/>
        <v>45.66307037037037</v>
      </c>
      <c r="Y17" s="57">
        <f t="shared" si="2"/>
        <v>45.66307037037037</v>
      </c>
    </row>
    <row r="18" spans="1:25" ht="15.75" thickBot="1">
      <c r="A18" s="4" t="s">
        <v>22</v>
      </c>
      <c r="B18" s="4" t="s">
        <v>38</v>
      </c>
      <c r="C18" s="4" t="s">
        <v>45</v>
      </c>
      <c r="D18" s="4" t="s">
        <v>23</v>
      </c>
      <c r="E18" s="4" t="s">
        <v>23</v>
      </c>
      <c r="F18" s="4"/>
      <c r="G18" s="66" t="s">
        <v>25</v>
      </c>
      <c r="H18" s="78" t="s">
        <v>26</v>
      </c>
      <c r="I18" s="79" t="s">
        <v>27</v>
      </c>
      <c r="J18" s="80" t="s">
        <v>46</v>
      </c>
      <c r="K18" s="81">
        <v>361044000</v>
      </c>
      <c r="L18" s="81">
        <v>0</v>
      </c>
      <c r="M18" s="81">
        <v>0</v>
      </c>
      <c r="N18" s="81">
        <v>361044000</v>
      </c>
      <c r="O18" s="81">
        <v>0</v>
      </c>
      <c r="P18" s="81">
        <v>0</v>
      </c>
      <c r="Q18" s="81">
        <v>361044000</v>
      </c>
      <c r="R18" s="81">
        <v>0</v>
      </c>
      <c r="S18" s="81">
        <v>0</v>
      </c>
      <c r="T18" s="81">
        <v>0</v>
      </c>
      <c r="U18" s="81">
        <v>0</v>
      </c>
      <c r="V18" s="82"/>
      <c r="W18" s="83">
        <f t="shared" si="0"/>
        <v>0</v>
      </c>
      <c r="X18" s="83">
        <f t="shared" si="1"/>
        <v>0</v>
      </c>
      <c r="Y18" s="84">
        <f t="shared" si="2"/>
        <v>0</v>
      </c>
    </row>
    <row r="19" spans="1:25" ht="15.75" thickBot="1">
      <c r="A19" s="7"/>
      <c r="B19" s="7"/>
      <c r="C19" s="7"/>
      <c r="D19" s="7"/>
      <c r="E19" s="7"/>
      <c r="F19" s="7"/>
      <c r="G19" s="7"/>
      <c r="H19" s="7"/>
      <c r="I19" s="7"/>
      <c r="J19" s="8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W19" s="22"/>
      <c r="X19" s="22"/>
      <c r="Y19" s="22"/>
    </row>
    <row r="20" spans="1:25" ht="22.5">
      <c r="A20" s="4" t="s">
        <v>47</v>
      </c>
      <c r="B20" s="4" t="s">
        <v>48</v>
      </c>
      <c r="C20" s="4" t="s">
        <v>49</v>
      </c>
      <c r="D20" s="4" t="s">
        <v>23</v>
      </c>
      <c r="E20" s="4" t="s">
        <v>0</v>
      </c>
      <c r="F20" s="4" t="s">
        <v>0</v>
      </c>
      <c r="G20" s="66" t="s">
        <v>25</v>
      </c>
      <c r="H20" s="73" t="s">
        <v>41</v>
      </c>
      <c r="I20" s="74" t="s">
        <v>27</v>
      </c>
      <c r="J20" s="75" t="s">
        <v>50</v>
      </c>
      <c r="K20" s="76">
        <v>100000000</v>
      </c>
      <c r="L20" s="76">
        <v>0</v>
      </c>
      <c r="M20" s="76">
        <v>0</v>
      </c>
      <c r="N20" s="76">
        <v>100000000</v>
      </c>
      <c r="O20" s="76">
        <v>0</v>
      </c>
      <c r="P20" s="76">
        <v>98785000.409999996</v>
      </c>
      <c r="Q20" s="76">
        <v>1214999.5900000001</v>
      </c>
      <c r="R20" s="76">
        <v>67785000.409999996</v>
      </c>
      <c r="S20" s="76">
        <v>27913892.129999999</v>
      </c>
      <c r="T20" s="76">
        <v>26695892.129999999</v>
      </c>
      <c r="U20" s="76">
        <v>26695892.129999999</v>
      </c>
      <c r="V20" s="60"/>
      <c r="W20" s="61">
        <f t="shared" si="0"/>
        <v>67.785000409999995</v>
      </c>
      <c r="X20" s="61">
        <f t="shared" si="1"/>
        <v>27.913892130000001</v>
      </c>
      <c r="Y20" s="62">
        <f t="shared" si="2"/>
        <v>26.695892129999997</v>
      </c>
    </row>
    <row r="21" spans="1:25" ht="33.75">
      <c r="A21" s="4" t="s">
        <v>47</v>
      </c>
      <c r="B21" s="4" t="s">
        <v>51</v>
      </c>
      <c r="C21" s="4" t="s">
        <v>49</v>
      </c>
      <c r="D21" s="4" t="s">
        <v>29</v>
      </c>
      <c r="E21" s="4" t="s">
        <v>0</v>
      </c>
      <c r="F21" s="4" t="s">
        <v>0</v>
      </c>
      <c r="G21" s="66" t="s">
        <v>25</v>
      </c>
      <c r="H21" s="77" t="s">
        <v>41</v>
      </c>
      <c r="I21" s="4" t="s">
        <v>27</v>
      </c>
      <c r="J21" s="6" t="s">
        <v>52</v>
      </c>
      <c r="K21" s="15">
        <v>2430000000</v>
      </c>
      <c r="L21" s="15">
        <v>0</v>
      </c>
      <c r="M21" s="15">
        <v>0</v>
      </c>
      <c r="N21" s="15">
        <v>2430000000</v>
      </c>
      <c r="O21" s="15">
        <v>0</v>
      </c>
      <c r="P21" s="15">
        <v>2424120000</v>
      </c>
      <c r="Q21" s="15">
        <v>5880000</v>
      </c>
      <c r="R21" s="15">
        <v>1211526549</v>
      </c>
      <c r="S21" s="15">
        <v>1158088566</v>
      </c>
      <c r="T21" s="15">
        <v>1158088566</v>
      </c>
      <c r="U21" s="15">
        <v>1147345225</v>
      </c>
      <c r="V21" s="5"/>
      <c r="W21" s="21">
        <f t="shared" si="0"/>
        <v>49.857059629629632</v>
      </c>
      <c r="X21" s="21">
        <f t="shared" si="1"/>
        <v>47.657965679012342</v>
      </c>
      <c r="Y21" s="57">
        <f t="shared" si="2"/>
        <v>47.215852880658439</v>
      </c>
    </row>
    <row r="22" spans="1:25" ht="33.75">
      <c r="A22" s="4" t="s">
        <v>47</v>
      </c>
      <c r="B22" s="4" t="s">
        <v>51</v>
      </c>
      <c r="C22" s="4" t="s">
        <v>49</v>
      </c>
      <c r="D22" s="4" t="s">
        <v>29</v>
      </c>
      <c r="E22" s="4" t="s">
        <v>0</v>
      </c>
      <c r="F22" s="4" t="s">
        <v>0</v>
      </c>
      <c r="G22" s="66" t="s">
        <v>25</v>
      </c>
      <c r="H22" s="77" t="s">
        <v>41</v>
      </c>
      <c r="I22" s="4" t="s">
        <v>42</v>
      </c>
      <c r="J22" s="6" t="s">
        <v>52</v>
      </c>
      <c r="K22" s="15">
        <v>0</v>
      </c>
      <c r="L22" s="15">
        <v>3500000000</v>
      </c>
      <c r="M22" s="15">
        <v>0</v>
      </c>
      <c r="N22" s="15">
        <v>3500000000</v>
      </c>
      <c r="O22" s="15">
        <v>0</v>
      </c>
      <c r="P22" s="15">
        <v>1770340409</v>
      </c>
      <c r="Q22" s="15">
        <v>1729659591</v>
      </c>
      <c r="R22" s="15">
        <v>1321788592.05</v>
      </c>
      <c r="S22" s="15">
        <v>110242443.05</v>
      </c>
      <c r="T22" s="15">
        <v>109915797.05</v>
      </c>
      <c r="U22" s="15">
        <v>107921343.05</v>
      </c>
      <c r="V22" s="5"/>
      <c r="W22" s="21">
        <f t="shared" si="0"/>
        <v>37.765388344285711</v>
      </c>
      <c r="X22" s="21">
        <f t="shared" si="1"/>
        <v>3.1497840871428568</v>
      </c>
      <c r="Y22" s="57">
        <f t="shared" si="2"/>
        <v>3.0834669442857141</v>
      </c>
    </row>
    <row r="23" spans="1:25" ht="34.5" thickBot="1">
      <c r="A23" s="4" t="s">
        <v>47</v>
      </c>
      <c r="B23" s="4" t="s">
        <v>53</v>
      </c>
      <c r="C23" s="4" t="s">
        <v>49</v>
      </c>
      <c r="D23" s="4" t="s">
        <v>26</v>
      </c>
      <c r="E23" s="4" t="s">
        <v>0</v>
      </c>
      <c r="F23" s="4" t="s">
        <v>0</v>
      </c>
      <c r="G23" s="66" t="s">
        <v>25</v>
      </c>
      <c r="H23" s="78" t="s">
        <v>41</v>
      </c>
      <c r="I23" s="79" t="s">
        <v>27</v>
      </c>
      <c r="J23" s="80" t="s">
        <v>54</v>
      </c>
      <c r="K23" s="81">
        <v>2983069280</v>
      </c>
      <c r="L23" s="81">
        <v>0</v>
      </c>
      <c r="M23" s="81">
        <v>0</v>
      </c>
      <c r="N23" s="81">
        <v>2983069280</v>
      </c>
      <c r="O23" s="81">
        <v>0</v>
      </c>
      <c r="P23" s="81">
        <v>2001772211</v>
      </c>
      <c r="Q23" s="81">
        <v>981297069</v>
      </c>
      <c r="R23" s="81">
        <v>1126919163</v>
      </c>
      <c r="S23" s="81">
        <v>772754893</v>
      </c>
      <c r="T23" s="81">
        <v>772754893</v>
      </c>
      <c r="U23" s="81">
        <v>772754893</v>
      </c>
      <c r="V23" s="82"/>
      <c r="W23" s="83">
        <f t="shared" si="0"/>
        <v>37.77717033108933</v>
      </c>
      <c r="X23" s="83">
        <f t="shared" si="1"/>
        <v>25.904691459261048</v>
      </c>
      <c r="Y23" s="84">
        <f t="shared" si="2"/>
        <v>25.904691459261048</v>
      </c>
    </row>
    <row r="24" spans="1:25" s="13" customFormat="1" ht="15.75" thickBot="1">
      <c r="A24" s="25" t="s">
        <v>0</v>
      </c>
      <c r="B24" s="25" t="s">
        <v>0</v>
      </c>
      <c r="C24" s="25" t="s">
        <v>0</v>
      </c>
      <c r="D24" s="25" t="s">
        <v>0</v>
      </c>
      <c r="E24" s="25" t="s">
        <v>0</v>
      </c>
      <c r="F24" s="25" t="s">
        <v>0</v>
      </c>
      <c r="G24" s="25" t="s">
        <v>0</v>
      </c>
      <c r="H24" s="25" t="s">
        <v>0</v>
      </c>
      <c r="I24" s="26" t="s">
        <v>0</v>
      </c>
      <c r="J24" s="68" t="s">
        <v>61</v>
      </c>
      <c r="K24" s="69">
        <v>21351638080</v>
      </c>
      <c r="L24" s="70">
        <v>3603850000</v>
      </c>
      <c r="M24" s="70">
        <v>103850000</v>
      </c>
      <c r="N24" s="70">
        <v>24851638080</v>
      </c>
      <c r="O24" s="69">
        <v>0</v>
      </c>
      <c r="P24" s="70">
        <v>21486900662.700001</v>
      </c>
      <c r="Q24" s="70">
        <v>3364737417.3000002</v>
      </c>
      <c r="R24" s="70">
        <v>11695268561.379999</v>
      </c>
      <c r="S24" s="70">
        <v>8901245744.6900005</v>
      </c>
      <c r="T24" s="70">
        <v>8893107418.6900005</v>
      </c>
      <c r="U24" s="70">
        <v>8880369623.6900005</v>
      </c>
      <c r="V24" s="71"/>
      <c r="W24" s="72">
        <f t="shared" si="0"/>
        <v>47.060352817515358</v>
      </c>
      <c r="X24" s="72">
        <f t="shared" si="1"/>
        <v>35.817541346916315</v>
      </c>
      <c r="Y24" s="72">
        <f t="shared" si="2"/>
        <v>35.733538349074493</v>
      </c>
    </row>
    <row r="25" spans="1:25" ht="15.75" thickBot="1">
      <c r="A25" s="9"/>
      <c r="B25" s="9"/>
      <c r="C25" s="9"/>
      <c r="D25" s="9"/>
      <c r="E25" s="9"/>
      <c r="F25" s="9"/>
      <c r="G25" s="9"/>
      <c r="H25" s="9"/>
      <c r="I25" s="9"/>
      <c r="J25" s="10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1"/>
      <c r="W25" s="23"/>
      <c r="X25" s="23"/>
      <c r="Y25" s="23"/>
    </row>
    <row r="26" spans="1:25" ht="15.75" thickBot="1">
      <c r="J26" s="51" t="s">
        <v>62</v>
      </c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3"/>
    </row>
    <row r="27" spans="1:25">
      <c r="J27" s="54" t="s">
        <v>63</v>
      </c>
      <c r="K27" s="48">
        <f t="shared" ref="K27:U27" si="3">SUM(K6:K11)</f>
        <v>13280500000</v>
      </c>
      <c r="L27" s="48">
        <f t="shared" si="3"/>
        <v>100000000</v>
      </c>
      <c r="M27" s="48">
        <f t="shared" si="3"/>
        <v>100000000</v>
      </c>
      <c r="N27" s="48">
        <f t="shared" si="3"/>
        <v>13280500000</v>
      </c>
      <c r="O27" s="48">
        <f t="shared" si="3"/>
        <v>0</v>
      </c>
      <c r="P27" s="48">
        <f t="shared" si="3"/>
        <v>13224015330</v>
      </c>
      <c r="Q27" s="48">
        <f t="shared" si="3"/>
        <v>56484670</v>
      </c>
      <c r="R27" s="48">
        <f t="shared" si="3"/>
        <v>6420275969</v>
      </c>
      <c r="S27" s="48">
        <f t="shared" si="3"/>
        <v>6083154821</v>
      </c>
      <c r="T27" s="48">
        <f t="shared" si="3"/>
        <v>6080154821</v>
      </c>
      <c r="U27" s="48">
        <f t="shared" si="3"/>
        <v>6080154821</v>
      </c>
      <c r="V27" s="49"/>
      <c r="W27" s="50">
        <f t="shared" si="0"/>
        <v>48.343631406950038</v>
      </c>
      <c r="X27" s="50">
        <f t="shared" si="1"/>
        <v>45.805164120326793</v>
      </c>
      <c r="Y27" s="55">
        <f t="shared" si="2"/>
        <v>45.782574609389712</v>
      </c>
    </row>
    <row r="28" spans="1:25">
      <c r="J28" s="56" t="s">
        <v>64</v>
      </c>
      <c r="K28" s="18">
        <f t="shared" ref="K28:U28" si="4">SUM(K13:K14)</f>
        <v>1978759800</v>
      </c>
      <c r="L28" s="18">
        <f t="shared" si="4"/>
        <v>3850000</v>
      </c>
      <c r="M28" s="18">
        <f t="shared" si="4"/>
        <v>3850000</v>
      </c>
      <c r="N28" s="18">
        <f t="shared" si="4"/>
        <v>1978759800</v>
      </c>
      <c r="O28" s="18">
        <f t="shared" si="4"/>
        <v>0</v>
      </c>
      <c r="P28" s="18">
        <f t="shared" si="4"/>
        <v>1778867712.29</v>
      </c>
      <c r="Q28" s="18">
        <f t="shared" si="4"/>
        <v>199892087.71000001</v>
      </c>
      <c r="R28" s="18">
        <f t="shared" si="4"/>
        <v>1460670084.9200001</v>
      </c>
      <c r="S28" s="18">
        <f t="shared" si="4"/>
        <v>662787926.50999999</v>
      </c>
      <c r="T28" s="18">
        <f t="shared" si="4"/>
        <v>659194246.50999999</v>
      </c>
      <c r="U28" s="18">
        <f t="shared" si="4"/>
        <v>659194246.50999999</v>
      </c>
      <c r="V28" s="5"/>
      <c r="W28" s="21">
        <f t="shared" si="0"/>
        <v>73.817452978375655</v>
      </c>
      <c r="X28" s="21">
        <f t="shared" si="1"/>
        <v>33.49511782632738</v>
      </c>
      <c r="Y28" s="57">
        <f t="shared" si="2"/>
        <v>33.313505080808696</v>
      </c>
    </row>
    <row r="29" spans="1:25" ht="15.75" thickBot="1">
      <c r="J29" s="56" t="s">
        <v>65</v>
      </c>
      <c r="K29" s="35">
        <f t="shared" ref="K29:U29" si="5">SUM(K16:K18)</f>
        <v>579309000</v>
      </c>
      <c r="L29" s="35">
        <f t="shared" si="5"/>
        <v>0</v>
      </c>
      <c r="M29" s="35">
        <f t="shared" si="5"/>
        <v>0</v>
      </c>
      <c r="N29" s="35">
        <f t="shared" si="5"/>
        <v>579309000</v>
      </c>
      <c r="O29" s="35">
        <f t="shared" si="5"/>
        <v>0</v>
      </c>
      <c r="P29" s="35">
        <f t="shared" si="5"/>
        <v>189000000</v>
      </c>
      <c r="Q29" s="35">
        <f t="shared" si="5"/>
        <v>390309000</v>
      </c>
      <c r="R29" s="35">
        <f t="shared" si="5"/>
        <v>86303203</v>
      </c>
      <c r="S29" s="35">
        <f t="shared" si="5"/>
        <v>86303203</v>
      </c>
      <c r="T29" s="35">
        <f t="shared" si="5"/>
        <v>86303203</v>
      </c>
      <c r="U29" s="35">
        <f t="shared" si="5"/>
        <v>86303203</v>
      </c>
      <c r="V29" s="28"/>
      <c r="W29" s="29">
        <f t="shared" si="0"/>
        <v>14.897611292073835</v>
      </c>
      <c r="X29" s="29">
        <f t="shared" si="1"/>
        <v>14.897611292073835</v>
      </c>
      <c r="Y29" s="58">
        <f t="shared" si="2"/>
        <v>14.897611292073835</v>
      </c>
    </row>
    <row r="30" spans="1:25" ht="15.75" thickBot="1">
      <c r="J30" s="37" t="s">
        <v>66</v>
      </c>
      <c r="K30" s="38">
        <f>SUM(K27:K29)</f>
        <v>15838568800</v>
      </c>
      <c r="L30" s="39">
        <f t="shared" ref="L30:U30" si="6">SUM(L27:L29)</f>
        <v>103850000</v>
      </c>
      <c r="M30" s="38">
        <f t="shared" si="6"/>
        <v>103850000</v>
      </c>
      <c r="N30" s="39">
        <f t="shared" si="6"/>
        <v>15838568800</v>
      </c>
      <c r="O30" s="40">
        <f t="shared" si="6"/>
        <v>0</v>
      </c>
      <c r="P30" s="41">
        <f t="shared" si="6"/>
        <v>15191883042.290001</v>
      </c>
      <c r="Q30" s="39">
        <f t="shared" si="6"/>
        <v>646685757.71000004</v>
      </c>
      <c r="R30" s="38">
        <f t="shared" si="6"/>
        <v>7967249256.9200001</v>
      </c>
      <c r="S30" s="39">
        <f t="shared" si="6"/>
        <v>6832245950.5100002</v>
      </c>
      <c r="T30" s="38">
        <f t="shared" si="6"/>
        <v>6825652270.5100002</v>
      </c>
      <c r="U30" s="39">
        <f t="shared" si="6"/>
        <v>6825652270.5100002</v>
      </c>
      <c r="V30" s="42"/>
      <c r="W30" s="43">
        <f t="shared" si="0"/>
        <v>50.302835802436896</v>
      </c>
      <c r="X30" s="44">
        <f t="shared" si="1"/>
        <v>43.13676340825694</v>
      </c>
      <c r="Y30" s="45">
        <f t="shared" si="2"/>
        <v>43.095132879114686</v>
      </c>
    </row>
    <row r="31" spans="1:25" ht="15.75" thickBot="1">
      <c r="J31" s="3"/>
      <c r="W31" s="22"/>
      <c r="X31" s="22"/>
      <c r="Y31" s="22"/>
    </row>
    <row r="32" spans="1:25">
      <c r="J32" s="65" t="s">
        <v>67</v>
      </c>
      <c r="K32" s="59">
        <f t="shared" ref="K32:U32" si="7">SUM(K20+K21+K23)</f>
        <v>5513069280</v>
      </c>
      <c r="L32" s="59">
        <f t="shared" si="7"/>
        <v>0</v>
      </c>
      <c r="M32" s="59">
        <f t="shared" si="7"/>
        <v>0</v>
      </c>
      <c r="N32" s="59">
        <f t="shared" si="7"/>
        <v>5513069280</v>
      </c>
      <c r="O32" s="59">
        <f t="shared" si="7"/>
        <v>0</v>
      </c>
      <c r="P32" s="59">
        <f t="shared" si="7"/>
        <v>4524677211.4099998</v>
      </c>
      <c r="Q32" s="59">
        <f t="shared" si="7"/>
        <v>988392068.59000003</v>
      </c>
      <c r="R32" s="59">
        <f t="shared" si="7"/>
        <v>2406230712.4099998</v>
      </c>
      <c r="S32" s="59">
        <f t="shared" si="7"/>
        <v>1958757351.1300001</v>
      </c>
      <c r="T32" s="59">
        <f t="shared" si="7"/>
        <v>1957539351.1300001</v>
      </c>
      <c r="U32" s="59">
        <f t="shared" si="7"/>
        <v>1946796010.1300001</v>
      </c>
      <c r="V32" s="60"/>
      <c r="W32" s="61">
        <f t="shared" si="0"/>
        <v>43.645936414025975</v>
      </c>
      <c r="X32" s="61">
        <f t="shared" si="1"/>
        <v>35.529344030481695</v>
      </c>
      <c r="Y32" s="62">
        <f t="shared" si="2"/>
        <v>35.312380658673675</v>
      </c>
    </row>
    <row r="33" spans="10:25" ht="15.75" thickBot="1">
      <c r="J33" s="54" t="s">
        <v>68</v>
      </c>
      <c r="K33" s="35">
        <f t="shared" ref="K33:U33" si="8">SUM(K22)</f>
        <v>0</v>
      </c>
      <c r="L33" s="35">
        <f t="shared" si="8"/>
        <v>3500000000</v>
      </c>
      <c r="M33" s="35">
        <f t="shared" si="8"/>
        <v>0</v>
      </c>
      <c r="N33" s="35">
        <f t="shared" si="8"/>
        <v>3500000000</v>
      </c>
      <c r="O33" s="18">
        <f t="shared" si="8"/>
        <v>0</v>
      </c>
      <c r="P33" s="35">
        <f t="shared" si="8"/>
        <v>1770340409</v>
      </c>
      <c r="Q33" s="35">
        <f t="shared" si="8"/>
        <v>1729659591</v>
      </c>
      <c r="R33" s="35">
        <f t="shared" si="8"/>
        <v>1321788592.05</v>
      </c>
      <c r="S33" s="35">
        <f t="shared" si="8"/>
        <v>110242443.05</v>
      </c>
      <c r="T33" s="35">
        <f t="shared" si="8"/>
        <v>109915797.05</v>
      </c>
      <c r="U33" s="35">
        <f t="shared" si="8"/>
        <v>107921343.05</v>
      </c>
      <c r="V33" s="5"/>
      <c r="W33" s="29">
        <f t="shared" si="0"/>
        <v>37.765388344285711</v>
      </c>
      <c r="X33" s="29">
        <f t="shared" si="1"/>
        <v>3.1497840871428568</v>
      </c>
      <c r="Y33" s="58">
        <f t="shared" si="2"/>
        <v>3.0834669442857141</v>
      </c>
    </row>
    <row r="34" spans="10:25" ht="15.75" thickBot="1">
      <c r="J34" s="36" t="s">
        <v>69</v>
      </c>
      <c r="K34" s="46">
        <f>SUM(K32:K33)</f>
        <v>5513069280</v>
      </c>
      <c r="L34" s="46">
        <f t="shared" ref="L34:U34" si="9">SUM(L32:L33)</f>
        <v>3500000000</v>
      </c>
      <c r="M34" s="46">
        <f t="shared" si="9"/>
        <v>0</v>
      </c>
      <c r="N34" s="46">
        <f t="shared" si="9"/>
        <v>9013069280</v>
      </c>
      <c r="O34" s="63">
        <f t="shared" si="9"/>
        <v>0</v>
      </c>
      <c r="P34" s="46">
        <f t="shared" si="9"/>
        <v>6295017620.4099998</v>
      </c>
      <c r="Q34" s="46">
        <f t="shared" si="9"/>
        <v>2718051659.5900002</v>
      </c>
      <c r="R34" s="46">
        <f t="shared" si="9"/>
        <v>3728019304.46</v>
      </c>
      <c r="S34" s="46">
        <f t="shared" si="9"/>
        <v>2068999794.1800001</v>
      </c>
      <c r="T34" s="46">
        <f t="shared" si="9"/>
        <v>2067455148.1800001</v>
      </c>
      <c r="U34" s="46">
        <f t="shared" si="9"/>
        <v>2054717353.1800001</v>
      </c>
      <c r="V34" s="64"/>
      <c r="W34" s="47">
        <f t="shared" si="0"/>
        <v>41.362372668459066</v>
      </c>
      <c r="X34" s="47">
        <f t="shared" si="1"/>
        <v>22.955551875886613</v>
      </c>
      <c r="Y34" s="47">
        <f t="shared" si="2"/>
        <v>22.797088198793919</v>
      </c>
    </row>
    <row r="35" spans="10:25" ht="15.75" thickBot="1">
      <c r="J35" s="2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W35" s="22"/>
      <c r="X35" s="22"/>
      <c r="Y35" s="22"/>
    </row>
    <row r="36" spans="10:25" ht="15.75" thickBot="1">
      <c r="J36" s="27" t="s">
        <v>61</v>
      </c>
      <c r="K36" s="31">
        <f>SUM(K30+K34)</f>
        <v>21351638080</v>
      </c>
      <c r="L36" s="33">
        <f t="shared" ref="L36:U36" si="10">SUM(L30+L34)</f>
        <v>3603850000</v>
      </c>
      <c r="M36" s="33">
        <f t="shared" si="10"/>
        <v>103850000</v>
      </c>
      <c r="N36" s="33">
        <f t="shared" si="10"/>
        <v>24851638080</v>
      </c>
      <c r="O36" s="31">
        <f t="shared" si="10"/>
        <v>0</v>
      </c>
      <c r="P36" s="33">
        <f t="shared" si="10"/>
        <v>21486900662.700001</v>
      </c>
      <c r="Q36" s="33">
        <f t="shared" si="10"/>
        <v>3364737417.3000002</v>
      </c>
      <c r="R36" s="33">
        <f t="shared" si="10"/>
        <v>11695268561.380001</v>
      </c>
      <c r="S36" s="33">
        <f t="shared" si="10"/>
        <v>8901245744.6900005</v>
      </c>
      <c r="T36" s="33">
        <f t="shared" si="10"/>
        <v>8893107418.6900005</v>
      </c>
      <c r="U36" s="33">
        <f t="shared" si="10"/>
        <v>8880369623.6900005</v>
      </c>
      <c r="V36" s="32"/>
      <c r="W36" s="34">
        <f t="shared" si="0"/>
        <v>47.060352817515366</v>
      </c>
      <c r="X36" s="34">
        <f t="shared" si="1"/>
        <v>35.817541346916315</v>
      </c>
      <c r="Y36" s="34">
        <f t="shared" si="2"/>
        <v>35.733538349074493</v>
      </c>
    </row>
  </sheetData>
  <sheetProtection password="EE8B" sheet="1" formatCells="0" formatColumns="0" formatRows="0" insertColumns="0" insertRows="0" insertHyperlinks="0" deleteColumns="0" deleteRows="0" sort="0" autoFilter="0" pivotTables="0"/>
  <mergeCells count="4">
    <mergeCell ref="J26:Y26"/>
    <mergeCell ref="A1:Y1"/>
    <mergeCell ref="A2:Y2"/>
    <mergeCell ref="A3:Y3"/>
  </mergeCells>
  <pageMargins left="0.78740157480314965" right="0.78740157480314965" top="0.78740157480314965" bottom="0.78740157480314965" header="0.78740157480314965" footer="0.78740157480314965"/>
  <pageSetup paperSize="5" scale="6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Pptal JUNIO 2015 Pag Web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Finstella</dc:creator>
  <cp:lastModifiedBy>Yenny Marcela Herrera Martinez</cp:lastModifiedBy>
  <cp:lastPrinted>2015-07-02T18:52:49Z</cp:lastPrinted>
  <dcterms:created xsi:type="dcterms:W3CDTF">2015-07-01T12:15:11Z</dcterms:created>
  <dcterms:modified xsi:type="dcterms:W3CDTF">2015-07-02T18:53:25Z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