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80" windowWidth="18060" windowHeight="6990"/>
  </bookViews>
  <sheets>
    <sheet name="Ejec Pptal Acuml ABRIL 2015 WEB" sheetId="1" r:id="rId1"/>
  </sheets>
  <calcPr calcId="145621"/>
</workbook>
</file>

<file path=xl/calcChain.xml><?xml version="1.0" encoding="utf-8"?>
<calcChain xmlns="http://schemas.openxmlformats.org/spreadsheetml/2006/main">
  <c r="W7" i="1" l="1"/>
  <c r="X7" i="1"/>
  <c r="Y7" i="1"/>
  <c r="W8" i="1"/>
  <c r="X8" i="1"/>
  <c r="Y8" i="1"/>
  <c r="W9" i="1"/>
  <c r="X9" i="1"/>
  <c r="Y9" i="1"/>
  <c r="W10" i="1"/>
  <c r="X10" i="1"/>
  <c r="Y10" i="1"/>
  <c r="W11" i="1"/>
  <c r="X11" i="1"/>
  <c r="Y11" i="1"/>
  <c r="W13" i="1"/>
  <c r="X13" i="1"/>
  <c r="Y13" i="1"/>
  <c r="W14" i="1"/>
  <c r="X14" i="1"/>
  <c r="Y14" i="1"/>
  <c r="W16" i="1"/>
  <c r="X16" i="1"/>
  <c r="Y16" i="1"/>
  <c r="W17" i="1"/>
  <c r="X17" i="1"/>
  <c r="Y17" i="1"/>
  <c r="W18" i="1"/>
  <c r="X18" i="1"/>
  <c r="Y18" i="1"/>
  <c r="W20" i="1"/>
  <c r="X20" i="1"/>
  <c r="Y20" i="1"/>
  <c r="W21" i="1"/>
  <c r="X21" i="1"/>
  <c r="Y21" i="1"/>
  <c r="W22" i="1"/>
  <c r="X22" i="1"/>
  <c r="Y22" i="1"/>
  <c r="W23" i="1"/>
  <c r="X23" i="1"/>
  <c r="Y23" i="1"/>
  <c r="W24" i="1"/>
  <c r="X24" i="1"/>
  <c r="Y24" i="1"/>
  <c r="Y28" i="1"/>
  <c r="W29" i="1"/>
  <c r="W34" i="1"/>
  <c r="W6" i="1"/>
  <c r="Y6" i="1"/>
  <c r="X6" i="1"/>
  <c r="L28" i="1"/>
  <c r="M28" i="1"/>
  <c r="N28" i="1"/>
  <c r="O28" i="1"/>
  <c r="P28" i="1"/>
  <c r="Q28" i="1"/>
  <c r="R28" i="1"/>
  <c r="W28" i="1" s="1"/>
  <c r="S28" i="1"/>
  <c r="X28" i="1" s="1"/>
  <c r="T28" i="1"/>
  <c r="U28" i="1"/>
  <c r="V28" i="1"/>
  <c r="L29" i="1"/>
  <c r="M29" i="1"/>
  <c r="N29" i="1"/>
  <c r="O29" i="1"/>
  <c r="P29" i="1"/>
  <c r="Q29" i="1"/>
  <c r="Q31" i="1" s="1"/>
  <c r="R29" i="1"/>
  <c r="S29" i="1"/>
  <c r="T29" i="1"/>
  <c r="U29" i="1"/>
  <c r="Y29" i="1" s="1"/>
  <c r="V29" i="1"/>
  <c r="L30" i="1"/>
  <c r="M30" i="1"/>
  <c r="N30" i="1"/>
  <c r="N31" i="1" s="1"/>
  <c r="O30" i="1"/>
  <c r="P30" i="1"/>
  <c r="Q30" i="1"/>
  <c r="R30" i="1"/>
  <c r="W30" i="1" s="1"/>
  <c r="S30" i="1"/>
  <c r="T30" i="1"/>
  <c r="U30" i="1"/>
  <c r="Y30" i="1" s="1"/>
  <c r="V30" i="1"/>
  <c r="V31" i="1" s="1"/>
  <c r="U31" i="1"/>
  <c r="Y31" i="1" s="1"/>
  <c r="L33" i="1"/>
  <c r="M33" i="1"/>
  <c r="N33" i="1"/>
  <c r="N35" i="1" s="1"/>
  <c r="O33" i="1"/>
  <c r="P33" i="1"/>
  <c r="Q33" i="1"/>
  <c r="Q35" i="1" s="1"/>
  <c r="R33" i="1"/>
  <c r="R35" i="1" s="1"/>
  <c r="W35" i="1" s="1"/>
  <c r="S33" i="1"/>
  <c r="X33" i="1" s="1"/>
  <c r="T33" i="1"/>
  <c r="U33" i="1"/>
  <c r="Y33" i="1" s="1"/>
  <c r="V33" i="1"/>
  <c r="V35" i="1" s="1"/>
  <c r="L34" i="1"/>
  <c r="L35" i="1" s="1"/>
  <c r="M34" i="1"/>
  <c r="N34" i="1"/>
  <c r="O34" i="1"/>
  <c r="P34" i="1"/>
  <c r="P35" i="1" s="1"/>
  <c r="Q34" i="1"/>
  <c r="R34" i="1"/>
  <c r="S34" i="1"/>
  <c r="X34" i="1" s="1"/>
  <c r="T34" i="1"/>
  <c r="T35" i="1" s="1"/>
  <c r="U34" i="1"/>
  <c r="Y34" i="1" s="1"/>
  <c r="V34" i="1"/>
  <c r="M35" i="1"/>
  <c r="U35" i="1"/>
  <c r="Y35" i="1" s="1"/>
  <c r="K34" i="1"/>
  <c r="K33" i="1"/>
  <c r="K30" i="1"/>
  <c r="K29" i="1"/>
  <c r="K28" i="1"/>
  <c r="K31" i="1" s="1"/>
  <c r="V37" i="1" l="1"/>
  <c r="N37" i="1"/>
  <c r="Q37" i="1"/>
  <c r="R31" i="1"/>
  <c r="W31" i="1" s="1"/>
  <c r="T31" i="1"/>
  <c r="T37" i="1" s="1"/>
  <c r="P31" i="1"/>
  <c r="P37" i="1" s="1"/>
  <c r="L31" i="1"/>
  <c r="S31" i="1"/>
  <c r="O31" i="1"/>
  <c r="U37" i="1"/>
  <c r="Y37" i="1" s="1"/>
  <c r="X30" i="1"/>
  <c r="S35" i="1"/>
  <c r="X35" i="1" s="1"/>
  <c r="K35" i="1"/>
  <c r="K37" i="1" s="1"/>
  <c r="O35" i="1"/>
  <c r="W33" i="1"/>
  <c r="X29" i="1"/>
  <c r="L37" i="1"/>
  <c r="R37" i="1"/>
  <c r="W37" i="1" s="1"/>
  <c r="M31" i="1"/>
  <c r="M37" i="1" s="1"/>
  <c r="O37" i="1" l="1"/>
  <c r="S37" i="1"/>
  <c r="X37" i="1" s="1"/>
  <c r="X31" i="1"/>
</calcChain>
</file>

<file path=xl/sharedStrings.xml><?xml version="1.0" encoding="utf-8"?>
<sst xmlns="http://schemas.openxmlformats.org/spreadsheetml/2006/main" count="181" uniqueCount="70">
  <si>
    <t/>
  </si>
  <si>
    <t>TIPO</t>
  </si>
  <si>
    <t>CTA</t>
  </si>
  <si>
    <t>SUB
CTA</t>
  </si>
  <si>
    <t>OBJ</t>
  </si>
  <si>
    <t>ORD</t>
  </si>
  <si>
    <t>SOR
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</si>
  <si>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</si>
  <si>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</si>
  <si>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</si>
  <si>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</si>
  <si>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</si>
  <si>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</si>
  <si>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</si>
  <si>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</si>
  <si>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</si>
  <si>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</si>
  <si>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</si>
  <si>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</si>
  <si>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</si>
  <si>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</si>
  <si>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</si>
  <si>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A</t>
  </si>
  <si>
    <t>1</t>
  </si>
  <si>
    <t>0</t>
  </si>
  <si>
    <t>Nación</t>
  </si>
  <si>
    <t>10</t>
  </si>
  <si>
    <t>CSF</t>
  </si>
  <si>
    <t>SUELDOS DE PERSONAL DE NOMINA</t>
  </si>
  <si>
    <t>4</t>
  </si>
  <si>
    <t>PRIMA TECNICA</t>
  </si>
  <si>
    <t>5</t>
  </si>
  <si>
    <t>OTROS</t>
  </si>
  <si>
    <t>9</t>
  </si>
  <si>
    <t>HORAS EXTRAS, DIAS FESTIVOS E INDEMNIZACION POR VACACIONES</t>
  </si>
  <si>
    <t>2</t>
  </si>
  <si>
    <t>SERVICIOS PERSONALES INDIRECTOS</t>
  </si>
  <si>
    <t>CONTRIBUCIONES INHERENTES A LA NOMINA SECTOR PRIVADO Y PUBLICO</t>
  </si>
  <si>
    <t>3</t>
  </si>
  <si>
    <t>IMPUESTOS Y MULTAS</t>
  </si>
  <si>
    <t>ADQUISICION DE BIENES Y SERVICIOS</t>
  </si>
  <si>
    <t>11</t>
  </si>
  <si>
    <t>SSF</t>
  </si>
  <si>
    <t>CUOTA DE AUDITAJE CONTRANAL</t>
  </si>
  <si>
    <t>MESADAS PENSIONALES</t>
  </si>
  <si>
    <t>6</t>
  </si>
  <si>
    <t>SENTENCIAS Y CONCILIACIONES</t>
  </si>
  <si>
    <t>C</t>
  </si>
  <si>
    <t>113</t>
  </si>
  <si>
    <t>1000</t>
  </si>
  <si>
    <t>MANTENIMIENTO ADECUACION Y DOTACIÓN DEL EDIFICIO SEDE DEL DAFP BOGOTA</t>
  </si>
  <si>
    <t>123</t>
  </si>
  <si>
    <t>MEJORAMIENTO FORTALECIMIENTO DE LA CAPACIDAD INSTITUCIONAL PARA EL DESARROLLO DE POLITICAS PUBLICAS. NACIONAL</t>
  </si>
  <si>
    <t>520</t>
  </si>
  <si>
    <t>MEJORAMIENTO DE LA GESTION DE LAS POLITICAS PUBLICAS A TRAVES DE LAS TECNOLOGIAS DE INFORMACION TICS</t>
  </si>
  <si>
    <t>%
Comp/
Aprop.</t>
  </si>
  <si>
    <t>%
Oblig/
Aprop.</t>
  </si>
  <si>
    <t>%
Pagos/
Aprop.</t>
  </si>
  <si>
    <t>DEPARTAMENTO ADMINISTRATIVO DE LA FUNCIÓN PÚBLICA</t>
  </si>
  <si>
    <t>REPORTE EJECUCIÓN PRESUPUESTAL</t>
  </si>
  <si>
    <t>Ejecución Presupuestal Acumulada al 30 de ABRIL de 2015</t>
  </si>
  <si>
    <t>TOTAL PRESUPUESTO</t>
  </si>
  <si>
    <t>RESUMEN</t>
  </si>
  <si>
    <t>Gastos de Personal</t>
  </si>
  <si>
    <t>Gastos Generales</t>
  </si>
  <si>
    <t>Transferencias Corrientes</t>
  </si>
  <si>
    <t>Total Presupuesto de Funcionamiento</t>
  </si>
  <si>
    <t>Inversión CSF</t>
  </si>
  <si>
    <t>Inversión SSF</t>
  </si>
  <si>
    <t xml:space="preserve">Total Presupuesto de Inversión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</si>
</sst>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sz val="8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rgb="FF000000"/>
      <name val="Arial"/>
      <family val="2"/>
    </font>
    <font>
      <b/>
      <sz val="8"/>
      <name val="Calibri"/>
      <family val="2"/>
    </font>
    <font>
      <b/>
      <sz val="11"/>
      <name val="Calibri"/>
      <family val="2"/>
    </font>
    <font>
      <b/>
      <sz val="8"/>
      <name val="Arial"/>
      <family val="2"/>
    </font>
    <font>
      <b/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 applyFont="1" applyFill="1" applyBorder="1"/>
    <xf numFmtId="0" fontId="1" fillId="0" borderId="1" xfId="0" applyNumberFormat="1" applyFont="1" applyFill="1" applyBorder="1" applyAlignment="1">
      <alignment horizontal="center" vertical="center" wrapText="1" readingOrder="1"/>
    </xf>
    <xf numFmtId="0" fontId="1" fillId="0" borderId="1" xfId="0" applyNumberFormat="1" applyFont="1" applyFill="1" applyBorder="1" applyAlignment="1">
      <alignment horizontal="left" vertical="center" wrapText="1" readingOrder="1"/>
    </xf>
    <xf numFmtId="0" fontId="1" fillId="0" borderId="4" xfId="0" applyNumberFormat="1" applyFont="1" applyFill="1" applyBorder="1" applyAlignment="1">
      <alignment horizontal="center" vertical="center" wrapText="1" readingOrder="1"/>
    </xf>
    <xf numFmtId="0" fontId="1" fillId="0" borderId="4" xfId="0" applyNumberFormat="1" applyFont="1" applyFill="1" applyBorder="1" applyAlignment="1">
      <alignment horizontal="left" vertical="center" wrapText="1" readingOrder="1"/>
    </xf>
    <xf numFmtId="0" fontId="2" fillId="0" borderId="0" xfId="0" applyFont="1" applyFill="1" applyBorder="1"/>
    <xf numFmtId="39" fontId="1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Font="1" applyFill="1" applyBorder="1"/>
    <xf numFmtId="2" fontId="2" fillId="0" borderId="1" xfId="0" applyNumberFormat="1" applyFont="1" applyFill="1" applyBorder="1"/>
    <xf numFmtId="39" fontId="1" fillId="0" borderId="4" xfId="0" applyNumberFormat="1" applyFont="1" applyFill="1" applyBorder="1" applyAlignment="1">
      <alignment horizontal="right" vertical="center" wrapText="1" readingOrder="1"/>
    </xf>
    <xf numFmtId="2" fontId="2" fillId="0" borderId="0" xfId="0" applyNumberFormat="1" applyFont="1" applyFill="1" applyBorder="1"/>
    <xf numFmtId="4" fontId="3" fillId="0" borderId="0" xfId="0" applyNumberFormat="1" applyFont="1" applyFill="1" applyBorder="1" applyAlignment="1" applyProtection="1">
      <alignment horizontal="center"/>
    </xf>
    <xf numFmtId="4" fontId="3" fillId="0" borderId="0" xfId="0" applyNumberFormat="1" applyFont="1" applyFill="1" applyBorder="1" applyAlignment="1" applyProtection="1"/>
    <xf numFmtId="39" fontId="2" fillId="0" borderId="1" xfId="0" applyNumberFormat="1" applyFont="1" applyFill="1" applyBorder="1"/>
    <xf numFmtId="4" fontId="3" fillId="0" borderId="0" xfId="0" applyNumberFormat="1" applyFont="1" applyFill="1" applyBorder="1" applyAlignment="1" applyProtection="1">
      <alignment horizontal="right"/>
    </xf>
    <xf numFmtId="0" fontId="5" fillId="0" borderId="2" xfId="0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/>
    <xf numFmtId="0" fontId="5" fillId="0" borderId="3" xfId="0" applyNumberFormat="1" applyFont="1" applyFill="1" applyBorder="1" applyAlignment="1">
      <alignment horizontal="center" vertical="center" wrapText="1" readingOrder="1"/>
    </xf>
    <xf numFmtId="0" fontId="5" fillId="2" borderId="3" xfId="0" applyNumberFormat="1" applyFont="1" applyFill="1" applyBorder="1" applyAlignment="1">
      <alignment horizontal="center" vertical="center" wrapText="1" readingOrder="1"/>
    </xf>
    <xf numFmtId="0" fontId="5" fillId="3" borderId="3" xfId="0" applyNumberFormat="1" applyFont="1" applyFill="1" applyBorder="1" applyAlignment="1">
      <alignment horizontal="center" vertical="center" wrapText="1" readingOrder="1"/>
    </xf>
    <xf numFmtId="0" fontId="5" fillId="4" borderId="3" xfId="0" applyNumberFormat="1" applyFont="1" applyFill="1" applyBorder="1" applyAlignment="1">
      <alignment horizontal="center" vertical="center" wrapText="1" readingOrder="1"/>
    </xf>
    <xf numFmtId="0" fontId="8" fillId="2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39" fontId="2" fillId="6" borderId="9" xfId="0" applyNumberFormat="1" applyFont="1" applyFill="1" applyBorder="1"/>
    <xf numFmtId="39" fontId="2" fillId="5" borderId="9" xfId="0" applyNumberFormat="1" applyFont="1" applyFill="1" applyBorder="1"/>
    <xf numFmtId="39" fontId="2" fillId="4" borderId="9" xfId="0" applyNumberFormat="1" applyFont="1" applyFill="1" applyBorder="1"/>
    <xf numFmtId="39" fontId="2" fillId="0" borderId="3" xfId="0" applyNumberFormat="1" applyFont="1" applyFill="1" applyBorder="1"/>
    <xf numFmtId="2" fontId="2" fillId="0" borderId="3" xfId="0" applyNumberFormat="1" applyFont="1" applyFill="1" applyBorder="1"/>
    <xf numFmtId="2" fontId="6" fillId="4" borderId="5" xfId="0" applyNumberFormat="1" applyFont="1" applyFill="1" applyBorder="1"/>
    <xf numFmtId="39" fontId="6" fillId="6" borderId="5" xfId="0" applyNumberFormat="1" applyFont="1" applyFill="1" applyBorder="1" applyAlignment="1"/>
    <xf numFmtId="2" fontId="6" fillId="6" borderId="5" xfId="0" applyNumberFormat="1" applyFont="1" applyFill="1" applyBorder="1" applyAlignment="1"/>
    <xf numFmtId="2" fontId="6" fillId="5" borderId="5" xfId="0" applyNumberFormat="1" applyFont="1" applyFill="1" applyBorder="1" applyAlignment="1"/>
    <xf numFmtId="39" fontId="6" fillId="5" borderId="5" xfId="0" applyNumberFormat="1" applyFont="1" applyFill="1" applyBorder="1" applyAlignment="1"/>
    <xf numFmtId="4" fontId="4" fillId="0" borderId="5" xfId="0" applyNumberFormat="1" applyFont="1" applyFill="1" applyBorder="1" applyAlignment="1" applyProtection="1"/>
    <xf numFmtId="4" fontId="4" fillId="0" borderId="5" xfId="0" applyNumberFormat="1" applyFont="1" applyFill="1" applyBorder="1" applyAlignment="1" applyProtection="1">
      <alignment vertical="center"/>
    </xf>
    <xf numFmtId="39" fontId="6" fillId="4" borderId="5" xfId="0" applyNumberFormat="1" applyFont="1" applyFill="1" applyBorder="1" applyAlignment="1"/>
    <xf numFmtId="2" fontId="6" fillId="4" borderId="5" xfId="0" applyNumberFormat="1" applyFont="1" applyFill="1" applyBorder="1" applyAlignment="1"/>
    <xf numFmtId="4" fontId="4" fillId="0" borderId="6" xfId="0" applyNumberFormat="1" applyFont="1" applyFill="1" applyBorder="1" applyAlignment="1" applyProtection="1">
      <alignment horizontal="center"/>
    </xf>
    <xf numFmtId="4" fontId="8" fillId="0" borderId="1" xfId="0" applyNumberFormat="1" applyFont="1" applyFill="1" applyBorder="1" applyAlignment="1" applyProtection="1"/>
    <xf numFmtId="4" fontId="8" fillId="0" borderId="3" xfId="0" applyNumberFormat="1" applyFont="1" applyFill="1" applyBorder="1" applyAlignment="1" applyProtection="1"/>
    <xf numFmtId="0" fontId="7" fillId="0" borderId="0" xfId="0" applyFont="1" applyFill="1" applyBorder="1" applyAlignment="1">
      <alignment horizontal="center"/>
    </xf>
    <xf numFmtId="0" fontId="5" fillId="0" borderId="10" xfId="0" applyNumberFormat="1" applyFont="1" applyFill="1" applyBorder="1" applyAlignment="1">
      <alignment horizontal="center" vertical="center" wrapText="1" readingOrder="1"/>
    </xf>
    <xf numFmtId="0" fontId="1" fillId="0" borderId="3" xfId="0" applyNumberFormat="1" applyFont="1" applyFill="1" applyBorder="1" applyAlignment="1">
      <alignment horizontal="left" vertical="center" wrapText="1" readingOrder="1"/>
    </xf>
    <xf numFmtId="4" fontId="4" fillId="0" borderId="6" xfId="0" applyNumberFormat="1" applyFont="1" applyFill="1" applyBorder="1" applyAlignment="1" applyProtection="1">
      <alignment horizontal="center" vertical="center"/>
    </xf>
    <xf numFmtId="39" fontId="1" fillId="0" borderId="3" xfId="0" applyNumberFormat="1" applyFont="1" applyFill="1" applyBorder="1" applyAlignment="1">
      <alignment horizontal="right" vertical="center" wrapText="1" readingOrder="1"/>
    </xf>
    <xf numFmtId="0" fontId="2" fillId="0" borderId="3" xfId="0" applyFont="1" applyFill="1" applyBorder="1"/>
    <xf numFmtId="39" fontId="5" fillId="4" borderId="11" xfId="0" applyNumberFormat="1" applyFont="1" applyFill="1" applyBorder="1" applyAlignment="1">
      <alignment horizontal="right" vertical="center" wrapText="1" readingOrder="1"/>
    </xf>
    <xf numFmtId="39" fontId="5" fillId="4" borderId="12" xfId="0" applyNumberFormat="1" applyFont="1" applyFill="1" applyBorder="1" applyAlignment="1">
      <alignment horizontal="right" vertical="center" wrapText="1" readingOrder="1"/>
    </xf>
    <xf numFmtId="0" fontId="6" fillId="4" borderId="12" xfId="0" applyFont="1" applyFill="1" applyBorder="1"/>
    <xf numFmtId="2" fontId="6" fillId="4" borderId="12" xfId="0" applyNumberFormat="1" applyFont="1" applyFill="1" applyBorder="1"/>
    <xf numFmtId="2" fontId="6" fillId="4" borderId="13" xfId="0" applyNumberFormat="1" applyFont="1" applyFill="1" applyBorder="1"/>
    <xf numFmtId="39" fontId="5" fillId="4" borderId="5" xfId="0" applyNumberFormat="1" applyFont="1" applyFill="1" applyBorder="1" applyAlignment="1">
      <alignment horizontal="right" vertical="center" wrapText="1" readingOrder="1"/>
    </xf>
    <xf numFmtId="0" fontId="7" fillId="0" borderId="0" xfId="0" applyFont="1" applyFill="1" applyBorder="1" applyAlignment="1">
      <alignment horizontal="center"/>
    </xf>
    <xf numFmtId="4" fontId="9" fillId="4" borderId="6" xfId="0" applyNumberFormat="1" applyFont="1" applyFill="1" applyBorder="1" applyAlignment="1" applyProtection="1">
      <alignment horizontal="center"/>
    </xf>
    <xf numFmtId="4" fontId="9" fillId="4" borderId="7" xfId="0" applyNumberFormat="1" applyFont="1" applyFill="1" applyBorder="1" applyAlignment="1" applyProtection="1">
      <alignment horizontal="center"/>
    </xf>
    <xf numFmtId="4" fontId="9" fillId="4" borderId="8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"/>
  <sheetViews>
    <sheetView showGridLines="0" tabSelected="1" workbookViewId="0">
      <selection activeCell="Q21" sqref="Q21"/>
    </sheetView>
  </sheetViews>
  <sheetFormatPr baseColWidth="10" defaultRowHeight="11.25" x14ac:dyDescent="0.2"/>
  <cols>
    <col min="1" max="5" width="4.28515625" style="5" customWidth="1"/>
    <col min="6" max="6" width="5.42578125" style="5" hidden="1" customWidth="1"/>
    <col min="7" max="7" width="7.42578125" style="5" customWidth="1"/>
    <col min="8" max="8" width="4.7109375" style="5" customWidth="1"/>
    <col min="9" max="9" width="5.7109375" style="5" customWidth="1"/>
    <col min="10" max="10" width="30.7109375" style="5" customWidth="1"/>
    <col min="11" max="11" width="14.140625" style="5" customWidth="1"/>
    <col min="12" max="12" width="13.42578125" style="5" bestFit="1" customWidth="1"/>
    <col min="13" max="13" width="12" style="5" customWidth="1"/>
    <col min="14" max="14" width="14.140625" style="5" customWidth="1"/>
    <col min="15" max="15" width="7.140625" style="5" hidden="1" customWidth="1"/>
    <col min="16" max="16" width="14.140625" style="5" customWidth="1"/>
    <col min="17" max="17" width="13.42578125" style="5" bestFit="1" customWidth="1"/>
    <col min="18" max="18" width="13.7109375" style="5" customWidth="1"/>
    <col min="19" max="19" width="13.42578125" style="5" bestFit="1" customWidth="1"/>
    <col min="20" max="20" width="14.28515625" style="5" customWidth="1"/>
    <col min="21" max="21" width="13.5703125" style="5" customWidth="1"/>
    <col min="22" max="22" width="0" style="5" hidden="1" customWidth="1"/>
    <col min="23" max="25" width="6.140625" style="5" customWidth="1"/>
    <col min="26" max="16384" width="11.42578125" style="5"/>
  </cols>
  <sheetData>
    <row r="1" spans="1:25" ht="13.5" customHeight="1" x14ac:dyDescent="0.25">
      <c r="A1" s="53" t="s">
        <v>58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</row>
    <row r="2" spans="1:25" ht="13.5" customHeight="1" x14ac:dyDescent="0.25">
      <c r="A2" s="53" t="s">
        <v>59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spans="1:25" ht="13.5" customHeight="1" x14ac:dyDescent="0.25">
      <c r="A3" s="53" t="s">
        <v>60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</row>
    <row r="4" spans="1:25" ht="4.5" customHeight="1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</row>
    <row r="5" spans="1:25" ht="42" customHeight="1" x14ac:dyDescent="0.2">
      <c r="A5" s="17" t="s">
        <v>1</v>
      </c>
      <c r="B5" s="17" t="s">
        <v>2</v>
      </c>
      <c r="C5" s="17" t="s">
        <v>3</v>
      </c>
      <c r="D5" s="17" t="s">
        <v>4</v>
      </c>
      <c r="E5" s="17" t="s">
        <v>5</v>
      </c>
      <c r="F5" s="17" t="s">
        <v>6</v>
      </c>
      <c r="G5" s="17" t="s">
        <v>7</v>
      </c>
      <c r="H5" s="17" t="s">
        <v>8</v>
      </c>
      <c r="I5" s="17" t="s">
        <v>9</v>
      </c>
      <c r="J5" s="17" t="s">
        <v>10</v>
      </c>
      <c r="K5" s="17" t="s">
        <v>11</v>
      </c>
      <c r="L5" s="17" t="s">
        <v>12</v>
      </c>
      <c r="M5" s="17" t="s">
        <v>13</v>
      </c>
      <c r="N5" s="18" t="s">
        <v>14</v>
      </c>
      <c r="O5" s="17" t="s">
        <v>15</v>
      </c>
      <c r="P5" s="17" t="s">
        <v>16</v>
      </c>
      <c r="Q5" s="17" t="s">
        <v>17</v>
      </c>
      <c r="R5" s="18" t="s">
        <v>18</v>
      </c>
      <c r="S5" s="19" t="s">
        <v>19</v>
      </c>
      <c r="T5" s="17" t="s">
        <v>20</v>
      </c>
      <c r="U5" s="20" t="s">
        <v>21</v>
      </c>
      <c r="V5" s="16"/>
      <c r="W5" s="21" t="s">
        <v>55</v>
      </c>
      <c r="X5" s="22" t="s">
        <v>56</v>
      </c>
      <c r="Y5" s="23" t="s">
        <v>57</v>
      </c>
    </row>
    <row r="6" spans="1:25" x14ac:dyDescent="0.2">
      <c r="A6" s="1" t="s">
        <v>22</v>
      </c>
      <c r="B6" s="1" t="s">
        <v>23</v>
      </c>
      <c r="C6" s="1" t="s">
        <v>24</v>
      </c>
      <c r="D6" s="1" t="s">
        <v>23</v>
      </c>
      <c r="E6" s="1" t="s">
        <v>23</v>
      </c>
      <c r="F6" s="1"/>
      <c r="G6" s="1" t="s">
        <v>25</v>
      </c>
      <c r="H6" s="1" t="s">
        <v>26</v>
      </c>
      <c r="I6" s="1" t="s">
        <v>27</v>
      </c>
      <c r="J6" s="2" t="s">
        <v>28</v>
      </c>
      <c r="K6" s="6">
        <v>6981000000</v>
      </c>
      <c r="L6" s="6">
        <v>0</v>
      </c>
      <c r="M6" s="6">
        <v>0</v>
      </c>
      <c r="N6" s="6">
        <v>6981000000</v>
      </c>
      <c r="O6" s="6">
        <v>0</v>
      </c>
      <c r="P6" s="6">
        <v>6981000000</v>
      </c>
      <c r="Q6" s="6">
        <v>0</v>
      </c>
      <c r="R6" s="6">
        <v>2168240548</v>
      </c>
      <c r="S6" s="6">
        <v>2164139531</v>
      </c>
      <c r="T6" s="6">
        <v>2164139531</v>
      </c>
      <c r="U6" s="6">
        <v>2164139531</v>
      </c>
      <c r="V6" s="7"/>
      <c r="W6" s="8">
        <f>R6/N6*100</f>
        <v>31.059168428591892</v>
      </c>
      <c r="X6" s="8">
        <f>S6/N6*100</f>
        <v>31.000423019624694</v>
      </c>
      <c r="Y6" s="8">
        <f>U6/N6*100</f>
        <v>31.000423019624694</v>
      </c>
    </row>
    <row r="7" spans="1:25" x14ac:dyDescent="0.2">
      <c r="A7" s="1" t="s">
        <v>22</v>
      </c>
      <c r="B7" s="1" t="s">
        <v>23</v>
      </c>
      <c r="C7" s="1" t="s">
        <v>24</v>
      </c>
      <c r="D7" s="1" t="s">
        <v>23</v>
      </c>
      <c r="E7" s="1" t="s">
        <v>29</v>
      </c>
      <c r="F7" s="1"/>
      <c r="G7" s="1" t="s">
        <v>25</v>
      </c>
      <c r="H7" s="1" t="s">
        <v>26</v>
      </c>
      <c r="I7" s="1" t="s">
        <v>27</v>
      </c>
      <c r="J7" s="2" t="s">
        <v>30</v>
      </c>
      <c r="K7" s="6">
        <v>754000000</v>
      </c>
      <c r="L7" s="6">
        <v>70000000</v>
      </c>
      <c r="M7" s="6">
        <v>0</v>
      </c>
      <c r="N7" s="6">
        <v>824000000</v>
      </c>
      <c r="O7" s="6">
        <v>0</v>
      </c>
      <c r="P7" s="6">
        <v>824000000</v>
      </c>
      <c r="Q7" s="6">
        <v>0</v>
      </c>
      <c r="R7" s="6">
        <v>245683898</v>
      </c>
      <c r="S7" s="6">
        <v>245683898</v>
      </c>
      <c r="T7" s="6">
        <v>245683898</v>
      </c>
      <c r="U7" s="6">
        <v>245683898</v>
      </c>
      <c r="V7" s="7"/>
      <c r="W7" s="8">
        <f t="shared" ref="W7:W37" si="0">R7/N7*100</f>
        <v>29.81600703883495</v>
      </c>
      <c r="X7" s="8">
        <f t="shared" ref="X7:X37" si="1">S7/N7*100</f>
        <v>29.81600703883495</v>
      </c>
      <c r="Y7" s="8">
        <f t="shared" ref="Y7:Y37" si="2">U7/N7*100</f>
        <v>29.81600703883495</v>
      </c>
    </row>
    <row r="8" spans="1:25" x14ac:dyDescent="0.2">
      <c r="A8" s="1" t="s">
        <v>22</v>
      </c>
      <c r="B8" s="1" t="s">
        <v>23</v>
      </c>
      <c r="C8" s="1" t="s">
        <v>24</v>
      </c>
      <c r="D8" s="1" t="s">
        <v>23</v>
      </c>
      <c r="E8" s="1" t="s">
        <v>31</v>
      </c>
      <c r="F8" s="1"/>
      <c r="G8" s="1" t="s">
        <v>25</v>
      </c>
      <c r="H8" s="1" t="s">
        <v>26</v>
      </c>
      <c r="I8" s="1" t="s">
        <v>27</v>
      </c>
      <c r="J8" s="2" t="s">
        <v>32</v>
      </c>
      <c r="K8" s="6">
        <v>2191000000</v>
      </c>
      <c r="L8" s="6">
        <v>0</v>
      </c>
      <c r="M8" s="6">
        <v>70000000</v>
      </c>
      <c r="N8" s="6">
        <v>2121000000</v>
      </c>
      <c r="O8" s="6">
        <v>0</v>
      </c>
      <c r="P8" s="6">
        <v>2121000000</v>
      </c>
      <c r="Q8" s="6">
        <v>0</v>
      </c>
      <c r="R8" s="6">
        <v>254117152</v>
      </c>
      <c r="S8" s="6">
        <v>253762056</v>
      </c>
      <c r="T8" s="6">
        <v>253762056</v>
      </c>
      <c r="U8" s="6">
        <v>253762056</v>
      </c>
      <c r="V8" s="7"/>
      <c r="W8" s="8">
        <f t="shared" si="0"/>
        <v>11.981006694955209</v>
      </c>
      <c r="X8" s="8">
        <f t="shared" si="1"/>
        <v>11.964264780763791</v>
      </c>
      <c r="Y8" s="8">
        <f t="shared" si="2"/>
        <v>11.964264780763791</v>
      </c>
    </row>
    <row r="9" spans="1:25" ht="22.5" x14ac:dyDescent="0.2">
      <c r="A9" s="1" t="s">
        <v>22</v>
      </c>
      <c r="B9" s="1" t="s">
        <v>23</v>
      </c>
      <c r="C9" s="1" t="s">
        <v>24</v>
      </c>
      <c r="D9" s="1" t="s">
        <v>23</v>
      </c>
      <c r="E9" s="1" t="s">
        <v>33</v>
      </c>
      <c r="F9" s="1"/>
      <c r="G9" s="1" t="s">
        <v>25</v>
      </c>
      <c r="H9" s="1" t="s">
        <v>26</v>
      </c>
      <c r="I9" s="1" t="s">
        <v>27</v>
      </c>
      <c r="J9" s="2" t="s">
        <v>34</v>
      </c>
      <c r="K9" s="6">
        <v>65000000</v>
      </c>
      <c r="L9" s="6">
        <v>0</v>
      </c>
      <c r="M9" s="6">
        <v>0</v>
      </c>
      <c r="N9" s="6">
        <v>65000000</v>
      </c>
      <c r="O9" s="6">
        <v>0</v>
      </c>
      <c r="P9" s="6">
        <v>65000000</v>
      </c>
      <c r="Q9" s="6">
        <v>0</v>
      </c>
      <c r="R9" s="6">
        <v>43387905</v>
      </c>
      <c r="S9" s="6">
        <v>43387905</v>
      </c>
      <c r="T9" s="6">
        <v>43387905</v>
      </c>
      <c r="U9" s="6">
        <v>43387905</v>
      </c>
      <c r="V9" s="7"/>
      <c r="W9" s="8">
        <f t="shared" si="0"/>
        <v>66.750623076923077</v>
      </c>
      <c r="X9" s="8">
        <f t="shared" si="1"/>
        <v>66.750623076923077</v>
      </c>
      <c r="Y9" s="8">
        <f t="shared" si="2"/>
        <v>66.750623076923077</v>
      </c>
    </row>
    <row r="10" spans="1:25" x14ac:dyDescent="0.2">
      <c r="A10" s="1" t="s">
        <v>22</v>
      </c>
      <c r="B10" s="1" t="s">
        <v>23</v>
      </c>
      <c r="C10" s="1" t="s">
        <v>24</v>
      </c>
      <c r="D10" s="1" t="s">
        <v>35</v>
      </c>
      <c r="E10" s="1"/>
      <c r="F10" s="1"/>
      <c r="G10" s="1" t="s">
        <v>25</v>
      </c>
      <c r="H10" s="1" t="s">
        <v>26</v>
      </c>
      <c r="I10" s="1" t="s">
        <v>27</v>
      </c>
      <c r="J10" s="2" t="s">
        <v>36</v>
      </c>
      <c r="K10" s="6">
        <v>139500000</v>
      </c>
      <c r="L10" s="6">
        <v>0</v>
      </c>
      <c r="M10" s="6">
        <v>0</v>
      </c>
      <c r="N10" s="6">
        <v>139500000</v>
      </c>
      <c r="O10" s="6">
        <v>0</v>
      </c>
      <c r="P10" s="6">
        <v>62356330</v>
      </c>
      <c r="Q10" s="6">
        <v>77143670</v>
      </c>
      <c r="R10" s="6">
        <v>54592274</v>
      </c>
      <c r="S10" s="6">
        <v>7975419</v>
      </c>
      <c r="T10" s="6">
        <v>7975419</v>
      </c>
      <c r="U10" s="6">
        <v>7975419</v>
      </c>
      <c r="V10" s="7"/>
      <c r="W10" s="8">
        <f t="shared" si="0"/>
        <v>39.134246594982081</v>
      </c>
      <c r="X10" s="8">
        <f t="shared" si="1"/>
        <v>5.7171462365591399</v>
      </c>
      <c r="Y10" s="8">
        <f t="shared" si="2"/>
        <v>5.7171462365591399</v>
      </c>
    </row>
    <row r="11" spans="1:25" ht="22.5" x14ac:dyDescent="0.2">
      <c r="A11" s="1" t="s">
        <v>22</v>
      </c>
      <c r="B11" s="1" t="s">
        <v>23</v>
      </c>
      <c r="C11" s="1" t="s">
        <v>24</v>
      </c>
      <c r="D11" s="1" t="s">
        <v>31</v>
      </c>
      <c r="E11" s="1"/>
      <c r="F11" s="1"/>
      <c r="G11" s="1" t="s">
        <v>25</v>
      </c>
      <c r="H11" s="1" t="s">
        <v>26</v>
      </c>
      <c r="I11" s="1" t="s">
        <v>27</v>
      </c>
      <c r="J11" s="2" t="s">
        <v>37</v>
      </c>
      <c r="K11" s="6">
        <v>3150000000</v>
      </c>
      <c r="L11" s="6">
        <v>0</v>
      </c>
      <c r="M11" s="6">
        <v>0</v>
      </c>
      <c r="N11" s="6">
        <v>3150000000</v>
      </c>
      <c r="O11" s="6">
        <v>0</v>
      </c>
      <c r="P11" s="6">
        <v>3150000000</v>
      </c>
      <c r="Q11" s="6">
        <v>0</v>
      </c>
      <c r="R11" s="6">
        <v>966788028</v>
      </c>
      <c r="S11" s="6">
        <v>966788028</v>
      </c>
      <c r="T11" s="6">
        <v>966788028</v>
      </c>
      <c r="U11" s="6">
        <v>966788028</v>
      </c>
      <c r="V11" s="7"/>
      <c r="W11" s="8">
        <f t="shared" si="0"/>
        <v>30.69168342857143</v>
      </c>
      <c r="X11" s="8">
        <f t="shared" si="1"/>
        <v>30.69168342857143</v>
      </c>
      <c r="Y11" s="8">
        <f t="shared" si="2"/>
        <v>30.69168342857143</v>
      </c>
    </row>
    <row r="12" spans="1:25" x14ac:dyDescent="0.2">
      <c r="A12" s="3"/>
      <c r="B12" s="3"/>
      <c r="C12" s="3"/>
      <c r="D12" s="3"/>
      <c r="E12" s="3"/>
      <c r="F12" s="3"/>
      <c r="G12" s="3"/>
      <c r="H12" s="3"/>
      <c r="I12" s="3"/>
      <c r="J12" s="4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W12" s="10"/>
      <c r="X12" s="10"/>
      <c r="Y12" s="10"/>
    </row>
    <row r="13" spans="1:25" x14ac:dyDescent="0.2">
      <c r="A13" s="1" t="s">
        <v>22</v>
      </c>
      <c r="B13" s="1" t="s">
        <v>35</v>
      </c>
      <c r="C13" s="1" t="s">
        <v>24</v>
      </c>
      <c r="D13" s="1" t="s">
        <v>38</v>
      </c>
      <c r="E13" s="1"/>
      <c r="F13" s="1"/>
      <c r="G13" s="1" t="s">
        <v>25</v>
      </c>
      <c r="H13" s="1" t="s">
        <v>26</v>
      </c>
      <c r="I13" s="1" t="s">
        <v>27</v>
      </c>
      <c r="J13" s="2" t="s">
        <v>39</v>
      </c>
      <c r="K13" s="6">
        <v>24000000</v>
      </c>
      <c r="L13" s="6">
        <v>3850000</v>
      </c>
      <c r="M13" s="6">
        <v>0</v>
      </c>
      <c r="N13" s="6">
        <v>27850000</v>
      </c>
      <c r="O13" s="6">
        <v>0</v>
      </c>
      <c r="P13" s="6">
        <v>26987000</v>
      </c>
      <c r="Q13" s="6">
        <v>863000</v>
      </c>
      <c r="R13" s="6">
        <v>26987000</v>
      </c>
      <c r="S13" s="6">
        <v>26987000</v>
      </c>
      <c r="T13" s="6">
        <v>26987000</v>
      </c>
      <c r="U13" s="6">
        <v>26987000</v>
      </c>
      <c r="V13" s="7"/>
      <c r="W13" s="8">
        <f t="shared" si="0"/>
        <v>96.901256732495511</v>
      </c>
      <c r="X13" s="8">
        <f t="shared" si="1"/>
        <v>96.901256732495511</v>
      </c>
      <c r="Y13" s="8">
        <f t="shared" si="2"/>
        <v>96.901256732495511</v>
      </c>
    </row>
    <row r="14" spans="1:25" x14ac:dyDescent="0.2">
      <c r="A14" s="1" t="s">
        <v>22</v>
      </c>
      <c r="B14" s="1" t="s">
        <v>35</v>
      </c>
      <c r="C14" s="1" t="s">
        <v>24</v>
      </c>
      <c r="D14" s="1" t="s">
        <v>29</v>
      </c>
      <c r="E14" s="1"/>
      <c r="F14" s="1"/>
      <c r="G14" s="1" t="s">
        <v>25</v>
      </c>
      <c r="H14" s="1" t="s">
        <v>26</v>
      </c>
      <c r="I14" s="1" t="s">
        <v>27</v>
      </c>
      <c r="J14" s="2" t="s">
        <v>40</v>
      </c>
      <c r="K14" s="6">
        <v>1954759800</v>
      </c>
      <c r="L14" s="6">
        <v>0</v>
      </c>
      <c r="M14" s="6">
        <v>3850000</v>
      </c>
      <c r="N14" s="6">
        <v>1950909800</v>
      </c>
      <c r="O14" s="6">
        <v>0</v>
      </c>
      <c r="P14" s="6">
        <v>1728107602.21</v>
      </c>
      <c r="Q14" s="6">
        <v>222802197.78999999</v>
      </c>
      <c r="R14" s="6">
        <v>1300929706.9200001</v>
      </c>
      <c r="S14" s="6">
        <v>401465231.19</v>
      </c>
      <c r="T14" s="6">
        <v>385524578.95999998</v>
      </c>
      <c r="U14" s="6">
        <v>385524578.95999998</v>
      </c>
      <c r="V14" s="7"/>
      <c r="W14" s="8">
        <f t="shared" si="0"/>
        <v>66.683231942348129</v>
      </c>
      <c r="X14" s="8">
        <f t="shared" si="1"/>
        <v>20.578359450037105</v>
      </c>
      <c r="Y14" s="8">
        <f t="shared" si="2"/>
        <v>19.761271328894857</v>
      </c>
    </row>
    <row r="15" spans="1:25" x14ac:dyDescent="0.2">
      <c r="A15" s="3"/>
      <c r="B15" s="3"/>
      <c r="C15" s="3"/>
      <c r="D15" s="3"/>
      <c r="E15" s="3"/>
      <c r="F15" s="3"/>
      <c r="G15" s="3"/>
      <c r="H15" s="3"/>
      <c r="I15" s="3"/>
      <c r="J15" s="4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W15" s="10"/>
      <c r="X15" s="10"/>
      <c r="Y15" s="10"/>
    </row>
    <row r="16" spans="1:25" x14ac:dyDescent="0.2">
      <c r="A16" s="1" t="s">
        <v>22</v>
      </c>
      <c r="B16" s="1" t="s">
        <v>38</v>
      </c>
      <c r="C16" s="1" t="s">
        <v>35</v>
      </c>
      <c r="D16" s="1" t="s">
        <v>23</v>
      </c>
      <c r="E16" s="1" t="s">
        <v>23</v>
      </c>
      <c r="F16" s="1"/>
      <c r="G16" s="1" t="s">
        <v>25</v>
      </c>
      <c r="H16" s="1" t="s">
        <v>41</v>
      </c>
      <c r="I16" s="1" t="s">
        <v>42</v>
      </c>
      <c r="J16" s="2" t="s">
        <v>43</v>
      </c>
      <c r="K16" s="6">
        <v>29265000</v>
      </c>
      <c r="L16" s="6">
        <v>0</v>
      </c>
      <c r="M16" s="6">
        <v>0</v>
      </c>
      <c r="N16" s="6">
        <v>29265000</v>
      </c>
      <c r="O16" s="6">
        <v>0</v>
      </c>
      <c r="P16" s="6">
        <v>0</v>
      </c>
      <c r="Q16" s="6">
        <v>29265000</v>
      </c>
      <c r="R16" s="6">
        <v>0</v>
      </c>
      <c r="S16" s="6">
        <v>0</v>
      </c>
      <c r="T16" s="6">
        <v>0</v>
      </c>
      <c r="U16" s="6">
        <v>0</v>
      </c>
      <c r="V16" s="7"/>
      <c r="W16" s="8">
        <f t="shared" si="0"/>
        <v>0</v>
      </c>
      <c r="X16" s="8">
        <f t="shared" si="1"/>
        <v>0</v>
      </c>
      <c r="Y16" s="8">
        <f t="shared" si="2"/>
        <v>0</v>
      </c>
    </row>
    <row r="17" spans="1:25" x14ac:dyDescent="0.2">
      <c r="A17" s="1" t="s">
        <v>22</v>
      </c>
      <c r="B17" s="1" t="s">
        <v>38</v>
      </c>
      <c r="C17" s="1" t="s">
        <v>31</v>
      </c>
      <c r="D17" s="1" t="s">
        <v>23</v>
      </c>
      <c r="E17" s="1" t="s">
        <v>23</v>
      </c>
      <c r="F17" s="1"/>
      <c r="G17" s="1" t="s">
        <v>25</v>
      </c>
      <c r="H17" s="1" t="s">
        <v>26</v>
      </c>
      <c r="I17" s="1" t="s">
        <v>27</v>
      </c>
      <c r="J17" s="2" t="s">
        <v>44</v>
      </c>
      <c r="K17" s="6">
        <v>189000000</v>
      </c>
      <c r="L17" s="6">
        <v>0</v>
      </c>
      <c r="M17" s="6">
        <v>0</v>
      </c>
      <c r="N17" s="6">
        <v>189000000</v>
      </c>
      <c r="O17" s="6">
        <v>0</v>
      </c>
      <c r="P17" s="6">
        <v>189000000</v>
      </c>
      <c r="Q17" s="6">
        <v>0</v>
      </c>
      <c r="R17" s="6">
        <v>50144566</v>
      </c>
      <c r="S17" s="6">
        <v>50144566</v>
      </c>
      <c r="T17" s="6">
        <v>50144566</v>
      </c>
      <c r="U17" s="6">
        <v>50144566</v>
      </c>
      <c r="V17" s="7"/>
      <c r="W17" s="8">
        <f t="shared" si="0"/>
        <v>26.531516402116402</v>
      </c>
      <c r="X17" s="8">
        <f t="shared" si="1"/>
        <v>26.531516402116402</v>
      </c>
      <c r="Y17" s="8">
        <f t="shared" si="2"/>
        <v>26.531516402116402</v>
      </c>
    </row>
    <row r="18" spans="1:25" x14ac:dyDescent="0.2">
      <c r="A18" s="1" t="s">
        <v>22</v>
      </c>
      <c r="B18" s="1" t="s">
        <v>38</v>
      </c>
      <c r="C18" s="1" t="s">
        <v>45</v>
      </c>
      <c r="D18" s="1" t="s">
        <v>23</v>
      </c>
      <c r="E18" s="1" t="s">
        <v>23</v>
      </c>
      <c r="F18" s="1"/>
      <c r="G18" s="1" t="s">
        <v>25</v>
      </c>
      <c r="H18" s="1" t="s">
        <v>26</v>
      </c>
      <c r="I18" s="1" t="s">
        <v>27</v>
      </c>
      <c r="J18" s="2" t="s">
        <v>46</v>
      </c>
      <c r="K18" s="6">
        <v>361044000</v>
      </c>
      <c r="L18" s="6">
        <v>0</v>
      </c>
      <c r="M18" s="6">
        <v>0</v>
      </c>
      <c r="N18" s="6">
        <v>361044000</v>
      </c>
      <c r="O18" s="6">
        <v>0</v>
      </c>
      <c r="P18" s="6">
        <v>0</v>
      </c>
      <c r="Q18" s="6">
        <v>361044000</v>
      </c>
      <c r="R18" s="6">
        <v>0</v>
      </c>
      <c r="S18" s="6">
        <v>0</v>
      </c>
      <c r="T18" s="6">
        <v>0</v>
      </c>
      <c r="U18" s="6">
        <v>0</v>
      </c>
      <c r="V18" s="7"/>
      <c r="W18" s="8">
        <f t="shared" si="0"/>
        <v>0</v>
      </c>
      <c r="X18" s="8">
        <f t="shared" si="1"/>
        <v>0</v>
      </c>
      <c r="Y18" s="8">
        <f t="shared" si="2"/>
        <v>0</v>
      </c>
    </row>
    <row r="19" spans="1:25" x14ac:dyDescent="0.2">
      <c r="A19" s="3"/>
      <c r="B19" s="3"/>
      <c r="C19" s="3"/>
      <c r="D19" s="3"/>
      <c r="E19" s="3"/>
      <c r="F19" s="3"/>
      <c r="G19" s="3"/>
      <c r="H19" s="3"/>
      <c r="I19" s="3"/>
      <c r="J19" s="4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W19" s="10"/>
      <c r="X19" s="10"/>
      <c r="Y19" s="10"/>
    </row>
    <row r="20" spans="1:25" ht="40.5" customHeight="1" x14ac:dyDescent="0.2">
      <c r="A20" s="1" t="s">
        <v>47</v>
      </c>
      <c r="B20" s="1" t="s">
        <v>48</v>
      </c>
      <c r="C20" s="1" t="s">
        <v>49</v>
      </c>
      <c r="D20" s="1" t="s">
        <v>23</v>
      </c>
      <c r="E20" s="1" t="s">
        <v>0</v>
      </c>
      <c r="F20" s="1" t="s">
        <v>0</v>
      </c>
      <c r="G20" s="1" t="s">
        <v>25</v>
      </c>
      <c r="H20" s="1" t="s">
        <v>41</v>
      </c>
      <c r="I20" s="1" t="s">
        <v>27</v>
      </c>
      <c r="J20" s="2" t="s">
        <v>50</v>
      </c>
      <c r="K20" s="6">
        <v>100000000</v>
      </c>
      <c r="L20" s="6">
        <v>0</v>
      </c>
      <c r="M20" s="6">
        <v>0</v>
      </c>
      <c r="N20" s="6">
        <v>100000000</v>
      </c>
      <c r="O20" s="6">
        <v>0</v>
      </c>
      <c r="P20" s="6">
        <v>92543437</v>
      </c>
      <c r="Q20" s="6">
        <v>7456563</v>
      </c>
      <c r="R20" s="6">
        <v>60542766.030000001</v>
      </c>
      <c r="S20" s="6">
        <v>0</v>
      </c>
      <c r="T20" s="6">
        <v>0</v>
      </c>
      <c r="U20" s="6">
        <v>0</v>
      </c>
      <c r="V20" s="7"/>
      <c r="W20" s="8">
        <f t="shared" si="0"/>
        <v>60.542766030000003</v>
      </c>
      <c r="X20" s="8">
        <f t="shared" si="1"/>
        <v>0</v>
      </c>
      <c r="Y20" s="8">
        <f t="shared" si="2"/>
        <v>0</v>
      </c>
    </row>
    <row r="21" spans="1:25" ht="45" x14ac:dyDescent="0.2">
      <c r="A21" s="1" t="s">
        <v>47</v>
      </c>
      <c r="B21" s="1" t="s">
        <v>51</v>
      </c>
      <c r="C21" s="1" t="s">
        <v>49</v>
      </c>
      <c r="D21" s="1" t="s">
        <v>29</v>
      </c>
      <c r="E21" s="1" t="s">
        <v>0</v>
      </c>
      <c r="F21" s="1" t="s">
        <v>0</v>
      </c>
      <c r="G21" s="1" t="s">
        <v>25</v>
      </c>
      <c r="H21" s="1" t="s">
        <v>41</v>
      </c>
      <c r="I21" s="1" t="s">
        <v>27</v>
      </c>
      <c r="J21" s="2" t="s">
        <v>52</v>
      </c>
      <c r="K21" s="6">
        <v>2430000000</v>
      </c>
      <c r="L21" s="6">
        <v>0</v>
      </c>
      <c r="M21" s="6">
        <v>0</v>
      </c>
      <c r="N21" s="6">
        <v>2430000000</v>
      </c>
      <c r="O21" s="6">
        <v>0</v>
      </c>
      <c r="P21" s="6">
        <v>2113791024</v>
      </c>
      <c r="Q21" s="6">
        <v>316208976</v>
      </c>
      <c r="R21" s="6">
        <v>788215097</v>
      </c>
      <c r="S21" s="6">
        <v>783215097</v>
      </c>
      <c r="T21" s="6">
        <v>783215097</v>
      </c>
      <c r="U21" s="6">
        <v>783215097</v>
      </c>
      <c r="V21" s="7"/>
      <c r="W21" s="8">
        <f t="shared" si="0"/>
        <v>32.436835267489712</v>
      </c>
      <c r="X21" s="8">
        <f t="shared" si="1"/>
        <v>32.231073950617287</v>
      </c>
      <c r="Y21" s="8">
        <f t="shared" si="2"/>
        <v>32.231073950617287</v>
      </c>
    </row>
    <row r="22" spans="1:25" ht="45" x14ac:dyDescent="0.2">
      <c r="A22" s="1" t="s">
        <v>47</v>
      </c>
      <c r="B22" s="1" t="s">
        <v>51</v>
      </c>
      <c r="C22" s="1" t="s">
        <v>49</v>
      </c>
      <c r="D22" s="1" t="s">
        <v>29</v>
      </c>
      <c r="E22" s="1" t="s">
        <v>0</v>
      </c>
      <c r="F22" s="1" t="s">
        <v>0</v>
      </c>
      <c r="G22" s="1" t="s">
        <v>25</v>
      </c>
      <c r="H22" s="1" t="s">
        <v>41</v>
      </c>
      <c r="I22" s="1" t="s">
        <v>42</v>
      </c>
      <c r="J22" s="2" t="s">
        <v>52</v>
      </c>
      <c r="K22" s="6">
        <v>0</v>
      </c>
      <c r="L22" s="6">
        <v>3500000000</v>
      </c>
      <c r="M22" s="6">
        <v>0</v>
      </c>
      <c r="N22" s="6">
        <v>3500000000</v>
      </c>
      <c r="O22" s="6">
        <v>0</v>
      </c>
      <c r="P22" s="6">
        <v>359720000</v>
      </c>
      <c r="Q22" s="6">
        <v>3140280000</v>
      </c>
      <c r="R22" s="6">
        <v>356826658</v>
      </c>
      <c r="S22" s="6">
        <v>0</v>
      </c>
      <c r="T22" s="6">
        <v>0</v>
      </c>
      <c r="U22" s="6">
        <v>0</v>
      </c>
      <c r="V22" s="7"/>
      <c r="W22" s="8">
        <f t="shared" si="0"/>
        <v>10.195047371428572</v>
      </c>
      <c r="X22" s="8">
        <f t="shared" si="1"/>
        <v>0</v>
      </c>
      <c r="Y22" s="8">
        <f t="shared" si="2"/>
        <v>0</v>
      </c>
    </row>
    <row r="23" spans="1:25" ht="34.5" thickBot="1" x14ac:dyDescent="0.25">
      <c r="A23" s="1" t="s">
        <v>47</v>
      </c>
      <c r="B23" s="1" t="s">
        <v>53</v>
      </c>
      <c r="C23" s="1" t="s">
        <v>49</v>
      </c>
      <c r="D23" s="1" t="s">
        <v>26</v>
      </c>
      <c r="E23" s="1" t="s">
        <v>0</v>
      </c>
      <c r="F23" s="1" t="s">
        <v>0</v>
      </c>
      <c r="G23" s="1" t="s">
        <v>25</v>
      </c>
      <c r="H23" s="1" t="s">
        <v>41</v>
      </c>
      <c r="I23" s="1" t="s">
        <v>27</v>
      </c>
      <c r="J23" s="43" t="s">
        <v>54</v>
      </c>
      <c r="K23" s="45">
        <v>2983069280</v>
      </c>
      <c r="L23" s="45">
        <v>0</v>
      </c>
      <c r="M23" s="45">
        <v>0</v>
      </c>
      <c r="N23" s="45">
        <v>2983069280</v>
      </c>
      <c r="O23" s="45">
        <v>0</v>
      </c>
      <c r="P23" s="45">
        <v>1613505877</v>
      </c>
      <c r="Q23" s="45">
        <v>1369563403</v>
      </c>
      <c r="R23" s="45">
        <v>642801272</v>
      </c>
      <c r="S23" s="45">
        <v>578601272</v>
      </c>
      <c r="T23" s="45">
        <v>578601272</v>
      </c>
      <c r="U23" s="45">
        <v>578601272</v>
      </c>
      <c r="V23" s="46"/>
      <c r="W23" s="28">
        <f t="shared" si="0"/>
        <v>21.548318582798721</v>
      </c>
      <c r="X23" s="28">
        <f t="shared" si="1"/>
        <v>19.396172790194132</v>
      </c>
      <c r="Y23" s="28">
        <f t="shared" si="2"/>
        <v>19.396172790194132</v>
      </c>
    </row>
    <row r="24" spans="1:25" s="16" customFormat="1" ht="12" thickBot="1" x14ac:dyDescent="0.25">
      <c r="A24" s="15" t="s">
        <v>0</v>
      </c>
      <c r="B24" s="15" t="s">
        <v>0</v>
      </c>
      <c r="C24" s="15" t="s">
        <v>0</v>
      </c>
      <c r="D24" s="15" t="s">
        <v>0</v>
      </c>
      <c r="E24" s="15" t="s">
        <v>0</v>
      </c>
      <c r="F24" s="15" t="s">
        <v>0</v>
      </c>
      <c r="G24" s="15" t="s">
        <v>0</v>
      </c>
      <c r="H24" s="15" t="s">
        <v>0</v>
      </c>
      <c r="I24" s="42" t="s">
        <v>0</v>
      </c>
      <c r="J24" s="44" t="s">
        <v>61</v>
      </c>
      <c r="K24" s="47">
        <v>21351638080</v>
      </c>
      <c r="L24" s="52">
        <v>3573850000</v>
      </c>
      <c r="M24" s="48">
        <v>73850000</v>
      </c>
      <c r="N24" s="52">
        <v>24851638080</v>
      </c>
      <c r="O24" s="48">
        <v>0</v>
      </c>
      <c r="P24" s="48">
        <v>19327011270.209999</v>
      </c>
      <c r="Q24" s="52">
        <v>5524626809.79</v>
      </c>
      <c r="R24" s="48">
        <v>6959256870.9499998</v>
      </c>
      <c r="S24" s="52">
        <v>5522150003.1899996</v>
      </c>
      <c r="T24" s="48">
        <v>5506209350.96</v>
      </c>
      <c r="U24" s="52">
        <v>5506209350.96</v>
      </c>
      <c r="V24" s="49"/>
      <c r="W24" s="50">
        <f t="shared" si="0"/>
        <v>28.003211895117055</v>
      </c>
      <c r="X24" s="29">
        <f t="shared" si="1"/>
        <v>22.220466857812855</v>
      </c>
      <c r="Y24" s="51">
        <f t="shared" si="2"/>
        <v>22.156323592171031</v>
      </c>
    </row>
    <row r="25" spans="1:25" ht="13.5" customHeight="1" thickBot="1" x14ac:dyDescent="0.25">
      <c r="J25" s="11"/>
      <c r="W25" s="10"/>
      <c r="X25" s="10"/>
      <c r="Y25" s="10"/>
    </row>
    <row r="26" spans="1:25" ht="15.75" thickBot="1" x14ac:dyDescent="0.3">
      <c r="J26" s="54" t="s">
        <v>62</v>
      </c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6"/>
    </row>
    <row r="27" spans="1:25" x14ac:dyDescent="0.2">
      <c r="J27" s="12"/>
      <c r="W27" s="10"/>
      <c r="X27" s="10"/>
      <c r="Y27" s="10"/>
    </row>
    <row r="28" spans="1:25" x14ac:dyDescent="0.2">
      <c r="J28" s="39" t="s">
        <v>63</v>
      </c>
      <c r="K28" s="13">
        <f>SUM(K6:K11)</f>
        <v>13280500000</v>
      </c>
      <c r="L28" s="13">
        <f t="shared" ref="L28:V28" si="3">SUM(L6:L11)</f>
        <v>70000000</v>
      </c>
      <c r="M28" s="13">
        <f t="shared" si="3"/>
        <v>70000000</v>
      </c>
      <c r="N28" s="13">
        <f t="shared" si="3"/>
        <v>13280500000</v>
      </c>
      <c r="O28" s="13">
        <f t="shared" si="3"/>
        <v>0</v>
      </c>
      <c r="P28" s="13">
        <f t="shared" si="3"/>
        <v>13203356330</v>
      </c>
      <c r="Q28" s="13">
        <f t="shared" si="3"/>
        <v>77143670</v>
      </c>
      <c r="R28" s="13">
        <f t="shared" si="3"/>
        <v>3732809805</v>
      </c>
      <c r="S28" s="13">
        <f t="shared" si="3"/>
        <v>3681736837</v>
      </c>
      <c r="T28" s="13">
        <f t="shared" si="3"/>
        <v>3681736837</v>
      </c>
      <c r="U28" s="13">
        <f t="shared" si="3"/>
        <v>3681736837</v>
      </c>
      <c r="V28" s="13">
        <f t="shared" si="3"/>
        <v>0</v>
      </c>
      <c r="W28" s="8">
        <f t="shared" si="0"/>
        <v>28.10744930537254</v>
      </c>
      <c r="X28" s="8">
        <f t="shared" si="1"/>
        <v>27.722878182297357</v>
      </c>
      <c r="Y28" s="8">
        <f t="shared" si="2"/>
        <v>27.722878182297357</v>
      </c>
    </row>
    <row r="29" spans="1:25" x14ac:dyDescent="0.2">
      <c r="J29" s="39" t="s">
        <v>64</v>
      </c>
      <c r="K29" s="13">
        <f>SUM(K13:K14)</f>
        <v>1978759800</v>
      </c>
      <c r="L29" s="13">
        <f t="shared" ref="L29:V29" si="4">SUM(L13:L14)</f>
        <v>3850000</v>
      </c>
      <c r="M29" s="13">
        <f t="shared" si="4"/>
        <v>3850000</v>
      </c>
      <c r="N29" s="13">
        <f t="shared" si="4"/>
        <v>1978759800</v>
      </c>
      <c r="O29" s="13">
        <f t="shared" si="4"/>
        <v>0</v>
      </c>
      <c r="P29" s="13">
        <f t="shared" si="4"/>
        <v>1755094602.21</v>
      </c>
      <c r="Q29" s="13">
        <f t="shared" si="4"/>
        <v>223665197.78999999</v>
      </c>
      <c r="R29" s="13">
        <f t="shared" si="4"/>
        <v>1327916706.9200001</v>
      </c>
      <c r="S29" s="13">
        <f t="shared" si="4"/>
        <v>428452231.19</v>
      </c>
      <c r="T29" s="13">
        <f t="shared" si="4"/>
        <v>412511578.95999998</v>
      </c>
      <c r="U29" s="13">
        <f t="shared" si="4"/>
        <v>412511578.95999998</v>
      </c>
      <c r="V29" s="13">
        <f t="shared" si="4"/>
        <v>0</v>
      </c>
      <c r="W29" s="8">
        <f t="shared" si="0"/>
        <v>67.108534695317744</v>
      </c>
      <c r="X29" s="8">
        <f t="shared" si="1"/>
        <v>21.652563953947315</v>
      </c>
      <c r="Y29" s="8">
        <f t="shared" si="2"/>
        <v>20.846975916935445</v>
      </c>
    </row>
    <row r="30" spans="1:25" ht="12" thickBot="1" x14ac:dyDescent="0.25">
      <c r="J30" s="40" t="s">
        <v>65</v>
      </c>
      <c r="K30" s="27">
        <f>SUM(K16:K18)</f>
        <v>579309000</v>
      </c>
      <c r="L30" s="27">
        <f t="shared" ref="L30:V30" si="5">SUM(L16:L18)</f>
        <v>0</v>
      </c>
      <c r="M30" s="27">
        <f t="shared" si="5"/>
        <v>0</v>
      </c>
      <c r="N30" s="27">
        <f t="shared" si="5"/>
        <v>579309000</v>
      </c>
      <c r="O30" s="13">
        <f t="shared" si="5"/>
        <v>0</v>
      </c>
      <c r="P30" s="27">
        <f t="shared" si="5"/>
        <v>189000000</v>
      </c>
      <c r="Q30" s="27">
        <f t="shared" si="5"/>
        <v>390309000</v>
      </c>
      <c r="R30" s="27">
        <f t="shared" si="5"/>
        <v>50144566</v>
      </c>
      <c r="S30" s="27">
        <f t="shared" si="5"/>
        <v>50144566</v>
      </c>
      <c r="T30" s="27">
        <f t="shared" si="5"/>
        <v>50144566</v>
      </c>
      <c r="U30" s="27">
        <f t="shared" si="5"/>
        <v>50144566</v>
      </c>
      <c r="V30" s="13">
        <f t="shared" si="5"/>
        <v>0</v>
      </c>
      <c r="W30" s="28">
        <f t="shared" si="0"/>
        <v>8.6559273203074696</v>
      </c>
      <c r="X30" s="28">
        <f t="shared" si="1"/>
        <v>8.6559273203074696</v>
      </c>
      <c r="Y30" s="28">
        <f t="shared" si="2"/>
        <v>8.6559273203074696</v>
      </c>
    </row>
    <row r="31" spans="1:25" ht="12" thickBot="1" x14ac:dyDescent="0.25">
      <c r="J31" s="38" t="s">
        <v>66</v>
      </c>
      <c r="K31" s="30">
        <f>SUM(K28:K30)</f>
        <v>15838568800</v>
      </c>
      <c r="L31" s="30">
        <f t="shared" ref="L31:V31" si="6">SUM(L28:L30)</f>
        <v>73850000</v>
      </c>
      <c r="M31" s="30">
        <f t="shared" si="6"/>
        <v>73850000</v>
      </c>
      <c r="N31" s="30">
        <f t="shared" si="6"/>
        <v>15838568800</v>
      </c>
      <c r="O31" s="24">
        <f t="shared" si="6"/>
        <v>0</v>
      </c>
      <c r="P31" s="30">
        <f t="shared" si="6"/>
        <v>15147450932.209999</v>
      </c>
      <c r="Q31" s="30">
        <f t="shared" si="6"/>
        <v>691117867.78999996</v>
      </c>
      <c r="R31" s="30">
        <f t="shared" si="6"/>
        <v>5110871077.9200001</v>
      </c>
      <c r="S31" s="30">
        <f t="shared" si="6"/>
        <v>4160333634.1900001</v>
      </c>
      <c r="T31" s="30">
        <f t="shared" si="6"/>
        <v>4144392981.96</v>
      </c>
      <c r="U31" s="30">
        <f t="shared" si="6"/>
        <v>4144392981.96</v>
      </c>
      <c r="V31" s="24">
        <f t="shared" si="6"/>
        <v>0</v>
      </c>
      <c r="W31" s="31">
        <f t="shared" si="0"/>
        <v>32.268515813878338</v>
      </c>
      <c r="X31" s="31">
        <f t="shared" si="1"/>
        <v>26.267105864956687</v>
      </c>
      <c r="Y31" s="31">
        <f t="shared" si="2"/>
        <v>26.166461340623147</v>
      </c>
    </row>
    <row r="32" spans="1:25" x14ac:dyDescent="0.2">
      <c r="J32" s="12"/>
      <c r="W32" s="10"/>
      <c r="X32" s="10"/>
      <c r="Y32" s="10"/>
    </row>
    <row r="33" spans="10:25" x14ac:dyDescent="0.2">
      <c r="J33" s="39" t="s">
        <v>67</v>
      </c>
      <c r="K33" s="13">
        <f>SUM(K20+K21+K23)</f>
        <v>5513069280</v>
      </c>
      <c r="L33" s="13">
        <f t="shared" ref="L33:V33" si="7">SUM(L20+L21+L23)</f>
        <v>0</v>
      </c>
      <c r="M33" s="13">
        <f t="shared" si="7"/>
        <v>0</v>
      </c>
      <c r="N33" s="13">
        <f t="shared" si="7"/>
        <v>5513069280</v>
      </c>
      <c r="O33" s="13">
        <f t="shared" si="7"/>
        <v>0</v>
      </c>
      <c r="P33" s="13">
        <f t="shared" si="7"/>
        <v>3819840338</v>
      </c>
      <c r="Q33" s="13">
        <f t="shared" si="7"/>
        <v>1693228942</v>
      </c>
      <c r="R33" s="13">
        <f t="shared" si="7"/>
        <v>1491559135.03</v>
      </c>
      <c r="S33" s="13">
        <f t="shared" si="7"/>
        <v>1361816369</v>
      </c>
      <c r="T33" s="13">
        <f t="shared" si="7"/>
        <v>1361816369</v>
      </c>
      <c r="U33" s="13">
        <f t="shared" si="7"/>
        <v>1361816369</v>
      </c>
      <c r="V33" s="13">
        <f t="shared" si="7"/>
        <v>0</v>
      </c>
      <c r="W33" s="8">
        <f t="shared" si="0"/>
        <v>27.054968099911125</v>
      </c>
      <c r="X33" s="8">
        <f t="shared" si="1"/>
        <v>24.701600865788503</v>
      </c>
      <c r="Y33" s="8">
        <f t="shared" si="2"/>
        <v>24.701600865788503</v>
      </c>
    </row>
    <row r="34" spans="10:25" ht="12" thickBot="1" x14ac:dyDescent="0.25">
      <c r="J34" s="40" t="s">
        <v>68</v>
      </c>
      <c r="K34" s="27">
        <f>SUM(K22)</f>
        <v>0</v>
      </c>
      <c r="L34" s="27">
        <f t="shared" ref="L34:V34" si="8">SUM(L22)</f>
        <v>3500000000</v>
      </c>
      <c r="M34" s="27">
        <f t="shared" si="8"/>
        <v>0</v>
      </c>
      <c r="N34" s="27">
        <f t="shared" si="8"/>
        <v>3500000000</v>
      </c>
      <c r="O34" s="13">
        <f t="shared" si="8"/>
        <v>0</v>
      </c>
      <c r="P34" s="27">
        <f t="shared" si="8"/>
        <v>359720000</v>
      </c>
      <c r="Q34" s="27">
        <f t="shared" si="8"/>
        <v>3140280000</v>
      </c>
      <c r="R34" s="27">
        <f t="shared" si="8"/>
        <v>356826658</v>
      </c>
      <c r="S34" s="27">
        <f t="shared" si="8"/>
        <v>0</v>
      </c>
      <c r="T34" s="27">
        <f t="shared" si="8"/>
        <v>0</v>
      </c>
      <c r="U34" s="27">
        <f t="shared" si="8"/>
        <v>0</v>
      </c>
      <c r="V34" s="13">
        <f t="shared" si="8"/>
        <v>0</v>
      </c>
      <c r="W34" s="28">
        <f t="shared" si="0"/>
        <v>10.195047371428572</v>
      </c>
      <c r="X34" s="28">
        <f t="shared" si="1"/>
        <v>0</v>
      </c>
      <c r="Y34" s="28">
        <f t="shared" si="2"/>
        <v>0</v>
      </c>
    </row>
    <row r="35" spans="10:25" ht="12" thickBot="1" x14ac:dyDescent="0.25">
      <c r="J35" s="34" t="s">
        <v>69</v>
      </c>
      <c r="K35" s="33">
        <f>SUM(K33:K34)</f>
        <v>5513069280</v>
      </c>
      <c r="L35" s="33">
        <f t="shared" ref="L35:V35" si="9">SUM(L33:L34)</f>
        <v>3500000000</v>
      </c>
      <c r="M35" s="33">
        <f t="shared" si="9"/>
        <v>0</v>
      </c>
      <c r="N35" s="33">
        <f t="shared" si="9"/>
        <v>9013069280</v>
      </c>
      <c r="O35" s="25">
        <f t="shared" si="9"/>
        <v>0</v>
      </c>
      <c r="P35" s="33">
        <f t="shared" si="9"/>
        <v>4179560338</v>
      </c>
      <c r="Q35" s="33">
        <f t="shared" si="9"/>
        <v>4833508942</v>
      </c>
      <c r="R35" s="33">
        <f t="shared" si="9"/>
        <v>1848385793.03</v>
      </c>
      <c r="S35" s="33">
        <f t="shared" si="9"/>
        <v>1361816369</v>
      </c>
      <c r="T35" s="33">
        <f t="shared" si="9"/>
        <v>1361816369</v>
      </c>
      <c r="U35" s="33">
        <f t="shared" si="9"/>
        <v>1361816369</v>
      </c>
      <c r="V35" s="25">
        <f t="shared" si="9"/>
        <v>0</v>
      </c>
      <c r="W35" s="32">
        <f t="shared" si="0"/>
        <v>20.507839622752794</v>
      </c>
      <c r="X35" s="32">
        <f t="shared" si="1"/>
        <v>15.109352060810966</v>
      </c>
      <c r="Y35" s="32">
        <f t="shared" si="2"/>
        <v>15.109352060810966</v>
      </c>
    </row>
    <row r="36" spans="10:25" ht="12" thickBot="1" x14ac:dyDescent="0.25">
      <c r="J36" s="14"/>
      <c r="W36" s="10"/>
      <c r="X36" s="10"/>
      <c r="Y36" s="10"/>
    </row>
    <row r="37" spans="10:25" ht="12" thickBot="1" x14ac:dyDescent="0.25">
      <c r="J37" s="35" t="s">
        <v>61</v>
      </c>
      <c r="K37" s="36">
        <f>SUM(K31+K35)</f>
        <v>21351638080</v>
      </c>
      <c r="L37" s="36">
        <f t="shared" ref="L37:V37" si="10">SUM(L31+L35)</f>
        <v>3573850000</v>
      </c>
      <c r="M37" s="36">
        <f t="shared" si="10"/>
        <v>73850000</v>
      </c>
      <c r="N37" s="36">
        <f t="shared" si="10"/>
        <v>24851638080</v>
      </c>
      <c r="O37" s="26">
        <f t="shared" si="10"/>
        <v>0</v>
      </c>
      <c r="P37" s="36">
        <f t="shared" si="10"/>
        <v>19327011270.209999</v>
      </c>
      <c r="Q37" s="36">
        <f t="shared" si="10"/>
        <v>5524626809.79</v>
      </c>
      <c r="R37" s="36">
        <f t="shared" si="10"/>
        <v>6959256870.9499998</v>
      </c>
      <c r="S37" s="36">
        <f t="shared" si="10"/>
        <v>5522150003.1900005</v>
      </c>
      <c r="T37" s="36">
        <f t="shared" si="10"/>
        <v>5506209350.96</v>
      </c>
      <c r="U37" s="36">
        <f t="shared" si="10"/>
        <v>5506209350.96</v>
      </c>
      <c r="V37" s="26">
        <f t="shared" si="10"/>
        <v>0</v>
      </c>
      <c r="W37" s="37">
        <f t="shared" si="0"/>
        <v>28.003211895117055</v>
      </c>
      <c r="X37" s="37">
        <f t="shared" si="1"/>
        <v>22.220466857812863</v>
      </c>
      <c r="Y37" s="37">
        <f t="shared" si="2"/>
        <v>22.156323592171031</v>
      </c>
    </row>
  </sheetData>
  <mergeCells count="4">
    <mergeCell ref="A1:Y1"/>
    <mergeCell ref="A2:Y2"/>
    <mergeCell ref="A3:Y3"/>
    <mergeCell ref="J26:Y26"/>
  </mergeCells>
  <pageMargins left="0.59055118110236227" right="0.59055118110236227" top="0.78740157480314965" bottom="0.78740157480314965" header="0.78740157480314965" footer="0.78740157480314965"/>
  <pageSetup paperSize="5" scale="7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 Pptal Acuml ABRIL 2015 WEB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Finstella</dc:creator>
  <cp:lastModifiedBy>Yenny Marcela Herrera Martinez</cp:lastModifiedBy>
  <cp:lastPrinted>2015-05-06T19:58:51Z</cp:lastPrinted>
  <dcterms:created xsi:type="dcterms:W3CDTF">2015-05-04T12:39:03Z</dcterms:created>
  <dcterms:modified xsi:type="dcterms:W3CDTF">2015-05-06T20:02:24Z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