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MORENO\Documents\REVISION CONTRATOS 2024\"/>
    </mc:Choice>
  </mc:AlternateContent>
  <bookViews>
    <workbookView xWindow="0" yWindow="0" windowWidth="19200" windowHeight="6930"/>
  </bookViews>
  <sheets>
    <sheet name="Informe" sheetId="1" r:id="rId1"/>
  </sheets>
  <definedNames>
    <definedName name="_xlnm._FilterDatabase" localSheetId="0" hidden="1">Informe!$A$2:$K$67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 i="1" l="1"/>
  <c r="H62" i="1" l="1"/>
  <c r="H63" i="1"/>
  <c r="H64" i="1"/>
  <c r="K64" i="1" s="1"/>
  <c r="J64" i="1"/>
  <c r="H65" i="1"/>
  <c r="K65" i="1" s="1"/>
  <c r="J65" i="1"/>
  <c r="H66" i="1"/>
  <c r="K66" i="1" s="1"/>
  <c r="H67" i="1"/>
  <c r="K67" i="1" s="1"/>
  <c r="H52" i="1"/>
  <c r="K52" i="1" s="1"/>
  <c r="H41" i="1"/>
  <c r="K41" i="1" s="1"/>
  <c r="J41" i="1"/>
  <c r="J62" i="1" l="1"/>
  <c r="K62" i="1"/>
  <c r="J67" i="1"/>
  <c r="J63" i="1"/>
  <c r="K63" i="1"/>
  <c r="J52" i="1"/>
  <c r="J66" i="1"/>
  <c r="J19" i="1" l="1"/>
  <c r="J31" i="1"/>
  <c r="J32" i="1"/>
  <c r="J3" i="1"/>
  <c r="H4" i="1"/>
  <c r="H5" i="1"/>
  <c r="H6" i="1"/>
  <c r="H7" i="1"/>
  <c r="K7" i="1" s="1"/>
  <c r="H8" i="1"/>
  <c r="H9" i="1"/>
  <c r="H10" i="1"/>
  <c r="H11" i="1"/>
  <c r="H12" i="1"/>
  <c r="H13" i="1"/>
  <c r="H14" i="1"/>
  <c r="H15" i="1"/>
  <c r="H16" i="1"/>
  <c r="H17" i="1"/>
  <c r="H18" i="1"/>
  <c r="H19" i="1"/>
  <c r="K19" i="1" s="1"/>
  <c r="H20" i="1"/>
  <c r="H21" i="1"/>
  <c r="H22" i="1"/>
  <c r="H23" i="1"/>
  <c r="H24" i="1"/>
  <c r="H25" i="1"/>
  <c r="H26" i="1"/>
  <c r="H27" i="1"/>
  <c r="H28" i="1"/>
  <c r="H29" i="1"/>
  <c r="H30" i="1"/>
  <c r="H31" i="1"/>
  <c r="K31" i="1" s="1"/>
  <c r="H32" i="1"/>
  <c r="K32" i="1" s="1"/>
  <c r="H33" i="1"/>
  <c r="H34" i="1"/>
  <c r="H35" i="1"/>
  <c r="H36" i="1"/>
  <c r="H37" i="1"/>
  <c r="H38" i="1"/>
  <c r="H39" i="1"/>
  <c r="H40" i="1"/>
  <c r="H42" i="1"/>
  <c r="H43" i="1"/>
  <c r="H44" i="1"/>
  <c r="K44" i="1" s="1"/>
  <c r="H45" i="1"/>
  <c r="K45" i="1" s="1"/>
  <c r="H46" i="1"/>
  <c r="K46" i="1" s="1"/>
  <c r="H47" i="1"/>
  <c r="H48" i="1"/>
  <c r="H49" i="1"/>
  <c r="H50" i="1"/>
  <c r="H51" i="1"/>
  <c r="H53" i="1"/>
  <c r="H54" i="1"/>
  <c r="H55" i="1"/>
  <c r="H56" i="1"/>
  <c r="H57" i="1"/>
  <c r="H58" i="1"/>
  <c r="H59" i="1"/>
  <c r="K59" i="1" s="1"/>
  <c r="H60" i="1"/>
  <c r="H61" i="1"/>
  <c r="H3" i="1"/>
  <c r="K3" i="1" s="1"/>
  <c r="J22" i="1" l="1"/>
  <c r="K22" i="1"/>
  <c r="J21" i="1"/>
  <c r="K21" i="1"/>
  <c r="J20" i="1"/>
  <c r="K20" i="1"/>
  <c r="J57" i="1"/>
  <c r="K57" i="1"/>
  <c r="J43" i="1"/>
  <c r="K43" i="1"/>
  <c r="J6" i="1"/>
  <c r="K6" i="1"/>
  <c r="J55" i="1"/>
  <c r="K55" i="1"/>
  <c r="J17" i="1"/>
  <c r="K17" i="1"/>
  <c r="J40" i="1"/>
  <c r="K40" i="1"/>
  <c r="J60" i="1"/>
  <c r="K60" i="1"/>
  <c r="J9" i="1"/>
  <c r="K9" i="1"/>
  <c r="J8" i="1"/>
  <c r="K8" i="1"/>
  <c r="J7" i="1"/>
  <c r="J56" i="1"/>
  <c r="K56" i="1"/>
  <c r="J30" i="1"/>
  <c r="K30" i="1"/>
  <c r="J42" i="1"/>
  <c r="K42" i="1"/>
  <c r="J5" i="1"/>
  <c r="K5" i="1"/>
  <c r="J28" i="1"/>
  <c r="K28" i="1"/>
  <c r="J4" i="1"/>
  <c r="K4" i="1"/>
  <c r="J53" i="1"/>
  <c r="K53" i="1"/>
  <c r="J27" i="1"/>
  <c r="K27" i="1"/>
  <c r="J15" i="1"/>
  <c r="K15" i="1"/>
  <c r="J51" i="1"/>
  <c r="K51" i="1"/>
  <c r="J59" i="1"/>
  <c r="J50" i="1"/>
  <c r="K50" i="1"/>
  <c r="J45" i="1"/>
  <c r="J34" i="1"/>
  <c r="K34" i="1"/>
  <c r="J10" i="1"/>
  <c r="K10" i="1"/>
  <c r="J33" i="1"/>
  <c r="K33" i="1"/>
  <c r="J58" i="1"/>
  <c r="K58" i="1"/>
  <c r="J18" i="1"/>
  <c r="K18" i="1"/>
  <c r="J29" i="1"/>
  <c r="K29" i="1"/>
  <c r="J54" i="1"/>
  <c r="K54" i="1"/>
  <c r="J16" i="1"/>
  <c r="K16" i="1"/>
  <c r="J39" i="1"/>
  <c r="K39" i="1"/>
  <c r="J38" i="1"/>
  <c r="K38" i="1"/>
  <c r="J26" i="1"/>
  <c r="K26" i="1"/>
  <c r="J14" i="1"/>
  <c r="K14" i="1"/>
  <c r="J37" i="1"/>
  <c r="K37" i="1"/>
  <c r="J25" i="1"/>
  <c r="K25" i="1"/>
  <c r="J13" i="1"/>
  <c r="K13" i="1"/>
  <c r="J46" i="1"/>
  <c r="J49" i="1"/>
  <c r="K49" i="1"/>
  <c r="J36" i="1"/>
  <c r="K36" i="1"/>
  <c r="J24" i="1"/>
  <c r="K24" i="1"/>
  <c r="J12" i="1"/>
  <c r="K12" i="1"/>
  <c r="J61" i="1"/>
  <c r="K61" i="1"/>
  <c r="J48" i="1"/>
  <c r="K48" i="1"/>
  <c r="J35" i="1"/>
  <c r="K35" i="1"/>
  <c r="J23" i="1"/>
  <c r="K23" i="1"/>
  <c r="J11" i="1"/>
  <c r="K11" i="1"/>
  <c r="J44" i="1"/>
  <c r="J47" i="1"/>
  <c r="K47" i="1"/>
</calcChain>
</file>

<file path=xl/sharedStrings.xml><?xml version="1.0" encoding="utf-8"?>
<sst xmlns="http://schemas.openxmlformats.org/spreadsheetml/2006/main" count="127" uniqueCount="123">
  <si>
    <t>No. 
Cto</t>
  </si>
  <si>
    <t>Objeto</t>
  </si>
  <si>
    <t>Fecha de Inicio</t>
  </si>
  <si>
    <t>Fecha de Terminación</t>
  </si>
  <si>
    <t>Valor Total del Cto</t>
  </si>
  <si>
    <t>Cantidad de otrosíes y adiciones realizadas</t>
  </si>
  <si>
    <t>Adición o Reducción al Contrato Total en $</t>
  </si>
  <si>
    <t>Valor Neto del Contrato</t>
  </si>
  <si>
    <t>Recursos totales desembolsados o pagados</t>
  </si>
  <si>
    <t>% Ejecución</t>
  </si>
  <si>
    <t>Recursos pendientes por ejecutar</t>
  </si>
  <si>
    <t>Adquisición de llantas, necesarias para el normal funcionamiento del parque automotor de la Función Pública, de conformidad con ficha técnica descrita en el presente documento.</t>
  </si>
  <si>
    <t>001-2024</t>
  </si>
  <si>
    <t>Renovar la suscripción del rango de direcciones ipv6 por un año a nombre del departamento administrativo de la función pública - dafp, según lo detallado en la ficha técnica.</t>
  </si>
  <si>
    <t>CPS-002-2024</t>
  </si>
  <si>
    <t>CPS-003-2024</t>
  </si>
  <si>
    <t>CPS-004-2024</t>
  </si>
  <si>
    <t>CPS-005-2024</t>
  </si>
  <si>
    <t>CPS-006-2024</t>
  </si>
  <si>
    <t>CPS-007-2024</t>
  </si>
  <si>
    <t>CPS-008-2024</t>
  </si>
  <si>
    <t>CPS-009-2024</t>
  </si>
  <si>
    <t>CPS-010-2024</t>
  </si>
  <si>
    <t>CPS-011-2024</t>
  </si>
  <si>
    <t>CPS-012-2024</t>
  </si>
  <si>
    <t>CPS-013-2024</t>
  </si>
  <si>
    <t>CPS-014-2024</t>
  </si>
  <si>
    <t>CPS-015-2024</t>
  </si>
  <si>
    <t>CPS-016-2024</t>
  </si>
  <si>
    <t>CPS-017-2024</t>
  </si>
  <si>
    <t>CPS-018-2024</t>
  </si>
  <si>
    <t>CPS-019-2024</t>
  </si>
  <si>
    <t>CPS-020-2024</t>
  </si>
  <si>
    <t>CPS-021-2024</t>
  </si>
  <si>
    <t>CPS-022-2024</t>
  </si>
  <si>
    <t>CPS-023-2024</t>
  </si>
  <si>
    <t>CPS-024-2024</t>
  </si>
  <si>
    <t>025-2024</t>
  </si>
  <si>
    <t>026-2024</t>
  </si>
  <si>
    <t>027-2024</t>
  </si>
  <si>
    <t>CPS-028-2024</t>
  </si>
  <si>
    <t>029-2024</t>
  </si>
  <si>
    <t>CPS-030-2024</t>
  </si>
  <si>
    <t>CPS-031-2024</t>
  </si>
  <si>
    <t>CPS-032-2024</t>
  </si>
  <si>
    <t>033-2024</t>
  </si>
  <si>
    <t>CPS-034-2024</t>
  </si>
  <si>
    <t>036-2024</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</si>
  <si>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</si>
  <si>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</si>
  <si>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</si>
  <si>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</si>
  <si>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</si>
  <si>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Prestar los servicios profesionales en la Dirección Jurídica del Departamento Administrativo de la Función Pública, para apoyar la redacción, elaboración, modificación y revisión de los diferentes documentos jurídicos, tales como cartillas, conceptos marco, proyectos normativos, tutelas, revisión de derogación de normas del gestor normativo entre otros, que sean requeridos en la Dirección para el cumplimiento de los objetivos y políticas de la entidad.</t>
  </si>
  <si>
    <t>Prestar servicios de apoyo al trámite que realiza la Dirección Jurídica del Departamento Administrativo de la Función Pública, en el cumplimiento de cada una de las actividades relacionadas con la actualización permanente del Gestor Normativo a cargo de la Dirección, dentro de las que se tienen, digitación, cargue, descargue, modificación, actualización, vinculación, entre otras, correspondientes a la información con que cuenta la herramienta conforme a los lineamientos dados por el líder del eq</t>
  </si>
  <si>
    <t>Prestar los servicios profesionales en la Dirección Jurídica, para hacer acompañamiento en la actualización y fortalecimiento de la herramienta del Gestor Normativo, desempeñando actividades tales como la revisión, modificación y actualización de las normas, jurisprudencias, conceptos y demás documentos que se encuentren o se deban cargar en la herramienta.</t>
  </si>
  <si>
    <t>Prestar servicios profesionales a la dirección jurídica del departamento administrativo de la función pública para elaborar líneas jurisprudenciales, revisar doctrina jurídica y proyectar conceptos y demás documentos jurídicos que se requieran por parte de la dirección, con el fin de mantener actualizada la herramienta del gestor normativo en el marco de los proyectos de inversión y las metas de la entidad.</t>
  </si>
  <si>
    <t>Prestar servicios profesionales en la Dirección Jurídica del Departamento Administrativo de la Función Pública para brindar acompañamiento, y seguimiento ante el Congreso de la República, a los Proyectos de Ley o de Actos Legislativos de interés en los temas interinstitucionales de política pública del Sector Función Pública</t>
  </si>
  <si>
    <t>Prestar servicios profesionales en la Oficina Asesora de Comunicaciones para apoyar la generación de herramientas de comunicación en formatos digitales, contenido multimedia y multiplataforma que enriquezcan la estructuración de los productos audiovisuales institucionales favoreciendo el desarrollo de capacidades institucionales de los órganos, organismos y entidades del orden nacional y territorial para el fortalecimiento de las administraciones públicas.</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</si>
  <si>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</si>
  <si>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 xml:space="preserve"> Prestar servicios profesionales especializados en la Dirección General del DAFP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PND 2022-2026</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</si>
  <si>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pubic</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</si>
  <si>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</si>
  <si>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</si>
  <si>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</si>
  <si>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</si>
  <si>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Prestar servicios profesionales en la Dirección Jurídica para el apoyo en la elaboración, revisión y actualización de los diferentes documentos jurídicos tales como conceptos marco, impactos normativos, entre otros que se requieran para el cumplimiento de las metas a cargo del área en el marco del proyecto de diseño de políticas y lineamientos en temas de función pública para el mejoramiento continuo de la administración pública nacional.</t>
  </si>
  <si>
    <t>Prestar servicios profesionales en la Dirección de Gestión y Desempeño Institucional de Función Pública para apoyar la planeación y desarrollo de la Operación Estadística "Medición del Desempeño Institucional", en las etapas de elaboración del modelo estadístico, validación y análisis de datos y la estimación del Índice de Desempeño Institucional, con su respectiva documentación, teniendo en cuenta los lineamientos y estándares establecidos en la Norma Técnica de Calidad Estadística NTCPE 1000:</t>
  </si>
  <si>
    <t>Suministrar los tiquetes aéreos nacionales e internacionales para el desplazamiento de los servidores y contratistas, de manera que se garantice el cumplimiento de los compromisos y competencias del Departamento Administrativo de la Función Pública.</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</si>
  <si>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</si>
  <si>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Prestar servicios en la Subdirección General del DAFP, para el apoyo, durante la vigencia 2024, en la elaboración de los lineamientos técnicos, documentos metodológicos y normativos que permitan la participación, divulgación, elaboración y presentación de la propuesta definitiva sobre el proyecto denominado Reorganización de las Administraciones Públicas en el orden nacional y territorial bajo el enfoque de la Bio-administración pública, a travésdel que se garantiza la inclusión de todos los act</t>
  </si>
  <si>
    <t>Prestar con plena autonomía, técnica y administrativa, los servicios profesionales de vigilancia, seguimiento y control diario de todos los procesos judiciales que cursen o lleguen a cursar en los diferentes despachos judiciales del país, en los que sea parte El Departamento Administrativo de la Departamento Administrativo de la Función Pública - DAFP - DAFP o tenga algún interés, así como aquellos que se inicien durante la ejecución del contrato.</t>
  </si>
  <si>
    <t>Prestación de servicios profesionales, para la implementación y actualización de las plataformas que soportan los cursos virtuales de Función Pública, implementación y mantenimiento de los recursos web destinados a fortalecer las políticas lideradas por la entidad a nivel nacional y territorial desde la oficina OTIC del Departamento Administrativo de la Función Pública.</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</si>
  <si>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aportar a los catalizadores del Plan Nacional de Desarrollo 2022 2026 Colombia, potencia mundial de la vida</t>
  </si>
  <si>
    <t>Prestación de servicios profesionales para apoyar la gestión y administración de cambios bajo el pilar del habilitador de cultura y apropiación de TI establecido en la Política de Gobierno Digital vigente, desde la oficina OTIC del Departamento Administrativo de la Función Pública.</t>
  </si>
  <si>
    <t>Establecer un marco de colaboración entre LA ESAP y LA FUNCION PUBLICA, para aunar esfuerzos interinstitucionales tendientes al fortalecimiento de las capacidades y funciones misionales de LAS PARTES</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</si>
  <si>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situaciones administrativas, régimen de personal,</t>
  </si>
  <si>
    <t>Adquirir la dotación de vestuario de labor y calzado, para las y los servidores del Departamento Administrativo de la Función Pública</t>
  </si>
  <si>
    <t>035-2024</t>
  </si>
  <si>
    <t>037-2024</t>
  </si>
  <si>
    <t>CPS-038-2024</t>
  </si>
  <si>
    <t>CPS-040-2024</t>
  </si>
  <si>
    <t>CPS-041-2024</t>
  </si>
  <si>
    <t>042-2024</t>
  </si>
  <si>
    <t>Aunar esfuerzos entre el Instituto Colombiano de Bienestar Familiar y el Departamento Administrativo de la Función Pública, en la estructuración diseño, y ejecución del proceso de selección por mérito, público y abierto para la conformación de las listas de candidatos que integrarán las ternas con base en las cuales se escogerán los directores territoriales del Instituto Colombiano de Bienestar Familiar.</t>
  </si>
  <si>
    <t>Aunar esfuerzos interinstitucionales con el fin de adelantar las actividades acordadas, que se requieran en el cumplimiento del Plan Estratégico Sectorial del Sector Función Pública en la vigencia 2024</t>
  </si>
  <si>
    <t>Presentación de servicios profesionales, para apoyar el ejercicio de Arquitectura Empresarial, desde la oficina OTIC del Departamento Administrativo de la Función Pública.</t>
  </si>
  <si>
    <t>Prestar servicios profesionales en la Dirección de Gestión de Conocimiento del Departamento Administrativo de la Función Pública para realizar el análisis, diagnóstico y propuesta de acompañamiento para implementación de la Estrategia de Transversalización de la paz, la defensa de la vida y la memoria en las administraciones públicas en su primera fase, garantizando los principios orientadores de la estrategia diseñada y en consonancia con los presupuestos del Plan Nacional de Desarrollo</t>
  </si>
  <si>
    <t>Prestación de servicios profesionales para apoyar las actividades tecnicas relacionadas con la plataforma Liferay con el fin de fortalecer y apoyar la migración de los componentes tecnológicos desarrollados y personalizados, desde la oficina OTIC del Departamento Administrativo de la Función Pública.</t>
  </si>
  <si>
    <t>Prestar servicios de operación y soporte para asegurar el correcto funcionamiento, disponibilidad, seguridad y continuidad de la Infraestructura como servicio- IaaS y de la Plataforma como servicio - Paas utilizadas para la gestión de los Servicios de Información, Aplicativos, Portales y Micro sitios de la Nube Privada del Departamento Administrativo de la Función Pública</t>
  </si>
  <si>
    <t>039-2024</t>
  </si>
  <si>
    <t>043-2024</t>
  </si>
  <si>
    <t>CPS-044-2024</t>
  </si>
  <si>
    <t>CPS-045-2024</t>
  </si>
  <si>
    <t>046-2024</t>
  </si>
  <si>
    <t>Prestar el servicio de mantenimiento preventivo y correctivo a la planta eléctrica, sus componentes y conexiones, de propiedad del Departamento Administrativo de la Función Pública.</t>
  </si>
  <si>
    <t>Contratar el servicio de mantenimiento preventivo y correctivo a todo costo que incluye materiales y repuestos para la red eléctrica y sus componentes, del edificio sede del departamento administrativo de la función pública.</t>
  </si>
  <si>
    <t xml:space="preserve"> Prestar servicios profesionales para la ejecución de pruebas funcionales de los sistemas de información, brindar soporte de segundo nivel y gestionar los incidentes que sean asignados por los canales de atención a la Oficina de Tecnologías de la información y las Comunicaciones del Departamento Administrativo de la Función Pública.</t>
  </si>
  <si>
    <t>Prestar servicios profesionales para apoyar la ejecución del Plan Anual de Auditorías y Seguimientos de la vigencia 2024 establecido en la Oficina de Control Interno, haciendo énfasis en los seguimientos y auditorias relacionadas con las Tecnologías de la Información y las Comunicaciones y demás actividades necesarias para el cumplimiento de los roles de la Oficina.</t>
  </si>
  <si>
    <t>Adquirir luminarias tipo LED para las instalaciones del Departamento Administrativo de la Función Pública, de acuerdo con las especificaciones técnicas del presente documento.</t>
  </si>
  <si>
    <t>047-2024</t>
  </si>
  <si>
    <t>CPS-048-2024</t>
  </si>
  <si>
    <t>057-2024</t>
  </si>
  <si>
    <t>064-2024</t>
  </si>
  <si>
    <t>Suscripción, servicio de garantía extendida para la UPS APC modelo Symmetra 80K con Serial PD0828360091 y configurada a 80KVA, con servicio de mantenimiento integral preventivo y correctivo por un año.</t>
  </si>
  <si>
    <t>Prestar servicios profesionales en la Dirección Técnica de Participación, Transparencia y Servicio al Ciudadano, orientados a la actualización, desarrollo, seguimiento e implementación de la estrategia Juntémonos para tejer lo público para apoyar la elaboración durante el primer semestre de la vigencia 2024 una Memoria Colectiva de los juntémonos desarrollados en la que se valoren, en conjunto con los territorios, la incidencia de los espacios de diálogo de saberes y participación.</t>
  </si>
  <si>
    <t>Contratar con una o varias compañías de seguros, las pólizas de seguro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sus actividades.</t>
  </si>
  <si>
    <t>Adquirir sillas ergonómicas para el personal del Departamento Administrativo de la Función Pública</t>
  </si>
  <si>
    <t>NO TIENE COMPROMISO DADO QUE ES UN CONVENIO</t>
  </si>
  <si>
    <t>049-2024</t>
  </si>
  <si>
    <t>050-2024</t>
  </si>
  <si>
    <t>051-2024</t>
  </si>
  <si>
    <t>053-2024</t>
  </si>
  <si>
    <t>054-2024</t>
  </si>
  <si>
    <t>056-2024</t>
  </si>
  <si>
    <t>CPS-052-2024</t>
  </si>
  <si>
    <t>CPS-055-2024</t>
  </si>
  <si>
    <t>058-2024</t>
  </si>
  <si>
    <t>059-2024</t>
  </si>
  <si>
    <t>060-2024</t>
  </si>
  <si>
    <t>061-2024</t>
  </si>
  <si>
    <t>062-2024</t>
  </si>
  <si>
    <t>063-2024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</si>
</sst>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 #,##0;[Red]\-&quot;$&quot;\ #,##0"/>
    <numFmt numFmtId="8" formatCode="&quot;$&quot;\ #,##0.00;[Red]\-&quot;$&quot;\ #,##0.00"/>
    <numFmt numFmtId="43" formatCode="_-* #,##0.00_-;\-* #,##0.00_-;_-* &quot;-&quot;??_-;_-@_-"/>
    <numFmt numFmtId="164" formatCode="_-* #,##0_-;\-* #,##0_-;_-* &quot;-&quot;??_-;_-@_-"/>
    <numFmt numFmtId="165" formatCode="&quot;$&quot;\ #,##0.0;[Red]\-&quot;$&quot;\ #,##0.0"/>
  </numFmts>
  <fonts count="6" x14ac:knownFonts="1">
    <font>
      <sz val="11"/>
      <color theme="1"/>
      <name val="Helvetica"/>
      <family val="2"/>
    </font>
    <font>
      <sz val="11"/>
      <color theme="1"/>
      <name val="Helvetica"/>
      <family val="2"/>
    </font>
    <font>
      <b/>
      <sz val="14"/>
      <name val="Helvetica"/>
      <family val="2"/>
    </font>
    <font>
      <sz val="11"/>
      <name val="Helvetica"/>
      <family val="2"/>
    </font>
    <font>
      <b/>
      <sz val="12"/>
      <color theme="0"/>
      <name val="Helvetica"/>
      <family val="2"/>
    </font>
    <font>
      <sz val="11"/>
      <color theme="0"/>
      <name val="Helvetica"/>
      <family val="2"/>
    </font>
  </fonts>
  <fills count="6">
    <fill>
      <patternFill patternType="none"/>
    </fill>
    <fill>
      <patternFill patternType="gray125"/>
    </fill>
    <fill>
      <patternFill patternType="solid">
        <fgColor theme="1" tint="0.34998626667073579"/>
        <bgColor indexed="64"/>
      </patternFill>
    </fill>
    <fill>
      <patternFill patternType="solid">
        <fgColor theme="5" tint="0.59999389629810485"/>
        <bgColor indexed="64"/>
      </patternFill>
    </fill>
    <fill>
      <patternFill patternType="solid">
        <fgColor theme="0"/>
        <bgColor indexed="64"/>
      </patternFill>
    </fill>
    <fill>
      <patternFill patternType="solid">
        <fgColor theme="4" tint="0.79998168889431442"/>
        <bgColor indexed="64"/>
      </patternFill>
    </fill>
  </fills>
  <borders count="5">
    <border>
      <left/>
      <right/>
      <top/>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3" fillId="0" borderId="0" xfId="0" applyFont="1"/>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6" fontId="4" fillId="2" borderId="4" xfId="0" applyNumberFormat="1" applyFont="1" applyFill="1" applyBorder="1" applyAlignment="1">
      <alignment horizontal="center" vertical="center" wrapText="1"/>
    </xf>
    <xf numFmtId="0" fontId="5" fillId="0" borderId="0" xfId="0" applyFont="1"/>
    <xf numFmtId="0" fontId="3" fillId="0" borderId="4" xfId="0" applyFont="1" applyBorder="1" applyAlignment="1">
      <alignment vertical="center"/>
    </xf>
    <xf numFmtId="14" fontId="3" fillId="0" borderId="4" xfId="0" applyNumberFormat="1" applyFont="1" applyBorder="1" applyAlignment="1">
      <alignment horizontal="center" vertical="center" wrapText="1"/>
    </xf>
    <xf numFmtId="6" fontId="3" fillId="0" borderId="4" xfId="0" applyNumberFormat="1" applyFont="1" applyBorder="1" applyAlignment="1">
      <alignment vertical="center"/>
    </xf>
    <xf numFmtId="164" fontId="3" fillId="0" borderId="4" xfId="1" applyNumberFormat="1" applyFont="1" applyBorder="1" applyAlignment="1">
      <alignment vertical="center"/>
    </xf>
    <xf numFmtId="10" fontId="3" fillId="0" borderId="4" xfId="0" applyNumberFormat="1" applyFont="1" applyBorder="1" applyAlignment="1">
      <alignment vertical="center"/>
    </xf>
    <xf numFmtId="0" fontId="3" fillId="0" borderId="0" xfId="0" applyFont="1" applyAlignment="1">
      <alignment vertical="center"/>
    </xf>
    <xf numFmtId="0" fontId="3" fillId="0" borderId="0" xfId="0" applyFont="1" applyAlignment="1">
      <alignment vertical="center" wrapText="1"/>
    </xf>
    <xf numFmtId="14" fontId="3" fillId="0" borderId="0" xfId="0" applyNumberFormat="1" applyFont="1" applyAlignment="1">
      <alignment horizontal="center" vertical="center" wrapText="1"/>
    </xf>
    <xf numFmtId="6" fontId="3" fillId="0" borderId="0" xfId="0" applyNumberFormat="1" applyFont="1" applyAlignment="1">
      <alignment vertical="center"/>
    </xf>
    <xf numFmtId="165" fontId="3" fillId="0" borderId="4" xfId="0" applyNumberFormat="1" applyFont="1" applyBorder="1" applyAlignment="1">
      <alignment vertical="center"/>
    </xf>
    <xf numFmtId="8" fontId="3" fillId="0" borderId="4" xfId="0" applyNumberFormat="1"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3" borderId="4" xfId="0" applyFont="1" applyFill="1" applyBorder="1" applyAlignment="1">
      <alignment vertical="center"/>
    </xf>
    <xf numFmtId="14" fontId="3" fillId="3" borderId="4" xfId="0" applyNumberFormat="1" applyFont="1" applyFill="1" applyBorder="1" applyAlignment="1">
      <alignment horizontal="center" vertical="center" wrapText="1"/>
    </xf>
    <xf numFmtId="6" fontId="3" fillId="3" borderId="4" xfId="0" applyNumberFormat="1" applyFont="1" applyFill="1" applyBorder="1" applyAlignment="1">
      <alignment vertical="center"/>
    </xf>
    <xf numFmtId="164" fontId="3" fillId="3" borderId="4" xfId="1" applyNumberFormat="1" applyFont="1" applyFill="1" applyBorder="1" applyAlignment="1">
      <alignment vertical="center"/>
    </xf>
    <xf numFmtId="10" fontId="3" fillId="3" borderId="4" xfId="0" applyNumberFormat="1" applyFont="1" applyFill="1" applyBorder="1" applyAlignment="1">
      <alignment vertical="center"/>
    </xf>
    <xf numFmtId="0" fontId="3" fillId="3" borderId="0" xfId="0" applyFont="1" applyFill="1"/>
    <xf numFmtId="8" fontId="3" fillId="0" borderId="4" xfId="0" applyNumberFormat="1" applyFont="1" applyBorder="1" applyAlignment="1">
      <alignment horizontal="right" vertical="center"/>
    </xf>
    <xf numFmtId="8" fontId="4" fillId="2" borderId="4" xfId="0" applyNumberFormat="1" applyFont="1" applyFill="1" applyBorder="1" applyAlignment="1">
      <alignment horizontal="center" vertical="center" wrapText="1"/>
    </xf>
    <xf numFmtId="8" fontId="3" fillId="0" borderId="0" xfId="0" applyNumberFormat="1" applyFont="1" applyAlignment="1">
      <alignment vertical="center"/>
    </xf>
    <xf numFmtId="0" fontId="3" fillId="4" borderId="4" xfId="0" applyFont="1" applyFill="1" applyBorder="1" applyAlignment="1">
      <alignment vertical="center"/>
    </xf>
    <xf numFmtId="14" fontId="3" fillId="4" borderId="4" xfId="0" applyNumberFormat="1" applyFont="1" applyFill="1" applyBorder="1" applyAlignment="1">
      <alignment horizontal="center" vertical="center" wrapText="1"/>
    </xf>
    <xf numFmtId="6" fontId="3" fillId="4" borderId="4" xfId="0" applyNumberFormat="1" applyFont="1" applyFill="1" applyBorder="1" applyAlignment="1">
      <alignment vertical="center"/>
    </xf>
    <xf numFmtId="164" fontId="3" fillId="4" borderId="4" xfId="1" applyNumberFormat="1" applyFont="1" applyFill="1" applyBorder="1" applyAlignment="1">
      <alignment vertical="center"/>
    </xf>
    <xf numFmtId="10" fontId="3" fillId="4" borderId="4" xfId="0" applyNumberFormat="1" applyFont="1" applyFill="1" applyBorder="1" applyAlignment="1">
      <alignment vertical="center"/>
    </xf>
    <xf numFmtId="8" fontId="3" fillId="4" borderId="4" xfId="0" applyNumberFormat="1" applyFont="1" applyFill="1" applyBorder="1" applyAlignment="1">
      <alignment horizontal="right" vertical="center"/>
    </xf>
    <xf numFmtId="0" fontId="3" fillId="4" borderId="0" xfId="0" applyFont="1" applyFill="1"/>
    <xf numFmtId="0" fontId="3" fillId="5" borderId="4" xfId="0" applyFont="1" applyFill="1" applyBorder="1" applyAlignment="1">
      <alignmen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1143000</xdr:colOff>
      <xdr:row>0</xdr:row>
      <xdr:rowOff>28575</xdr:rowOff>
    </xdr:from>
    <xdr:to>
      <xdr:col>6</xdr:col>
      <xdr:colOff>272345</xdr:colOff>
      <xdr:row>0</xdr:row>
      <xdr:rowOff>890002</xdr:rowOff>
    </xdr:to>
    <xdr:pic>
      <xdr:nvPicPr>
        <xdr:cNvPr id="4" name="Imagen 3"/>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817"/>
        <a:stretch/>
      </xdr:blipFill>
      <xdr:spPr>
        <a:xfrm>
          <a:off x="7172325" y="28575"/>
          <a:ext cx="1971675" cy="86142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7"/>
  <sheetViews>
    <sheetView showGridLines="0" tabSelected="1" zoomScale="90" zoomScaleNormal="90" workbookViewId="0">
      <pane xSplit="1" ySplit="2" topLeftCell="C42" activePane="bottomRight" state="frozen"/>
      <selection pane="topRight" activeCell="B1" sqref="B1"/>
      <selection pane="bottomLeft" activeCell="A3" sqref="A3"/>
      <selection pane="bottomRight" sqref="A1:K1"/>
    </sheetView>
  </sheetViews>
  <sheetFormatPr baseColWidth="10" defaultColWidth="18.75" defaultRowHeight="14" x14ac:dyDescent="0.3"/>
  <cols>
    <col min="1" max="1" width="12.83203125" style="12" customWidth="1"/>
    <col min="2" max="2" width="33.25" style="13" customWidth="1"/>
    <col min="3" max="3" width="11" style="14" customWidth="1"/>
    <col min="4" max="4" width="14.58203125" style="14" customWidth="1"/>
    <col min="5" max="5" width="17.25" style="15" customWidth="1"/>
    <col min="6" max="6" width="20.08203125" style="15" customWidth="1"/>
    <col min="7" max="7" width="20.58203125" style="15" customWidth="1"/>
    <col min="8" max="9" width="18.75" style="15"/>
    <col min="10" max="10" width="10" style="15" customWidth="1"/>
    <col min="11" max="11" width="18.75" style="29"/>
    <col min="12" max="16384" width="18.75" style="1"/>
  </cols>
  <sheetData>
    <row r="1" spans="1:11" ht="73.5" customHeight="1" x14ac:dyDescent="0.3">
      <c r="A1" s="18"/>
      <c r="B1" s="19"/>
      <c r="C1" s="19"/>
      <c r="D1" s="19"/>
      <c r="E1" s="19"/>
      <c r="F1" s="19"/>
      <c r="G1" s="19"/>
      <c r="H1" s="19"/>
      <c r="I1" s="19"/>
      <c r="J1" s="19"/>
      <c r="K1" s="20"/>
    </row>
    <row r="2" spans="1:11" s="6" customFormat="1" ht="62" x14ac:dyDescent="0.3">
      <c r="A2" s="2" t="s">
        <v>0</v>
      </c>
      <c r="B2" s="3" t="s">
        <v>1</v>
      </c>
      <c r="C2" s="4" t="s">
        <v>2</v>
      </c>
      <c r="D2" s="4" t="s">
        <v>3</v>
      </c>
      <c r="E2" s="5" t="s">
        <v>4</v>
      </c>
      <c r="F2" s="5" t="s">
        <v>5</v>
      </c>
      <c r="G2" s="5" t="s">
        <v>6</v>
      </c>
      <c r="H2" s="5" t="s">
        <v>7</v>
      </c>
      <c r="I2" s="5" t="s">
        <v>8</v>
      </c>
      <c r="J2" s="5" t="s">
        <v>9</v>
      </c>
      <c r="K2" s="28" t="s">
        <v>10</v>
      </c>
    </row>
    <row r="3" spans="1:11" x14ac:dyDescent="0.3">
      <c r="A3" s="7" t="s">
        <v>12</v>
      </c>
      <c r="B3" s="7" t="s">
        <v>13</v>
      </c>
      <c r="C3" s="8">
        <v>45321</v>
      </c>
      <c r="D3" s="8">
        <v>45327</v>
      </c>
      <c r="E3" s="9">
        <v>3340000</v>
      </c>
      <c r="F3" s="10"/>
      <c r="G3" s="9"/>
      <c r="H3" s="9">
        <f>+E3+G3</f>
        <v>3340000</v>
      </c>
      <c r="I3" s="9">
        <v>3340000</v>
      </c>
      <c r="J3" s="11">
        <f>+(I3*100%)/H3</f>
        <v>1</v>
      </c>
      <c r="K3" s="27">
        <f>+H3-I3</f>
        <v>0</v>
      </c>
    </row>
    <row r="4" spans="1:11" x14ac:dyDescent="0.3">
      <c r="A4" s="7" t="s">
        <v>14</v>
      </c>
      <c r="B4" s="7" t="s">
        <v>48</v>
      </c>
      <c r="C4" s="8">
        <v>45323</v>
      </c>
      <c r="D4" s="8">
        <v>45473</v>
      </c>
      <c r="E4" s="9">
        <v>23831280</v>
      </c>
      <c r="F4" s="10"/>
      <c r="G4" s="9"/>
      <c r="H4" s="9">
        <f t="shared" ref="H4:H61" si="0">+E4+G4</f>
        <v>23831280</v>
      </c>
      <c r="I4" s="9">
        <v>14298768</v>
      </c>
      <c r="J4" s="11">
        <f t="shared" ref="J4:J61" si="1">+(I4*100%)/H4</f>
        <v>0.6</v>
      </c>
      <c r="K4" s="27">
        <f t="shared" ref="K4:K67" si="2">+H4-I4</f>
        <v>9532512</v>
      </c>
    </row>
    <row r="5" spans="1:11" x14ac:dyDescent="0.3">
      <c r="A5" s="7" t="s">
        <v>15</v>
      </c>
      <c r="B5" s="7" t="s">
        <v>49</v>
      </c>
      <c r="C5" s="8">
        <v>45323</v>
      </c>
      <c r="D5" s="8">
        <v>45641</v>
      </c>
      <c r="E5" s="9">
        <v>81741292</v>
      </c>
      <c r="F5" s="10"/>
      <c r="G5" s="9"/>
      <c r="H5" s="9">
        <f t="shared" si="0"/>
        <v>81741292</v>
      </c>
      <c r="I5" s="9">
        <v>23354655</v>
      </c>
      <c r="J5" s="11">
        <f t="shared" si="1"/>
        <v>0.28571428746195987</v>
      </c>
      <c r="K5" s="27">
        <f t="shared" si="2"/>
        <v>58386637</v>
      </c>
    </row>
    <row r="6" spans="1:11" x14ac:dyDescent="0.3">
      <c r="A6" s="7" t="s">
        <v>16</v>
      </c>
      <c r="B6" s="7" t="s">
        <v>50</v>
      </c>
      <c r="C6" s="8">
        <v>45323</v>
      </c>
      <c r="D6" s="8">
        <v>45641</v>
      </c>
      <c r="E6" s="9">
        <v>95642872</v>
      </c>
      <c r="F6" s="10"/>
      <c r="G6" s="9"/>
      <c r="H6" s="9">
        <f t="shared" si="0"/>
        <v>95642872</v>
      </c>
      <c r="I6" s="9">
        <v>27326535</v>
      </c>
      <c r="J6" s="11">
        <f t="shared" si="1"/>
        <v>0.28571428720793746</v>
      </c>
      <c r="K6" s="27">
        <f t="shared" si="2"/>
        <v>68316337</v>
      </c>
    </row>
    <row r="7" spans="1:11" x14ac:dyDescent="0.3">
      <c r="A7" s="7" t="s">
        <v>17</v>
      </c>
      <c r="B7" s="7" t="s">
        <v>51</v>
      </c>
      <c r="C7" s="8">
        <v>45323</v>
      </c>
      <c r="D7" s="8">
        <v>45641</v>
      </c>
      <c r="E7" s="9">
        <v>73500000</v>
      </c>
      <c r="F7" s="10"/>
      <c r="G7" s="9"/>
      <c r="H7" s="9">
        <f t="shared" si="0"/>
        <v>73500000</v>
      </c>
      <c r="I7" s="9">
        <v>21000000</v>
      </c>
      <c r="J7" s="11">
        <f t="shared" si="1"/>
        <v>0.2857142857142857</v>
      </c>
      <c r="K7" s="27">
        <f t="shared" si="2"/>
        <v>52500000</v>
      </c>
    </row>
    <row r="8" spans="1:11" x14ac:dyDescent="0.3">
      <c r="A8" s="7" t="s">
        <v>18</v>
      </c>
      <c r="B8" s="7" t="s">
        <v>52</v>
      </c>
      <c r="C8" s="8">
        <v>45323</v>
      </c>
      <c r="D8" s="8">
        <v>45641</v>
      </c>
      <c r="E8" s="9">
        <v>73500000</v>
      </c>
      <c r="F8" s="10"/>
      <c r="G8" s="9"/>
      <c r="H8" s="9">
        <f t="shared" si="0"/>
        <v>73500000</v>
      </c>
      <c r="I8" s="9">
        <v>21000000</v>
      </c>
      <c r="J8" s="11">
        <f t="shared" si="1"/>
        <v>0.2857142857142857</v>
      </c>
      <c r="K8" s="27">
        <f t="shared" si="2"/>
        <v>52500000</v>
      </c>
    </row>
    <row r="9" spans="1:11" x14ac:dyDescent="0.3">
      <c r="A9" s="7" t="s">
        <v>19</v>
      </c>
      <c r="B9" s="7" t="s">
        <v>53</v>
      </c>
      <c r="C9" s="8">
        <v>45323</v>
      </c>
      <c r="D9" s="8">
        <v>45473</v>
      </c>
      <c r="E9" s="9">
        <v>40000000</v>
      </c>
      <c r="F9" s="10"/>
      <c r="G9" s="9"/>
      <c r="H9" s="9">
        <f t="shared" si="0"/>
        <v>40000000</v>
      </c>
      <c r="I9" s="9">
        <v>24000000</v>
      </c>
      <c r="J9" s="11">
        <f t="shared" si="1"/>
        <v>0.6</v>
      </c>
      <c r="K9" s="27">
        <f t="shared" si="2"/>
        <v>16000000</v>
      </c>
    </row>
    <row r="10" spans="1:11" x14ac:dyDescent="0.3">
      <c r="A10" s="7" t="s">
        <v>20</v>
      </c>
      <c r="B10" s="7" t="s">
        <v>54</v>
      </c>
      <c r="C10" s="8">
        <v>45323</v>
      </c>
      <c r="D10" s="8">
        <v>45473</v>
      </c>
      <c r="E10" s="9">
        <v>10500000</v>
      </c>
      <c r="F10" s="10"/>
      <c r="G10" s="9"/>
      <c r="H10" s="9">
        <f t="shared" si="0"/>
        <v>10500000</v>
      </c>
      <c r="I10" s="9">
        <v>6300000</v>
      </c>
      <c r="J10" s="11">
        <f t="shared" si="1"/>
        <v>0.6</v>
      </c>
      <c r="K10" s="27">
        <f t="shared" si="2"/>
        <v>4200000</v>
      </c>
    </row>
    <row r="11" spans="1:11" x14ac:dyDescent="0.3">
      <c r="A11" s="7" t="s">
        <v>21</v>
      </c>
      <c r="B11" s="7" t="s">
        <v>55</v>
      </c>
      <c r="C11" s="8">
        <v>45323</v>
      </c>
      <c r="D11" s="8">
        <v>45473</v>
      </c>
      <c r="E11" s="9">
        <v>27500000</v>
      </c>
      <c r="F11" s="10"/>
      <c r="G11" s="9"/>
      <c r="H11" s="9">
        <f t="shared" si="0"/>
        <v>27500000</v>
      </c>
      <c r="I11" s="9">
        <v>11000000</v>
      </c>
      <c r="J11" s="11">
        <f t="shared" si="1"/>
        <v>0.4</v>
      </c>
      <c r="K11" s="27">
        <f t="shared" si="2"/>
        <v>16500000</v>
      </c>
    </row>
    <row r="12" spans="1:11" x14ac:dyDescent="0.3">
      <c r="A12" s="7" t="s">
        <v>22</v>
      </c>
      <c r="B12" s="7" t="s">
        <v>51</v>
      </c>
      <c r="C12" s="8">
        <v>45329</v>
      </c>
      <c r="D12" s="8">
        <v>45641</v>
      </c>
      <c r="E12" s="9">
        <v>73500000</v>
      </c>
      <c r="F12" s="10">
        <v>1</v>
      </c>
      <c r="G12" s="9"/>
      <c r="H12" s="9">
        <f t="shared" si="0"/>
        <v>73500000</v>
      </c>
      <c r="I12" s="9">
        <v>19366667</v>
      </c>
      <c r="J12" s="11">
        <f t="shared" si="1"/>
        <v>0.26349206802721087</v>
      </c>
      <c r="K12" s="27">
        <f t="shared" si="2"/>
        <v>54133333</v>
      </c>
    </row>
    <row r="13" spans="1:11" x14ac:dyDescent="0.3">
      <c r="A13" s="7" t="s">
        <v>23</v>
      </c>
      <c r="B13" s="7" t="s">
        <v>51</v>
      </c>
      <c r="C13" s="8">
        <v>45323</v>
      </c>
      <c r="D13" s="8">
        <v>45641</v>
      </c>
      <c r="E13" s="9">
        <v>73500000</v>
      </c>
      <c r="F13" s="10">
        <v>1</v>
      </c>
      <c r="G13" s="9">
        <v>-50400000</v>
      </c>
      <c r="H13" s="9">
        <f t="shared" si="0"/>
        <v>23100000</v>
      </c>
      <c r="I13" s="9">
        <v>23100000</v>
      </c>
      <c r="J13" s="11">
        <f t="shared" si="1"/>
        <v>1</v>
      </c>
      <c r="K13" s="27">
        <f t="shared" si="2"/>
        <v>0</v>
      </c>
    </row>
    <row r="14" spans="1:11" x14ac:dyDescent="0.3">
      <c r="A14" s="7" t="s">
        <v>24</v>
      </c>
      <c r="B14" s="7" t="s">
        <v>56</v>
      </c>
      <c r="C14" s="8">
        <v>45323</v>
      </c>
      <c r="D14" s="8">
        <v>45473</v>
      </c>
      <c r="E14" s="9">
        <v>27500000</v>
      </c>
      <c r="F14" s="10"/>
      <c r="G14" s="9"/>
      <c r="H14" s="9">
        <f t="shared" si="0"/>
        <v>27500000</v>
      </c>
      <c r="I14" s="9">
        <v>16500000</v>
      </c>
      <c r="J14" s="11">
        <f t="shared" si="1"/>
        <v>0.6</v>
      </c>
      <c r="K14" s="27">
        <f t="shared" si="2"/>
        <v>11000000</v>
      </c>
    </row>
    <row r="15" spans="1:11" s="36" customFormat="1" x14ac:dyDescent="0.3">
      <c r="A15" s="30" t="s">
        <v>25</v>
      </c>
      <c r="B15" s="30" t="s">
        <v>57</v>
      </c>
      <c r="C15" s="31">
        <v>45324</v>
      </c>
      <c r="D15" s="31">
        <v>45641</v>
      </c>
      <c r="E15" s="32">
        <v>84000000</v>
      </c>
      <c r="F15" s="33"/>
      <c r="G15" s="32"/>
      <c r="H15" s="32">
        <f t="shared" si="0"/>
        <v>84000000</v>
      </c>
      <c r="I15" s="32">
        <f>24000000-266700</f>
        <v>23733300</v>
      </c>
      <c r="J15" s="34">
        <f t="shared" si="1"/>
        <v>0.28253928571428572</v>
      </c>
      <c r="K15" s="35">
        <f t="shared" si="2"/>
        <v>60266700</v>
      </c>
    </row>
    <row r="16" spans="1:11" x14ac:dyDescent="0.3">
      <c r="A16" s="7" t="s">
        <v>26</v>
      </c>
      <c r="B16" s="7" t="s">
        <v>58</v>
      </c>
      <c r="C16" s="8">
        <v>45323</v>
      </c>
      <c r="D16" s="8">
        <v>45641</v>
      </c>
      <c r="E16" s="9">
        <v>28500000</v>
      </c>
      <c r="F16" s="10"/>
      <c r="G16" s="9"/>
      <c r="H16" s="9">
        <f t="shared" si="0"/>
        <v>28500000</v>
      </c>
      <c r="I16" s="9">
        <v>17100000</v>
      </c>
      <c r="J16" s="11">
        <f t="shared" si="1"/>
        <v>0.6</v>
      </c>
      <c r="K16" s="27">
        <f t="shared" si="2"/>
        <v>11400000</v>
      </c>
    </row>
    <row r="17" spans="1:11" x14ac:dyDescent="0.3">
      <c r="A17" s="7" t="s">
        <v>27</v>
      </c>
      <c r="B17" s="7" t="s">
        <v>59</v>
      </c>
      <c r="C17" s="8">
        <v>45323</v>
      </c>
      <c r="D17" s="8">
        <v>45651</v>
      </c>
      <c r="E17" s="9">
        <v>130000000</v>
      </c>
      <c r="F17" s="10"/>
      <c r="G17" s="9"/>
      <c r="H17" s="9">
        <f t="shared" si="0"/>
        <v>130000000</v>
      </c>
      <c r="I17" s="9">
        <v>24000000</v>
      </c>
      <c r="J17" s="11">
        <f t="shared" si="1"/>
        <v>0.18461538461538463</v>
      </c>
      <c r="K17" s="27">
        <f t="shared" si="2"/>
        <v>106000000</v>
      </c>
    </row>
    <row r="18" spans="1:11" x14ac:dyDescent="0.3">
      <c r="A18" s="7" t="s">
        <v>28</v>
      </c>
      <c r="B18" s="7" t="s">
        <v>60</v>
      </c>
      <c r="C18" s="8">
        <v>45323</v>
      </c>
      <c r="D18" s="8">
        <v>45651</v>
      </c>
      <c r="E18" s="9">
        <v>130000000</v>
      </c>
      <c r="F18" s="10"/>
      <c r="G18" s="9"/>
      <c r="H18" s="9">
        <f t="shared" si="0"/>
        <v>130000000</v>
      </c>
      <c r="I18" s="9">
        <v>36000000</v>
      </c>
      <c r="J18" s="11">
        <f t="shared" si="1"/>
        <v>0.27692307692307694</v>
      </c>
      <c r="K18" s="27">
        <f t="shared" si="2"/>
        <v>94000000</v>
      </c>
    </row>
    <row r="19" spans="1:11" x14ac:dyDescent="0.3">
      <c r="A19" s="7" t="s">
        <v>29</v>
      </c>
      <c r="B19" s="7" t="s">
        <v>61</v>
      </c>
      <c r="C19" s="8">
        <v>45323</v>
      </c>
      <c r="D19" s="8">
        <v>45641</v>
      </c>
      <c r="E19" s="9">
        <v>67839712</v>
      </c>
      <c r="F19" s="10"/>
      <c r="G19" s="9"/>
      <c r="H19" s="9">
        <f t="shared" si="0"/>
        <v>67839712</v>
      </c>
      <c r="I19" s="9">
        <v>19382775</v>
      </c>
      <c r="J19" s="11">
        <f t="shared" si="1"/>
        <v>0.28571428782008979</v>
      </c>
      <c r="K19" s="27">
        <f t="shared" si="2"/>
        <v>48456937</v>
      </c>
    </row>
    <row r="20" spans="1:11" x14ac:dyDescent="0.3">
      <c r="A20" s="7" t="s">
        <v>30</v>
      </c>
      <c r="B20" s="7" t="s">
        <v>62</v>
      </c>
      <c r="C20" s="8">
        <v>45323</v>
      </c>
      <c r="D20" s="8">
        <v>45641</v>
      </c>
      <c r="E20" s="9">
        <v>95642872</v>
      </c>
      <c r="F20" s="10"/>
      <c r="G20" s="9"/>
      <c r="H20" s="9">
        <f t="shared" si="0"/>
        <v>95642872</v>
      </c>
      <c r="I20" s="9">
        <v>27326535</v>
      </c>
      <c r="J20" s="11">
        <f t="shared" si="1"/>
        <v>0.28571428720793746</v>
      </c>
      <c r="K20" s="27">
        <f t="shared" si="2"/>
        <v>68316337</v>
      </c>
    </row>
    <row r="21" spans="1:11" x14ac:dyDescent="0.3">
      <c r="A21" s="7" t="s">
        <v>31</v>
      </c>
      <c r="B21" s="7" t="s">
        <v>63</v>
      </c>
      <c r="C21" s="8">
        <v>45323</v>
      </c>
      <c r="D21" s="8">
        <v>45641</v>
      </c>
      <c r="E21" s="9">
        <v>86215500</v>
      </c>
      <c r="F21" s="10"/>
      <c r="G21" s="9"/>
      <c r="H21" s="9">
        <f t="shared" si="0"/>
        <v>86215500</v>
      </c>
      <c r="I21" s="9">
        <v>24633000</v>
      </c>
      <c r="J21" s="11">
        <f t="shared" si="1"/>
        <v>0.2857142857142857</v>
      </c>
      <c r="K21" s="27">
        <f t="shared" si="2"/>
        <v>61582500</v>
      </c>
    </row>
    <row r="22" spans="1:11" x14ac:dyDescent="0.3">
      <c r="A22" s="7" t="s">
        <v>32</v>
      </c>
      <c r="B22" s="7" t="s">
        <v>64</v>
      </c>
      <c r="C22" s="8">
        <v>45323</v>
      </c>
      <c r="D22" s="8">
        <v>45641</v>
      </c>
      <c r="E22" s="9">
        <v>85077667</v>
      </c>
      <c r="F22" s="10">
        <v>1</v>
      </c>
      <c r="G22" s="9"/>
      <c r="H22" s="9">
        <f t="shared" si="0"/>
        <v>85077667</v>
      </c>
      <c r="I22" s="9">
        <v>24307905</v>
      </c>
      <c r="J22" s="11">
        <f t="shared" si="1"/>
        <v>0.28571428739342369</v>
      </c>
      <c r="K22" s="27">
        <f t="shared" si="2"/>
        <v>60769762</v>
      </c>
    </row>
    <row r="23" spans="1:11" x14ac:dyDescent="0.3">
      <c r="A23" s="7" t="s">
        <v>33</v>
      </c>
      <c r="B23" s="7" t="s">
        <v>65</v>
      </c>
      <c r="C23" s="8">
        <v>45323</v>
      </c>
      <c r="D23" s="8">
        <v>45641</v>
      </c>
      <c r="E23" s="9">
        <v>81736200</v>
      </c>
      <c r="F23" s="10"/>
      <c r="G23" s="9"/>
      <c r="H23" s="9">
        <f t="shared" si="0"/>
        <v>81736200</v>
      </c>
      <c r="I23" s="9">
        <v>23353200</v>
      </c>
      <c r="J23" s="11">
        <f t="shared" si="1"/>
        <v>0.2857142857142857</v>
      </c>
      <c r="K23" s="27">
        <f t="shared" si="2"/>
        <v>58383000</v>
      </c>
    </row>
    <row r="24" spans="1:11" x14ac:dyDescent="0.3">
      <c r="A24" s="7" t="s">
        <v>34</v>
      </c>
      <c r="B24" s="7" t="s">
        <v>51</v>
      </c>
      <c r="C24" s="8">
        <v>45324</v>
      </c>
      <c r="D24" s="8">
        <v>45641</v>
      </c>
      <c r="E24" s="9">
        <v>73500000</v>
      </c>
      <c r="F24" s="10"/>
      <c r="G24" s="9"/>
      <c r="H24" s="9">
        <f t="shared" si="0"/>
        <v>73500000</v>
      </c>
      <c r="I24" s="9">
        <v>20766667</v>
      </c>
      <c r="J24" s="11">
        <f t="shared" si="1"/>
        <v>0.28253968707482996</v>
      </c>
      <c r="K24" s="27">
        <f t="shared" si="2"/>
        <v>52733333</v>
      </c>
    </row>
    <row r="25" spans="1:11" x14ac:dyDescent="0.3">
      <c r="A25" s="7" t="s">
        <v>35</v>
      </c>
      <c r="B25" s="7" t="s">
        <v>66</v>
      </c>
      <c r="C25" s="8">
        <v>45323</v>
      </c>
      <c r="D25" s="8">
        <v>45473</v>
      </c>
      <c r="E25" s="9">
        <v>27500000</v>
      </c>
      <c r="F25" s="10"/>
      <c r="G25" s="9"/>
      <c r="H25" s="9">
        <f t="shared" si="0"/>
        <v>27500000</v>
      </c>
      <c r="I25" s="9">
        <v>16500000</v>
      </c>
      <c r="J25" s="11">
        <f t="shared" si="1"/>
        <v>0.6</v>
      </c>
      <c r="K25" s="27">
        <f t="shared" si="2"/>
        <v>11000000</v>
      </c>
    </row>
    <row r="26" spans="1:11" x14ac:dyDescent="0.3">
      <c r="A26" s="7" t="s">
        <v>36</v>
      </c>
      <c r="B26" s="7" t="s">
        <v>67</v>
      </c>
      <c r="C26" s="8">
        <v>45323</v>
      </c>
      <c r="D26" s="8">
        <v>45504</v>
      </c>
      <c r="E26" s="9">
        <v>47400000</v>
      </c>
      <c r="F26" s="10"/>
      <c r="G26" s="9"/>
      <c r="H26" s="9">
        <f t="shared" si="0"/>
        <v>47400000</v>
      </c>
      <c r="I26" s="9">
        <v>23700000</v>
      </c>
      <c r="J26" s="11">
        <f t="shared" si="1"/>
        <v>0.5</v>
      </c>
      <c r="K26" s="27">
        <f t="shared" si="2"/>
        <v>23700000</v>
      </c>
    </row>
    <row r="27" spans="1:11" x14ac:dyDescent="0.3">
      <c r="A27" s="7" t="s">
        <v>37</v>
      </c>
      <c r="B27" s="7" t="s">
        <v>11</v>
      </c>
      <c r="C27" s="8">
        <v>45323</v>
      </c>
      <c r="D27" s="8">
        <v>45329</v>
      </c>
      <c r="E27" s="9">
        <v>2576796</v>
      </c>
      <c r="F27" s="10"/>
      <c r="G27" s="9"/>
      <c r="H27" s="9">
        <f t="shared" si="0"/>
        <v>2576796</v>
      </c>
      <c r="I27" s="9">
        <v>2576796</v>
      </c>
      <c r="J27" s="11">
        <f t="shared" si="1"/>
        <v>1</v>
      </c>
      <c r="K27" s="27">
        <f t="shared" si="2"/>
        <v>0</v>
      </c>
    </row>
    <row r="28" spans="1:11" x14ac:dyDescent="0.3">
      <c r="A28" s="7" t="s">
        <v>38</v>
      </c>
      <c r="B28" s="7" t="s">
        <v>68</v>
      </c>
      <c r="C28" s="8">
        <v>45336</v>
      </c>
      <c r="D28" s="8">
        <v>45514</v>
      </c>
      <c r="E28" s="9">
        <v>36400000</v>
      </c>
      <c r="F28" s="10">
        <v>1</v>
      </c>
      <c r="G28" s="9">
        <v>18200000</v>
      </c>
      <c r="H28" s="9">
        <f t="shared" si="0"/>
        <v>54600000</v>
      </c>
      <c r="I28" s="9">
        <v>22496873.5</v>
      </c>
      <c r="J28" s="11">
        <f t="shared" si="1"/>
        <v>0.41203065018315016</v>
      </c>
      <c r="K28" s="27">
        <f t="shared" si="2"/>
        <v>32103126.5</v>
      </c>
    </row>
    <row r="29" spans="1:11" x14ac:dyDescent="0.3">
      <c r="A29" s="7" t="s">
        <v>39</v>
      </c>
      <c r="B29" s="7" t="s">
        <v>69</v>
      </c>
      <c r="C29" s="8">
        <v>45338</v>
      </c>
      <c r="D29" s="8">
        <v>45352</v>
      </c>
      <c r="E29" s="9">
        <v>867500</v>
      </c>
      <c r="F29" s="10"/>
      <c r="G29" s="9"/>
      <c r="H29" s="9">
        <f t="shared" si="0"/>
        <v>867500</v>
      </c>
      <c r="I29" s="9">
        <v>867500</v>
      </c>
      <c r="J29" s="11">
        <f t="shared" si="1"/>
        <v>1</v>
      </c>
      <c r="K29" s="27">
        <f t="shared" si="2"/>
        <v>0</v>
      </c>
    </row>
    <row r="30" spans="1:11" x14ac:dyDescent="0.3">
      <c r="A30" s="7" t="s">
        <v>40</v>
      </c>
      <c r="B30" s="7" t="s">
        <v>70</v>
      </c>
      <c r="C30" s="8">
        <v>45334</v>
      </c>
      <c r="D30" s="8">
        <v>45646</v>
      </c>
      <c r="E30" s="9">
        <v>100366760</v>
      </c>
      <c r="F30" s="10"/>
      <c r="G30" s="9"/>
      <c r="H30" s="9">
        <f t="shared" si="0"/>
        <v>100366760</v>
      </c>
      <c r="I30" s="9">
        <v>25335300</v>
      </c>
      <c r="J30" s="11">
        <f t="shared" si="1"/>
        <v>0.25242719800858371</v>
      </c>
      <c r="K30" s="27">
        <f t="shared" si="2"/>
        <v>75031460</v>
      </c>
    </row>
    <row r="31" spans="1:11" x14ac:dyDescent="0.3">
      <c r="A31" s="7" t="s">
        <v>41</v>
      </c>
      <c r="B31" s="7" t="s">
        <v>71</v>
      </c>
      <c r="C31" s="8">
        <v>45341</v>
      </c>
      <c r="D31" s="8">
        <v>45581</v>
      </c>
      <c r="E31" s="9">
        <v>11440000</v>
      </c>
      <c r="F31" s="10"/>
      <c r="G31" s="9"/>
      <c r="H31" s="9">
        <f t="shared" si="0"/>
        <v>11440000</v>
      </c>
      <c r="I31" s="9">
        <v>3527333</v>
      </c>
      <c r="J31" s="11">
        <f t="shared" si="1"/>
        <v>0.30833330419580418</v>
      </c>
      <c r="K31" s="27">
        <f t="shared" si="2"/>
        <v>7912667</v>
      </c>
    </row>
    <row r="32" spans="1:11" x14ac:dyDescent="0.3">
      <c r="A32" s="7" t="s">
        <v>42</v>
      </c>
      <c r="B32" s="7" t="s">
        <v>72</v>
      </c>
      <c r="C32" s="8">
        <v>45341</v>
      </c>
      <c r="D32" s="8">
        <v>45641</v>
      </c>
      <c r="E32" s="9">
        <v>60384000</v>
      </c>
      <c r="F32" s="10"/>
      <c r="G32" s="9"/>
      <c r="H32" s="9">
        <f t="shared" si="0"/>
        <v>60384000</v>
      </c>
      <c r="I32" s="9">
        <v>14484000</v>
      </c>
      <c r="J32" s="11">
        <f t="shared" si="1"/>
        <v>0.23986486486486486</v>
      </c>
      <c r="K32" s="27">
        <f t="shared" si="2"/>
        <v>45900000</v>
      </c>
    </row>
    <row r="33" spans="1:12" x14ac:dyDescent="0.3">
      <c r="A33" s="7" t="s">
        <v>43</v>
      </c>
      <c r="B33" s="7" t="s">
        <v>73</v>
      </c>
      <c r="C33" s="8">
        <v>45341</v>
      </c>
      <c r="D33" s="8">
        <v>45641</v>
      </c>
      <c r="E33" s="9">
        <v>69066667</v>
      </c>
      <c r="F33" s="10"/>
      <c r="G33" s="9"/>
      <c r="H33" s="9">
        <f t="shared" si="0"/>
        <v>69066667</v>
      </c>
      <c r="I33" s="9">
        <v>16566667</v>
      </c>
      <c r="J33" s="11">
        <f t="shared" si="1"/>
        <v>0.23986486853347072</v>
      </c>
      <c r="K33" s="27">
        <f t="shared" si="2"/>
        <v>52500000</v>
      </c>
    </row>
    <row r="34" spans="1:12" x14ac:dyDescent="0.3">
      <c r="A34" s="7" t="s">
        <v>44</v>
      </c>
      <c r="B34" s="7" t="s">
        <v>74</v>
      </c>
      <c r="C34" s="8">
        <v>45341</v>
      </c>
      <c r="D34" s="8">
        <v>45641</v>
      </c>
      <c r="E34" s="9">
        <v>81022403</v>
      </c>
      <c r="F34" s="10"/>
      <c r="G34" s="9"/>
      <c r="H34" s="9">
        <f t="shared" si="0"/>
        <v>81022403</v>
      </c>
      <c r="I34" s="9">
        <v>19434428</v>
      </c>
      <c r="J34" s="11">
        <f t="shared" si="1"/>
        <v>0.23986486799212806</v>
      </c>
      <c r="K34" s="27">
        <f t="shared" si="2"/>
        <v>61587975</v>
      </c>
    </row>
    <row r="35" spans="1:12" x14ac:dyDescent="0.3">
      <c r="A35" s="7" t="s">
        <v>45</v>
      </c>
      <c r="B35" s="7" t="s">
        <v>75</v>
      </c>
      <c r="C35" s="8">
        <v>45342</v>
      </c>
      <c r="D35" s="8">
        <v>46387</v>
      </c>
      <c r="E35" s="9">
        <v>0</v>
      </c>
      <c r="F35" s="10">
        <v>1</v>
      </c>
      <c r="G35" s="9"/>
      <c r="H35" s="9">
        <f t="shared" si="0"/>
        <v>0</v>
      </c>
      <c r="I35" s="9">
        <v>0</v>
      </c>
      <c r="J35" s="11" t="e">
        <f t="shared" si="1"/>
        <v>#DIV/0!</v>
      </c>
      <c r="K35" s="27">
        <f t="shared" si="2"/>
        <v>0</v>
      </c>
    </row>
    <row r="36" spans="1:12" x14ac:dyDescent="0.3">
      <c r="A36" s="7" t="s">
        <v>46</v>
      </c>
      <c r="B36" s="7" t="s">
        <v>76</v>
      </c>
      <c r="C36" s="8">
        <v>45349</v>
      </c>
      <c r="D36" s="8">
        <v>45641</v>
      </c>
      <c r="E36" s="9">
        <v>77066667</v>
      </c>
      <c r="F36" s="10"/>
      <c r="G36" s="9"/>
      <c r="H36" s="9">
        <f t="shared" si="0"/>
        <v>77066667</v>
      </c>
      <c r="I36" s="9">
        <v>9066667</v>
      </c>
      <c r="J36" s="11">
        <f t="shared" si="1"/>
        <v>0.11764706263993485</v>
      </c>
      <c r="K36" s="27">
        <f t="shared" si="2"/>
        <v>68000000</v>
      </c>
    </row>
    <row r="37" spans="1:12" x14ac:dyDescent="0.3">
      <c r="A37" s="7" t="s">
        <v>47</v>
      </c>
      <c r="B37" s="7" t="s">
        <v>77</v>
      </c>
      <c r="C37" s="8">
        <v>45349</v>
      </c>
      <c r="D37" s="8">
        <v>45655</v>
      </c>
      <c r="E37" s="9">
        <v>33680175</v>
      </c>
      <c r="F37" s="10"/>
      <c r="G37" s="9"/>
      <c r="H37" s="9">
        <f t="shared" si="0"/>
        <v>33680175</v>
      </c>
      <c r="I37" s="9">
        <v>11226714</v>
      </c>
      <c r="J37" s="11">
        <f t="shared" si="1"/>
        <v>0.33333300673170491</v>
      </c>
      <c r="K37" s="27">
        <f t="shared" si="2"/>
        <v>22453461</v>
      </c>
    </row>
    <row r="38" spans="1:12" x14ac:dyDescent="0.3">
      <c r="A38" s="7" t="s">
        <v>78</v>
      </c>
      <c r="B38" s="7" t="s">
        <v>84</v>
      </c>
      <c r="C38" s="8">
        <v>45371</v>
      </c>
      <c r="D38" s="8">
        <v>46387</v>
      </c>
      <c r="E38" s="9">
        <v>0</v>
      </c>
      <c r="F38" s="10"/>
      <c r="G38" s="9"/>
      <c r="H38" s="9">
        <f t="shared" si="0"/>
        <v>0</v>
      </c>
      <c r="I38" s="9">
        <v>0</v>
      </c>
      <c r="J38" s="11" t="e">
        <f t="shared" si="1"/>
        <v>#DIV/0!</v>
      </c>
      <c r="K38" s="27">
        <f t="shared" si="2"/>
        <v>0</v>
      </c>
    </row>
    <row r="39" spans="1:12" s="26" customFormat="1" x14ac:dyDescent="0.3">
      <c r="A39" s="21" t="s">
        <v>79</v>
      </c>
      <c r="B39" s="21" t="s">
        <v>85</v>
      </c>
      <c r="C39" s="22">
        <v>45365</v>
      </c>
      <c r="D39" s="22">
        <v>45641</v>
      </c>
      <c r="E39" s="23">
        <v>2560000000</v>
      </c>
      <c r="F39" s="24"/>
      <c r="G39" s="23"/>
      <c r="H39" s="23">
        <f t="shared" si="0"/>
        <v>2560000000</v>
      </c>
      <c r="I39" s="23"/>
      <c r="J39" s="25">
        <f t="shared" si="1"/>
        <v>0</v>
      </c>
      <c r="K39" s="27">
        <f t="shared" si="2"/>
        <v>2560000000</v>
      </c>
      <c r="L39" s="26" t="s">
        <v>108</v>
      </c>
    </row>
    <row r="40" spans="1:12" x14ac:dyDescent="0.3">
      <c r="A40" s="7" t="s">
        <v>80</v>
      </c>
      <c r="B40" s="7" t="s">
        <v>86</v>
      </c>
      <c r="C40" s="8">
        <v>45369</v>
      </c>
      <c r="D40" s="8">
        <v>45626</v>
      </c>
      <c r="E40" s="9">
        <v>68332222</v>
      </c>
      <c r="F40" s="10"/>
      <c r="G40" s="9"/>
      <c r="H40" s="9">
        <f t="shared" si="0"/>
        <v>68332222</v>
      </c>
      <c r="I40" s="9">
        <v>11613777</v>
      </c>
      <c r="J40" s="11">
        <f t="shared" si="1"/>
        <v>0.16996047633281997</v>
      </c>
      <c r="K40" s="27">
        <f t="shared" si="2"/>
        <v>56718445</v>
      </c>
    </row>
    <row r="41" spans="1:12" x14ac:dyDescent="0.3">
      <c r="A41" s="7" t="s">
        <v>90</v>
      </c>
      <c r="B41" s="7"/>
      <c r="C41" s="8"/>
      <c r="D41" s="8"/>
      <c r="E41" s="9">
        <v>10745561</v>
      </c>
      <c r="F41" s="10"/>
      <c r="G41" s="9"/>
      <c r="H41" s="9">
        <f t="shared" si="0"/>
        <v>10745561</v>
      </c>
      <c r="I41" s="9">
        <v>0</v>
      </c>
      <c r="J41" s="11">
        <f t="shared" si="1"/>
        <v>0</v>
      </c>
      <c r="K41" s="27">
        <f t="shared" si="2"/>
        <v>10745561</v>
      </c>
    </row>
    <row r="42" spans="1:12" x14ac:dyDescent="0.3">
      <c r="A42" s="7" t="s">
        <v>81</v>
      </c>
      <c r="B42" s="7" t="s">
        <v>87</v>
      </c>
      <c r="C42" s="8">
        <v>45370</v>
      </c>
      <c r="D42" s="8">
        <v>45646</v>
      </c>
      <c r="E42" s="9">
        <v>33016666</v>
      </c>
      <c r="F42" s="10"/>
      <c r="G42" s="9"/>
      <c r="H42" s="9">
        <f t="shared" si="0"/>
        <v>33016666</v>
      </c>
      <c r="I42" s="9">
        <v>4900000</v>
      </c>
      <c r="J42" s="11">
        <f t="shared" si="1"/>
        <v>0.14840989698959914</v>
      </c>
      <c r="K42" s="27">
        <f t="shared" si="2"/>
        <v>28116666</v>
      </c>
    </row>
    <row r="43" spans="1:12" x14ac:dyDescent="0.3">
      <c r="A43" s="7" t="s">
        <v>82</v>
      </c>
      <c r="B43" s="7" t="s">
        <v>88</v>
      </c>
      <c r="C43" s="8">
        <v>45377</v>
      </c>
      <c r="D43" s="8">
        <v>45641</v>
      </c>
      <c r="E43" s="9">
        <v>36717824</v>
      </c>
      <c r="F43" s="10"/>
      <c r="G43" s="9"/>
      <c r="H43" s="9">
        <f t="shared" si="0"/>
        <v>36717824</v>
      </c>
      <c r="I43" s="9">
        <v>4942784</v>
      </c>
      <c r="J43" s="11">
        <f t="shared" si="1"/>
        <v>0.13461538461538461</v>
      </c>
      <c r="K43" s="27">
        <f t="shared" si="2"/>
        <v>31775040</v>
      </c>
    </row>
    <row r="44" spans="1:12" x14ac:dyDescent="0.3">
      <c r="A44" s="7" t="s">
        <v>83</v>
      </c>
      <c r="B44" s="7" t="s">
        <v>89</v>
      </c>
      <c r="C44" s="8">
        <v>45378</v>
      </c>
      <c r="D44" s="8">
        <v>45602</v>
      </c>
      <c r="E44" s="17">
        <v>522652248.49000001</v>
      </c>
      <c r="F44" s="10"/>
      <c r="G44" s="9"/>
      <c r="H44" s="9">
        <f t="shared" si="0"/>
        <v>522652248.49000001</v>
      </c>
      <c r="I44" s="9"/>
      <c r="J44" s="11">
        <f t="shared" si="1"/>
        <v>0</v>
      </c>
      <c r="K44" s="27">
        <f t="shared" si="2"/>
        <v>522652248.49000001</v>
      </c>
    </row>
    <row r="45" spans="1:12" x14ac:dyDescent="0.3">
      <c r="A45" s="7" t="s">
        <v>90</v>
      </c>
      <c r="B45" s="7" t="s">
        <v>95</v>
      </c>
      <c r="C45" s="8">
        <v>45386</v>
      </c>
      <c r="D45" s="8">
        <v>45657</v>
      </c>
      <c r="E45" s="9">
        <v>10745561</v>
      </c>
      <c r="F45" s="10">
        <v>1</v>
      </c>
      <c r="G45" s="9"/>
      <c r="H45" s="9">
        <f t="shared" si="0"/>
        <v>10745561</v>
      </c>
      <c r="I45" s="9"/>
      <c r="J45" s="11">
        <f t="shared" si="1"/>
        <v>0</v>
      </c>
      <c r="K45" s="27">
        <f t="shared" si="2"/>
        <v>10745561</v>
      </c>
    </row>
    <row r="46" spans="1:12" x14ac:dyDescent="0.3">
      <c r="A46" s="7" t="s">
        <v>91</v>
      </c>
      <c r="B46" s="7" t="s">
        <v>96</v>
      </c>
      <c r="C46" s="8">
        <v>45398</v>
      </c>
      <c r="D46" s="8">
        <v>45657</v>
      </c>
      <c r="E46" s="16">
        <v>12024652.5</v>
      </c>
      <c r="F46" s="10"/>
      <c r="G46" s="9"/>
      <c r="H46" s="9">
        <f t="shared" si="0"/>
        <v>12024652.5</v>
      </c>
      <c r="I46" s="9">
        <v>12024652.5</v>
      </c>
      <c r="J46" s="11">
        <f t="shared" si="1"/>
        <v>1</v>
      </c>
      <c r="K46" s="27">
        <f t="shared" si="2"/>
        <v>0</v>
      </c>
    </row>
    <row r="47" spans="1:12" x14ac:dyDescent="0.3">
      <c r="A47" s="7" t="s">
        <v>92</v>
      </c>
      <c r="B47" s="7" t="s">
        <v>97</v>
      </c>
      <c r="C47" s="8">
        <v>45394</v>
      </c>
      <c r="D47" s="8">
        <v>45641</v>
      </c>
      <c r="E47" s="9">
        <v>52764220</v>
      </c>
      <c r="F47" s="10">
        <v>1</v>
      </c>
      <c r="G47" s="9">
        <v>-215364</v>
      </c>
      <c r="H47" s="9">
        <f t="shared" si="0"/>
        <v>52548856</v>
      </c>
      <c r="I47" s="9">
        <v>4091919</v>
      </c>
      <c r="J47" s="11">
        <f t="shared" si="1"/>
        <v>7.7868850275256224E-2</v>
      </c>
      <c r="K47" s="27">
        <f t="shared" si="2"/>
        <v>48456937</v>
      </c>
    </row>
    <row r="48" spans="1:12" x14ac:dyDescent="0.3">
      <c r="A48" s="7" t="s">
        <v>93</v>
      </c>
      <c r="B48" s="7" t="s">
        <v>98</v>
      </c>
      <c r="C48" s="8">
        <v>45398</v>
      </c>
      <c r="D48" s="8">
        <v>45641</v>
      </c>
      <c r="E48" s="9">
        <v>45756055</v>
      </c>
      <c r="F48" s="10"/>
      <c r="G48" s="9"/>
      <c r="H48" s="9">
        <f t="shared" si="0"/>
        <v>45756055</v>
      </c>
      <c r="I48" s="9">
        <v>2859753</v>
      </c>
      <c r="J48" s="11">
        <f t="shared" si="1"/>
        <v>6.2499990438423941E-2</v>
      </c>
      <c r="K48" s="27">
        <f t="shared" si="2"/>
        <v>42896302</v>
      </c>
    </row>
    <row r="49" spans="1:11" x14ac:dyDescent="0.3">
      <c r="A49" s="7" t="s">
        <v>94</v>
      </c>
      <c r="B49" s="7" t="s">
        <v>99</v>
      </c>
      <c r="C49" s="8">
        <v>45411</v>
      </c>
      <c r="D49" s="8">
        <v>45443</v>
      </c>
      <c r="E49" s="9">
        <v>16326000</v>
      </c>
      <c r="F49" s="10"/>
      <c r="G49" s="9"/>
      <c r="H49" s="9">
        <f t="shared" si="0"/>
        <v>16326000</v>
      </c>
      <c r="I49" s="9">
        <v>16326000</v>
      </c>
      <c r="J49" s="11">
        <f t="shared" si="1"/>
        <v>1</v>
      </c>
      <c r="K49" s="27">
        <f t="shared" si="2"/>
        <v>0</v>
      </c>
    </row>
    <row r="50" spans="1:11" x14ac:dyDescent="0.3">
      <c r="A50" s="7" t="s">
        <v>100</v>
      </c>
      <c r="B50" s="7" t="s">
        <v>104</v>
      </c>
      <c r="C50" s="8">
        <v>45432</v>
      </c>
      <c r="D50" s="8">
        <v>45797</v>
      </c>
      <c r="E50" s="9">
        <v>22400000</v>
      </c>
      <c r="F50" s="10"/>
      <c r="G50" s="9"/>
      <c r="H50" s="9">
        <f t="shared" si="0"/>
        <v>22400000</v>
      </c>
      <c r="I50" s="9"/>
      <c r="J50" s="11">
        <f t="shared" si="1"/>
        <v>0</v>
      </c>
      <c r="K50" s="27">
        <f t="shared" si="2"/>
        <v>22400000</v>
      </c>
    </row>
    <row r="51" spans="1:11" x14ac:dyDescent="0.3">
      <c r="A51" s="7" t="s">
        <v>101</v>
      </c>
      <c r="B51" s="7" t="s">
        <v>105</v>
      </c>
      <c r="C51" s="8">
        <v>45432</v>
      </c>
      <c r="D51" s="8">
        <v>45551</v>
      </c>
      <c r="E51" s="9">
        <v>12000000</v>
      </c>
      <c r="F51" s="10"/>
      <c r="G51" s="9"/>
      <c r="H51" s="9">
        <f t="shared" si="0"/>
        <v>12000000</v>
      </c>
      <c r="I51" s="9"/>
      <c r="J51" s="11">
        <f t="shared" si="1"/>
        <v>0</v>
      </c>
      <c r="K51" s="27">
        <f t="shared" si="2"/>
        <v>12000000</v>
      </c>
    </row>
    <row r="52" spans="1:11" x14ac:dyDescent="0.3">
      <c r="A52" s="37" t="s">
        <v>109</v>
      </c>
      <c r="B52" s="7"/>
      <c r="C52" s="8"/>
      <c r="D52" s="8"/>
      <c r="E52" s="9">
        <v>45500000</v>
      </c>
      <c r="F52" s="10"/>
      <c r="G52" s="9"/>
      <c r="H52" s="9">
        <f t="shared" si="0"/>
        <v>45500000</v>
      </c>
      <c r="I52" s="9"/>
      <c r="J52" s="11">
        <f t="shared" si="1"/>
        <v>0</v>
      </c>
      <c r="K52" s="27">
        <f t="shared" si="2"/>
        <v>45500000</v>
      </c>
    </row>
    <row r="53" spans="1:11" s="36" customFormat="1" x14ac:dyDescent="0.3">
      <c r="A53" s="30" t="s">
        <v>102</v>
      </c>
      <c r="B53" s="30" t="s">
        <v>106</v>
      </c>
      <c r="C53" s="31">
        <v>45442</v>
      </c>
      <c r="D53" s="31">
        <v>45816</v>
      </c>
      <c r="E53" s="32">
        <v>46564875</v>
      </c>
      <c r="F53" s="33"/>
      <c r="G53" s="32"/>
      <c r="H53" s="32">
        <f t="shared" si="0"/>
        <v>46564875</v>
      </c>
      <c r="I53" s="32"/>
      <c r="J53" s="34">
        <f t="shared" si="1"/>
        <v>0</v>
      </c>
      <c r="K53" s="35">
        <f t="shared" si="2"/>
        <v>46564875</v>
      </c>
    </row>
    <row r="54" spans="1:11" x14ac:dyDescent="0.3">
      <c r="A54" s="7" t="s">
        <v>103</v>
      </c>
      <c r="B54" s="7" t="s">
        <v>107</v>
      </c>
      <c r="C54" s="8">
        <v>45443</v>
      </c>
      <c r="D54" s="8">
        <v>45503</v>
      </c>
      <c r="E54" s="9">
        <v>36332100</v>
      </c>
      <c r="F54" s="10"/>
      <c r="G54" s="9"/>
      <c r="H54" s="9">
        <f t="shared" si="0"/>
        <v>36332100</v>
      </c>
      <c r="I54" s="9"/>
      <c r="J54" s="11">
        <f t="shared" si="1"/>
        <v>0</v>
      </c>
      <c r="K54" s="27">
        <f t="shared" si="2"/>
        <v>36332100</v>
      </c>
    </row>
    <row r="55" spans="1:11" x14ac:dyDescent="0.3">
      <c r="A55" s="37" t="s">
        <v>110</v>
      </c>
      <c r="B55" s="7"/>
      <c r="C55" s="8"/>
      <c r="D55" s="8"/>
      <c r="E55" s="9">
        <v>45500000</v>
      </c>
      <c r="F55" s="10"/>
      <c r="G55" s="9"/>
      <c r="H55" s="9">
        <f t="shared" si="0"/>
        <v>45500000</v>
      </c>
      <c r="I55" s="9"/>
      <c r="J55" s="11">
        <f t="shared" si="1"/>
        <v>0</v>
      </c>
      <c r="K55" s="27">
        <f t="shared" si="2"/>
        <v>45500000</v>
      </c>
    </row>
    <row r="56" spans="1:11" x14ac:dyDescent="0.3">
      <c r="A56" s="37" t="s">
        <v>111</v>
      </c>
      <c r="B56" s="7"/>
      <c r="C56" s="8"/>
      <c r="D56" s="8"/>
      <c r="E56" s="9">
        <v>45500000</v>
      </c>
      <c r="F56" s="10"/>
      <c r="G56" s="9"/>
      <c r="H56" s="9">
        <f t="shared" si="0"/>
        <v>45500000</v>
      </c>
      <c r="I56" s="9"/>
      <c r="J56" s="11">
        <f t="shared" si="1"/>
        <v>0</v>
      </c>
      <c r="K56" s="27">
        <f t="shared" si="2"/>
        <v>45500000</v>
      </c>
    </row>
    <row r="57" spans="1:11" x14ac:dyDescent="0.3">
      <c r="A57" s="37" t="s">
        <v>112</v>
      </c>
      <c r="B57" s="7"/>
      <c r="C57" s="8"/>
      <c r="D57" s="8"/>
      <c r="E57" s="9">
        <v>45500000</v>
      </c>
      <c r="F57" s="10"/>
      <c r="G57" s="9"/>
      <c r="H57" s="9">
        <f t="shared" si="0"/>
        <v>45500000</v>
      </c>
      <c r="I57" s="9"/>
      <c r="J57" s="11">
        <f t="shared" si="1"/>
        <v>0</v>
      </c>
      <c r="K57" s="27">
        <f t="shared" si="2"/>
        <v>45500000</v>
      </c>
    </row>
    <row r="58" spans="1:11" x14ac:dyDescent="0.3">
      <c r="A58" s="37" t="s">
        <v>113</v>
      </c>
      <c r="B58" s="7"/>
      <c r="C58" s="8"/>
      <c r="D58" s="8"/>
      <c r="E58" s="9">
        <v>45500000</v>
      </c>
      <c r="F58" s="10"/>
      <c r="G58" s="9"/>
      <c r="H58" s="9">
        <f t="shared" si="0"/>
        <v>45500000</v>
      </c>
      <c r="I58" s="9"/>
      <c r="J58" s="11">
        <f t="shared" si="1"/>
        <v>0</v>
      </c>
      <c r="K58" s="27">
        <f t="shared" si="2"/>
        <v>45500000</v>
      </c>
    </row>
    <row r="59" spans="1:11" x14ac:dyDescent="0.3">
      <c r="A59" s="37" t="s">
        <v>114</v>
      </c>
      <c r="B59" s="7"/>
      <c r="C59" s="8"/>
      <c r="D59" s="8"/>
      <c r="E59" s="9">
        <v>45500000</v>
      </c>
      <c r="F59" s="10"/>
      <c r="G59" s="9"/>
      <c r="H59" s="9">
        <f t="shared" si="0"/>
        <v>45500000</v>
      </c>
      <c r="I59" s="9"/>
      <c r="J59" s="11">
        <f t="shared" si="1"/>
        <v>0</v>
      </c>
      <c r="K59" s="27">
        <f t="shared" si="2"/>
        <v>45500000</v>
      </c>
    </row>
    <row r="60" spans="1:11" x14ac:dyDescent="0.3">
      <c r="A60" s="37" t="s">
        <v>115</v>
      </c>
      <c r="B60" s="7"/>
      <c r="C60" s="8"/>
      <c r="D60" s="8"/>
      <c r="E60" s="9">
        <v>45500000</v>
      </c>
      <c r="F60" s="10"/>
      <c r="G60" s="9"/>
      <c r="H60" s="9">
        <f t="shared" si="0"/>
        <v>45500000</v>
      </c>
      <c r="I60" s="9"/>
      <c r="J60" s="11">
        <f t="shared" si="1"/>
        <v>0</v>
      </c>
      <c r="K60" s="27">
        <f t="shared" si="2"/>
        <v>45500000</v>
      </c>
    </row>
    <row r="61" spans="1:11" x14ac:dyDescent="0.3">
      <c r="A61" s="37" t="s">
        <v>116</v>
      </c>
      <c r="B61" s="7"/>
      <c r="C61" s="8"/>
      <c r="D61" s="8"/>
      <c r="E61" s="9">
        <v>45500000</v>
      </c>
      <c r="F61" s="10"/>
      <c r="G61" s="9"/>
      <c r="H61" s="9">
        <f t="shared" si="0"/>
        <v>45500000</v>
      </c>
      <c r="I61" s="9"/>
      <c r="J61" s="11">
        <f t="shared" si="1"/>
        <v>0</v>
      </c>
      <c r="K61" s="27">
        <f t="shared" si="2"/>
        <v>45500000</v>
      </c>
    </row>
    <row r="62" spans="1:11" x14ac:dyDescent="0.3">
      <c r="A62" s="37" t="s">
        <v>117</v>
      </c>
      <c r="B62" s="7"/>
      <c r="C62" s="8"/>
      <c r="D62" s="8"/>
      <c r="E62" s="9">
        <v>430000000</v>
      </c>
      <c r="F62" s="10"/>
      <c r="G62" s="9"/>
      <c r="H62" s="9">
        <f t="shared" ref="H62:H67" si="3">+E62+G62</f>
        <v>430000000</v>
      </c>
      <c r="I62" s="9"/>
      <c r="J62" s="11">
        <f t="shared" ref="J62:J67" si="4">+(I62*100%)/H62</f>
        <v>0</v>
      </c>
      <c r="K62" s="27">
        <f t="shared" si="2"/>
        <v>430000000</v>
      </c>
    </row>
    <row r="63" spans="1:11" x14ac:dyDescent="0.3">
      <c r="A63" s="37" t="s">
        <v>118</v>
      </c>
      <c r="B63" s="7"/>
      <c r="C63" s="8"/>
      <c r="D63" s="8"/>
      <c r="E63" s="9">
        <v>50400000</v>
      </c>
      <c r="F63" s="10"/>
      <c r="G63" s="9"/>
      <c r="H63" s="9">
        <f t="shared" si="3"/>
        <v>50400000</v>
      </c>
      <c r="I63" s="9"/>
      <c r="J63" s="11">
        <f t="shared" si="4"/>
        <v>0</v>
      </c>
      <c r="K63" s="27">
        <f t="shared" si="2"/>
        <v>50400000</v>
      </c>
    </row>
    <row r="64" spans="1:11" x14ac:dyDescent="0.3">
      <c r="A64" s="37" t="s">
        <v>119</v>
      </c>
      <c r="B64" s="7"/>
      <c r="C64" s="8"/>
      <c r="D64" s="8"/>
      <c r="E64" s="9">
        <v>45500000</v>
      </c>
      <c r="F64" s="10"/>
      <c r="G64" s="9"/>
      <c r="H64" s="9">
        <f t="shared" si="3"/>
        <v>45500000</v>
      </c>
      <c r="I64" s="9"/>
      <c r="J64" s="11">
        <f t="shared" si="4"/>
        <v>0</v>
      </c>
      <c r="K64" s="27">
        <f t="shared" si="2"/>
        <v>45500000</v>
      </c>
    </row>
    <row r="65" spans="1:11" x14ac:dyDescent="0.3">
      <c r="A65" s="37" t="s">
        <v>120</v>
      </c>
      <c r="B65" s="7"/>
      <c r="C65" s="8"/>
      <c r="D65" s="8"/>
      <c r="E65" s="9">
        <v>45500000</v>
      </c>
      <c r="F65" s="10"/>
      <c r="G65" s="9"/>
      <c r="H65" s="9">
        <f t="shared" si="3"/>
        <v>45500000</v>
      </c>
      <c r="I65" s="9"/>
      <c r="J65" s="11">
        <f t="shared" si="4"/>
        <v>0</v>
      </c>
      <c r="K65" s="27">
        <f t="shared" si="2"/>
        <v>45500000</v>
      </c>
    </row>
    <row r="66" spans="1:11" x14ac:dyDescent="0.3">
      <c r="A66" s="37" t="s">
        <v>121</v>
      </c>
      <c r="B66" s="7"/>
      <c r="C66" s="8"/>
      <c r="D66" s="8"/>
      <c r="E66" s="9">
        <v>936312000</v>
      </c>
      <c r="F66" s="10"/>
      <c r="G66" s="9"/>
      <c r="H66" s="9">
        <f t="shared" si="3"/>
        <v>936312000</v>
      </c>
      <c r="I66" s="9"/>
      <c r="J66" s="11">
        <f t="shared" si="4"/>
        <v>0</v>
      </c>
      <c r="K66" s="27">
        <f t="shared" si="2"/>
        <v>936312000</v>
      </c>
    </row>
    <row r="67" spans="1:11" x14ac:dyDescent="0.3">
      <c r="A67" s="37" t="s">
        <v>122</v>
      </c>
      <c r="B67" s="7"/>
      <c r="C67" s="8"/>
      <c r="D67" s="8"/>
      <c r="E67" s="9">
        <v>45500000</v>
      </c>
      <c r="F67" s="10"/>
      <c r="G67" s="9"/>
      <c r="H67" s="9">
        <f t="shared" si="3"/>
        <v>45500000</v>
      </c>
      <c r="I67" s="9"/>
      <c r="J67" s="11">
        <f t="shared" si="4"/>
        <v>0</v>
      </c>
      <c r="K67" s="27">
        <f t="shared" si="2"/>
        <v>45500000</v>
      </c>
    </row>
  </sheetData>
  <mergeCells count="1">
    <mergeCell ref="A1:K1"/>
  </mergeCells>
  <pageMargins left="0.25" right="0.25" top="0.75" bottom="0.75" header="0.3" footer="0.3"/>
  <pageSetup scale="20" fitToHeight="0" orientation="landscape" r:id="rId1"/>
  <headerFooter>
    <oddFooter>&amp;L&amp;9F Versión 02
Fecha: 2023-08-14&amp;C&amp;9Si este documento se encuentra impreso no se garantiza su vigencia.
La versión vigente reposa en el Sistema Integrado de Planeación y Gestión (Intranet)&amp;R&amp;9&amp;P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Dimerley Alvino Bolaños</dc:creator>
  <cp:lastModifiedBy>Yuly Andrea Moreno Clavijo</cp:lastModifiedBy>
  <dcterms:created xsi:type="dcterms:W3CDTF">2024-01-09T18:58:12Z</dcterms:created>
  <dcterms:modified xsi:type="dcterms:W3CDTF">2024-07-29T21:07:14Z</dcterms:modified>
</cp:coreProperties>
</file>