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MORENO\Documents\REVISION CONTRATOS 2024\"/>
    </mc:Choice>
  </mc:AlternateContent>
  <bookViews>
    <workbookView xWindow="0" yWindow="0" windowWidth="19200" windowHeight="6930"/>
  </bookViews>
  <sheets>
    <sheet name="Informe" sheetId="1" r:id="rId1"/>
  </sheets>
  <definedNames>
    <definedName name="_xlnm._FilterDatabase" localSheetId="0" hidden="1">Informe!$A$2:$K$48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 l="1"/>
  <c r="K7" i="1" l="1"/>
  <c r="K8" i="1"/>
  <c r="K9" i="1"/>
  <c r="K10" i="1"/>
  <c r="K11" i="1"/>
  <c r="K14" i="1"/>
  <c r="K31" i="1"/>
  <c r="K43" i="1"/>
  <c r="K44" i="1"/>
  <c r="J19" i="1"/>
  <c r="J31" i="1"/>
  <c r="J32" i="1"/>
  <c r="J43" i="1"/>
  <c r="J44" i="1"/>
  <c r="J45" i="1"/>
  <c r="J46" i="1"/>
  <c r="J47" i="1"/>
  <c r="H4" i="1"/>
  <c r="J4" i="1" s="1"/>
  <c r="H5" i="1"/>
  <c r="J5" i="1" s="1"/>
  <c r="H6" i="1"/>
  <c r="J6" i="1" s="1"/>
  <c r="H7" i="1"/>
  <c r="J7" i="1" s="1"/>
  <c r="H8" i="1"/>
  <c r="J8" i="1" s="1"/>
  <c r="H9" i="1"/>
  <c r="J9" i="1" s="1"/>
  <c r="H10" i="1"/>
  <c r="J10" i="1" s="1"/>
  <c r="H11" i="1"/>
  <c r="J11" i="1" s="1"/>
  <c r="H12" i="1"/>
  <c r="K12" i="1" s="1"/>
  <c r="H13" i="1"/>
  <c r="K13" i="1" s="1"/>
  <c r="H14" i="1"/>
  <c r="J14" i="1" s="1"/>
  <c r="H15" i="1"/>
  <c r="K15" i="1" s="1"/>
  <c r="H16" i="1"/>
  <c r="J16" i="1" s="1"/>
  <c r="H17" i="1"/>
  <c r="J17" i="1" s="1"/>
  <c r="H18" i="1"/>
  <c r="K18" i="1" s="1"/>
  <c r="H19" i="1"/>
  <c r="K19" i="1" s="1"/>
  <c r="H20" i="1"/>
  <c r="J20" i="1" s="1"/>
  <c r="H21" i="1"/>
  <c r="J21" i="1" s="1"/>
  <c r="H22" i="1"/>
  <c r="J22" i="1" s="1"/>
  <c r="H23" i="1"/>
  <c r="J23" i="1" s="1"/>
  <c r="H24" i="1"/>
  <c r="J24" i="1" s="1"/>
  <c r="H25" i="1"/>
  <c r="K25" i="1" s="1"/>
  <c r="H26" i="1"/>
  <c r="K26" i="1" s="1"/>
  <c r="H27" i="1"/>
  <c r="J27" i="1" s="1"/>
  <c r="H28" i="1"/>
  <c r="J28" i="1" s="1"/>
  <c r="H29" i="1"/>
  <c r="J29" i="1" s="1"/>
  <c r="H30" i="1"/>
  <c r="J30" i="1" s="1"/>
  <c r="H31" i="1"/>
  <c r="H32" i="1"/>
  <c r="K32" i="1" s="1"/>
  <c r="H33" i="1"/>
  <c r="J33" i="1" s="1"/>
  <c r="H34" i="1"/>
  <c r="J34" i="1" s="1"/>
  <c r="H35" i="1"/>
  <c r="J35" i="1" s="1"/>
  <c r="H36" i="1"/>
  <c r="J36" i="1" s="1"/>
  <c r="H37" i="1"/>
  <c r="K37" i="1" s="1"/>
  <c r="H38" i="1"/>
  <c r="J38" i="1" s="1"/>
  <c r="H39" i="1"/>
  <c r="K39" i="1" s="1"/>
  <c r="H40" i="1"/>
  <c r="J40" i="1" s="1"/>
  <c r="H41" i="1"/>
  <c r="J41" i="1" s="1"/>
  <c r="H42" i="1"/>
  <c r="J42" i="1" s="1"/>
  <c r="H43" i="1"/>
  <c r="H44" i="1"/>
  <c r="H45" i="1"/>
  <c r="K45" i="1" s="1"/>
  <c r="H46" i="1"/>
  <c r="K46" i="1" s="1"/>
  <c r="H47" i="1"/>
  <c r="K47" i="1" s="1"/>
  <c r="H48" i="1"/>
  <c r="J48" i="1" s="1"/>
  <c r="H3" i="1"/>
  <c r="K3" i="1" s="1"/>
  <c r="K30" i="1" l="1"/>
  <c r="K42" i="1"/>
  <c r="K41" i="1"/>
  <c r="J26" i="1"/>
  <c r="J18" i="1"/>
  <c r="K24" i="1"/>
  <c r="K23" i="1"/>
  <c r="J39" i="1"/>
  <c r="K34" i="1"/>
  <c r="K21" i="1"/>
  <c r="K6" i="1"/>
  <c r="K17" i="1"/>
  <c r="K29" i="1"/>
  <c r="K27" i="1"/>
  <c r="K36" i="1"/>
  <c r="K20" i="1"/>
  <c r="K16" i="1"/>
  <c r="K28" i="1"/>
  <c r="K40" i="1"/>
  <c r="K38" i="1"/>
  <c r="K48" i="1"/>
  <c r="K35" i="1"/>
  <c r="K22" i="1"/>
  <c r="K33" i="1"/>
  <c r="K5" i="1"/>
  <c r="K4" i="1"/>
  <c r="J13" i="1"/>
  <c r="J12" i="1"/>
  <c r="J25" i="1"/>
  <c r="J37" i="1"/>
  <c r="J3" i="1"/>
  <c r="J15" i="1"/>
</calcChain>
</file>

<file path=xl/sharedStrings.xml><?xml version="1.0" encoding="utf-8"?>
<sst xmlns="http://schemas.openxmlformats.org/spreadsheetml/2006/main" count="104" uniqueCount="101">
  <si>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</si>
  <si>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</si>
  <si>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</si>
  <si>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</si>
  <si>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</si>
  <si>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</si>
  <si>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</si>
  <si>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</si>
  <si>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</si>
  <si>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</si>
  <si>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</si>
  <si>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Adquisición de llantas, necesarias para el normal funcionamiento del parque automotor de la Función Pública, de conformidad con ficha técnica descrita en el presente documento.</t>
  </si>
  <si>
    <t>001-2024</t>
  </si>
  <si>
    <t>Renovar la suscripción del rango de direcciones ipv6 por un año a nombre del departamento administrativo de la función pública - dafp, según lo detallado en la ficha técnica.</t>
  </si>
  <si>
    <t>CPS-002-2024</t>
  </si>
  <si>
    <t>CPS-003-2024</t>
  </si>
  <si>
    <t>CPS-004-2024</t>
  </si>
  <si>
    <t>CPS-005-2024</t>
  </si>
  <si>
    <t>CPS-006-2024</t>
  </si>
  <si>
    <t>CPS-007-2024</t>
  </si>
  <si>
    <t>CPS-008-2024</t>
  </si>
  <si>
    <t>CPS-009-2024</t>
  </si>
  <si>
    <t>CPS-010-2024</t>
  </si>
  <si>
    <t>CPS-011-2024</t>
  </si>
  <si>
    <t>CPS-012-2024</t>
  </si>
  <si>
    <t>CPS-013-2024</t>
  </si>
  <si>
    <t>CPS-014-2024</t>
  </si>
  <si>
    <t>CPS-015-2024</t>
  </si>
  <si>
    <t>CPS-016-2024</t>
  </si>
  <si>
    <t>CPS-017-2024</t>
  </si>
  <si>
    <t>CPS-018-2024</t>
  </si>
  <si>
    <t>CPS-019-2024</t>
  </si>
  <si>
    <t>CPS-020-2024</t>
  </si>
  <si>
    <t>CPS-021-2024</t>
  </si>
  <si>
    <t>CPS-022-2024</t>
  </si>
  <si>
    <t>CPS-023-2024</t>
  </si>
  <si>
    <t>CPS-024-2024</t>
  </si>
  <si>
    <t>025-2024</t>
  </si>
  <si>
    <t>026-2024</t>
  </si>
  <si>
    <t>027-2024</t>
  </si>
  <si>
    <t>CPS-028-2024</t>
  </si>
  <si>
    <t>029-2024</t>
  </si>
  <si>
    <t>CPS-030-2024</t>
  </si>
  <si>
    <t>CPS-031-2024</t>
  </si>
  <si>
    <t>CPS-032-2024</t>
  </si>
  <si>
    <t>033-2024</t>
  </si>
  <si>
    <t>CPS-034-2024</t>
  </si>
  <si>
    <t>036-2024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</si>
  <si>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</si>
  <si>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</si>
  <si>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</si>
  <si>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</si>
  <si>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</si>
  <si>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</si>
  <si>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</si>
  <si>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</si>
  <si>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</si>
  <si>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</si>
  <si>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</si>
  <si>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</si>
  <si>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</si>
  <si>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</si>
  <si>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</si>
  <si>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</si>
  <si>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</si>
  <si>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</si>
  <si>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</si>
  <si>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</si>
  <si>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Suministrar los tiquetes aéreos nacionales e internacionales para el desplazamiento de los servidores y contratistas, de manera que se garantice el cumplimiento de los compromisos y competencias del Departamento Administrativo de la Función Pública.</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</si>
  <si>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</si>
  <si>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</si>
  <si>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</si>
  <si>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</si>
  <si>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</si>
  <si>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</si>
  <si>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Establecer un marco de colaboración entre LA ESAP y LA FUNCION PUBLICA, para aunar esfuerzos interinstitucionales tendientes al fortalecimiento de las capacidades y funciones misionales de LAS PARTES</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</si>
  <si>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</si>
  <si>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Adquirir la dotación de vestuario de labor y calzado, para las y los servidores del Departamento Administrativo de la Función Pública</t>
  </si>
  <si>
    <t>035-2024</t>
  </si>
  <si>
    <t>037-2024</t>
  </si>
  <si>
    <t>CPS-038-2024</t>
  </si>
  <si>
    <t>CPS-040-2024</t>
  </si>
  <si>
    <t>CPS-041-2024</t>
  </si>
  <si>
    <t>042-2024</t>
  </si>
  <si>
    <t>Aunar esfuerzos entre el Instituto Colombiano de Bienestar Familiar y el Departamento Administrativo de la Función Pública, en la estructuración diseño, y ejecución del proceso de selección por mérito, público y abierto para la conformación de las listas de candidatos que integrarán las ternas con base en las cuales se escogerán los directores territoriales del Instituto Colombiano de Bienestar Familiar.</t>
  </si>
  <si>
    <t>Aunar esfuerzos interinstitucionales con el fin de adelantar las actividades acordadas, que se requieran en el cumplimiento del Plan Estratégico Sectorial del Sector Función Pública en la vigencia 2024</t>
  </si>
  <si>
    <t>Presentación de servicios profesionales, para apoyar el ejercicio de Arquitectura Empresarial, desde la oficina OTIC del Departamento Administrativo de la Función Pública.</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</si>
  <si>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</si>
  <si>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</si>
  <si>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Prestar servicios de operación y soporte para asegurar el correcto funcionamiento, disponibilidad, seguridad y continuidad de la Infraestructura como servicio- IaaS y de la Plataforma como servicio - Paas utilizadas para la gestión de los Servicios de Información, Aplicativos, Portales y Micro sitios de la Nube Privada del Departamento Administrativo de la Función Pública</t>
  </si>
  <si>
    <t>039-2024</t>
  </si>
  <si>
    <t>043-2024</t>
  </si>
  <si>
    <t>CPS-044-2024</t>
  </si>
  <si>
    <t>CPS-045-2024</t>
  </si>
  <si>
    <t>046-2024</t>
  </si>
  <si>
    <t>Prestar el servicio de mantenimiento preventivo y correctivo a la planta eléctrica, sus componentes y conexiones, de propiedad del Departamento Administrativo de la Función Pública.</t>
  </si>
  <si>
    <t>Contratar el servicio de mantenimiento preventivo y correctivo a todo costo que incluye materiales y repuestos para la red eléctrica y sus componentes, del edificio sede del departamento administrativo de la función pública.</t>
  </si>
  <si>
    <t xml:space="preserve"> Prestar servicios profesionales para la ejecución de pruebas funcionales de los sistemas de información, brindar soporte de segundo nivel y gestionar los incidentes que sean asignados por los canales de atención a la Oficina de Tecnologías de la información y las Comunicaciones del Departamento Administrativo de la Función Pública.</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</si>
  <si>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</si>
  <si>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Adquirir luminarias tipo LED para las instalaciones del Departamento Administrativo de la Función Pública, de acuerdo con las especificaciones técnicas del presente documento.</t>
  </si>
  <si>
    <t>NO TIENE COMPROMISO DADO QUE ES UN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</si>
</sst>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43" formatCode="_-* #,##0.00_-;\-* #,##0.00_-;_-* &quot;-&quot;??_-;_-@_-"/>
    <numFmt numFmtId="164" formatCode="_-* #,##0_-;\-* #,##0_-;_-* &quot;-&quot;??_-;_-@_-"/>
    <numFmt numFmtId="165" formatCode="&quot;$&quot;\ #,##0.0;[Red]\-&quot;$&quot;\ #,##0.0"/>
  </numFmts>
  <fonts count="6" x14ac:knownFonts="1">
    <font>
      <sz val="11"/>
      <color theme="1"/>
      <name val="Helvetica"/>
      <family val="2"/>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0" xfId="0" applyFont="1"/>
    <xf numFmtId="0" fontId="3" fillId="0" borderId="4" xfId="0" applyFont="1" applyBorder="1" applyAlignment="1">
      <alignment vertical="center"/>
    </xf>
    <xf numFmtId="14" fontId="3" fillId="0" borderId="4" xfId="0" applyNumberFormat="1" applyFont="1" applyBorder="1" applyAlignment="1">
      <alignment horizontal="center" vertical="center" wrapText="1"/>
    </xf>
    <xf numFmtId="6" fontId="3" fillId="0" borderId="4" xfId="0" applyNumberFormat="1" applyFont="1" applyBorder="1" applyAlignment="1">
      <alignment vertical="center"/>
    </xf>
    <xf numFmtId="164" fontId="3" fillId="0" borderId="4" xfId="1" applyNumberFormat="1" applyFont="1" applyBorder="1" applyAlignment="1">
      <alignment vertical="center"/>
    </xf>
    <xf numFmtId="10" fontId="3" fillId="0" borderId="4" xfId="0" applyNumberFormat="1" applyFont="1" applyBorder="1" applyAlignment="1">
      <alignment vertical="center"/>
    </xf>
    <xf numFmtId="6" fontId="3" fillId="0" borderId="4" xfId="0"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6" fontId="3" fillId="0" borderId="0" xfId="0" applyNumberFormat="1" applyFont="1" applyAlignment="1">
      <alignment vertical="center"/>
    </xf>
    <xf numFmtId="9" fontId="3" fillId="0" borderId="0" xfId="0" applyNumberFormat="1" applyFont="1" applyAlignment="1">
      <alignment vertical="center"/>
    </xf>
    <xf numFmtId="165" fontId="3" fillId="0" borderId="4" xfId="0" applyNumberFormat="1" applyFont="1" applyBorder="1" applyAlignment="1">
      <alignment vertical="center"/>
    </xf>
    <xf numFmtId="8" fontId="3" fillId="0" borderId="4" xfId="0" applyNumberFormat="1" applyFont="1" applyBorder="1" applyAlignment="1">
      <alignment vertical="center"/>
    </xf>
    <xf numFmtId="6" fontId="3" fillId="0" borderId="0" xfId="0" applyNumberFormat="1"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3" fontId="3" fillId="0" borderId="0" xfId="1" applyFont="1"/>
    <xf numFmtId="43" fontId="5" fillId="0" borderId="0" xfId="1" applyFont="1"/>
    <xf numFmtId="0" fontId="3" fillId="3" borderId="4" xfId="0" applyFont="1" applyFill="1" applyBorder="1" applyAlignment="1">
      <alignment vertical="center"/>
    </xf>
    <xf numFmtId="14" fontId="3" fillId="3" borderId="4" xfId="0" applyNumberFormat="1" applyFont="1" applyFill="1" applyBorder="1" applyAlignment="1">
      <alignment horizontal="center" vertical="center" wrapText="1"/>
    </xf>
    <xf numFmtId="6" fontId="3" fillId="3" borderId="4" xfId="0" applyNumberFormat="1" applyFont="1" applyFill="1" applyBorder="1" applyAlignment="1">
      <alignment vertical="center"/>
    </xf>
    <xf numFmtId="164" fontId="3" fillId="3" borderId="4" xfId="1" applyNumberFormat="1" applyFont="1" applyFill="1" applyBorder="1" applyAlignment="1">
      <alignment vertical="center"/>
    </xf>
    <xf numFmtId="10" fontId="3" fillId="3" borderId="4" xfId="0" applyNumberFormat="1" applyFont="1" applyFill="1" applyBorder="1" applyAlignment="1">
      <alignment vertical="center"/>
    </xf>
    <xf numFmtId="6" fontId="3" fillId="3" borderId="4" xfId="0" applyNumberFormat="1" applyFont="1" applyFill="1" applyBorder="1" applyAlignment="1">
      <alignment horizontal="right" vertical="center"/>
    </xf>
    <xf numFmtId="43" fontId="3" fillId="3" borderId="0" xfId="1" applyFont="1" applyFill="1"/>
    <xf numFmtId="6" fontId="3" fillId="3" borderId="0" xfId="0" applyNumberFormat="1" applyFont="1" applyFill="1"/>
    <xf numFmtId="0" fontId="3" fillId="3" borderId="0" xfId="0" applyFont="1"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702028</xdr:colOff>
      <xdr:row>0</xdr:row>
      <xdr:rowOff>890002</xdr:rowOff>
    </xdr:to>
    <xdr:pic>
      <xdr:nvPicPr>
        <xdr:cNvPr id="4" name="Imagen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showGridLines="0" tabSelected="1" zoomScale="90" zoomScaleNormal="90" workbookViewId="0">
      <pane xSplit="1" ySplit="2" topLeftCell="E45" activePane="bottomRight" state="frozen"/>
      <selection pane="topRight" activeCell="B1" sqref="B1"/>
      <selection pane="bottomLeft" activeCell="A3" sqref="A3"/>
      <selection pane="bottomRight" activeCell="K52" sqref="K52"/>
    </sheetView>
  </sheetViews>
  <sheetFormatPr baseColWidth="10" defaultColWidth="18.75" defaultRowHeight="14" x14ac:dyDescent="0.3"/>
  <cols>
    <col min="1" max="1" width="13.4140625" style="13" customWidth="1"/>
    <col min="2" max="2" width="33.25" style="14" hidden="1" customWidth="1"/>
    <col min="3" max="4" width="14.58203125" style="15" hidden="1" customWidth="1"/>
    <col min="5" max="6" width="15.83203125" style="16" customWidth="1"/>
    <col min="7" max="7" width="14.1640625" style="16" customWidth="1"/>
    <col min="8" max="8" width="15.6640625" style="16" customWidth="1"/>
    <col min="9" max="9" width="18.75" style="16"/>
    <col min="10" max="10" width="11.75" style="16" customWidth="1"/>
    <col min="11" max="11" width="18.75" style="17"/>
    <col min="12" max="12" width="15" style="24" bestFit="1" customWidth="1"/>
    <col min="13" max="13" width="14.25" style="1" bestFit="1" customWidth="1"/>
    <col min="14" max="16384" width="18.75" style="1"/>
  </cols>
  <sheetData>
    <row r="1" spans="1:13" ht="73.5" customHeight="1" x14ac:dyDescent="0.3">
      <c r="A1" s="21"/>
      <c r="B1" s="22"/>
      <c r="C1" s="22"/>
      <c r="D1" s="22"/>
      <c r="E1" s="22"/>
      <c r="F1" s="22"/>
      <c r="G1" s="22"/>
      <c r="H1" s="22"/>
      <c r="I1" s="22"/>
      <c r="J1" s="22"/>
      <c r="K1" s="23"/>
    </row>
    <row r="2" spans="1:13" s="6" customFormat="1" ht="62" x14ac:dyDescent="0.3">
      <c r="A2" s="2" t="s">
        <v>0</v>
      </c>
      <c r="B2" s="3" t="s">
        <v>1</v>
      </c>
      <c r="C2" s="4" t="s">
        <v>2</v>
      </c>
      <c r="D2" s="4" t="s">
        <v>3</v>
      </c>
      <c r="E2" s="5" t="s">
        <v>4</v>
      </c>
      <c r="F2" s="5" t="s">
        <v>5</v>
      </c>
      <c r="G2" s="5" t="s">
        <v>6</v>
      </c>
      <c r="H2" s="5" t="s">
        <v>7</v>
      </c>
      <c r="I2" s="5" t="s">
        <v>8</v>
      </c>
      <c r="J2" s="5" t="s">
        <v>9</v>
      </c>
      <c r="K2" s="5" t="s">
        <v>10</v>
      </c>
      <c r="L2" s="25"/>
    </row>
    <row r="3" spans="1:13" x14ac:dyDescent="0.3">
      <c r="A3" s="7" t="s">
        <v>12</v>
      </c>
      <c r="B3" s="7" t="s">
        <v>13</v>
      </c>
      <c r="C3" s="8">
        <v>45321</v>
      </c>
      <c r="D3" s="8">
        <v>45327</v>
      </c>
      <c r="E3" s="9">
        <v>3340000</v>
      </c>
      <c r="F3" s="10"/>
      <c r="G3" s="9"/>
      <c r="H3" s="9">
        <f>+E3+G3</f>
        <v>3340000</v>
      </c>
      <c r="I3" s="9">
        <v>3340000</v>
      </c>
      <c r="J3" s="11">
        <f>+(I3*100%)/H3</f>
        <v>1</v>
      </c>
      <c r="K3" s="12">
        <f>+H3-I3</f>
        <v>0</v>
      </c>
      <c r="M3" s="20"/>
    </row>
    <row r="4" spans="1:13" x14ac:dyDescent="0.3">
      <c r="A4" s="7" t="s">
        <v>14</v>
      </c>
      <c r="B4" s="7" t="s">
        <v>48</v>
      </c>
      <c r="C4" s="8">
        <v>45323</v>
      </c>
      <c r="D4" s="8">
        <v>45473</v>
      </c>
      <c r="E4" s="9">
        <v>23831280</v>
      </c>
      <c r="F4" s="10"/>
      <c r="G4" s="9"/>
      <c r="H4" s="9">
        <f t="shared" ref="H4:H48" si="0">+E4+G4</f>
        <v>23831280</v>
      </c>
      <c r="I4" s="9">
        <v>9532512</v>
      </c>
      <c r="J4" s="11">
        <f t="shared" ref="J4:J48" si="1">+(I4*100%)/H4</f>
        <v>0.4</v>
      </c>
      <c r="K4" s="12">
        <f t="shared" ref="K4:K48" si="2">+H4-I4</f>
        <v>14298768</v>
      </c>
      <c r="M4" s="20"/>
    </row>
    <row r="5" spans="1:13" x14ac:dyDescent="0.3">
      <c r="A5" s="7" t="s">
        <v>15</v>
      </c>
      <c r="B5" s="7" t="s">
        <v>49</v>
      </c>
      <c r="C5" s="8">
        <v>45323</v>
      </c>
      <c r="D5" s="8">
        <v>45641</v>
      </c>
      <c r="E5" s="9">
        <v>81741292</v>
      </c>
      <c r="F5" s="10"/>
      <c r="G5" s="9"/>
      <c r="H5" s="9">
        <f t="shared" si="0"/>
        <v>81741292</v>
      </c>
      <c r="I5" s="9">
        <v>15569770</v>
      </c>
      <c r="J5" s="11">
        <f t="shared" si="1"/>
        <v>0.19047619164130658</v>
      </c>
      <c r="K5" s="12">
        <f t="shared" si="2"/>
        <v>66171522</v>
      </c>
      <c r="M5" s="20"/>
    </row>
    <row r="6" spans="1:13" x14ac:dyDescent="0.3">
      <c r="A6" s="7" t="s">
        <v>16</v>
      </c>
      <c r="B6" s="7" t="s">
        <v>50</v>
      </c>
      <c r="C6" s="8">
        <v>45323</v>
      </c>
      <c r="D6" s="8">
        <v>45641</v>
      </c>
      <c r="E6" s="9">
        <v>95642872</v>
      </c>
      <c r="F6" s="10"/>
      <c r="G6" s="9"/>
      <c r="H6" s="9">
        <f t="shared" si="0"/>
        <v>95642872</v>
      </c>
      <c r="I6" s="9">
        <v>18217690</v>
      </c>
      <c r="J6" s="11">
        <f t="shared" si="1"/>
        <v>0.19047619147195829</v>
      </c>
      <c r="K6" s="12">
        <f t="shared" si="2"/>
        <v>77425182</v>
      </c>
      <c r="M6" s="20"/>
    </row>
    <row r="7" spans="1:13" x14ac:dyDescent="0.3">
      <c r="A7" s="7" t="s">
        <v>17</v>
      </c>
      <c r="B7" s="7" t="s">
        <v>51</v>
      </c>
      <c r="C7" s="8">
        <v>45323</v>
      </c>
      <c r="D7" s="8">
        <v>45641</v>
      </c>
      <c r="E7" s="9">
        <v>73500000</v>
      </c>
      <c r="F7" s="10"/>
      <c r="G7" s="9"/>
      <c r="H7" s="9">
        <f t="shared" si="0"/>
        <v>73500000</v>
      </c>
      <c r="I7" s="9">
        <v>14000000</v>
      </c>
      <c r="J7" s="11">
        <f t="shared" si="1"/>
        <v>0.19047619047619047</v>
      </c>
      <c r="K7" s="12">
        <f t="shared" si="2"/>
        <v>59500000</v>
      </c>
      <c r="M7" s="20"/>
    </row>
    <row r="8" spans="1:13" x14ac:dyDescent="0.3">
      <c r="A8" s="7" t="s">
        <v>18</v>
      </c>
      <c r="B8" s="7" t="s">
        <v>52</v>
      </c>
      <c r="C8" s="8">
        <v>45323</v>
      </c>
      <c r="D8" s="8">
        <v>45641</v>
      </c>
      <c r="E8" s="9">
        <v>73500000</v>
      </c>
      <c r="F8" s="10"/>
      <c r="G8" s="9"/>
      <c r="H8" s="9">
        <f t="shared" si="0"/>
        <v>73500000</v>
      </c>
      <c r="I8" s="9">
        <v>14000000</v>
      </c>
      <c r="J8" s="11">
        <f t="shared" si="1"/>
        <v>0.19047619047619047</v>
      </c>
      <c r="K8" s="12">
        <f t="shared" si="2"/>
        <v>59500000</v>
      </c>
      <c r="M8" s="20"/>
    </row>
    <row r="9" spans="1:13" x14ac:dyDescent="0.3">
      <c r="A9" s="7" t="s">
        <v>19</v>
      </c>
      <c r="B9" s="7" t="s">
        <v>53</v>
      </c>
      <c r="C9" s="8">
        <v>45323</v>
      </c>
      <c r="D9" s="8">
        <v>45473</v>
      </c>
      <c r="E9" s="9">
        <v>40000000</v>
      </c>
      <c r="F9" s="10"/>
      <c r="G9" s="9"/>
      <c r="H9" s="9">
        <f t="shared" si="0"/>
        <v>40000000</v>
      </c>
      <c r="I9" s="9">
        <v>16000000</v>
      </c>
      <c r="J9" s="11">
        <f t="shared" si="1"/>
        <v>0.4</v>
      </c>
      <c r="K9" s="12">
        <f t="shared" si="2"/>
        <v>24000000</v>
      </c>
      <c r="M9" s="20"/>
    </row>
    <row r="10" spans="1:13" x14ac:dyDescent="0.3">
      <c r="A10" s="7" t="s">
        <v>20</v>
      </c>
      <c r="B10" s="7" t="s">
        <v>54</v>
      </c>
      <c r="C10" s="8">
        <v>45323</v>
      </c>
      <c r="D10" s="8">
        <v>45473</v>
      </c>
      <c r="E10" s="9">
        <v>10500000</v>
      </c>
      <c r="F10" s="10"/>
      <c r="G10" s="9"/>
      <c r="H10" s="9">
        <f t="shared" si="0"/>
        <v>10500000</v>
      </c>
      <c r="I10" s="9">
        <v>4200000</v>
      </c>
      <c r="J10" s="11">
        <f t="shared" si="1"/>
        <v>0.4</v>
      </c>
      <c r="K10" s="12">
        <f t="shared" si="2"/>
        <v>6300000</v>
      </c>
      <c r="M10" s="20"/>
    </row>
    <row r="11" spans="1:13" x14ac:dyDescent="0.3">
      <c r="A11" s="7" t="s">
        <v>21</v>
      </c>
      <c r="B11" s="7" t="s">
        <v>55</v>
      </c>
      <c r="C11" s="8">
        <v>45323</v>
      </c>
      <c r="D11" s="8">
        <v>45473</v>
      </c>
      <c r="E11" s="9">
        <v>27500000</v>
      </c>
      <c r="F11" s="10"/>
      <c r="G11" s="9"/>
      <c r="H11" s="9">
        <f t="shared" si="0"/>
        <v>27500000</v>
      </c>
      <c r="I11" s="9">
        <v>11000000</v>
      </c>
      <c r="J11" s="11">
        <f t="shared" si="1"/>
        <v>0.4</v>
      </c>
      <c r="K11" s="12">
        <f t="shared" si="2"/>
        <v>16500000</v>
      </c>
      <c r="M11" s="20"/>
    </row>
    <row r="12" spans="1:13" x14ac:dyDescent="0.3">
      <c r="A12" s="7" t="s">
        <v>22</v>
      </c>
      <c r="B12" s="7" t="s">
        <v>51</v>
      </c>
      <c r="C12" s="8">
        <v>45329</v>
      </c>
      <c r="D12" s="8">
        <v>45641</v>
      </c>
      <c r="E12" s="9">
        <v>73500000</v>
      </c>
      <c r="F12" s="10">
        <v>1</v>
      </c>
      <c r="G12" s="9"/>
      <c r="H12" s="9">
        <f t="shared" si="0"/>
        <v>73500000</v>
      </c>
      <c r="I12" s="9">
        <v>12366667</v>
      </c>
      <c r="J12" s="11">
        <f t="shared" si="1"/>
        <v>0.16825397278911564</v>
      </c>
      <c r="K12" s="12">
        <f t="shared" si="2"/>
        <v>61133333</v>
      </c>
      <c r="M12" s="20"/>
    </row>
    <row r="13" spans="1:13" x14ac:dyDescent="0.3">
      <c r="A13" s="7" t="s">
        <v>23</v>
      </c>
      <c r="B13" s="7" t="s">
        <v>51</v>
      </c>
      <c r="C13" s="8">
        <v>45323</v>
      </c>
      <c r="D13" s="8">
        <v>45641</v>
      </c>
      <c r="E13" s="9">
        <v>73500000</v>
      </c>
      <c r="F13" s="10">
        <v>1</v>
      </c>
      <c r="G13" s="9"/>
      <c r="H13" s="9">
        <f t="shared" si="0"/>
        <v>73500000</v>
      </c>
      <c r="I13" s="9">
        <v>14000000</v>
      </c>
      <c r="J13" s="11">
        <f t="shared" si="1"/>
        <v>0.19047619047619047</v>
      </c>
      <c r="K13" s="12">
        <f t="shared" si="2"/>
        <v>59500000</v>
      </c>
      <c r="M13" s="20"/>
    </row>
    <row r="14" spans="1:13" x14ac:dyDescent="0.3">
      <c r="A14" s="7" t="s">
        <v>24</v>
      </c>
      <c r="B14" s="7" t="s">
        <v>56</v>
      </c>
      <c r="C14" s="8">
        <v>45323</v>
      </c>
      <c r="D14" s="8">
        <v>45473</v>
      </c>
      <c r="E14" s="9">
        <v>27500000</v>
      </c>
      <c r="F14" s="10"/>
      <c r="G14" s="9"/>
      <c r="H14" s="9">
        <f t="shared" si="0"/>
        <v>27500000</v>
      </c>
      <c r="I14" s="9">
        <v>11000000</v>
      </c>
      <c r="J14" s="11">
        <f t="shared" si="1"/>
        <v>0.4</v>
      </c>
      <c r="K14" s="12">
        <f t="shared" si="2"/>
        <v>16500000</v>
      </c>
      <c r="M14" s="20"/>
    </row>
    <row r="15" spans="1:13" s="34" customFormat="1" x14ac:dyDescent="0.3">
      <c r="A15" s="26" t="s">
        <v>25</v>
      </c>
      <c r="B15" s="26" t="s">
        <v>57</v>
      </c>
      <c r="C15" s="27">
        <v>45324</v>
      </c>
      <c r="D15" s="27">
        <v>45641</v>
      </c>
      <c r="E15" s="28">
        <v>84000000</v>
      </c>
      <c r="F15" s="29">
        <v>1</v>
      </c>
      <c r="G15" s="28">
        <v>0</v>
      </c>
      <c r="H15" s="28">
        <f t="shared" si="0"/>
        <v>84000000</v>
      </c>
      <c r="I15" s="28">
        <f>16000000-266700</f>
        <v>15733300</v>
      </c>
      <c r="J15" s="30">
        <f t="shared" si="1"/>
        <v>0.18730119047619048</v>
      </c>
      <c r="K15" s="31">
        <f t="shared" si="2"/>
        <v>68266700</v>
      </c>
      <c r="L15" s="32"/>
      <c r="M15" s="33"/>
    </row>
    <row r="16" spans="1:13" x14ac:dyDescent="0.3">
      <c r="A16" s="7" t="s">
        <v>26</v>
      </c>
      <c r="B16" s="7" t="s">
        <v>58</v>
      </c>
      <c r="C16" s="8">
        <v>45323</v>
      </c>
      <c r="D16" s="8">
        <v>45641</v>
      </c>
      <c r="E16" s="9">
        <v>28500000</v>
      </c>
      <c r="F16" s="10"/>
      <c r="G16" s="9"/>
      <c r="H16" s="9">
        <f t="shared" si="0"/>
        <v>28500000</v>
      </c>
      <c r="I16" s="9">
        <v>11400000</v>
      </c>
      <c r="J16" s="11">
        <f t="shared" si="1"/>
        <v>0.4</v>
      </c>
      <c r="K16" s="12">
        <f t="shared" si="2"/>
        <v>17100000</v>
      </c>
      <c r="M16" s="20"/>
    </row>
    <row r="17" spans="1:13" x14ac:dyDescent="0.3">
      <c r="A17" s="7" t="s">
        <v>27</v>
      </c>
      <c r="B17" s="7" t="s">
        <v>59</v>
      </c>
      <c r="C17" s="8">
        <v>45323</v>
      </c>
      <c r="D17" s="8">
        <v>45651</v>
      </c>
      <c r="E17" s="9">
        <v>130000000</v>
      </c>
      <c r="F17" s="10"/>
      <c r="G17" s="9"/>
      <c r="H17" s="9">
        <f t="shared" si="0"/>
        <v>130000000</v>
      </c>
      <c r="I17" s="9">
        <v>24000000</v>
      </c>
      <c r="J17" s="11">
        <f t="shared" si="1"/>
        <v>0.18461538461538463</v>
      </c>
      <c r="K17" s="12">
        <f t="shared" si="2"/>
        <v>106000000</v>
      </c>
      <c r="M17" s="20"/>
    </row>
    <row r="18" spans="1:13" x14ac:dyDescent="0.3">
      <c r="A18" s="7" t="s">
        <v>28</v>
      </c>
      <c r="B18" s="7" t="s">
        <v>60</v>
      </c>
      <c r="C18" s="8">
        <v>45323</v>
      </c>
      <c r="D18" s="8">
        <v>45651</v>
      </c>
      <c r="E18" s="9">
        <v>130000000</v>
      </c>
      <c r="F18" s="10"/>
      <c r="G18" s="9"/>
      <c r="H18" s="9">
        <f t="shared" si="0"/>
        <v>130000000</v>
      </c>
      <c r="I18" s="9">
        <v>24000000</v>
      </c>
      <c r="J18" s="11">
        <f t="shared" si="1"/>
        <v>0.18461538461538463</v>
      </c>
      <c r="K18" s="12">
        <f t="shared" si="2"/>
        <v>106000000</v>
      </c>
      <c r="M18" s="20"/>
    </row>
    <row r="19" spans="1:13" x14ac:dyDescent="0.3">
      <c r="A19" s="7" t="s">
        <v>29</v>
      </c>
      <c r="B19" s="7" t="s">
        <v>61</v>
      </c>
      <c r="C19" s="8">
        <v>45323</v>
      </c>
      <c r="D19" s="8">
        <v>45641</v>
      </c>
      <c r="E19" s="9">
        <v>67839712</v>
      </c>
      <c r="F19" s="10"/>
      <c r="G19" s="9"/>
      <c r="H19" s="9">
        <f t="shared" si="0"/>
        <v>67839712</v>
      </c>
      <c r="I19" s="9">
        <v>12921850</v>
      </c>
      <c r="J19" s="11">
        <f t="shared" si="1"/>
        <v>0.19047619188005988</v>
      </c>
      <c r="K19" s="12">
        <f t="shared" si="2"/>
        <v>54917862</v>
      </c>
      <c r="M19" s="20"/>
    </row>
    <row r="20" spans="1:13" x14ac:dyDescent="0.3">
      <c r="A20" s="7" t="s">
        <v>30</v>
      </c>
      <c r="B20" s="7" t="s">
        <v>62</v>
      </c>
      <c r="C20" s="8">
        <v>45323</v>
      </c>
      <c r="D20" s="8">
        <v>45641</v>
      </c>
      <c r="E20" s="9">
        <v>95642872</v>
      </c>
      <c r="F20" s="10"/>
      <c r="G20" s="9"/>
      <c r="H20" s="9">
        <f t="shared" si="0"/>
        <v>95642872</v>
      </c>
      <c r="I20" s="9">
        <v>18217690</v>
      </c>
      <c r="J20" s="11">
        <f t="shared" si="1"/>
        <v>0.19047619147195829</v>
      </c>
      <c r="K20" s="12">
        <f t="shared" si="2"/>
        <v>77425182</v>
      </c>
      <c r="M20" s="20"/>
    </row>
    <row r="21" spans="1:13" x14ac:dyDescent="0.3">
      <c r="A21" s="7" t="s">
        <v>31</v>
      </c>
      <c r="B21" s="7" t="s">
        <v>63</v>
      </c>
      <c r="C21" s="8">
        <v>45323</v>
      </c>
      <c r="D21" s="8">
        <v>45641</v>
      </c>
      <c r="E21" s="9">
        <v>86215500</v>
      </c>
      <c r="F21" s="10"/>
      <c r="G21" s="9"/>
      <c r="H21" s="9">
        <f t="shared" si="0"/>
        <v>86215500</v>
      </c>
      <c r="I21" s="9">
        <v>16422000</v>
      </c>
      <c r="J21" s="11">
        <f t="shared" si="1"/>
        <v>0.19047619047619047</v>
      </c>
      <c r="K21" s="12">
        <f t="shared" si="2"/>
        <v>69793500</v>
      </c>
      <c r="M21" s="20"/>
    </row>
    <row r="22" spans="1:13" x14ac:dyDescent="0.3">
      <c r="A22" s="7" t="s">
        <v>32</v>
      </c>
      <c r="B22" s="7" t="s">
        <v>64</v>
      </c>
      <c r="C22" s="8">
        <v>45323</v>
      </c>
      <c r="D22" s="8">
        <v>45641</v>
      </c>
      <c r="E22" s="9">
        <v>85077667</v>
      </c>
      <c r="F22" s="10">
        <v>1</v>
      </c>
      <c r="G22" s="9"/>
      <c r="H22" s="9">
        <f t="shared" si="0"/>
        <v>85077667</v>
      </c>
      <c r="I22" s="9">
        <v>16205270</v>
      </c>
      <c r="J22" s="11">
        <f t="shared" si="1"/>
        <v>0.1904761915956158</v>
      </c>
      <c r="K22" s="12">
        <f t="shared" si="2"/>
        <v>68872397</v>
      </c>
      <c r="M22" s="20"/>
    </row>
    <row r="23" spans="1:13" x14ac:dyDescent="0.3">
      <c r="A23" s="7" t="s">
        <v>33</v>
      </c>
      <c r="B23" s="7" t="s">
        <v>65</v>
      </c>
      <c r="C23" s="8">
        <v>45323</v>
      </c>
      <c r="D23" s="8">
        <v>45641</v>
      </c>
      <c r="E23" s="9">
        <v>81736200</v>
      </c>
      <c r="F23" s="10"/>
      <c r="G23" s="9"/>
      <c r="H23" s="9">
        <f t="shared" si="0"/>
        <v>81736200</v>
      </c>
      <c r="I23" s="9">
        <v>15568800</v>
      </c>
      <c r="J23" s="11">
        <f t="shared" si="1"/>
        <v>0.19047619047619047</v>
      </c>
      <c r="K23" s="12">
        <f t="shared" si="2"/>
        <v>66167400</v>
      </c>
      <c r="M23" s="20"/>
    </row>
    <row r="24" spans="1:13" x14ac:dyDescent="0.3">
      <c r="A24" s="7" t="s">
        <v>34</v>
      </c>
      <c r="B24" s="7" t="s">
        <v>51</v>
      </c>
      <c r="C24" s="8">
        <v>45324</v>
      </c>
      <c r="D24" s="8">
        <v>45641</v>
      </c>
      <c r="E24" s="9">
        <v>73500000</v>
      </c>
      <c r="F24" s="10"/>
      <c r="G24" s="9"/>
      <c r="H24" s="9">
        <f t="shared" si="0"/>
        <v>73500000</v>
      </c>
      <c r="I24" s="9">
        <v>13766667</v>
      </c>
      <c r="J24" s="11">
        <f t="shared" si="1"/>
        <v>0.1873015918367347</v>
      </c>
      <c r="K24" s="12">
        <f t="shared" si="2"/>
        <v>59733333</v>
      </c>
      <c r="M24" s="20"/>
    </row>
    <row r="25" spans="1:13" x14ac:dyDescent="0.3">
      <c r="A25" s="7" t="s">
        <v>35</v>
      </c>
      <c r="B25" s="7" t="s">
        <v>66</v>
      </c>
      <c r="C25" s="8">
        <v>45323</v>
      </c>
      <c r="D25" s="8">
        <v>45473</v>
      </c>
      <c r="E25" s="9">
        <v>27500000</v>
      </c>
      <c r="F25" s="10"/>
      <c r="G25" s="9"/>
      <c r="H25" s="9">
        <f t="shared" si="0"/>
        <v>27500000</v>
      </c>
      <c r="I25" s="9">
        <v>11000000</v>
      </c>
      <c r="J25" s="11">
        <f t="shared" si="1"/>
        <v>0.4</v>
      </c>
      <c r="K25" s="12">
        <f t="shared" si="2"/>
        <v>16500000</v>
      </c>
      <c r="M25" s="20"/>
    </row>
    <row r="26" spans="1:13" x14ac:dyDescent="0.3">
      <c r="A26" s="7" t="s">
        <v>36</v>
      </c>
      <c r="B26" s="7" t="s">
        <v>67</v>
      </c>
      <c r="C26" s="8">
        <v>45323</v>
      </c>
      <c r="D26" s="8">
        <v>45504</v>
      </c>
      <c r="E26" s="9">
        <v>47400000</v>
      </c>
      <c r="F26" s="10"/>
      <c r="G26" s="9"/>
      <c r="H26" s="9">
        <f t="shared" si="0"/>
        <v>47400000</v>
      </c>
      <c r="I26" s="9">
        <v>15800000</v>
      </c>
      <c r="J26" s="11">
        <f t="shared" si="1"/>
        <v>0.33333333333333331</v>
      </c>
      <c r="K26" s="12">
        <f t="shared" si="2"/>
        <v>31600000</v>
      </c>
      <c r="M26" s="20"/>
    </row>
    <row r="27" spans="1:13" x14ac:dyDescent="0.3">
      <c r="A27" s="7" t="s">
        <v>37</v>
      </c>
      <c r="B27" s="7" t="s">
        <v>11</v>
      </c>
      <c r="C27" s="8">
        <v>45323</v>
      </c>
      <c r="D27" s="8">
        <v>45329</v>
      </c>
      <c r="E27" s="9">
        <v>2576796</v>
      </c>
      <c r="F27" s="10"/>
      <c r="G27" s="9"/>
      <c r="H27" s="9">
        <f t="shared" si="0"/>
        <v>2576796</v>
      </c>
      <c r="I27" s="9">
        <v>2576796</v>
      </c>
      <c r="J27" s="11">
        <f t="shared" si="1"/>
        <v>1</v>
      </c>
      <c r="K27" s="12">
        <f t="shared" si="2"/>
        <v>0</v>
      </c>
      <c r="M27" s="20"/>
    </row>
    <row r="28" spans="1:13" s="34" customFormat="1" x14ac:dyDescent="0.3">
      <c r="A28" s="26" t="s">
        <v>38</v>
      </c>
      <c r="B28" s="26" t="s">
        <v>68</v>
      </c>
      <c r="C28" s="27">
        <v>45336</v>
      </c>
      <c r="D28" s="27">
        <v>45514</v>
      </c>
      <c r="E28" s="28">
        <v>36400000</v>
      </c>
      <c r="F28" s="29">
        <v>1</v>
      </c>
      <c r="G28" s="28"/>
      <c r="H28" s="28">
        <f t="shared" si="0"/>
        <v>36400000</v>
      </c>
      <c r="I28" s="28">
        <v>0</v>
      </c>
      <c r="J28" s="30">
        <f t="shared" si="1"/>
        <v>0</v>
      </c>
      <c r="K28" s="31">
        <f t="shared" si="2"/>
        <v>36400000</v>
      </c>
      <c r="L28" s="32"/>
      <c r="M28" s="33"/>
    </row>
    <row r="29" spans="1:13" x14ac:dyDescent="0.3">
      <c r="A29" s="7" t="s">
        <v>39</v>
      </c>
      <c r="B29" s="7" t="s">
        <v>69</v>
      </c>
      <c r="C29" s="8">
        <v>45338</v>
      </c>
      <c r="D29" s="8">
        <v>45352</v>
      </c>
      <c r="E29" s="9">
        <v>867500</v>
      </c>
      <c r="F29" s="10"/>
      <c r="G29" s="9"/>
      <c r="H29" s="9">
        <f t="shared" si="0"/>
        <v>867500</v>
      </c>
      <c r="I29" s="9">
        <v>867500</v>
      </c>
      <c r="J29" s="11">
        <f t="shared" si="1"/>
        <v>1</v>
      </c>
      <c r="K29" s="12">
        <f t="shared" si="2"/>
        <v>0</v>
      </c>
      <c r="M29" s="20"/>
    </row>
    <row r="30" spans="1:13" x14ac:dyDescent="0.3">
      <c r="A30" s="7" t="s">
        <v>40</v>
      </c>
      <c r="B30" s="7" t="s">
        <v>70</v>
      </c>
      <c r="C30" s="8">
        <v>45334</v>
      </c>
      <c r="D30" s="8">
        <v>45646</v>
      </c>
      <c r="E30" s="9">
        <v>100366760</v>
      </c>
      <c r="F30" s="10"/>
      <c r="G30" s="9"/>
      <c r="H30" s="9">
        <f t="shared" si="0"/>
        <v>100366760</v>
      </c>
      <c r="I30" s="9">
        <v>15590954</v>
      </c>
      <c r="J30" s="11">
        <f t="shared" si="1"/>
        <v>0.15533981569196814</v>
      </c>
      <c r="K30" s="12">
        <f t="shared" si="2"/>
        <v>84775806</v>
      </c>
      <c r="M30" s="20"/>
    </row>
    <row r="31" spans="1:13" x14ac:dyDescent="0.3">
      <c r="A31" s="7" t="s">
        <v>41</v>
      </c>
      <c r="B31" s="7" t="s">
        <v>71</v>
      </c>
      <c r="C31" s="8">
        <v>45341</v>
      </c>
      <c r="D31" s="8">
        <v>45581</v>
      </c>
      <c r="E31" s="9">
        <v>11440000</v>
      </c>
      <c r="F31" s="10"/>
      <c r="G31" s="9"/>
      <c r="H31" s="9">
        <f t="shared" si="0"/>
        <v>11440000</v>
      </c>
      <c r="I31" s="9">
        <v>2097333</v>
      </c>
      <c r="J31" s="11">
        <f t="shared" si="1"/>
        <v>0.18333330419580421</v>
      </c>
      <c r="K31" s="12">
        <f t="shared" si="2"/>
        <v>9342667</v>
      </c>
      <c r="M31" s="20"/>
    </row>
    <row r="32" spans="1:13" x14ac:dyDescent="0.3">
      <c r="A32" s="7" t="s">
        <v>42</v>
      </c>
      <c r="B32" s="7" t="s">
        <v>72</v>
      </c>
      <c r="C32" s="8">
        <v>45341</v>
      </c>
      <c r="D32" s="8">
        <v>45641</v>
      </c>
      <c r="E32" s="9">
        <v>60384000</v>
      </c>
      <c r="F32" s="10"/>
      <c r="G32" s="9"/>
      <c r="H32" s="9">
        <f t="shared" si="0"/>
        <v>60384000</v>
      </c>
      <c r="I32" s="9">
        <v>8364000</v>
      </c>
      <c r="J32" s="11">
        <f t="shared" si="1"/>
        <v>0.13851351351351351</v>
      </c>
      <c r="K32" s="12">
        <f t="shared" si="2"/>
        <v>52020000</v>
      </c>
      <c r="M32" s="20"/>
    </row>
    <row r="33" spans="1:13" x14ac:dyDescent="0.3">
      <c r="A33" s="7" t="s">
        <v>43</v>
      </c>
      <c r="B33" s="7" t="s">
        <v>73</v>
      </c>
      <c r="C33" s="8">
        <v>45341</v>
      </c>
      <c r="D33" s="8">
        <v>45641</v>
      </c>
      <c r="E33" s="9">
        <v>69066667</v>
      </c>
      <c r="F33" s="10"/>
      <c r="G33" s="9"/>
      <c r="H33" s="9">
        <f t="shared" si="0"/>
        <v>69066667</v>
      </c>
      <c r="I33" s="9">
        <v>9566667</v>
      </c>
      <c r="J33" s="11">
        <f t="shared" si="1"/>
        <v>0.13851351767126679</v>
      </c>
      <c r="K33" s="12">
        <f t="shared" si="2"/>
        <v>59500000</v>
      </c>
      <c r="M33" s="20"/>
    </row>
    <row r="34" spans="1:13" x14ac:dyDescent="0.3">
      <c r="A34" s="7" t="s">
        <v>44</v>
      </c>
      <c r="B34" s="7" t="s">
        <v>74</v>
      </c>
      <c r="C34" s="8">
        <v>45341</v>
      </c>
      <c r="D34" s="8">
        <v>45641</v>
      </c>
      <c r="E34" s="9">
        <v>81022403</v>
      </c>
      <c r="F34" s="10"/>
      <c r="G34" s="9"/>
      <c r="H34" s="9">
        <f t="shared" si="0"/>
        <v>81022403</v>
      </c>
      <c r="I34" s="9">
        <v>11222698</v>
      </c>
      <c r="J34" s="11">
        <f t="shared" si="1"/>
        <v>0.13851351705774512</v>
      </c>
      <c r="K34" s="12">
        <f t="shared" si="2"/>
        <v>69799705</v>
      </c>
      <c r="M34" s="20"/>
    </row>
    <row r="35" spans="1:13" x14ac:dyDescent="0.3">
      <c r="A35" s="7" t="s">
        <v>45</v>
      </c>
      <c r="B35" s="7" t="s">
        <v>75</v>
      </c>
      <c r="C35" s="8">
        <v>45342</v>
      </c>
      <c r="D35" s="8">
        <v>46387</v>
      </c>
      <c r="E35" s="9">
        <v>0</v>
      </c>
      <c r="F35" s="10">
        <v>1</v>
      </c>
      <c r="G35" s="9"/>
      <c r="H35" s="9">
        <f t="shared" si="0"/>
        <v>0</v>
      </c>
      <c r="I35" s="9">
        <v>0</v>
      </c>
      <c r="J35" s="11" t="e">
        <f t="shared" si="1"/>
        <v>#DIV/0!</v>
      </c>
      <c r="K35" s="12">
        <f t="shared" si="2"/>
        <v>0</v>
      </c>
      <c r="M35" s="20"/>
    </row>
    <row r="36" spans="1:13" x14ac:dyDescent="0.3">
      <c r="A36" s="7" t="s">
        <v>46</v>
      </c>
      <c r="B36" s="7" t="s">
        <v>76</v>
      </c>
      <c r="C36" s="8">
        <v>45349</v>
      </c>
      <c r="D36" s="8">
        <v>45641</v>
      </c>
      <c r="E36" s="9">
        <v>77066667</v>
      </c>
      <c r="F36" s="10"/>
      <c r="G36" s="9"/>
      <c r="H36" s="9">
        <f t="shared" si="0"/>
        <v>77066667</v>
      </c>
      <c r="I36" s="9">
        <v>1066667</v>
      </c>
      <c r="J36" s="11">
        <f t="shared" si="1"/>
        <v>1.3840834715221304E-2</v>
      </c>
      <c r="K36" s="12">
        <f t="shared" si="2"/>
        <v>76000000</v>
      </c>
      <c r="M36" s="20"/>
    </row>
    <row r="37" spans="1:13" x14ac:dyDescent="0.3">
      <c r="A37" s="7" t="s">
        <v>47</v>
      </c>
      <c r="B37" s="7" t="s">
        <v>77</v>
      </c>
      <c r="C37" s="8">
        <v>45349</v>
      </c>
      <c r="D37" s="8">
        <v>45655</v>
      </c>
      <c r="E37" s="9">
        <v>33680175</v>
      </c>
      <c r="F37" s="10"/>
      <c r="G37" s="9"/>
      <c r="H37" s="9">
        <f t="shared" si="0"/>
        <v>33680175</v>
      </c>
      <c r="I37" s="9">
        <v>0</v>
      </c>
      <c r="J37" s="11">
        <f t="shared" si="1"/>
        <v>0</v>
      </c>
      <c r="K37" s="12">
        <f t="shared" si="2"/>
        <v>33680175</v>
      </c>
      <c r="M37" s="20"/>
    </row>
    <row r="38" spans="1:13" x14ac:dyDescent="0.3">
      <c r="A38" s="7" t="s">
        <v>78</v>
      </c>
      <c r="B38" s="7" t="s">
        <v>84</v>
      </c>
      <c r="C38" s="8">
        <v>45371</v>
      </c>
      <c r="D38" s="8">
        <v>46387</v>
      </c>
      <c r="E38" s="9">
        <v>0</v>
      </c>
      <c r="F38" s="10"/>
      <c r="G38" s="9"/>
      <c r="H38" s="9">
        <f t="shared" si="0"/>
        <v>0</v>
      </c>
      <c r="I38" s="9">
        <v>0</v>
      </c>
      <c r="J38" s="11" t="e">
        <f t="shared" si="1"/>
        <v>#DIV/0!</v>
      </c>
      <c r="K38" s="12">
        <f t="shared" si="2"/>
        <v>0</v>
      </c>
      <c r="M38" s="20"/>
    </row>
    <row r="39" spans="1:13" s="34" customFormat="1" x14ac:dyDescent="0.3">
      <c r="A39" s="26" t="s">
        <v>79</v>
      </c>
      <c r="B39" s="26" t="s">
        <v>85</v>
      </c>
      <c r="C39" s="27">
        <v>45365</v>
      </c>
      <c r="D39" s="27">
        <v>45641</v>
      </c>
      <c r="E39" s="28">
        <v>2560000000</v>
      </c>
      <c r="F39" s="29"/>
      <c r="G39" s="28"/>
      <c r="H39" s="28">
        <f t="shared" si="0"/>
        <v>2560000000</v>
      </c>
      <c r="I39" s="28">
        <v>0</v>
      </c>
      <c r="J39" s="30">
        <f t="shared" si="1"/>
        <v>0</v>
      </c>
      <c r="K39" s="31">
        <f t="shared" si="2"/>
        <v>2560000000</v>
      </c>
      <c r="L39" s="32" t="s">
        <v>100</v>
      </c>
      <c r="M39" s="33"/>
    </row>
    <row r="40" spans="1:13" x14ac:dyDescent="0.3">
      <c r="A40" s="7" t="s">
        <v>80</v>
      </c>
      <c r="B40" s="7" t="s">
        <v>86</v>
      </c>
      <c r="C40" s="8">
        <v>45369</v>
      </c>
      <c r="D40" s="8">
        <v>45626</v>
      </c>
      <c r="E40" s="9">
        <v>68332222</v>
      </c>
      <c r="F40" s="10"/>
      <c r="G40" s="9"/>
      <c r="H40" s="9">
        <f t="shared" si="0"/>
        <v>68332222</v>
      </c>
      <c r="I40" s="9">
        <v>3511142</v>
      </c>
      <c r="J40" s="11">
        <f t="shared" si="1"/>
        <v>5.1383401523222821E-2</v>
      </c>
      <c r="K40" s="12">
        <f t="shared" si="2"/>
        <v>64821080</v>
      </c>
      <c r="M40" s="20"/>
    </row>
    <row r="41" spans="1:13" x14ac:dyDescent="0.3">
      <c r="A41" s="7" t="s">
        <v>81</v>
      </c>
      <c r="B41" s="7" t="s">
        <v>87</v>
      </c>
      <c r="C41" s="8">
        <v>45370</v>
      </c>
      <c r="D41" s="8">
        <v>45646</v>
      </c>
      <c r="E41" s="9">
        <v>33016666</v>
      </c>
      <c r="F41" s="10"/>
      <c r="G41" s="9"/>
      <c r="H41" s="9">
        <f t="shared" si="0"/>
        <v>33016666</v>
      </c>
      <c r="I41" s="9">
        <v>0</v>
      </c>
      <c r="J41" s="11">
        <f t="shared" si="1"/>
        <v>0</v>
      </c>
      <c r="K41" s="12">
        <f t="shared" si="2"/>
        <v>33016666</v>
      </c>
      <c r="M41" s="20"/>
    </row>
    <row r="42" spans="1:13" x14ac:dyDescent="0.3">
      <c r="A42" s="7" t="s">
        <v>82</v>
      </c>
      <c r="B42" s="7" t="s">
        <v>88</v>
      </c>
      <c r="C42" s="8">
        <v>45377</v>
      </c>
      <c r="D42" s="8">
        <v>45641</v>
      </c>
      <c r="E42" s="9">
        <v>36717824</v>
      </c>
      <c r="F42" s="10"/>
      <c r="G42" s="9"/>
      <c r="H42" s="9">
        <f t="shared" si="0"/>
        <v>36717824</v>
      </c>
      <c r="I42" s="9">
        <v>706112</v>
      </c>
      <c r="J42" s="11">
        <f t="shared" si="1"/>
        <v>1.9230769230769232E-2</v>
      </c>
      <c r="K42" s="12">
        <f t="shared" si="2"/>
        <v>36011712</v>
      </c>
      <c r="M42" s="20"/>
    </row>
    <row r="43" spans="1:13" x14ac:dyDescent="0.3">
      <c r="A43" s="7" t="s">
        <v>83</v>
      </c>
      <c r="B43" s="7" t="s">
        <v>89</v>
      </c>
      <c r="C43" s="8">
        <v>45378</v>
      </c>
      <c r="D43" s="8">
        <v>45602</v>
      </c>
      <c r="E43" s="19">
        <v>522652248.49000001</v>
      </c>
      <c r="F43" s="10"/>
      <c r="G43" s="9"/>
      <c r="H43" s="9">
        <f t="shared" si="0"/>
        <v>522652248.49000001</v>
      </c>
      <c r="I43" s="9">
        <v>0</v>
      </c>
      <c r="J43" s="11">
        <f t="shared" si="1"/>
        <v>0</v>
      </c>
      <c r="K43" s="12">
        <f t="shared" si="2"/>
        <v>522652248.49000001</v>
      </c>
      <c r="M43" s="20"/>
    </row>
    <row r="44" spans="1:13" x14ac:dyDescent="0.3">
      <c r="A44" s="7" t="s">
        <v>90</v>
      </c>
      <c r="B44" s="7" t="s">
        <v>95</v>
      </c>
      <c r="C44" s="8">
        <v>45386</v>
      </c>
      <c r="D44" s="8">
        <v>45657</v>
      </c>
      <c r="E44" s="9">
        <v>10745561</v>
      </c>
      <c r="F44" s="10">
        <v>1</v>
      </c>
      <c r="G44" s="9"/>
      <c r="H44" s="9">
        <f t="shared" si="0"/>
        <v>10745561</v>
      </c>
      <c r="I44" s="9">
        <v>0</v>
      </c>
      <c r="J44" s="11">
        <f t="shared" si="1"/>
        <v>0</v>
      </c>
      <c r="K44" s="12">
        <f t="shared" si="2"/>
        <v>10745561</v>
      </c>
      <c r="M44" s="20"/>
    </row>
    <row r="45" spans="1:13" x14ac:dyDescent="0.3">
      <c r="A45" s="7" t="s">
        <v>91</v>
      </c>
      <c r="B45" s="7" t="s">
        <v>96</v>
      </c>
      <c r="C45" s="8">
        <v>45398</v>
      </c>
      <c r="D45" s="8">
        <v>45657</v>
      </c>
      <c r="E45" s="18">
        <v>12024652.5</v>
      </c>
      <c r="F45" s="10"/>
      <c r="G45" s="9"/>
      <c r="H45" s="9">
        <f t="shared" si="0"/>
        <v>12024652.5</v>
      </c>
      <c r="I45" s="9">
        <v>0</v>
      </c>
      <c r="J45" s="11">
        <f t="shared" si="1"/>
        <v>0</v>
      </c>
      <c r="K45" s="12">
        <f t="shared" si="2"/>
        <v>12024652.5</v>
      </c>
      <c r="M45" s="20"/>
    </row>
    <row r="46" spans="1:13" x14ac:dyDescent="0.3">
      <c r="A46" s="7" t="s">
        <v>92</v>
      </c>
      <c r="B46" s="7" t="s">
        <v>97</v>
      </c>
      <c r="C46" s="8">
        <v>45394</v>
      </c>
      <c r="D46" s="8">
        <v>45641</v>
      </c>
      <c r="E46" s="9">
        <v>52764220</v>
      </c>
      <c r="F46" s="10"/>
      <c r="G46" s="9"/>
      <c r="H46" s="9">
        <f t="shared" si="0"/>
        <v>52764220</v>
      </c>
      <c r="I46" s="9">
        <v>0</v>
      </c>
      <c r="J46" s="11">
        <f t="shared" si="1"/>
        <v>0</v>
      </c>
      <c r="K46" s="12">
        <f t="shared" si="2"/>
        <v>52764220</v>
      </c>
      <c r="M46" s="20"/>
    </row>
    <row r="47" spans="1:13" x14ac:dyDescent="0.3">
      <c r="A47" s="7" t="s">
        <v>93</v>
      </c>
      <c r="B47" s="7" t="s">
        <v>98</v>
      </c>
      <c r="C47" s="8">
        <v>45398</v>
      </c>
      <c r="D47" s="8">
        <v>45641</v>
      </c>
      <c r="E47" s="9">
        <v>45756055</v>
      </c>
      <c r="F47" s="10"/>
      <c r="G47" s="9"/>
      <c r="H47" s="9">
        <f t="shared" si="0"/>
        <v>45756055</v>
      </c>
      <c r="I47" s="9">
        <v>0</v>
      </c>
      <c r="J47" s="11">
        <f t="shared" si="1"/>
        <v>0</v>
      </c>
      <c r="K47" s="12">
        <f t="shared" si="2"/>
        <v>45756055</v>
      </c>
      <c r="M47" s="20"/>
    </row>
    <row r="48" spans="1:13" x14ac:dyDescent="0.3">
      <c r="A48" s="7" t="s">
        <v>94</v>
      </c>
      <c r="B48" s="7" t="s">
        <v>99</v>
      </c>
      <c r="C48" s="8">
        <v>45411</v>
      </c>
      <c r="D48" s="8">
        <v>45443</v>
      </c>
      <c r="E48" s="9">
        <v>16326000</v>
      </c>
      <c r="F48" s="10"/>
      <c r="G48" s="9"/>
      <c r="H48" s="9">
        <f t="shared" si="0"/>
        <v>16326000</v>
      </c>
      <c r="I48" s="9">
        <v>0</v>
      </c>
      <c r="J48" s="11">
        <f t="shared" si="1"/>
        <v>0</v>
      </c>
      <c r="K48" s="12">
        <f t="shared" si="2"/>
        <v>16326000</v>
      </c>
      <c r="M48" s="20"/>
    </row>
  </sheetData>
  <autoFilter ref="A2:K48"/>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Yuly Andrea Moreno Clavijo</cp:lastModifiedBy>
  <dcterms:created xsi:type="dcterms:W3CDTF">2024-01-09T18:58:12Z</dcterms:created>
  <dcterms:modified xsi:type="dcterms:W3CDTF">2024-07-29T16:09:20Z</dcterms:modified>
</cp:coreProperties>
</file>