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rbolanos\Downloads\"/>
    </mc:Choice>
  </mc:AlternateContent>
  <bookViews>
    <workbookView xWindow="0" yWindow="0" windowWidth="20490" windowHeight="6420" tabRatio="511" firstSheet="2" activeTab="2"/>
  </bookViews>
  <sheets>
    <sheet name="Hoja1" sheetId="133" r:id="rId1"/>
    <sheet name="serv publicos" sheetId="121" r:id="rId2"/>
    <sheet name="PAA ABRIL 2024" sheetId="130" r:id="rId3"/>
  </sheets>
  <externalReferences>
    <externalReference r:id="rId4"/>
    <externalReference r:id="rId5"/>
    <externalReference r:id="rId6"/>
    <externalReference r:id="rId7"/>
    <externalReference r:id="rId8"/>
  </externalReferences>
  <definedNames>
    <definedName name="_xlnm._FilterDatabase" localSheetId="2" hidden="1">'PAA ABRIL 2024'!$A$18:$AR$148</definedName>
    <definedName name="_xlnm.Print_Area" localSheetId="2">'PAA ABRIL 2024'!$A$1:$AA$151</definedName>
    <definedName name="_xlnm.Print_Area" localSheetId="1">'serv publicos'!$D$12:$H$17</definedName>
    <definedName name="base_1">[1]BASE_DATOS!$A$1:$C$147</definedName>
    <definedName name="ELEMENTOS_DE_ASEO">"BASE_DATOS"</definedName>
    <definedName name="Fuente3">[2]Hoja2!$A$1:$C$207</definedName>
    <definedName name="gloria" localSheetId="2">#REF!</definedName>
    <definedName name="JUAN" localSheetId="2">#REF!</definedName>
    <definedName name="JUAN">#REF!</definedName>
    <definedName name="julian" localSheetId="2">#REF!</definedName>
    <definedName name="MAO">'[3]PLAN COMPRAS_2003'!$A$4:$D$382</definedName>
    <definedName name="MOA">'[3]PLAN COMPRAS_2003'!$A$4:$D$382</definedName>
    <definedName name="RUTH" localSheetId="2">#REF!</definedName>
    <definedName name="_xlnm.Print_Titles" localSheetId="2">'PAA ABRIL 2024'!$18:$18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7" i="130" l="1"/>
  <c r="X117" i="130" l="1"/>
  <c r="X116" i="130"/>
  <c r="X115" i="130"/>
  <c r="X114" i="130"/>
  <c r="X113" i="130"/>
  <c r="X112" i="130"/>
  <c r="X111" i="130"/>
  <c r="X110" i="130"/>
  <c r="X109" i="130"/>
  <c r="X108" i="130"/>
  <c r="X107" i="130"/>
  <c r="X106" i="130"/>
  <c r="X105" i="130"/>
  <c r="X104" i="130"/>
  <c r="X103" i="130"/>
  <c r="X102" i="130"/>
  <c r="X17" i="130" l="1"/>
  <c r="E11" i="130" s="1"/>
  <c r="AH17" i="130" l="1"/>
  <c r="C4" i="133"/>
  <c r="C5" i="133" s="1"/>
  <c r="AJ17" i="130"/>
  <c r="AK17" i="130"/>
  <c r="G17" i="121"/>
  <c r="F17" i="121"/>
  <c r="J8" i="121"/>
  <c r="U7" i="121"/>
  <c r="T7" i="121"/>
  <c r="M4" i="121"/>
  <c r="N4" i="121" s="1"/>
  <c r="I8" i="121"/>
  <c r="K8" i="121"/>
  <c r="H8" i="121"/>
  <c r="G8" i="121"/>
  <c r="L5" i="121"/>
  <c r="L6" i="121"/>
  <c r="L7" i="121"/>
  <c r="L4" i="121"/>
  <c r="M7" i="121"/>
  <c r="M6" i="121"/>
  <c r="M5" i="121"/>
  <c r="N6" i="121"/>
  <c r="N5" i="121" l="1"/>
  <c r="L8" i="121"/>
  <c r="M8" i="121"/>
  <c r="N8" i="121" s="1"/>
  <c r="N7" i="121"/>
</calcChain>
</file>

<file path=xl/comments1.xml><?xml version="1.0" encoding="utf-8"?>
<comments xmlns="http://schemas.openxmlformats.org/spreadsheetml/2006/main">
  <authors>
    <author>Julian Mauricio Martínez</author>
  </authors>
  <commentList>
    <comment ref="M4" authorId="0" shapeId="0">
      <text>
        <r>
          <rPr>
            <b/>
            <sz val="9"/>
            <color indexed="81"/>
            <rFont val="Tahoma"/>
            <family val="2"/>
          </rPr>
          <t>Julian Mauricio Martínez:</t>
        </r>
        <r>
          <rPr>
            <sz val="9"/>
            <color indexed="81"/>
            <rFont val="Tahoma"/>
            <family val="2"/>
          </rPr>
          <t xml:space="preserve">
INCLUYE $500 MIL DE SALDO DEL RUBRO</t>
        </r>
      </text>
    </comment>
  </commentList>
</comments>
</file>

<file path=xl/sharedStrings.xml><?xml version="1.0" encoding="utf-8"?>
<sst xmlns="http://schemas.openxmlformats.org/spreadsheetml/2006/main" count="2456" uniqueCount="496">
  <si>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</si>
  <si>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</si>
  <si>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</si>
  <si>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</si>
  <si>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</si>
  <si>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</si>
  <si>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</si>
  <si>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</si>
  <si>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</si>
  <si>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</si>
  <si>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</si>
  <si>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</si>
  <si>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</si>
  <si>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</si>
  <si>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</si>
  <si>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</si>
  <si>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</si>
  <si>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</si>
  <si>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</si>
  <si>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</si>
  <si>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</si>
  <si>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</si>
  <si>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</si>
  <si>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</si>
  <si>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</si>
  <si>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</si>
  <si>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</si>
  <si>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</si>
  <si>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</si>
  <si>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</si>
  <si>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</si>
  <si>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</si>
  <si>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</si>
  <si>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</si>
  <si>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</si>
  <si>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</si>
  <si>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</si>
  <si>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</si>
  <si>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</si>
  <si>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</si>
  <si>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</si>
  <si>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</si>
  <si>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</si>
  <si>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</si>
  <si>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</si>
  <si>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</si>
  <si>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</si>
  <si>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</si>
  <si>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</si>
  <si>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</si>
  <si>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</si>
  <si>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A-02-02-02-008-005-03 SERVICIOS DE LIMPIEZA</t>
  </si>
  <si>
    <t>A-02-02-02-007-001-03-5-07 SERVICIOS DE SEGURO OBLIGATORIO DE ACCIDENTES DE TRÁNSITO (SOAT)</t>
  </si>
  <si>
    <t>A-02-02-02-007-001-03-5-05 SERVICIOS DE SEGUROS GENERALES DE RESPONSABILIDAD CIVIL</t>
  </si>
  <si>
    <t>A-02-02-02-008-003-01-1 SERVICIOS DE CONSULTORÍA EN ADMINISTRACIÓN Y SERVICIOS DE GESTIÓN</t>
  </si>
  <si>
    <t>A-02-02-02-008-005-02 SERVICIOS DE INVESTIGACIÓN Y SEGURIDAD</t>
  </si>
  <si>
    <t>A-02-02-02-005-004-05 SERVICIOS ESPECIALES DE CONSTRUCCIÓN</t>
  </si>
  <si>
    <t xml:space="preserve">GRUPO GESTIÓN ADMINISTRATIVA </t>
  </si>
  <si>
    <t>GLOBAL</t>
  </si>
  <si>
    <t>JULIO</t>
  </si>
  <si>
    <t>FUNCIONAMIENTO</t>
  </si>
  <si>
    <t>NO</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</si>
  <si>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</si>
  <si>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</si>
  <si>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</si>
  <si>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</si>
  <si>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</si>
  <si>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</si>
  <si>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</si>
  <si>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ENERO</t>
  </si>
  <si>
    <t>MÍNIMA CUANTÍA</t>
  </si>
  <si>
    <t>MARZO</t>
  </si>
  <si>
    <t>A-02-02-01-004-002 PRODUCTOS METÁLICOS ELABORADOS (EXCEPTO MAQUINARIA Y EQUIPO)</t>
  </si>
  <si>
    <t>FEBRERO</t>
  </si>
  <si>
    <t>A-02-02-02-008-007-01-4 SERVICIOS DE MANTENIMIENTO Y REPARACIÓN DE MAQUINARIA Y EQUIPO DE TRANSPORTE</t>
  </si>
  <si>
    <t>MAYO</t>
  </si>
  <si>
    <t>Adquisición  de la Papelería, utiles de escritorio y Oficina para el uso de las dependencias de la Función Pública.   LINEA PAA No 1</t>
  </si>
  <si>
    <t>Adquisición de SEGUROS SOAT PARA VEHICULOS.   LINEA PAA No 3</t>
  </si>
  <si>
    <t>44122101 44121503 44121605 44121612 44121615 44121618 44121619 44121621 44121630 44121634 44121701 44121702 44121704 44121706 44121716 44121804 44121902 44121905 44122003 44122011 44122104 44122107 44121505 44111515
14111507 44111500 14111500</t>
  </si>
  <si>
    <t>80101706
84131501
84131601</t>
  </si>
  <si>
    <t>84131501
84131601</t>
  </si>
  <si>
    <t>55101519
82111901
82111902
82101504</t>
  </si>
  <si>
    <t>CONCURSO DE MERITOS</t>
  </si>
  <si>
    <t>A-02-02-01-003-006-01  LLANTAS DE CAUCHO Y NEUMÁTICOS (CÁMARAS DE AIRE)</t>
  </si>
  <si>
    <t>A-02-02-02-008-007-01-5 SERVICIOS DE MANTENIMIENTO Y REPARACIÓN DE OTRA MAQUINARIA Y OTRO EQUIPO</t>
  </si>
  <si>
    <t>44122101 44121503 44121605 44121612 44121615 44121618 44121619 44121621 44121630 44121634 44121701 44121702 44121704 44121706 44121716 44121804 44121902 44121905 44122003 44122011 44122104 44122107 44121505 44111515 14111507 44111500 14111500</t>
  </si>
  <si>
    <t>Publicación de Edictos y convocatorias del Departamento Administrativo de la Función Pública en un diario de Amplia circulación Nacional  LINEA PAA No 6</t>
  </si>
  <si>
    <t>DIRECCIÓN JURÍDICA</t>
  </si>
  <si>
    <t>80121500  80121600 80121700,80121800</t>
  </si>
  <si>
    <t>2121700
46171622
44103206</t>
  </si>
  <si>
    <t>56101522
56112104</t>
  </si>
  <si>
    <t>A-02-01-01-003-008-01-1 ASIENTOS</t>
  </si>
  <si>
    <t>A</t>
  </si>
  <si>
    <t>01</t>
  </si>
  <si>
    <t>02</t>
  </si>
  <si>
    <t>001</t>
  </si>
  <si>
    <t>006</t>
  </si>
  <si>
    <t>003</t>
  </si>
  <si>
    <t>008</t>
  </si>
  <si>
    <t>1</t>
  </si>
  <si>
    <t>4</t>
  </si>
  <si>
    <t>004</t>
  </si>
  <si>
    <t>09</t>
  </si>
  <si>
    <t>005</t>
  </si>
  <si>
    <t>007</t>
  </si>
  <si>
    <t>03</t>
  </si>
  <si>
    <t>002</t>
  </si>
  <si>
    <t>07</t>
  </si>
  <si>
    <t>05</t>
  </si>
  <si>
    <t>009</t>
  </si>
  <si>
    <t>SERVICIOS DE DISTRIBUCIÓN DE ELECTRICIDAD, Y SERVICIOS DE DISTRIBUCIÓN DE GAS (POR CUENTA PROPIA)</t>
  </si>
  <si>
    <t>SERVICIOS DE DISTRIBUCIÓN DE AGUA (POR CUENTA PROPIA)</t>
  </si>
  <si>
    <t>5</t>
  </si>
  <si>
    <t>SERVICIOS DE MANTENIMIENTO Y REPARACIÓN DE MAQUINARIA Y EQUIPO DE TRANSPORTE</t>
  </si>
  <si>
    <t>INVERSION</t>
  </si>
  <si>
    <t>C</t>
  </si>
  <si>
    <t>6</t>
  </si>
  <si>
    <t>RUBRO PRESUPUESTAL</t>
  </si>
  <si>
    <t>CONTRACREDITAR</t>
  </si>
  <si>
    <t>ACREDITAR</t>
  </si>
  <si>
    <t>10</t>
  </si>
  <si>
    <t>72151511
72151515
73152108</t>
  </si>
  <si>
    <t>72101507
81101508</t>
  </si>
  <si>
    <t xml:space="preserve">78181500 78181501
78181502  78181503 
78181505 </t>
  </si>
  <si>
    <t>A-02-02-02-008-002-01 SERVICIOS JURÍDICOS</t>
  </si>
  <si>
    <t>ENERGIA</t>
  </si>
  <si>
    <t xml:space="preserve">AGUA </t>
  </si>
  <si>
    <t>ALCANTARILLADO</t>
  </si>
  <si>
    <t>TELEFONÍA</t>
  </si>
  <si>
    <t>TIPO SERVICIO</t>
  </si>
  <si>
    <t>PRESUPUESTO ASIGNADO</t>
  </si>
  <si>
    <t>PAGOS A LA FECHA</t>
  </si>
  <si>
    <t>MESES PENDIENTES</t>
  </si>
  <si>
    <t>SALDO DE APROPIACION</t>
  </si>
  <si>
    <t>VALOR TRASLADO</t>
  </si>
  <si>
    <t>02-02-02-009-004</t>
  </si>
  <si>
    <t>02-02-02-006-009-01</t>
  </si>
  <si>
    <t>02-02-02-006-009-02</t>
  </si>
  <si>
    <t>02-02-02-008-004</t>
  </si>
  <si>
    <t>VALOR  MENSUAL ESTIMADO</t>
  </si>
  <si>
    <t>VALOR TOTAL ESTIMADO</t>
  </si>
  <si>
    <t>TOTALES</t>
  </si>
  <si>
    <t>VALOR ULTIMO CONSUMO</t>
  </si>
  <si>
    <t>RUBRO</t>
  </si>
  <si>
    <t>TRASLADO</t>
  </si>
  <si>
    <t>TRASLADO INTERNO MEDIANTE RESOLUCION</t>
  </si>
  <si>
    <t>02-02-02-008-007-01-4</t>
  </si>
  <si>
    <t>TRASLADO INTERNO MEDIANTE RESOLUCION INTERNA</t>
  </si>
  <si>
    <t xml:space="preserve">43202200
43211706
 45121520 
52161500
20101601
43211807
43211802
</t>
  </si>
  <si>
    <t>39112505
39112508
39101601
39112102</t>
  </si>
  <si>
    <t>A-02-01-01-004-005-02 MAQUINARIA DE INFORMÁTICA Y SUS PARTES, PIEZAS Y ACCESORIOS</t>
  </si>
  <si>
    <t>Rubro presupuestal - proyecto de inversión</t>
  </si>
  <si>
    <t>Mes de publicación del proceso de selección</t>
  </si>
  <si>
    <t>Item</t>
  </si>
  <si>
    <t>Cuenta - programa</t>
  </si>
  <si>
    <t>Subcuenta - subprograma</t>
  </si>
  <si>
    <t>Objeto - proyecto</t>
  </si>
  <si>
    <t>Ordinal- subproyecto</t>
  </si>
  <si>
    <t>Suboridnal</t>
  </si>
  <si>
    <t>Recurso</t>
  </si>
  <si>
    <t>A-02-01-01-004-007-02 APARATOS TRANSMISORES DE TELEVISIÓN Y RADIO; TELEVISIÓN, VIDEO Y CÁMARAS DIGITALES; TELÉFONOS</t>
  </si>
  <si>
    <t>Valor total contrato poryectado</t>
  </si>
  <si>
    <t>valor vigencia 2023</t>
  </si>
  <si>
    <t>15% de la vigencia futura</t>
  </si>
  <si>
    <t>valor de la vigencia (17 meses)</t>
  </si>
  <si>
    <t>VALOR DEL CONTRATO EN LA VIGENCIA 2024</t>
  </si>
  <si>
    <t>ADICION  O REDUCCION AL CONTRATO EN  VIGENCIA 2024</t>
  </si>
  <si>
    <t>VALOR NETO DEL CONTRATO VIGENCIA 2024</t>
  </si>
  <si>
    <t>27112814 26121600
39121700 39101800
39101600 31201500
39111800 46171500
27112821 31161500
12352300 23131500
 30151800
39111800
31211500</t>
  </si>
  <si>
    <t>PLAN ANUAL DE ADQUISICIONES 2024 DAFP</t>
  </si>
  <si>
    <t>JUDY MAGALI RODRIGUEZ SANTANA jsantana@funcionpublica.gov,co TEL 3344080 EXT. 111</t>
  </si>
  <si>
    <t>SI</t>
  </si>
  <si>
    <t>PENDIENTE</t>
  </si>
  <si>
    <t>JUDY MAGALI RODRIGUEZ SANTANA jsantana@funcionpublica.gov,co TEL 3344080 EXT. 112</t>
  </si>
  <si>
    <t>Adquisición de Unidades de Imagen para Impresoras   LINEA PAA No 5</t>
  </si>
  <si>
    <t xml:space="preserve">Reparaciones locativas  LINEA PAA No. 7 </t>
  </si>
  <si>
    <t xml:space="preserve">Soporte técnico y mantenimiento preventivo y correctivo de los aires acondicionados del auditorio de la entidad.  LINEA PAA No. 8 </t>
  </si>
  <si>
    <t xml:space="preserve">Adquisición del programa de seguros del inmueble y bienes muebles y responsabilidad civil de servidores públicos (todo riesgo)  LINEA PAA No. 10 </t>
  </si>
  <si>
    <t xml:space="preserve">mantenimiento preventivo y correctivo de la planta eléctrica,LINEA PAA No. 11 </t>
  </si>
  <si>
    <t>Mantenimiento preventivo y correctivo sistema eléctrico del edificio LINEA DEL PAA No. 12</t>
  </si>
  <si>
    <t xml:space="preserve">Servicio de mantenimiento preventivo y correctivo  para el parque automotor del Departamento, incluidos los repuestos  LINEA PAA No. 13 </t>
  </si>
  <si>
    <t xml:space="preserve">Adquisición de llantas, necesarias para el normal funcionamiento del parque automotor de la FUNCION PUBLICA.  LINEA PAA No. 14 </t>
  </si>
  <si>
    <t xml:space="preserve">Prestar los servicios de vigilancia, seguimiento y control diario de los procesos  judiciales a nivel Nacional, diferentes a la ciudad de Bogotá D.C.LINEA PAA No. 17 </t>
  </si>
  <si>
    <t xml:space="preserve">Adquisición de sillas ergonómicas para el personal del Departamento  LINEA PAA No. 18 </t>
  </si>
  <si>
    <t xml:space="preserve">Prestar el Servicio de Aseo y Cafetería, incluidos maquinaria e insumos, en las instalaciones físicas.   LINEA PAA No. 19 </t>
  </si>
  <si>
    <t xml:space="preserve">Servicio de vigilancia y recepción en el edificio sede de Función Pública PAA LINEA No. 20 </t>
  </si>
  <si>
    <t xml:space="preserve">Prestación de servicios profesionales en seguros  LINEA PAA No. 21 </t>
  </si>
  <si>
    <t xml:space="preserve">Pintura para tráfico pesado - LINEA PAA No. 22 </t>
  </si>
  <si>
    <t>Certificación de inspección de acreditación  de los dos ascensores  LINEA PAA No. 23</t>
  </si>
  <si>
    <t>Accesorios para equipos de cómputo  LINEA PAA No 24</t>
  </si>
  <si>
    <t>Lámparas luminarias Led LINEA PAA No  25</t>
  </si>
  <si>
    <t>Adquisición de televisores para las áreas comunes y salas de reunión del edificio LINEA PAA 26</t>
  </si>
  <si>
    <t>Contratar el servicio de mantenimiento y cargue de extintores de la Función Pública, incluidos repuestos.   LINEA PAA No. 27</t>
  </si>
  <si>
    <t>GRUPO DE GESTION HUMANA</t>
  </si>
  <si>
    <t xml:space="preserve">78111502 
90121502 </t>
  </si>
  <si>
    <t>Tiquetes aereos nacionales e internacionales LINEA PAA No 28</t>
  </si>
  <si>
    <t>OFICINA DE TECNOLOGÍAS DE LA INFORMACIÓN Y LAS COMUNICACIONES-OTIC</t>
  </si>
  <si>
    <t>81111800, 81111500, 81161700</t>
  </si>
  <si>
    <t>Renovacion suscripcion IP V. LINEA PAA No 29</t>
  </si>
  <si>
    <t>81112500
81111500</t>
  </si>
  <si>
    <t>Nube Privada LINEA PAA No. 30</t>
  </si>
  <si>
    <t>Prestacion de servicios profesionales LINEA PAA No. 31</t>
  </si>
  <si>
    <t>CONTRATACIÓN DIRECTA</t>
  </si>
  <si>
    <t>Prestacion de servicios profesionales LINEA PAA No. 32</t>
  </si>
  <si>
    <t>Prestacion de servicios profesionales LINEA PAA No. 33</t>
  </si>
  <si>
    <t>Prestacion de servicios profesionales LINEA PAA No. 34</t>
  </si>
  <si>
    <t>Prestacion de servicios profesionales LINEA PAA No. 35</t>
  </si>
  <si>
    <t>Ricardo Corrales rcorrales@funcionpublica.gov.co</t>
  </si>
  <si>
    <t>Jhon Ricardo Morales Franco
Jrmorales@funcionpublica.gov.co</t>
  </si>
  <si>
    <t>1000</t>
  </si>
  <si>
    <t>0505</t>
  </si>
  <si>
    <t>0</t>
  </si>
  <si>
    <t>05099</t>
  </si>
  <si>
    <t>8</t>
  </si>
  <si>
    <t>7</t>
  </si>
  <si>
    <t>Servicio de apoyo para el fortalecimiento de la gestion de las entidades públicas -0505-1000-6-53105B-0505039-02-10</t>
  </si>
  <si>
    <t>Servicios tecnológicos 0599-1000-8-0599069-02-10</t>
  </si>
  <si>
    <t>Servicio de actualización del Sistema de Gestión - 0599-1000-8-0599076-02-10</t>
  </si>
  <si>
    <t>Servicio de asistencia técnica  integral de portafolio de servicios de la entidad - 0505-1000-5-53105B-0505021-01-10</t>
  </si>
  <si>
    <t>DIRECCION DE DESARROLLO ORGANIZACIONAL</t>
  </si>
  <si>
    <t>Prestacion de servicios profesionales LINEA PAA No. 36</t>
  </si>
  <si>
    <t>Prestacion de servicios profesionales LINEA PAA No. 37</t>
  </si>
  <si>
    <t>Prestacion de servicios profesionales LINEA PAA No. 38</t>
  </si>
  <si>
    <t>Prestacion de servicios profesionales LINEA PAA No. 39</t>
  </si>
  <si>
    <t>Contrato con el operador logístico para el desarrollo de eventos de la entidad LINEA PAA No. 40</t>
  </si>
  <si>
    <t>Documentos de lineamientos técnicos - 0505-1000-6-53105B-0505002-02-10</t>
  </si>
  <si>
    <t>OFICINA ASESORA DE COMUNICACIONES</t>
  </si>
  <si>
    <t>Prestacion de servicios profesionales LINEA PAA No. 41</t>
  </si>
  <si>
    <t>Prestacion de servicios profesionales LINEA PAA No. 42</t>
  </si>
  <si>
    <t>Documentos para el desarrollo de capacidades institucionales -0599-1000-7-53105B-0599072</t>
  </si>
  <si>
    <t>DIRECCIÓN GENERAL</t>
  </si>
  <si>
    <t>Prestación de servicios profesionales  LINEA PAA No. 43</t>
  </si>
  <si>
    <t>Prestación de servicios profesionales  LINEA PAA No. 44</t>
  </si>
  <si>
    <t>82111503
80100000
 82111500</t>
  </si>
  <si>
    <t>Prestación de servicios profesionales  LINEA PAA No. 45</t>
  </si>
  <si>
    <t>Documentos para el desarrollo de políticas</t>
  </si>
  <si>
    <t>SUBDIRECCIÓN GENERAL</t>
  </si>
  <si>
    <t>Prestación de servicios profesionales  LINEA PAA No. 46</t>
  </si>
  <si>
    <t>Documentos para la gestión jurídica</t>
  </si>
  <si>
    <t>Prestación de servicios profesionales  LINEA PAA No. 47</t>
  </si>
  <si>
    <t>Prestación de servicios profesionales  LINEA PAA No. 48</t>
  </si>
  <si>
    <t>Prestación de servicios profesionales  LINEA PAA No. 49</t>
  </si>
  <si>
    <t>Prestación de servicios profesionales  LINEA PAA No. 55</t>
  </si>
  <si>
    <t>Prestación de servicios profesionales  LINEA PAA No. 51</t>
  </si>
  <si>
    <t>Prestación de servicios profesionales  LINEA PAA No. 52</t>
  </si>
  <si>
    <t>Prestación de servicios profesionales  LINEA PAA No. 53</t>
  </si>
  <si>
    <t xml:space="preserve">Documentos para la modernización institucional </t>
  </si>
  <si>
    <t>Prestación de servicios profesionales  LINEA PAA No. 54</t>
  </si>
  <si>
    <t>GERARDO DUQUE
gduque@funcionpublica.gov.co</t>
  </si>
  <si>
    <t>DANIEL CANAL FRANCO
dcanal@funcionpublica.gov.co</t>
  </si>
  <si>
    <t>CÉSAR AUGUSTO MANRIQUE SOACHA 
dgeneral@funcionpublica.gov.co</t>
  </si>
  <si>
    <t>JESÚS HERNANDO AMADO ABRIL
jamado@funcionpublica.gov.co</t>
  </si>
  <si>
    <t>ARMANDO LÓPEZ CORTES
alopez@funcionpublica.gov.co</t>
  </si>
  <si>
    <t xml:space="preserve">C-0505-1000-5 CONSOLIDACIÓN DE LAS CAPACIDADES DE GESTIÓN Y DESEMPEÑO DE LAS ENTIDADES Y SERVIDORES PÚBLICOS DEL NIVEL TERRITORIAL Y NACIONAL PARA RECUPERAR LA CONFIANZA DE LA CIUDADANÍA EN EL ESTADO - NACIONAL </t>
  </si>
  <si>
    <t xml:space="preserve">C-0505-1000-6 FORTALECIMIENTO DE LAS CAPACIDADES INSTITUCIONALES PARA LA PRESTACIÓN ÓPTIMA DE UN SERVICIO PUBLICO DE CALIDAD A LAS CIUDADANíAS BOGOTA </t>
  </si>
  <si>
    <t>C-0599 - 1000 - 8 MEJORAMIENTO DE LAS TECNOLOGÍAS DE LA INFORMACIÓN Y LAS COMUNICACIONES A NIVEL INSTITUCIONAL PARA DAR CUMPLIMIENTO A LAS POLÍTICAS DE GOBIERNO DIGITAL Y TRANSFORMACIÓN DIGITAL BOGOTÁ</t>
  </si>
  <si>
    <t>93141506
80141625</t>
  </si>
  <si>
    <t xml:space="preserve">SELECCIÓN ABREVIADA DE MENOR CUANTIA </t>
  </si>
  <si>
    <t>A-02-02-02-009-006-10 SERVICIOS DE ESPARCIMIENTO, CULTURALES Y DEPORTIVOS</t>
  </si>
  <si>
    <t xml:space="preserve">53101500
53101502 
53101600 
53101602 
53101604 
53101804 
53102002 
53111601 
53111602 </t>
  </si>
  <si>
    <t>Servicios de bienestar social e incentivos para los servidores de la Funcion Publica y sus familias LINEA PAA No. 56</t>
  </si>
  <si>
    <t>Adquisición de la dotación de vestuario de labor y calzado, para los servidores del Departamento de la Función Pública LINEA PAA No. 57</t>
  </si>
  <si>
    <t>46181604 
46181901
46181504
42132203
42295407
42131604
24141500
46181700
46181500</t>
  </si>
  <si>
    <t>Adquirir elementos de protección personal a para los servidores y servidoras públicos del Departamento Administrativo de la Función Pública. LINEA PAA No. 58</t>
  </si>
  <si>
    <t>A-02-02-02-008-009-10 SERVICIOS DE EDICIÓN, IMPRESIÓN Y REPRODUCCIÓN</t>
  </si>
  <si>
    <t>HENRY VILLAMARÍN 
hvillamarin@funcionpublica.gov.co</t>
  </si>
  <si>
    <t>Servicio de asistencia técnica  integral de portafolio de servicios de la entidad</t>
  </si>
  <si>
    <t>Prestacion de servicios profesionales LINEA PAA No. 59</t>
  </si>
  <si>
    <t>Prestacion de servicios profesionales LINEA PAA No. 60</t>
  </si>
  <si>
    <t>Prestacion de servicios profesionales LINEA PAA No. 61</t>
  </si>
  <si>
    <t>DIRECCION DE GESTION Y DESEMPEÑO INSTITUCIONAL</t>
  </si>
  <si>
    <t>SELECCIÓN ABREVIADA - SUBASTA INVERSA</t>
  </si>
  <si>
    <t>MINIMA CUANTIA - GRANDES SUPERFICIES</t>
  </si>
  <si>
    <t>93151500
93151600
80101505
93151512</t>
  </si>
  <si>
    <t xml:space="preserve">C-0599-1000-7 PROYECTO TRANSFORMACIÓN DE LAS ADMINISTRACIONES PÚBLICAS MEDIANTE EL DESARROLLO DE POLÍTICAS Y LINEAMIENTOS QUE PERMITAN EL FORTALECIMIENTO DE LOS COMPONENETES DE LA FUNCIÓN ADMINISTRATIVA, LA FUNCIÓN PÚBLICA Y LA GESTIÓN PÚBLICA NACIONAL </t>
  </si>
  <si>
    <t>0599</t>
  </si>
  <si>
    <t>AGOSTO</t>
  </si>
  <si>
    <t xml:space="preserve">
93151500
93151600
80101505
93151512</t>
  </si>
  <si>
    <t xml:space="preserve">80101706
 81141704 
93101607 </t>
  </si>
  <si>
    <t>02-02-01-002-008 DOTACION (PRENDAS DE VESTIR Y CALZADO)</t>
  </si>
  <si>
    <t>02-02-01-002-007 ARTICULOS TEXTILES (EXCEPTO PRENDAS DE VESTIR)</t>
  </si>
  <si>
    <t>Prestación de servicios profesionales  LINEA PAA No. 50</t>
  </si>
  <si>
    <t>84131603 - 84131503</t>
  </si>
  <si>
    <t>Prestacion de servicios profesionales LINEA PAA No. 62</t>
  </si>
  <si>
    <t>Prestacion de servicios profesionales LINEA PAA No. 63</t>
  </si>
  <si>
    <t>Prestacion de servicios profesionales LINEA PAA No. 64</t>
  </si>
  <si>
    <t>Prestacion de servicios profesionales LINEA PAA No. 65</t>
  </si>
  <si>
    <t>Sistemas de Información Misionales y de Apoyo gestionados y operando</t>
  </si>
  <si>
    <t>Dar continuidad a la implementación de la política de Gobierno Digital</t>
  </si>
  <si>
    <t>Soporte y bolsa de horas Kactus - renovación de suscripción  Línea PAA No. 66</t>
  </si>
  <si>
    <t>001-2024</t>
  </si>
  <si>
    <t>RENOVAR LA SUSCRIPCIÓN DEL RANGO DE DIRECCIONES IPV6 POR UN AÑO A NOMBRE DEL DEPARTAMENTO ADMINISTRATIVO DE LA FUNCIÓN PÚBLICA - DAFP, SEGÚN LO DETALLADO EN LA FICHA TÉCNICA.</t>
  </si>
  <si>
    <t>COMPRAVENTA Y/O SUMINISTRO</t>
  </si>
  <si>
    <t>ADQUISICIÓN DE LLANTAS, NECESARIAS PARA EL NORMAL FUNCIONAMIENTO DEL PARQUE AUTOMOTOR DE LA FUNCIÓN PÚBLICA, DE CONFORMIDAD CON FICHA TÉCNICA DESCRITA EN EL PRESENTE DOCUMENTO.</t>
  </si>
  <si>
    <t>025-2024</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</si>
  <si>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PÚBLICA DESDE LA OFICINA DE OTIC DEL DEPARTAMENTO ADMINISTRATIVO DE LA FUNCIÓN PÚBLICA.</t>
  </si>
  <si>
    <t>CPS-017-2024</t>
  </si>
  <si>
    <t>CPS-018-2024</t>
  </si>
  <si>
    <t>CPS-019-2024</t>
  </si>
  <si>
    <t>CPS-020-2024</t>
  </si>
  <si>
    <t>CPS-021-2024</t>
  </si>
  <si>
    <t>CPS-005-2024</t>
  </si>
  <si>
    <t>CPS-006-2024</t>
  </si>
  <si>
    <t>CPS-011-2024</t>
  </si>
  <si>
    <t>CPS-010-2024</t>
  </si>
  <si>
    <t>CPS-004-2024</t>
  </si>
  <si>
    <t>CPS-003-2024</t>
  </si>
  <si>
    <t>CPS-015-2024</t>
  </si>
  <si>
    <t>CPS-016-2024</t>
  </si>
  <si>
    <t>CPS-013-2024</t>
  </si>
  <si>
    <t>CPS-008-2024</t>
  </si>
  <si>
    <t>CPS-023-2024</t>
  </si>
  <si>
    <t>CPS-009-2024</t>
  </si>
  <si>
    <t>CPS-007-2024</t>
  </si>
  <si>
    <t>CPS-012-2024</t>
  </si>
  <si>
    <t>CPS-014-2024</t>
  </si>
  <si>
    <t>CPS-002-2024</t>
  </si>
  <si>
    <t>CPS-022-2024</t>
  </si>
  <si>
    <t>IPV6 TECNOLOGY SAS</t>
  </si>
  <si>
    <t>NESTOR EDUARDO ESCOBAR ALFONSO</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</si>
  <si>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</si>
  <si>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MENSUALIDADES VENCIDAS</t>
  </si>
  <si>
    <t>DANIEL CANAL FRANCO</t>
  </si>
  <si>
    <t>JEFE DE LA OFICINA ASESORA DE COMUNICACIONES</t>
  </si>
  <si>
    <t>FABIO ALBERTO GIL BOLIVAR</t>
  </si>
  <si>
    <t xml:space="preserve">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
</t>
  </si>
  <si>
    <t>PRESTACION DE SERVICIOS PROFESIONALES</t>
  </si>
  <si>
    <t>NICOLAS ATAHUALPA ZABARA RAMIREZ</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</si>
  <si>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</si>
  <si>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SANDRA MILENA GUTIERREZ CASTAÑO</t>
  </si>
  <si>
    <t>JOSE RICARDO LOPEZ CARO</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</si>
  <si>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</si>
  <si>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PRESTAR SERVICIOS PROFESIONALES ESPECIALIZADOS EN LA DIRECCIÓN GENERAL DEL DEPARTAMENTO ADMINISTRATIVO DE LA FUNCIÓN PÚBLICA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PLAN NACIONAL DE DESARROLLO 2022 -2026 “COLOMBIA POTENCIA DE LA VIDA”.</t>
  </si>
  <si>
    <t>DIRECCION</t>
  </si>
  <si>
    <t xml:space="preserve"> OFICINA ASESORA DE COMUNICACIONES</t>
  </si>
  <si>
    <t>ANDRÉS SOTO NEIRA</t>
  </si>
  <si>
    <t>DARIO ROLANDO ROJAS LÓPEZ</t>
  </si>
  <si>
    <t>VÍCTOR HUGO JÁUREGUI PAZ</t>
  </si>
  <si>
    <t>JOSE DAVID REYES MUÑOZ</t>
  </si>
  <si>
    <t>EDSSON YANNICK BONILLA HERNÁNDEZ</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</si>
  <si>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</si>
  <si>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</si>
  <si>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</si>
  <si>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</si>
  <si>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PRESTACIÓN DE SERVICIOS PROFESIONALES</t>
  </si>
  <si>
    <t>GUILLERMO ANDRES GARCIA</t>
  </si>
  <si>
    <t>FRANCISCO JOSÉ URBINA SUÁREZ</t>
  </si>
  <si>
    <t>LUCY EDITH VILLARRAGA TOVAR</t>
  </si>
  <si>
    <t>EDUAR ALFONSO GAVIRIA VERA</t>
  </si>
  <si>
    <t xml:space="preserve">OFICINA DE TECNOLOGÍAS DE LA INFORMACIÓN Y LAS COMUNICACIONES </t>
  </si>
  <si>
    <t>DIRECCION DE GESTION DEL CONOCIMIENTO</t>
  </si>
  <si>
    <t>9.5</t>
  </si>
  <si>
    <t>8.5</t>
  </si>
  <si>
    <t>A-02-02-02-008-007-01 SERVICIOS DE MANTENIMIENTO Y REPARACIÓN DE OTRA MAQUINARIA Y OTRO EQUIPO</t>
  </si>
  <si>
    <t xml:space="preserve">Judy Magali Rodriguez- Coordinadora Grupo Gestión Administrativa
Cindy Cubillos  - Coordinadora Grupo de Gestión Contractual </t>
  </si>
  <si>
    <t>Prestacion de servicios profesionales LINEA PAA No. 68</t>
  </si>
  <si>
    <t>JORGE IVÁN DE CASTRO BARÓN
jdecastro@funcionpublica.gov.co</t>
  </si>
  <si>
    <t>Documentos metodológicos -0505-1000-6-53105B-0505004-02</t>
  </si>
  <si>
    <t>OFICINA DE CONTROL INTERNO</t>
  </si>
  <si>
    <t>038-2024</t>
  </si>
  <si>
    <t>PADILLA CANDELA DIANA MABEL</t>
  </si>
  <si>
    <t>Prestar el servicio de mantenimiento preventivo y correctivo a la planta eléctrica, sus componentes y conexiones, de propiedad del Departamento Administrativo de la Función Pública.</t>
  </si>
  <si>
    <t>039-2024</t>
  </si>
  <si>
    <t>GAMA COMPAÑIA S.A.S</t>
  </si>
  <si>
    <t>6624</t>
  </si>
  <si>
    <t>040-2024</t>
  </si>
  <si>
    <t>GALVAN MARRUGO DIEGO ALEJANDRO</t>
  </si>
  <si>
    <t>Prestar servicios profesionales en la Dirección de Gestión de Conocimiento del Departamento Administrativo de la Función Pública para realizar el análisis, diagnóstico y propuesta de acompañamiento para implementación de la Estrategia de Transversalización de la paz, la defensa de la vida y la memoria en las administraciones públicas en su primera fase, garantizando los principios orientadores de la estrategia diseñada y en consonancia con los presupuestos del Plan Nacional de</t>
  </si>
  <si>
    <t>4924</t>
  </si>
  <si>
    <t>041-2024</t>
  </si>
  <si>
    <t>BAUTISTA BUSTAMANTE EDDIE MANUEL</t>
  </si>
  <si>
    <t>Prestación de servicios profesionales para apoyar las actividades tecnicas relacionadas con la plataforma Liferay con el fin de fortalecer y apoyar la migración de los componentes tecnológicos desarrollados y personalizados, desde la oficina OTIC del Departamento Administrativo de la Función Pública.</t>
  </si>
  <si>
    <t>Prestacion de servicios profesionales LINEA PAA No. 67</t>
  </si>
  <si>
    <t>024-2024</t>
  </si>
  <si>
    <t>JUAN CAMILO BERMUDEZ CASTAÑO</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</si>
  <si>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</si>
  <si>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DIRECCIÓN DE DESARROLLO ORGANIZACIONAL</t>
  </si>
  <si>
    <t>CONTRATACION DIRECTA</t>
  </si>
  <si>
    <t>AURA ISABEL MORA
amora@funcionpublica.gov.co</t>
  </si>
  <si>
    <t>26111700
81111800
81111802
26111701</t>
  </si>
  <si>
    <t>Prestación de servicios profesionales LINEA PAA No.69</t>
  </si>
  <si>
    <t>Infraestructura de la entidad robustecida</t>
  </si>
  <si>
    <t>81112500
81112100</t>
  </si>
  <si>
    <t>81112500
81112501</t>
  </si>
  <si>
    <t>Nube Publica  LINEA PAA No. 77</t>
  </si>
  <si>
    <t>Servicio de información actualizado y operando CRM LINEA PAA No 76</t>
  </si>
  <si>
    <t xml:space="preserve">Soporte Herramienta de Chat- Natura Software  LINEA PAA No. 74 </t>
  </si>
  <si>
    <t>Licenciamiento Microsoft  Linea PAA No. 73</t>
  </si>
  <si>
    <t>DICIEMBRE</t>
  </si>
  <si>
    <t>43232300
81112200
81112500
81111500</t>
  </si>
  <si>
    <t>Renovación del soporte del Licenciamiento TOAD que posee la Entidad LINEA PAA No  78</t>
  </si>
  <si>
    <t>MINIMA CUANTIA</t>
  </si>
  <si>
    <t>Adquisicion de herramientas y materiales metálicos de ferretería para el mantenimiento preventivo y correctivo del inmueble del Departamento - contrato suministros.   LINEA PAA No 4</t>
  </si>
  <si>
    <t>Adquisición de seguros del SOAT y de responsabilidad civil para EL DRON y   los vehículos de la entidad   LINEA PAA No. 9</t>
  </si>
  <si>
    <t xml:space="preserve">A-02-02-02-008-003-01-1 SERVICIOS DE CONSULTORÍA EN ADMINISTRACIÓN Y SERVICIOS DE GESTIÓN </t>
  </si>
  <si>
    <t xml:space="preserve">Servicio de apoyo para el fortalecimiento de la gestion de las entidades públicas </t>
  </si>
  <si>
    <t xml:space="preserve">Servicio de asistencia técnica  integral de portafolio de servicios de la entidad </t>
  </si>
  <si>
    <t>Soporte SIGEP - renovación de suscripción LINEA PAA No. 70</t>
  </si>
  <si>
    <t>Soporte FURAG - renovación de suscripción  Linea PAA No. 71</t>
  </si>
  <si>
    <t>Soporte UPS - renovación de suscripción Linea PAA No.72</t>
  </si>
  <si>
    <t>Renovación del Licenciamiento Adobe Cloud  LINEA PAA No  75</t>
  </si>
  <si>
    <t>SERVICIO DE ACTUALIZACIÓN DEL SISTEMA DE GESTIÓN</t>
  </si>
  <si>
    <t xml:space="preserve">LIDOSKA JULIA PERALTA PRIETO
SECRETARIA GENERAL </t>
  </si>
  <si>
    <t>Gerardo Duque
gduque@funcionpublica.gov.co</t>
  </si>
  <si>
    <t>Prestacion de servicios profesionales. LINEA PAA 79</t>
  </si>
  <si>
    <t>Prestacion de servicios profesionales.LINEA PAA 80</t>
  </si>
  <si>
    <t>Prestacion de servicios profesionales.LINEA PAA 81</t>
  </si>
  <si>
    <t>Prestacion de servicios profesionales. LINEA PAA 82</t>
  </si>
  <si>
    <t>Prestacion de servicios profesionales. LINEA PAA 83</t>
  </si>
  <si>
    <t>Prestacion de servicios profesionales.LINEA PAA 84</t>
  </si>
  <si>
    <t>Prestacion de servicios profesionales. LINEA PAA 85</t>
  </si>
  <si>
    <t>Prestacion de servicios profesionales. LINEA PAA 86</t>
  </si>
  <si>
    <t>Prestacion de servicios profesionales. LINEA PAA 87</t>
  </si>
  <si>
    <t>Prestacion de servicios profesionales. LINEA PAA 88</t>
  </si>
  <si>
    <t>Prestacion de servicios profesionales. LINEA PAA 89</t>
  </si>
  <si>
    <t>Prestacion de servicios profesionales. LINEA PAA 90</t>
  </si>
  <si>
    <t>Prestacion de servicios profesionales. LINEA PAA 91</t>
  </si>
  <si>
    <t>Prestacion de servicios profesionales. LINEA PAA 92</t>
  </si>
  <si>
    <t>Prestacion de servicios profesionales. LINEA PAA 93</t>
  </si>
  <si>
    <t>Prestacion de servicios profesionales. LINEA PAA 94</t>
  </si>
  <si>
    <t>DIRECCIÓN DE PARTICIPACIÓN, TRANSPARENCIA Y SERVICIO AL CIUDADANO DPTSC</t>
  </si>
  <si>
    <t>80101706
93151500
93151600
80101505</t>
  </si>
  <si>
    <t>Servicio de asistencia técnica  integral de portafolio de servicios de la entidad - 0505-1000-5-53105B-0505021-01-11</t>
  </si>
  <si>
    <t>53105B</t>
  </si>
  <si>
    <t>80101706
93151500
93151600
80101505
93151512</t>
  </si>
  <si>
    <t>Servicio de apoyo para el fortalecimiento de la gestion de las entidades públicas
 0505-1000-6-53105B-0505039-02-11</t>
  </si>
  <si>
    <t>GRUPO DE GESTIÓN HUMANA</t>
  </si>
  <si>
    <t xml:space="preserve">78111502  
90121502 </t>
  </si>
  <si>
    <t>0505-1000-6 FORTALECIMIENTO DE LAS CAPACIDADES INSTITUCIONALES PARA LA PRESTACIÓN OPTIMA DE UN SERVICIO PÚBLICO DE CALIDAD A LAS CIUDADANÍAS BOGOTÁ</t>
  </si>
  <si>
    <t>Ricardo Corrales
rcorrales@funcionpublica.gov.co</t>
  </si>
  <si>
    <t xml:space="preserve">Adquisición de tiquetes aéreos para los desplazamientos de servidores y contratistas de la entidad. Linea PAA  No. 98 </t>
  </si>
  <si>
    <t>A-02-02-02-006-007 SERVICIOS DE APOYO AL TRANSPORTE</t>
  </si>
  <si>
    <t>SELECCION ABREVIADA DE MENOR CUANTIA</t>
  </si>
  <si>
    <t>SELECCIÓN ABREVIADA -SUBASTA INVERSA</t>
  </si>
  <si>
    <t>43223300
43223100
43222600
43222640
43223108
81111809
81111500
81111800</t>
  </si>
  <si>
    <t>Implementación Solucion WIFI Linea PAA 99</t>
  </si>
  <si>
    <t>0599-1000-8-0599069-02-10
MEJORAMIENTO DE LAS TECNOLOGÍAS DE LA INFORMACIÓN Y LAS COMUNICACIONES A NIVEL INSTITUCIONAL PARA DAR CUMPLIMIENTO A LAS POLÍTICAS DE GOBIERNO DIGITAL Y TRANSFORMACIÓN DIGITAL BOGOTÁ</t>
  </si>
  <si>
    <t>Prestacion de servicios profesionales. Linea PAA 95</t>
  </si>
  <si>
    <t xml:space="preserve">Prestacion de servicios profesionales LINEA PAA No 96
</t>
  </si>
  <si>
    <t>Prestar servicios profesionales. Linea PAA No. 97</t>
  </si>
  <si>
    <t>GRUPO DE GESTION FINANCIERA</t>
  </si>
  <si>
    <t>Prestacion de servicios profesionales Linea PAA 100</t>
  </si>
  <si>
    <t>Jose Daniel Pinzon jpinzon@funcionpublica.gov.co TEL 3344080 EXT. 111</t>
  </si>
  <si>
    <t>SEPTIEMBRE</t>
  </si>
  <si>
    <t>56101601
56101523
56112300</t>
  </si>
  <si>
    <t>GRANDES SUPERFICIES</t>
  </si>
  <si>
    <t>A-02-02-01-003-008-09  OTROS ARTÍCULOS MANUFACTURADOS N.C.P.</t>
  </si>
  <si>
    <t>Adquisición de parasoles para las mesas de la zona de descanso y cafetería utilIzadas por el personal de la Entidad. LINEA PAA 101</t>
  </si>
  <si>
    <t>Adquisición de Impresoras.  LINEA PAA No 2</t>
  </si>
  <si>
    <t xml:space="preserve">Adquisicion del sistema biométrico LINEA PAA No. 15 </t>
  </si>
  <si>
    <t>08</t>
  </si>
  <si>
    <t>A 02-01-01004-006-08-10 APARATOS DE USO DOMESTICO Y SUS PARTES Y PIEZAS</t>
  </si>
  <si>
    <t>Adquisicion aires acondicionados Linea PAA 102</t>
  </si>
  <si>
    <t>Prestación de servicios profesionales Linea PAA 103</t>
  </si>
  <si>
    <t>Prestación de servicios profesionales Linea PAA 104</t>
  </si>
  <si>
    <t>Prestación de servicios profesionales Linea PAA 105</t>
  </si>
  <si>
    <t>Prestación de servicios profesionales Linea PAA 106</t>
  </si>
  <si>
    <t>Prestación de servicios profesionales Linea PAA 107</t>
  </si>
  <si>
    <t>Prestación de servicios profesionales Linea PAA 108</t>
  </si>
  <si>
    <t>Prestación de servicios profesionales Linea PAA 109</t>
  </si>
  <si>
    <t>Prestación de servicios profesionales Linea PAA 110</t>
  </si>
  <si>
    <t>Prestación de servicios profesionales Linea PAA 111</t>
  </si>
  <si>
    <t>Prestación de servicios profesionales Linea PAA 112</t>
  </si>
  <si>
    <t>Prestación de servicios profesionales Linea PAA 113</t>
  </si>
  <si>
    <t>Prestación de servicios profesionales Linea PAA 114</t>
  </si>
  <si>
    <t>Prestación de servicios profesionales Linea PAA 115</t>
  </si>
  <si>
    <t>Prestación de servicios profesionales Linea PAA 116</t>
  </si>
  <si>
    <t>Prestación de servicios profesionales Linea PAA 117</t>
  </si>
  <si>
    <t>Prestación de servicios profesionales Linea PAA 118</t>
  </si>
  <si>
    <t>Prestación de servicios profesionales Linea PAA 119</t>
  </si>
  <si>
    <t>Prestación de servicios profesionales Linea PAA 120</t>
  </si>
  <si>
    <t>Prestación de servicios profesionales Linea PAA 121</t>
  </si>
  <si>
    <t>Prestación de servicios profesionales Linea PAA 123</t>
  </si>
  <si>
    <t>Paulo Molina
pmolina@funcionpublica.gov.co</t>
  </si>
  <si>
    <t>GRUPO DE GESTION ADMINISTRATIVA</t>
  </si>
  <si>
    <t>DIRECCION DE GESTION DEL CONOCIMEINTO</t>
  </si>
  <si>
    <t>6.5</t>
  </si>
  <si>
    <t>FRANCISCO CAMARGO 
fcamargo@funcionpublica.gov.co</t>
  </si>
  <si>
    <t>HENRY VILLAMARÍN 
hvillamarín@funcionpublica.gov.co</t>
  </si>
  <si>
    <t>GERARDO DUQUE GUTIERRREZ
gduque@funcionpublica.gov.co</t>
  </si>
  <si>
    <t>OCTUBRE</t>
  </si>
  <si>
    <t>PAULO MOLINA
pmolina@funcionpublica.gov.co</t>
  </si>
  <si>
    <t xml:space="preserve">Documentos metodológicos </t>
  </si>
  <si>
    <t>Documentos normativos</t>
  </si>
  <si>
    <t>SUBDIRECCION GENERAL</t>
  </si>
  <si>
    <t xml:space="preserve">C-0599-1000-7 TRANSFORMACIÓN DE LAS ADMINISTRACIONES PÚBLICAS MEDIANTE EL DESARROLLO DE POLÍTICAS Y LINEAMIENTOS QUE PERMITAN EL FORTALECIMIENTO DE LOS COMPONENETES DE LA FUNCIÓN ADMINISTRATIVA, LA FUNCIÓN PÚBLICA Y LA GESTIÓN PÚBLICA NACIONAL </t>
  </si>
  <si>
    <t xml:space="preserve">Documentos normativos
</t>
  </si>
  <si>
    <t>DIRECCION DE EMPLEO PUBLICO</t>
  </si>
  <si>
    <t xml:space="preserve">$ 52.950.000
</t>
  </si>
  <si>
    <t>Adquisición del seguro de responsabilidad civil para el dron LINEA PAA No. 122</t>
  </si>
  <si>
    <t>Prestar servicios profesionales 
 Linea PAA No. 124</t>
  </si>
  <si>
    <t>72101507
72101510
76111600
76101500</t>
  </si>
  <si>
    <t xml:space="preserve">                                   JUDY MAGALI RODRIGUEZ                                                                                                                                  COORDINADORA GRUPO DE GESTION ADMINISTRATIVA</t>
  </si>
  <si>
    <t xml:space="preserve">
81112200                                        81111500</t>
  </si>
  <si>
    <t xml:space="preserve">
81112200                                          81111500</t>
  </si>
  <si>
    <t>Revisión, mantenimiento preventivo y correctivo de los sistemas hidraulicos y de desague del edificio PAA Linea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</si>
</sst>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 #,##0;\-&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
    <numFmt numFmtId="173" formatCode="000"/>
    <numFmt numFmtId="174" formatCode="_-[$$-240A]\ * #,##0.00_-;\-[$$-240A]\ * #,##0.00_-;_-[$$-240A]\ * &quot;-&quot;??_-;_-@_-"/>
  </numFmts>
  <fonts count="126"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11"/>
      <name val="Calibri"/>
      <family val="2"/>
      <scheme val="minor"/>
    </font>
    <font>
      <b/>
      <sz val="12"/>
      <color theme="1"/>
      <name val="Arial"/>
      <family val="2"/>
    </font>
    <font>
      <b/>
      <sz val="14"/>
      <color rgb="FFFF0000"/>
      <name val="Calibri"/>
      <family val="2"/>
      <scheme val="minor"/>
    </font>
    <font>
      <b/>
      <sz val="24"/>
      <name val="Arial Narrow"/>
      <family val="2"/>
    </font>
    <font>
      <b/>
      <sz val="20"/>
      <name val="Arial"/>
      <family val="2"/>
    </font>
    <font>
      <b/>
      <sz val="9"/>
      <color indexed="81"/>
      <name val="Tahoma"/>
      <family val="2"/>
    </font>
    <font>
      <sz val="9"/>
      <color indexed="81"/>
      <name val="Tahoma"/>
      <family val="2"/>
    </font>
    <font>
      <sz val="11"/>
      <color rgb="FF000000"/>
      <name val="Calibri"/>
      <family val="2"/>
      <scheme val="minor"/>
    </font>
    <font>
      <b/>
      <sz val="32"/>
      <color theme="1"/>
      <name val="Calibri"/>
      <family val="2"/>
      <scheme val="minor"/>
    </font>
    <font>
      <b/>
      <sz val="36"/>
      <color theme="0"/>
      <name val="Calibri"/>
      <family val="2"/>
      <scheme val="minor"/>
    </font>
    <font>
      <b/>
      <sz val="48"/>
      <name val="Calibri"/>
      <family val="2"/>
      <scheme val="minor"/>
    </font>
    <font>
      <sz val="48"/>
      <name val="Calibri"/>
      <family val="2"/>
      <scheme val="minor"/>
    </font>
    <font>
      <sz val="10"/>
      <name val="Arial Narrow"/>
      <family val="2"/>
    </font>
    <font>
      <b/>
      <sz val="36"/>
      <name val="Arial Narrow"/>
      <family val="2"/>
    </font>
    <font>
      <b/>
      <sz val="48"/>
      <color rgb="FFFF0000"/>
      <name val="Calibri"/>
      <family val="2"/>
      <scheme val="minor"/>
    </font>
    <font>
      <sz val="48"/>
      <color theme="1"/>
      <name val="Calibri"/>
      <family val="2"/>
      <scheme val="minor"/>
    </font>
    <font>
      <sz val="48"/>
      <color rgb="FFFF0000"/>
      <name val="Calibri"/>
      <family val="2"/>
      <scheme val="minor"/>
    </font>
    <font>
      <sz val="48"/>
      <color theme="5" tint="-0.499984740745262"/>
      <name val="Calibri"/>
      <family val="2"/>
      <scheme val="minor"/>
    </font>
    <font>
      <b/>
      <sz val="36"/>
      <color rgb="FF002060"/>
      <name val="Arial"/>
      <family val="2"/>
    </font>
    <font>
      <b/>
      <sz val="36"/>
      <color rgb="FF002060"/>
      <name val="Arial Narrow"/>
      <family val="2"/>
    </font>
    <font>
      <sz val="36"/>
      <color theme="1"/>
      <name val="Calibri"/>
      <family val="2"/>
      <scheme val="minor"/>
    </font>
    <font>
      <b/>
      <sz val="36"/>
      <name val="Arial"/>
      <family val="2"/>
    </font>
    <font>
      <b/>
      <sz val="36"/>
      <color theme="1"/>
      <name val="Arial"/>
      <family val="2"/>
    </font>
    <font>
      <sz val="36"/>
      <color theme="1"/>
      <name val="Arial"/>
      <family val="2"/>
    </font>
    <font>
      <sz val="36"/>
      <name val="Arial"/>
      <family val="2"/>
    </font>
    <font>
      <b/>
      <sz val="36"/>
      <name val="Calibri Light"/>
      <family val="2"/>
    </font>
    <font>
      <b/>
      <sz val="36"/>
      <color rgb="FFFF0000"/>
      <name val="Arial"/>
      <family val="2"/>
    </font>
    <font>
      <b/>
      <strike/>
      <sz val="36"/>
      <name val="Arial Narrow"/>
      <family val="2"/>
    </font>
    <font>
      <b/>
      <sz val="36"/>
      <color theme="1"/>
      <name val="Arial Narrow"/>
      <family val="2"/>
    </font>
    <font>
      <b/>
      <sz val="22"/>
      <name val="Calibri Light"/>
      <family val="2"/>
    </font>
    <font>
      <b/>
      <sz val="26"/>
      <name val="Arial Narrow"/>
      <family val="2"/>
    </font>
    <font>
      <b/>
      <sz val="26"/>
      <name val="Calibri Light"/>
      <family val="2"/>
    </font>
    <font>
      <b/>
      <sz val="48"/>
      <name val="Arial Narrow"/>
      <family val="2"/>
    </font>
    <font>
      <b/>
      <sz val="48"/>
      <color theme="1"/>
      <name val="Calibri"/>
      <family val="2"/>
      <scheme val="minor"/>
    </font>
    <font>
      <sz val="36"/>
      <name val="Calibri"/>
      <family val="2"/>
      <scheme val="minor"/>
    </font>
    <font>
      <b/>
      <sz val="36"/>
      <name val="Calibri"/>
      <family val="2"/>
      <scheme val="minor"/>
    </font>
    <font>
      <b/>
      <strike/>
      <sz val="36"/>
      <color theme="1"/>
      <name val="Arial Narrow"/>
      <family val="2"/>
    </font>
    <font>
      <b/>
      <sz val="26"/>
      <color theme="1"/>
      <name val="Calibri"/>
      <family val="2"/>
      <scheme val="minor"/>
    </font>
    <font>
      <sz val="36"/>
      <color rgb="FFFF0000"/>
      <name val="Arial"/>
      <family val="2"/>
    </font>
    <font>
      <b/>
      <strike/>
      <sz val="36"/>
      <name val="Calibri Light"/>
      <family val="2"/>
    </font>
    <font>
      <b/>
      <strike/>
      <sz val="36"/>
      <color theme="1" tint="0.34998626667073579"/>
      <name val="Calibri Light"/>
      <family val="2"/>
    </font>
    <font>
      <b/>
      <strike/>
      <sz val="36"/>
      <color theme="1"/>
      <name val="Calibri Light"/>
      <family val="2"/>
    </font>
    <font>
      <b/>
      <strike/>
      <sz val="36"/>
      <name val="Arial"/>
      <family val="2"/>
    </font>
    <font>
      <b/>
      <strike/>
      <sz val="36"/>
      <color theme="1"/>
      <name val="Arial"/>
      <family val="2"/>
    </font>
    <font>
      <b/>
      <sz val="36"/>
      <color rgb="FFFF0000"/>
      <name val="Calibri"/>
      <family val="2"/>
      <scheme val="minor"/>
    </font>
  </fonts>
  <fills count="10">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5" tint="-0.249977111117893"/>
        <bgColor indexed="64"/>
      </patternFill>
    </fill>
    <fill>
      <patternFill patternType="solid">
        <fgColor rgb="FF7DF42C"/>
        <bgColor indexed="64"/>
      </patternFill>
    </fill>
    <fill>
      <patternFill patternType="solid">
        <fgColor theme="8" tint="0.59999389629810485"/>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s>
  <cellStyleXfs count="304">
    <xf numFmtId="0" fontId="0" fillId="0" borderId="0"/>
    <xf numFmtId="0" fontId="66" fillId="2" borderId="0" applyNumberFormat="0" applyBorder="0" applyAlignment="0" applyProtection="0"/>
    <xf numFmtId="41" fontId="70" fillId="0" borderId="0" applyFont="0" applyFill="0" applyBorder="0" applyAlignment="0" applyProtection="0"/>
    <xf numFmtId="0" fontId="76" fillId="0" borderId="0" applyNumberFormat="0" applyFill="0" applyBorder="0" applyAlignment="0" applyProtection="0"/>
    <xf numFmtId="166" fontId="70" fillId="0" borderId="0" applyFont="0" applyFill="0" applyBorder="0" applyAlignment="0" applyProtection="0"/>
    <xf numFmtId="165" fontId="70" fillId="0" borderId="0" applyFont="0" applyFill="0" applyBorder="0" applyAlignment="0" applyProtection="0"/>
    <xf numFmtId="164" fontId="70" fillId="0" borderId="0" applyFont="0" applyFill="0" applyBorder="0" applyAlignment="0" applyProtection="0"/>
    <xf numFmtId="165" fontId="64" fillId="0" borderId="0" applyFont="0" applyFill="0" applyBorder="0" applyAlignment="0" applyProtection="0"/>
    <xf numFmtId="41" fontId="70" fillId="0" borderId="0" applyFont="0" applyFill="0" applyBorder="0" applyAlignment="0" applyProtection="0"/>
    <xf numFmtId="0" fontId="88" fillId="0" borderId="0"/>
    <xf numFmtId="0" fontId="70" fillId="0" borderId="0"/>
    <xf numFmtId="9" fontId="70" fillId="0" borderId="0" applyFont="0" applyFill="0" applyBorder="0" applyAlignment="0" applyProtection="0"/>
    <xf numFmtId="41" fontId="63" fillId="0" borderId="0" applyFont="0" applyFill="0" applyBorder="0" applyAlignment="0" applyProtection="0"/>
    <xf numFmtId="166" fontId="63" fillId="0" borderId="0" applyFont="0" applyFill="0" applyBorder="0" applyAlignment="0" applyProtection="0"/>
    <xf numFmtId="165" fontId="63" fillId="0" borderId="0" applyFont="0" applyFill="0" applyBorder="0" applyAlignment="0" applyProtection="0"/>
    <xf numFmtId="164" fontId="63" fillId="0" borderId="0" applyFont="0" applyFill="0" applyBorder="0" applyAlignment="0" applyProtection="0"/>
    <xf numFmtId="41" fontId="63" fillId="0" borderId="0" applyFont="0" applyFill="0" applyBorder="0" applyAlignment="0" applyProtection="0"/>
    <xf numFmtId="41" fontId="62" fillId="0" borderId="0" applyFont="0" applyFill="0" applyBorder="0" applyAlignment="0" applyProtection="0"/>
    <xf numFmtId="166" fontId="62" fillId="0" borderId="0" applyFont="0" applyFill="0" applyBorder="0" applyAlignment="0" applyProtection="0"/>
    <xf numFmtId="165" fontId="62" fillId="0" borderId="0" applyFont="0" applyFill="0" applyBorder="0" applyAlignment="0" applyProtection="0"/>
    <xf numFmtId="164" fontId="62" fillId="0" borderId="0" applyFont="0" applyFill="0" applyBorder="0" applyAlignment="0" applyProtection="0"/>
    <xf numFmtId="41" fontId="62" fillId="0" borderId="0" applyFont="0" applyFill="0" applyBorder="0" applyAlignment="0" applyProtection="0"/>
    <xf numFmtId="41" fontId="61" fillId="0" borderId="0" applyFont="0" applyFill="0" applyBorder="0" applyAlignment="0" applyProtection="0"/>
    <xf numFmtId="166" fontId="61" fillId="0" borderId="0" applyFont="0" applyFill="0" applyBorder="0" applyAlignment="0" applyProtection="0"/>
    <xf numFmtId="165" fontId="61" fillId="0" borderId="0" applyFont="0" applyFill="0" applyBorder="0" applyAlignment="0" applyProtection="0"/>
    <xf numFmtId="164" fontId="61" fillId="0" borderId="0" applyFont="0" applyFill="0" applyBorder="0" applyAlignment="0" applyProtection="0"/>
    <xf numFmtId="41" fontId="61" fillId="0" borderId="0" applyFont="0" applyFill="0" applyBorder="0" applyAlignment="0" applyProtection="0"/>
    <xf numFmtId="41" fontId="60" fillId="0" borderId="0" applyFont="0" applyFill="0" applyBorder="0" applyAlignment="0" applyProtection="0"/>
    <xf numFmtId="166" fontId="60" fillId="0" borderId="0" applyFont="0" applyFill="0" applyBorder="0" applyAlignment="0" applyProtection="0"/>
    <xf numFmtId="165" fontId="60" fillId="0" borderId="0" applyFont="0" applyFill="0" applyBorder="0" applyAlignment="0" applyProtection="0"/>
    <xf numFmtId="164" fontId="60" fillId="0" borderId="0" applyFont="0" applyFill="0" applyBorder="0" applyAlignment="0" applyProtection="0"/>
    <xf numFmtId="41" fontId="60" fillId="0" borderId="0" applyFont="0" applyFill="0" applyBorder="0" applyAlignment="0" applyProtection="0"/>
    <xf numFmtId="41" fontId="59" fillId="0" borderId="0" applyFont="0" applyFill="0" applyBorder="0" applyAlignment="0" applyProtection="0"/>
    <xf numFmtId="166" fontId="59" fillId="0" borderId="0" applyFont="0" applyFill="0" applyBorder="0" applyAlignment="0" applyProtection="0"/>
    <xf numFmtId="165"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41" fontId="58" fillId="0" borderId="0" applyFont="0" applyFill="0" applyBorder="0" applyAlignment="0" applyProtection="0"/>
    <xf numFmtId="166" fontId="58" fillId="0" borderId="0" applyFont="0" applyFill="0" applyBorder="0" applyAlignment="0" applyProtection="0"/>
    <xf numFmtId="165" fontId="58" fillId="0" borderId="0" applyFont="0" applyFill="0" applyBorder="0" applyAlignment="0" applyProtection="0"/>
    <xf numFmtId="164" fontId="58" fillId="0" borderId="0" applyFont="0" applyFill="0" applyBorder="0" applyAlignment="0" applyProtection="0"/>
    <xf numFmtId="41" fontId="58" fillId="0" borderId="0" applyFont="0" applyFill="0" applyBorder="0" applyAlignment="0" applyProtection="0"/>
    <xf numFmtId="0" fontId="57" fillId="0" borderId="0"/>
    <xf numFmtId="9" fontId="57" fillId="0" borderId="0" applyFont="0" applyFill="0" applyBorder="0" applyAlignment="0" applyProtection="0"/>
    <xf numFmtId="42" fontId="57" fillId="0" borderId="0" applyFont="0" applyFill="0" applyBorder="0" applyAlignment="0" applyProtection="0"/>
    <xf numFmtId="41" fontId="56" fillId="0" borderId="0" applyFont="0" applyFill="0" applyBorder="0" applyAlignment="0" applyProtection="0"/>
    <xf numFmtId="166" fontId="56" fillId="0" borderId="0" applyFont="0" applyFill="0" applyBorder="0" applyAlignment="0" applyProtection="0"/>
    <xf numFmtId="165" fontId="56" fillId="0" borderId="0" applyFont="0" applyFill="0" applyBorder="0" applyAlignment="0" applyProtection="0"/>
    <xf numFmtId="164" fontId="56" fillId="0" borderId="0" applyFont="0" applyFill="0" applyBorder="0" applyAlignment="0" applyProtection="0"/>
    <xf numFmtId="41" fontId="56" fillId="0" borderId="0" applyFont="0" applyFill="0" applyBorder="0" applyAlignment="0" applyProtection="0"/>
    <xf numFmtId="41" fontId="55" fillId="0" borderId="0" applyFont="0" applyFill="0" applyBorder="0" applyAlignment="0" applyProtection="0"/>
    <xf numFmtId="166" fontId="55" fillId="0" borderId="0" applyFont="0" applyFill="0" applyBorder="0" applyAlignment="0" applyProtection="0"/>
    <xf numFmtId="165" fontId="55" fillId="0" borderId="0" applyFont="0" applyFill="0" applyBorder="0" applyAlignment="0" applyProtection="0"/>
    <xf numFmtId="164" fontId="55" fillId="0" borderId="0" applyFont="0" applyFill="0" applyBorder="0" applyAlignment="0" applyProtection="0"/>
    <xf numFmtId="41" fontId="55" fillId="0" borderId="0" applyFont="0" applyFill="0" applyBorder="0" applyAlignment="0" applyProtection="0"/>
    <xf numFmtId="41" fontId="54" fillId="0" borderId="0" applyFont="0" applyFill="0" applyBorder="0" applyAlignment="0" applyProtection="0"/>
    <xf numFmtId="166" fontId="54" fillId="0" borderId="0" applyFont="0" applyFill="0" applyBorder="0" applyAlignment="0" applyProtection="0"/>
    <xf numFmtId="165" fontId="54" fillId="0" borderId="0" applyFont="0" applyFill="0" applyBorder="0" applyAlignment="0" applyProtection="0"/>
    <xf numFmtId="164"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165" fontId="54" fillId="0" borderId="0" applyFont="0" applyFill="0" applyBorder="0" applyAlignment="0" applyProtection="0"/>
    <xf numFmtId="165" fontId="53" fillId="0" borderId="0" applyFont="0" applyFill="0" applyBorder="0" applyAlignment="0" applyProtection="0"/>
    <xf numFmtId="41" fontId="53" fillId="0" borderId="0" applyFont="0" applyFill="0" applyBorder="0" applyAlignment="0" applyProtection="0"/>
    <xf numFmtId="165"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164" fontId="53" fillId="0" borderId="0" applyFont="0" applyFill="0" applyBorder="0" applyAlignment="0" applyProtection="0"/>
    <xf numFmtId="166" fontId="53" fillId="0" borderId="0" applyFont="0" applyFill="0" applyBorder="0" applyAlignment="0" applyProtection="0"/>
    <xf numFmtId="41" fontId="52" fillId="0" borderId="0" applyFont="0" applyFill="0" applyBorder="0" applyAlignment="0" applyProtection="0"/>
    <xf numFmtId="166" fontId="52" fillId="0" borderId="0" applyFont="0" applyFill="0" applyBorder="0" applyAlignment="0" applyProtection="0"/>
    <xf numFmtId="165" fontId="52" fillId="0" borderId="0" applyFont="0" applyFill="0" applyBorder="0" applyAlignment="0" applyProtection="0"/>
    <xf numFmtId="164"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165" fontId="52" fillId="0" borderId="0" applyFont="0" applyFill="0" applyBorder="0" applyAlignment="0" applyProtection="0"/>
    <xf numFmtId="41" fontId="51" fillId="0" borderId="0" applyFont="0" applyFill="0" applyBorder="0" applyAlignment="0" applyProtection="0"/>
    <xf numFmtId="166" fontId="51" fillId="0" borderId="0" applyFont="0" applyFill="0" applyBorder="0" applyAlignment="0" applyProtection="0"/>
    <xf numFmtId="165" fontId="51" fillId="0" borderId="0" applyFont="0" applyFill="0" applyBorder="0" applyAlignment="0" applyProtection="0"/>
    <xf numFmtId="164" fontId="51" fillId="0" borderId="0" applyFont="0" applyFill="0" applyBorder="0" applyAlignment="0" applyProtection="0"/>
    <xf numFmtId="41" fontId="51" fillId="0" borderId="0" applyFont="0" applyFill="0" applyBorder="0" applyAlignment="0" applyProtection="0"/>
    <xf numFmtId="41" fontId="51" fillId="0" borderId="0" applyFont="0" applyFill="0" applyBorder="0" applyAlignment="0" applyProtection="0"/>
    <xf numFmtId="41" fontId="51" fillId="0" borderId="0" applyFont="0" applyFill="0" applyBorder="0" applyAlignment="0" applyProtection="0"/>
    <xf numFmtId="165" fontId="51" fillId="0" borderId="0" applyFont="0" applyFill="0" applyBorder="0" applyAlignment="0" applyProtection="0"/>
    <xf numFmtId="0" fontId="51" fillId="0" borderId="0"/>
    <xf numFmtId="166" fontId="50" fillId="0" borderId="0" applyFont="0" applyFill="0" applyBorder="0" applyAlignment="0" applyProtection="0"/>
    <xf numFmtId="9" fontId="50" fillId="0" borderId="0" applyFont="0" applyFill="0" applyBorder="0" applyAlignment="0" applyProtection="0"/>
    <xf numFmtId="0" fontId="50" fillId="0" borderId="0"/>
    <xf numFmtId="165" fontId="50" fillId="0" borderId="0" applyFont="0" applyFill="0" applyBorder="0" applyAlignment="0" applyProtection="0"/>
    <xf numFmtId="41" fontId="49" fillId="0" borderId="0" applyFont="0" applyFill="0" applyBorder="0" applyAlignment="0" applyProtection="0"/>
    <xf numFmtId="166" fontId="49" fillId="0" borderId="0" applyFont="0" applyFill="0" applyBorder="0" applyAlignment="0" applyProtection="0"/>
    <xf numFmtId="165" fontId="49" fillId="0" borderId="0" applyFont="0" applyFill="0" applyBorder="0" applyAlignment="0" applyProtection="0"/>
    <xf numFmtId="164"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165" fontId="49" fillId="0" borderId="0" applyFont="0" applyFill="0" applyBorder="0" applyAlignment="0" applyProtection="0"/>
    <xf numFmtId="41"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4"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165" fontId="48" fillId="0" borderId="0" applyFont="0" applyFill="0" applyBorder="0" applyAlignment="0" applyProtection="0"/>
    <xf numFmtId="166" fontId="47" fillId="0" borderId="0" applyFont="0" applyFill="0" applyBorder="0" applyAlignment="0" applyProtection="0"/>
    <xf numFmtId="0" fontId="47" fillId="0" borderId="0"/>
    <xf numFmtId="9" fontId="47" fillId="0" borderId="0" applyFont="0" applyFill="0" applyBorder="0" applyAlignment="0" applyProtection="0"/>
    <xf numFmtId="165" fontId="47" fillId="0" borderId="0" applyFont="0" applyFill="0" applyBorder="0" applyAlignment="0" applyProtection="0"/>
    <xf numFmtId="42" fontId="64" fillId="0" borderId="0" applyFont="0" applyFill="0" applyBorder="0" applyAlignment="0" applyProtection="0"/>
    <xf numFmtId="41" fontId="47" fillId="0" borderId="0" applyFont="0" applyFill="0" applyBorder="0" applyAlignment="0" applyProtection="0"/>
    <xf numFmtId="166" fontId="47" fillId="0" borderId="0" applyFont="0" applyFill="0" applyBorder="0" applyAlignment="0" applyProtection="0"/>
    <xf numFmtId="165" fontId="47" fillId="0" borderId="0" applyFont="0" applyFill="0" applyBorder="0" applyAlignment="0" applyProtection="0"/>
    <xf numFmtId="164" fontId="47" fillId="0" borderId="0" applyFont="0" applyFill="0" applyBorder="0" applyAlignment="0" applyProtection="0"/>
    <xf numFmtId="167" fontId="64" fillId="0" borderId="0" applyFont="0" applyFill="0" applyBorder="0" applyAlignment="0" applyProtection="0"/>
    <xf numFmtId="41" fontId="46" fillId="0" borderId="0" applyFont="0" applyFill="0" applyBorder="0" applyAlignment="0" applyProtection="0"/>
    <xf numFmtId="166" fontId="46" fillId="0" borderId="0" applyFont="0" applyFill="0" applyBorder="0" applyAlignment="0" applyProtection="0"/>
    <xf numFmtId="165" fontId="46" fillId="0" borderId="0" applyFont="0" applyFill="0" applyBorder="0" applyAlignment="0" applyProtection="0"/>
    <xf numFmtId="164" fontId="46" fillId="0" borderId="0" applyFont="0" applyFill="0" applyBorder="0" applyAlignment="0" applyProtection="0"/>
    <xf numFmtId="41" fontId="45" fillId="0" borderId="0" applyFont="0" applyFill="0" applyBorder="0" applyAlignment="0" applyProtection="0"/>
    <xf numFmtId="166" fontId="45" fillId="0" borderId="0" applyFont="0" applyFill="0" applyBorder="0" applyAlignment="0" applyProtection="0"/>
    <xf numFmtId="165" fontId="45" fillId="0" borderId="0" applyFont="0" applyFill="0" applyBorder="0" applyAlignment="0" applyProtection="0"/>
    <xf numFmtId="164" fontId="45" fillId="0" borderId="0" applyFont="0" applyFill="0" applyBorder="0" applyAlignment="0" applyProtection="0"/>
    <xf numFmtId="0" fontId="44" fillId="0" borderId="0"/>
    <xf numFmtId="167" fontId="44" fillId="0" borderId="0" applyFont="0" applyFill="0" applyBorder="0" applyAlignment="0" applyProtection="0"/>
    <xf numFmtId="41" fontId="43" fillId="0" borderId="0" applyFont="0" applyFill="0" applyBorder="0" applyAlignment="0" applyProtection="0"/>
    <xf numFmtId="166" fontId="43" fillId="0" borderId="0" applyFont="0" applyFill="0" applyBorder="0" applyAlignment="0" applyProtection="0"/>
    <xf numFmtId="165" fontId="43" fillId="0" borderId="0" applyFont="0" applyFill="0" applyBorder="0" applyAlignment="0" applyProtection="0"/>
    <xf numFmtId="164" fontId="43" fillId="0" borderId="0" applyFont="0" applyFill="0" applyBorder="0" applyAlignment="0" applyProtection="0"/>
    <xf numFmtId="41" fontId="88" fillId="0" borderId="0" applyFont="0" applyFill="0" applyBorder="0" applyAlignment="0" applyProtection="0"/>
    <xf numFmtId="41" fontId="42" fillId="0" borderId="0" applyFont="0" applyFill="0" applyBorder="0" applyAlignment="0" applyProtection="0"/>
    <xf numFmtId="166" fontId="42" fillId="0" borderId="0" applyFont="0" applyFill="0" applyBorder="0" applyAlignment="0" applyProtection="0"/>
    <xf numFmtId="165" fontId="42" fillId="0" borderId="0" applyFont="0" applyFill="0" applyBorder="0" applyAlignment="0" applyProtection="0"/>
    <xf numFmtId="164" fontId="42" fillId="0" borderId="0" applyFont="0" applyFill="0" applyBorder="0" applyAlignment="0" applyProtection="0"/>
    <xf numFmtId="41" fontId="41"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166" fontId="40" fillId="0" borderId="0" applyFont="0" applyFill="0" applyBorder="0" applyAlignment="0" applyProtection="0"/>
    <xf numFmtId="0" fontId="40" fillId="0" borderId="0"/>
    <xf numFmtId="9"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1" fontId="40" fillId="0" borderId="0" applyFont="0" applyFill="0" applyBorder="0" applyAlignment="0" applyProtection="0"/>
    <xf numFmtId="164" fontId="40" fillId="0" borderId="0" applyFont="0" applyFill="0" applyBorder="0" applyAlignment="0" applyProtection="0"/>
    <xf numFmtId="166" fontId="40" fillId="0" borderId="0" applyFont="0" applyFill="0" applyBorder="0" applyAlignment="0" applyProtection="0"/>
    <xf numFmtId="0" fontId="38" fillId="0" borderId="0"/>
    <xf numFmtId="44" fontId="38" fillId="0" borderId="0" applyFont="0" applyFill="0" applyBorder="0" applyAlignment="0" applyProtection="0"/>
    <xf numFmtId="0" fontId="37" fillId="0" borderId="0"/>
    <xf numFmtId="43" fontId="37" fillId="0" borderId="0" applyFont="0" applyFill="0" applyBorder="0" applyAlignment="0" applyProtection="0"/>
    <xf numFmtId="166" fontId="36" fillId="0" borderId="0" applyFont="0" applyFill="0" applyBorder="0" applyAlignment="0" applyProtection="0"/>
    <xf numFmtId="0" fontId="36" fillId="0" borderId="0"/>
    <xf numFmtId="9" fontId="36" fillId="0" borderId="0" applyFont="0" applyFill="0" applyBorder="0" applyAlignment="0" applyProtection="0"/>
    <xf numFmtId="165" fontId="36"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172" fontId="93" fillId="0" borderId="0" applyFill="0">
      <alignment horizontal="center" vertical="center" wrapText="1"/>
    </xf>
    <xf numFmtId="173" fontId="93" fillId="7" borderId="0" applyFill="0" applyProtection="0">
      <alignment horizontal="center" vertical="center"/>
    </xf>
    <xf numFmtId="1" fontId="93" fillId="3" borderId="0" applyFill="0">
      <alignment horizontal="center" vertical="center"/>
    </xf>
    <xf numFmtId="41" fontId="34" fillId="0" borderId="0" applyFont="0" applyFill="0" applyBorder="0" applyAlignment="0" applyProtection="0"/>
    <xf numFmtId="166"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0" fontId="33" fillId="0" borderId="0"/>
    <xf numFmtId="0" fontId="33" fillId="0" borderId="0"/>
    <xf numFmtId="44" fontId="33" fillId="0" borderId="0" applyFont="0" applyFill="0" applyBorder="0" applyAlignment="0" applyProtection="0"/>
    <xf numFmtId="0" fontId="32" fillId="0" borderId="0"/>
    <xf numFmtId="0" fontId="32" fillId="0" borderId="0"/>
    <xf numFmtId="44" fontId="32"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166" fontId="30" fillId="0" borderId="0" applyFont="0" applyFill="0" applyBorder="0" applyAlignment="0" applyProtection="0"/>
    <xf numFmtId="0" fontId="30" fillId="0" borderId="0"/>
    <xf numFmtId="9" fontId="30" fillId="0" borderId="0" applyFont="0" applyFill="0" applyBorder="0" applyAlignment="0" applyProtection="0"/>
    <xf numFmtId="165" fontId="30" fillId="0" borderId="0" applyFont="0" applyFill="0" applyBorder="0" applyAlignment="0" applyProtection="0"/>
    <xf numFmtId="0" fontId="29" fillId="0" borderId="0"/>
    <xf numFmtId="44" fontId="29" fillId="0" borderId="0" applyFont="0" applyFill="0" applyBorder="0" applyAlignment="0" applyProtection="0"/>
    <xf numFmtId="42" fontId="29" fillId="0" borderId="0" applyFont="0" applyFill="0" applyBorder="0" applyAlignment="0" applyProtection="0"/>
    <xf numFmtId="41" fontId="28" fillId="0" borderId="0" applyFont="0" applyFill="0" applyBorder="0" applyAlignment="0" applyProtection="0"/>
    <xf numFmtId="166" fontId="28" fillId="0" borderId="0" applyFont="0" applyFill="0" applyBorder="0" applyAlignment="0" applyProtection="0"/>
    <xf numFmtId="165" fontId="28" fillId="0" borderId="0" applyFont="0" applyFill="0" applyBorder="0" applyAlignment="0" applyProtection="0"/>
    <xf numFmtId="164" fontId="28" fillId="0" borderId="0" applyFont="0" applyFill="0" applyBorder="0" applyAlignment="0" applyProtection="0"/>
    <xf numFmtId="166" fontId="27" fillId="0" borderId="0" applyFont="0" applyFill="0" applyBorder="0" applyAlignment="0" applyProtection="0"/>
    <xf numFmtId="0" fontId="27" fillId="0" borderId="0"/>
    <xf numFmtId="9" fontId="27" fillId="0" borderId="0" applyFont="0" applyFill="0" applyBorder="0" applyAlignment="0" applyProtection="0"/>
    <xf numFmtId="165" fontId="27" fillId="0" borderId="0" applyFont="0" applyFill="0" applyBorder="0" applyAlignment="0" applyProtection="0"/>
    <xf numFmtId="0" fontId="26" fillId="0" borderId="0"/>
    <xf numFmtId="44" fontId="26" fillId="0" borderId="0" applyFont="0" applyFill="0" applyBorder="0" applyAlignment="0" applyProtection="0"/>
    <xf numFmtId="42" fontId="26" fillId="0" borderId="0" applyFont="0" applyFill="0" applyBorder="0" applyAlignment="0" applyProtection="0"/>
    <xf numFmtId="0" fontId="25" fillId="0" borderId="0"/>
    <xf numFmtId="41" fontId="24" fillId="0" borderId="0" applyFont="0" applyFill="0" applyBorder="0" applyAlignment="0" applyProtection="0"/>
    <xf numFmtId="166"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41" fontId="24" fillId="0" borderId="0" applyFont="0" applyFill="0" applyBorder="0" applyAlignment="0" applyProtection="0"/>
    <xf numFmtId="165" fontId="24" fillId="0" borderId="0" applyFont="0" applyFill="0" applyBorder="0" applyAlignment="0" applyProtection="0"/>
    <xf numFmtId="0" fontId="23" fillId="0" borderId="0"/>
    <xf numFmtId="44" fontId="23" fillId="0" borderId="0" applyFont="0" applyFill="0" applyBorder="0" applyAlignment="0" applyProtection="0"/>
    <xf numFmtId="0" fontId="22" fillId="0" borderId="0"/>
    <xf numFmtId="44" fontId="22" fillId="0" borderId="0" applyFont="0" applyFill="0" applyBorder="0" applyAlignment="0" applyProtection="0"/>
    <xf numFmtId="166" fontId="22" fillId="0" borderId="0" applyFont="0" applyFill="0" applyBorder="0" applyAlignment="0" applyProtection="0"/>
    <xf numFmtId="9" fontId="22" fillId="0" borderId="0" applyFont="0" applyFill="0" applyBorder="0" applyAlignment="0" applyProtection="0"/>
    <xf numFmtId="0" fontId="22" fillId="0" borderId="0"/>
    <xf numFmtId="165" fontId="22" fillId="0" borderId="0" applyFont="0" applyFill="0" applyBorder="0" applyAlignment="0" applyProtection="0"/>
    <xf numFmtId="0" fontId="21" fillId="0" borderId="0"/>
    <xf numFmtId="44" fontId="21" fillId="0" borderId="0" applyFont="0" applyFill="0" applyBorder="0" applyAlignment="0" applyProtection="0"/>
    <xf numFmtId="41" fontId="21" fillId="0" borderId="0" applyFont="0" applyFill="0" applyBorder="0" applyAlignment="0" applyProtection="0"/>
    <xf numFmtId="166"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xf numFmtId="41"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41" fontId="20" fillId="0" borderId="0" applyFont="0" applyFill="0" applyBorder="0" applyAlignment="0" applyProtection="0"/>
    <xf numFmtId="165" fontId="20" fillId="0" borderId="0" applyFont="0" applyFill="0" applyBorder="0" applyAlignment="0" applyProtection="0"/>
    <xf numFmtId="0" fontId="19" fillId="0" borderId="0"/>
    <xf numFmtId="0" fontId="18" fillId="0" borderId="0"/>
    <xf numFmtId="44" fontId="18" fillId="0" borderId="0" applyFont="0" applyFill="0" applyBorder="0" applyAlignment="0" applyProtection="0"/>
    <xf numFmtId="42" fontId="18" fillId="0" borderId="0" applyFont="0" applyFill="0" applyBorder="0" applyAlignment="0" applyProtection="0"/>
    <xf numFmtId="41"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41" fontId="17" fillId="0" borderId="0" applyFont="0" applyFill="0" applyBorder="0" applyAlignment="0" applyProtection="0"/>
    <xf numFmtId="165" fontId="17" fillId="0" borderId="0" applyFont="0" applyFill="0" applyBorder="0" applyAlignment="0" applyProtection="0"/>
    <xf numFmtId="166" fontId="16" fillId="0" borderId="0" applyFont="0" applyFill="0" applyBorder="0" applyAlignment="0" applyProtection="0"/>
    <xf numFmtId="0" fontId="16" fillId="0" borderId="0"/>
    <xf numFmtId="9" fontId="16" fillId="0" borderId="0" applyFont="0" applyFill="0" applyBorder="0" applyAlignment="0" applyProtection="0"/>
    <xf numFmtId="165" fontId="16" fillId="0" borderId="0" applyFont="0" applyFill="0" applyBorder="0" applyAlignment="0" applyProtection="0"/>
    <xf numFmtId="0" fontId="15" fillId="0" borderId="0"/>
    <xf numFmtId="41" fontId="14" fillId="0" borderId="0" applyFont="0" applyFill="0" applyBorder="0" applyAlignment="0" applyProtection="0"/>
    <xf numFmtId="166" fontId="14" fillId="0" borderId="0" applyFont="0" applyFill="0" applyBorder="0" applyAlignment="0" applyProtection="0"/>
    <xf numFmtId="165" fontId="14" fillId="0" borderId="0" applyFont="0" applyFill="0" applyBorder="0" applyAlignment="0" applyProtection="0"/>
    <xf numFmtId="164" fontId="14" fillId="0" borderId="0" applyFont="0" applyFill="0" applyBorder="0" applyAlignment="0" applyProtection="0"/>
    <xf numFmtId="41" fontId="14" fillId="0" borderId="0" applyFont="0" applyFill="0" applyBorder="0" applyAlignment="0" applyProtection="0"/>
    <xf numFmtId="165" fontId="14" fillId="0" borderId="0" applyFont="0" applyFill="0" applyBorder="0" applyAlignment="0" applyProtection="0"/>
    <xf numFmtId="0" fontId="13" fillId="0" borderId="0"/>
    <xf numFmtId="0" fontId="13" fillId="0" borderId="0"/>
    <xf numFmtId="166" fontId="13" fillId="0" borderId="0" applyFont="0" applyFill="0" applyBorder="0" applyAlignment="0" applyProtection="0"/>
    <xf numFmtId="0" fontId="13" fillId="0" borderId="0"/>
    <xf numFmtId="9" fontId="13" fillId="0" borderId="0" applyFont="0" applyFill="0" applyBorder="0" applyAlignment="0" applyProtection="0"/>
    <xf numFmtId="165" fontId="13" fillId="0" borderId="0" applyFont="0" applyFill="0" applyBorder="0" applyAlignment="0" applyProtection="0"/>
    <xf numFmtId="41" fontId="13" fillId="0" borderId="0" applyFont="0" applyFill="0" applyBorder="0" applyAlignment="0" applyProtection="0"/>
    <xf numFmtId="166" fontId="13"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166" fontId="12" fillId="0" borderId="0" applyFont="0" applyFill="0" applyBorder="0" applyAlignment="0" applyProtection="0"/>
    <xf numFmtId="0" fontId="12" fillId="0" borderId="0"/>
    <xf numFmtId="9" fontId="12" fillId="0" borderId="0" applyFont="0" applyFill="0" applyBorder="0" applyAlignment="0" applyProtection="0"/>
    <xf numFmtId="165" fontId="12" fillId="0" borderId="0" applyFont="0" applyFill="0" applyBorder="0" applyAlignment="0" applyProtection="0"/>
    <xf numFmtId="9" fontId="64" fillId="0" borderId="0" applyFont="0" applyFill="0" applyBorder="0" applyAlignment="0" applyProtection="0"/>
    <xf numFmtId="167" fontId="64" fillId="0" borderId="0" applyFont="0" applyFill="0" applyBorder="0" applyAlignment="0" applyProtection="0"/>
    <xf numFmtId="0" fontId="64" fillId="0" borderId="0"/>
    <xf numFmtId="43" fontId="12"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41" fontId="10" fillId="0" borderId="0" applyFont="0" applyFill="0" applyBorder="0" applyAlignment="0" applyProtection="0"/>
    <xf numFmtId="166" fontId="10" fillId="0" borderId="0" applyFont="0" applyFill="0" applyBorder="0" applyAlignment="0" applyProtection="0"/>
    <xf numFmtId="0" fontId="10" fillId="0" borderId="0"/>
    <xf numFmtId="9"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166" fontId="9" fillId="0" borderId="0" applyFont="0" applyFill="0" applyBorder="0" applyAlignment="0" applyProtection="0"/>
    <xf numFmtId="0" fontId="9" fillId="0" borderId="0"/>
    <xf numFmtId="166" fontId="8"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41"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5" fillId="0" borderId="0"/>
    <xf numFmtId="41" fontId="5" fillId="0" borderId="0" applyFont="0" applyFill="0" applyBorder="0" applyAlignment="0" applyProtection="0"/>
    <xf numFmtId="165" fontId="5" fillId="0" borderId="0" applyFont="0" applyFill="0" applyBorder="0" applyAlignment="0" applyProtection="0"/>
    <xf numFmtId="41" fontId="5"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3" fillId="0" borderId="0"/>
    <xf numFmtId="41"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 fillId="0" borderId="0"/>
    <xf numFmtId="41" fontId="2" fillId="0" borderId="0" applyFont="0" applyFill="0" applyBorder="0" applyAlignment="0" applyProtection="0"/>
    <xf numFmtId="165" fontId="2"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cellStyleXfs>
  <cellXfs count="358">
    <xf numFmtId="0" fontId="0" fillId="0" borderId="0" xfId="0"/>
    <xf numFmtId="0" fontId="68" fillId="3" borderId="0" xfId="0" applyFont="1" applyFill="1" applyBorder="1" applyAlignment="1">
      <alignment horizontal="center" vertical="center" wrapText="1"/>
    </xf>
    <xf numFmtId="0" fontId="68" fillId="3" borderId="0" xfId="0" applyFont="1" applyFill="1" applyAlignment="1">
      <alignment horizontal="center" vertical="center" wrapText="1"/>
    </xf>
    <xf numFmtId="0" fontId="0" fillId="3" borderId="0" xfId="0" applyFont="1" applyFill="1" applyBorder="1" applyAlignment="1">
      <alignment horizontal="center" vertical="center" wrapText="1"/>
    </xf>
    <xf numFmtId="0" fontId="78" fillId="0" borderId="2" xfId="0" applyFont="1" applyBorder="1" applyAlignment="1">
      <alignment horizontal="center" vertical="center" wrapText="1"/>
    </xf>
    <xf numFmtId="39" fontId="85" fillId="3" borderId="2" xfId="9" applyNumberFormat="1" applyFont="1" applyFill="1" applyBorder="1" applyAlignment="1">
      <alignment horizontal="right" vertical="center" wrapText="1"/>
    </xf>
    <xf numFmtId="0" fontId="0" fillId="3" borderId="0" xfId="0" applyFill="1"/>
    <xf numFmtId="0" fontId="0" fillId="3" borderId="0" xfId="0" applyFont="1" applyFill="1" applyAlignment="1">
      <alignment horizontal="center" vertical="center" wrapText="1"/>
    </xf>
    <xf numFmtId="0" fontId="78"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80"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44" fontId="64" fillId="3" borderId="2" xfId="0" applyNumberFormat="1" applyFont="1" applyFill="1" applyBorder="1" applyAlignment="1">
      <alignment wrapText="1"/>
    </xf>
    <xf numFmtId="14" fontId="81" fillId="3" borderId="0" xfId="0" applyNumberFormat="1" applyFont="1" applyFill="1" applyBorder="1" applyAlignment="1">
      <alignment horizontal="center" vertical="center" wrapText="1"/>
    </xf>
    <xf numFmtId="44" fontId="0" fillId="3" borderId="0" xfId="0" applyNumberFormat="1" applyFont="1" applyFill="1" applyAlignment="1">
      <alignment horizontal="center" vertical="center" wrapText="1"/>
    </xf>
    <xf numFmtId="14" fontId="69"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71" fontId="64"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75" fillId="3" borderId="0" xfId="0" applyFont="1" applyFill="1" applyBorder="1" applyAlignment="1">
      <alignment horizontal="center" vertical="center" wrapText="1"/>
    </xf>
    <xf numFmtId="0" fontId="64" fillId="3" borderId="0" xfId="0" applyFont="1" applyFill="1" applyBorder="1" applyAlignment="1">
      <alignment horizontal="center" vertical="center" wrapText="1"/>
    </xf>
    <xf numFmtId="49" fontId="67" fillId="3" borderId="0" xfId="0" applyNumberFormat="1" applyFont="1" applyFill="1" applyAlignment="1">
      <alignment horizontal="center" vertical="center" wrapText="1"/>
    </xf>
    <xf numFmtId="0" fontId="39" fillId="3" borderId="0" xfId="0" applyFont="1" applyFill="1" applyAlignment="1">
      <alignment wrapText="1"/>
    </xf>
    <xf numFmtId="0" fontId="73" fillId="3" borderId="0" xfId="0" applyFont="1" applyFill="1" applyAlignment="1">
      <alignment wrapText="1"/>
    </xf>
    <xf numFmtId="0" fontId="73" fillId="3" borderId="0" xfId="0" applyFont="1" applyFill="1" applyAlignment="1">
      <alignment horizontal="center" vertical="center" wrapText="1"/>
    </xf>
    <xf numFmtId="165" fontId="73" fillId="3" borderId="0" xfId="0" applyNumberFormat="1" applyFont="1" applyFill="1" applyAlignment="1">
      <alignment wrapText="1"/>
    </xf>
    <xf numFmtId="44" fontId="73" fillId="3" borderId="0" xfId="0" applyNumberFormat="1" applyFont="1" applyFill="1" applyAlignment="1">
      <alignment wrapText="1"/>
    </xf>
    <xf numFmtId="165" fontId="90" fillId="3" borderId="0" xfId="0" applyNumberFormat="1" applyFont="1" applyFill="1" applyAlignment="1">
      <alignment wrapText="1"/>
    </xf>
    <xf numFmtId="171" fontId="73" fillId="3" borderId="0" xfId="0" applyNumberFormat="1" applyFont="1" applyFill="1" applyAlignment="1">
      <alignment wrapText="1"/>
    </xf>
    <xf numFmtId="171" fontId="73" fillId="3" borderId="0" xfId="0" applyNumberFormat="1" applyFont="1" applyFill="1" applyAlignment="1">
      <alignment horizontal="center" vertical="center" wrapText="1"/>
    </xf>
    <xf numFmtId="165" fontId="73" fillId="3" borderId="0" xfId="0" applyNumberFormat="1" applyFont="1" applyFill="1" applyAlignment="1">
      <alignment horizontal="center" vertical="center" wrapText="1"/>
    </xf>
    <xf numFmtId="0" fontId="91" fillId="3" borderId="0" xfId="0" applyFont="1" applyFill="1" applyAlignment="1">
      <alignment horizontal="center" vertical="center" wrapText="1"/>
    </xf>
    <xf numFmtId="0" fontId="91" fillId="3" borderId="0" xfId="0" applyFont="1" applyFill="1" applyBorder="1" applyAlignment="1">
      <alignment horizontal="center" vertical="center" wrapText="1"/>
    </xf>
    <xf numFmtId="0" fontId="92" fillId="3" borderId="0" xfId="0" applyFont="1" applyFill="1" applyAlignment="1">
      <alignment horizontal="center" vertical="center"/>
    </xf>
    <xf numFmtId="0" fontId="0" fillId="3" borderId="2" xfId="0" applyFill="1" applyBorder="1"/>
    <xf numFmtId="0" fontId="0" fillId="0" borderId="0" xfId="0" applyAlignment="1">
      <alignment horizontal="center" vertical="center" wrapText="1"/>
    </xf>
    <xf numFmtId="0" fontId="0" fillId="0" borderId="0" xfId="0" applyAlignment="1">
      <alignment horizontal="justify" vertical="center" wrapText="1"/>
    </xf>
    <xf numFmtId="0" fontId="0" fillId="0" borderId="2" xfId="0" applyBorder="1" applyAlignment="1">
      <alignment horizontal="justify" vertical="center" wrapText="1"/>
    </xf>
    <xf numFmtId="0" fontId="78" fillId="5" borderId="2" xfId="0" applyFont="1" applyFill="1" applyBorder="1" applyAlignment="1">
      <alignment horizontal="justify" vertical="center" wrapText="1"/>
    </xf>
    <xf numFmtId="0" fontId="78" fillId="5" borderId="2" xfId="0" applyFont="1" applyFill="1" applyBorder="1" applyAlignment="1">
      <alignment horizontal="center" vertical="center" wrapText="1"/>
    </xf>
    <xf numFmtId="0" fontId="39" fillId="0" borderId="2" xfId="0" applyFont="1" applyBorder="1" applyAlignment="1">
      <alignment horizontal="justify" vertical="center" wrapText="1"/>
    </xf>
    <xf numFmtId="171" fontId="39" fillId="0" borderId="2" xfId="0" applyNumberFormat="1" applyFont="1" applyBorder="1" applyAlignment="1">
      <alignment horizontal="right" vertical="center" wrapText="1"/>
    </xf>
    <xf numFmtId="0" fontId="39" fillId="0" borderId="2" xfId="0" applyFont="1" applyBorder="1" applyAlignment="1">
      <alignment horizontal="center" vertical="center" wrapText="1"/>
    </xf>
    <xf numFmtId="171" fontId="39" fillId="6" borderId="2" xfId="0" applyNumberFormat="1" applyFont="1" applyFill="1" applyBorder="1" applyAlignment="1">
      <alignment horizontal="right" vertical="center" wrapText="1"/>
    </xf>
    <xf numFmtId="171" fontId="39" fillId="4" borderId="2" xfId="0" applyNumberFormat="1" applyFont="1" applyFill="1" applyBorder="1" applyAlignment="1">
      <alignment horizontal="right" vertical="center" wrapText="1"/>
    </xf>
    <xf numFmtId="0" fontId="39" fillId="0" borderId="2" xfId="0" applyNumberFormat="1" applyFont="1" applyBorder="1" applyAlignment="1">
      <alignment horizontal="center" vertical="center" wrapText="1"/>
    </xf>
    <xf numFmtId="171" fontId="78" fillId="5" borderId="2" xfId="0" applyNumberFormat="1" applyFont="1" applyFill="1" applyBorder="1" applyAlignment="1">
      <alignment horizontal="center" vertical="center" wrapText="1"/>
    </xf>
    <xf numFmtId="171" fontId="78" fillId="5" borderId="2" xfId="0" applyNumberFormat="1" applyFont="1" applyFill="1" applyBorder="1" applyAlignment="1">
      <alignment vertical="center" wrapText="1"/>
    </xf>
    <xf numFmtId="171" fontId="39" fillId="0" borderId="2" xfId="0" applyNumberFormat="1" applyFont="1" applyBorder="1" applyAlignment="1">
      <alignment horizontal="center" vertical="center" wrapText="1"/>
    </xf>
    <xf numFmtId="0" fontId="78" fillId="5" borderId="5" xfId="0" applyFont="1" applyFill="1" applyBorder="1" applyAlignment="1">
      <alignment horizontal="justify" vertical="center" wrapText="1"/>
    </xf>
    <xf numFmtId="0" fontId="39" fillId="0" borderId="5" xfId="0" applyFont="1" applyBorder="1" applyAlignment="1">
      <alignment horizontal="justify" vertical="center" wrapText="1"/>
    </xf>
    <xf numFmtId="0" fontId="96" fillId="3" borderId="0" xfId="0" applyFont="1" applyFill="1" applyAlignment="1">
      <alignment horizontal="center" vertical="center" wrapText="1"/>
    </xf>
    <xf numFmtId="0" fontId="96" fillId="3" borderId="0" xfId="0" applyFont="1" applyFill="1" applyAlignment="1">
      <alignment wrapText="1"/>
    </xf>
    <xf numFmtId="168" fontId="79" fillId="3" borderId="2" xfId="296" applyNumberFormat="1" applyFont="1" applyFill="1" applyBorder="1" applyAlignment="1">
      <alignment horizontal="left" wrapText="1"/>
    </xf>
    <xf numFmtId="168" fontId="80" fillId="3" borderId="2" xfId="296" applyNumberFormat="1" applyFont="1" applyFill="1" applyBorder="1" applyAlignment="1">
      <alignment wrapText="1"/>
    </xf>
    <xf numFmtId="0" fontId="72" fillId="3" borderId="2" xfId="295" applyNumberFormat="1" applyFont="1" applyFill="1" applyBorder="1" applyAlignment="1">
      <alignment horizontal="left" wrapText="1"/>
    </xf>
    <xf numFmtId="0" fontId="72" fillId="3" borderId="0" xfId="295" applyNumberFormat="1" applyFont="1" applyFill="1" applyAlignment="1">
      <alignment horizontal="left" wrapText="1"/>
    </xf>
    <xf numFmtId="44" fontId="72" fillId="3" borderId="0" xfId="295" applyNumberFormat="1" applyFont="1" applyFill="1" applyAlignment="1">
      <alignment horizontal="left" wrapText="1"/>
    </xf>
    <xf numFmtId="165" fontId="95" fillId="3" borderId="0" xfId="297" applyFont="1" applyFill="1" applyAlignment="1">
      <alignment horizontal="right" vertical="center" wrapText="1"/>
    </xf>
    <xf numFmtId="0" fontId="98" fillId="3" borderId="0" xfId="295" applyNumberFormat="1" applyFont="1" applyFill="1" applyAlignment="1">
      <alignment horizontal="left" wrapText="1"/>
    </xf>
    <xf numFmtId="165" fontId="83" fillId="3" borderId="0" xfId="297" applyFont="1" applyFill="1" applyAlignment="1">
      <alignment horizontal="right" vertical="center" wrapText="1"/>
    </xf>
    <xf numFmtId="170" fontId="84" fillId="8" borderId="2" xfId="300" applyNumberFormat="1" applyFont="1" applyFill="1" applyBorder="1" applyAlignment="1">
      <alignment horizontal="right" vertical="center" wrapText="1"/>
    </xf>
    <xf numFmtId="165" fontId="84" fillId="8" borderId="2" xfId="301" applyNumberFormat="1" applyFont="1" applyFill="1" applyBorder="1" applyAlignment="1">
      <alignment horizontal="center" vertical="center" wrapText="1"/>
    </xf>
    <xf numFmtId="174" fontId="0" fillId="0" borderId="0" xfId="0" applyNumberFormat="1"/>
    <xf numFmtId="49" fontId="67" fillId="3" borderId="0" xfId="0" applyNumberFormat="1" applyFont="1" applyFill="1" applyBorder="1" applyAlignment="1">
      <alignment horizontal="center" vertical="center" wrapText="1"/>
    </xf>
    <xf numFmtId="0" fontId="71" fillId="3" borderId="0" xfId="0" applyFont="1" applyFill="1" applyBorder="1" applyAlignment="1">
      <alignment vertical="center" wrapText="1"/>
    </xf>
    <xf numFmtId="0" fontId="74" fillId="3" borderId="0" xfId="0" applyFont="1" applyFill="1" applyBorder="1" applyAlignment="1">
      <alignment horizontal="center" vertical="center" wrapText="1"/>
    </xf>
    <xf numFmtId="0" fontId="71" fillId="3" borderId="0" xfId="0" applyFont="1" applyFill="1" applyAlignment="1">
      <alignment vertical="center" wrapText="1"/>
    </xf>
    <xf numFmtId="0" fontId="0" fillId="3" borderId="0" xfId="0" quotePrefix="1" applyFont="1" applyFill="1" applyBorder="1" applyAlignment="1">
      <alignment horizontal="center" vertical="center" wrapText="1"/>
    </xf>
    <xf numFmtId="0" fontId="77" fillId="3" borderId="0" xfId="3" quotePrefix="1" applyFont="1" applyFill="1" applyBorder="1" applyAlignment="1">
      <alignment horizontal="center" vertical="center" wrapText="1"/>
    </xf>
    <xf numFmtId="0" fontId="65" fillId="3" borderId="2" xfId="0" applyFont="1" applyFill="1" applyBorder="1" applyAlignment="1">
      <alignment horizontal="center" vertical="center" wrapText="1"/>
    </xf>
    <xf numFmtId="0" fontId="67" fillId="3" borderId="2" xfId="295" applyNumberFormat="1" applyFont="1" applyFill="1" applyBorder="1" applyAlignment="1">
      <alignment horizontal="center" vertical="center" wrapText="1"/>
    </xf>
    <xf numFmtId="165" fontId="71" fillId="3" borderId="0" xfId="0" applyNumberFormat="1" applyFont="1" applyFill="1" applyAlignment="1">
      <alignment vertical="center" wrapText="1"/>
    </xf>
    <xf numFmtId="171" fontId="71" fillId="3" borderId="0" xfId="0" applyNumberFormat="1" applyFont="1" applyFill="1" applyAlignment="1">
      <alignment vertical="center" wrapText="1"/>
    </xf>
    <xf numFmtId="0" fontId="97" fillId="3" borderId="0" xfId="0" applyFont="1" applyFill="1" applyAlignment="1">
      <alignment vertical="center" wrapText="1"/>
    </xf>
    <xf numFmtId="167" fontId="73" fillId="3" borderId="2" xfId="0" applyNumberFormat="1" applyFont="1" applyFill="1" applyBorder="1"/>
    <xf numFmtId="0" fontId="73" fillId="3" borderId="2" xfId="0" applyFont="1" applyFill="1" applyBorder="1"/>
    <xf numFmtId="0" fontId="0" fillId="3" borderId="0" xfId="0" applyFill="1" applyAlignment="1">
      <alignment horizontal="center" vertical="center"/>
    </xf>
    <xf numFmtId="49" fontId="0" fillId="3" borderId="0" xfId="0" applyNumberFormat="1" applyFill="1"/>
    <xf numFmtId="0" fontId="73" fillId="3" borderId="0" xfId="0" applyFont="1" applyFill="1"/>
    <xf numFmtId="49" fontId="99" fillId="9" borderId="2" xfId="1" applyNumberFormat="1" applyFont="1" applyFill="1" applyBorder="1" applyAlignment="1">
      <alignment horizontal="center" vertical="center" wrapText="1"/>
    </xf>
    <xf numFmtId="0" fontId="99" fillId="9" borderId="2" xfId="1" applyFont="1" applyFill="1" applyBorder="1" applyAlignment="1">
      <alignment horizontal="center" vertical="center" wrapText="1"/>
    </xf>
    <xf numFmtId="0" fontId="99" fillId="9" borderId="2" xfId="1" applyFont="1" applyFill="1" applyBorder="1" applyAlignment="1">
      <alignment horizontal="center" vertical="center" textRotation="90" wrapText="1"/>
    </xf>
    <xf numFmtId="0" fontId="94" fillId="4" borderId="2" xfId="1" applyFont="1" applyFill="1" applyBorder="1" applyAlignment="1">
      <alignment horizontal="center" vertical="center" wrapText="1"/>
    </xf>
    <xf numFmtId="0" fontId="100" fillId="9" borderId="2" xfId="1" applyFont="1" applyFill="1" applyBorder="1" applyAlignment="1">
      <alignment horizontal="center" vertical="center" wrapText="1"/>
    </xf>
    <xf numFmtId="0" fontId="101" fillId="3" borderId="0" xfId="0" applyFont="1" applyFill="1"/>
    <xf numFmtId="0" fontId="94" fillId="3" borderId="17" xfId="299" applyFont="1" applyFill="1" applyBorder="1" applyAlignment="1">
      <alignment horizontal="center" vertical="center" wrapText="1"/>
    </xf>
    <xf numFmtId="0" fontId="101" fillId="4" borderId="0" xfId="0" applyFont="1" applyFill="1"/>
    <xf numFmtId="167" fontId="102" fillId="3" borderId="17" xfId="117" applyNumberFormat="1" applyFont="1" applyFill="1" applyBorder="1" applyAlignment="1">
      <alignment horizontal="center" vertical="center"/>
    </xf>
    <xf numFmtId="0" fontId="105" fillId="3" borderId="17" xfId="0" applyFont="1" applyFill="1" applyBorder="1" applyAlignment="1">
      <alignment horizontal="left" vertical="center"/>
    </xf>
    <xf numFmtId="0" fontId="103" fillId="3" borderId="2" xfId="0" applyFont="1" applyFill="1" applyBorder="1" applyAlignment="1">
      <alignment horizontal="center" vertical="center" wrapText="1"/>
    </xf>
    <xf numFmtId="14" fontId="104" fillId="3" borderId="2" xfId="0" applyNumberFormat="1" applyFont="1" applyFill="1" applyBorder="1" applyAlignment="1">
      <alignment horizontal="center" vertical="center" wrapText="1"/>
    </xf>
    <xf numFmtId="0" fontId="104" fillId="3" borderId="2" xfId="0" applyFont="1" applyFill="1" applyBorder="1" applyAlignment="1">
      <alignment horizontal="left" vertical="center" wrapText="1"/>
    </xf>
    <xf numFmtId="0" fontId="104" fillId="3" borderId="2" xfId="0" applyFont="1" applyFill="1" applyBorder="1" applyAlignment="1">
      <alignment horizontal="center" vertical="center" wrapText="1"/>
    </xf>
    <xf numFmtId="167" fontId="102" fillId="3" borderId="2" xfId="117" applyNumberFormat="1" applyFont="1" applyFill="1" applyBorder="1" applyAlignment="1">
      <alignment horizontal="center" vertical="center"/>
    </xf>
    <xf numFmtId="0" fontId="105" fillId="3" borderId="5" xfId="0" applyFont="1" applyFill="1" applyBorder="1" applyAlignment="1">
      <alignment horizontal="left" vertical="center"/>
    </xf>
    <xf numFmtId="49" fontId="102" fillId="3" borderId="2" xfId="0" applyNumberFormat="1" applyFont="1" applyFill="1" applyBorder="1" applyAlignment="1">
      <alignment horizontal="center" vertical="center"/>
    </xf>
    <xf numFmtId="0" fontId="105" fillId="3" borderId="2" xfId="0" applyFont="1" applyFill="1" applyBorder="1" applyAlignment="1">
      <alignment horizontal="left" vertical="center"/>
    </xf>
    <xf numFmtId="15" fontId="105" fillId="3" borderId="2" xfId="0" applyNumberFormat="1" applyFont="1" applyFill="1" applyBorder="1" applyAlignment="1">
      <alignment horizontal="center" vertical="center"/>
    </xf>
    <xf numFmtId="0" fontId="105" fillId="3" borderId="2" xfId="0" applyFont="1" applyFill="1" applyBorder="1" applyAlignment="1">
      <alignment horizontal="left" vertical="center" wrapText="1"/>
    </xf>
    <xf numFmtId="14" fontId="105" fillId="3" borderId="2" xfId="0" applyNumberFormat="1" applyFont="1" applyFill="1" applyBorder="1" applyAlignment="1">
      <alignment horizontal="center" vertical="center" wrapText="1"/>
    </xf>
    <xf numFmtId="0" fontId="105" fillId="3" borderId="2" xfId="0" applyFont="1" applyFill="1" applyBorder="1" applyAlignment="1">
      <alignment horizontal="center" vertical="center" wrapText="1"/>
    </xf>
    <xf numFmtId="0" fontId="102" fillId="3" borderId="2" xfId="0" applyFont="1" applyFill="1" applyBorder="1" applyAlignment="1">
      <alignment horizontal="center" vertical="center" wrapText="1"/>
    </xf>
    <xf numFmtId="0" fontId="102" fillId="3" borderId="2" xfId="0" applyFont="1" applyFill="1" applyBorder="1" applyAlignment="1">
      <alignment horizontal="center" vertical="center"/>
    </xf>
    <xf numFmtId="14" fontId="105" fillId="3" borderId="2" xfId="0" applyNumberFormat="1" applyFont="1" applyFill="1" applyBorder="1" applyAlignment="1">
      <alignment horizontal="center" vertical="center"/>
    </xf>
    <xf numFmtId="0" fontId="105" fillId="3" borderId="2" xfId="0" applyFont="1" applyFill="1" applyBorder="1" applyAlignment="1">
      <alignment horizontal="center" vertical="center"/>
    </xf>
    <xf numFmtId="0" fontId="102" fillId="3" borderId="2" xfId="0" applyFont="1" applyFill="1" applyBorder="1" applyAlignment="1">
      <alignment horizontal="justify" vertical="center" wrapText="1"/>
    </xf>
    <xf numFmtId="0" fontId="105" fillId="3" borderId="5" xfId="0" applyFont="1" applyFill="1" applyBorder="1" applyAlignment="1">
      <alignment horizontal="left" vertical="center" wrapText="1"/>
    </xf>
    <xf numFmtId="49" fontId="102" fillId="3" borderId="2" xfId="0" applyNumberFormat="1" applyFont="1" applyFill="1" applyBorder="1" applyAlignment="1">
      <alignment horizontal="center" vertical="center" wrapText="1"/>
    </xf>
    <xf numFmtId="15" fontId="105" fillId="3" borderId="2" xfId="0" applyNumberFormat="1" applyFont="1" applyFill="1" applyBorder="1" applyAlignment="1">
      <alignment horizontal="center" vertical="center" wrapText="1"/>
    </xf>
    <xf numFmtId="167" fontId="107" fillId="3" borderId="2" xfId="117" applyNumberFormat="1" applyFont="1" applyFill="1" applyBorder="1" applyAlignment="1">
      <alignment horizontal="center" vertical="center"/>
    </xf>
    <xf numFmtId="167" fontId="102" fillId="3" borderId="16" xfId="117" applyNumberFormat="1" applyFont="1" applyFill="1" applyBorder="1" applyAlignment="1">
      <alignment horizontal="center" vertical="center"/>
    </xf>
    <xf numFmtId="0" fontId="105" fillId="3" borderId="17" xfId="0" applyFont="1" applyFill="1" applyBorder="1" applyAlignment="1">
      <alignment horizontal="left" vertical="center" wrapText="1"/>
    </xf>
    <xf numFmtId="0" fontId="105" fillId="3" borderId="14" xfId="0" applyFont="1" applyFill="1" applyBorder="1" applyAlignment="1">
      <alignment horizontal="left" vertical="center" wrapText="1"/>
    </xf>
    <xf numFmtId="49" fontId="102" fillId="3" borderId="17" xfId="0" applyNumberFormat="1" applyFont="1" applyFill="1" applyBorder="1" applyAlignment="1">
      <alignment horizontal="center" vertical="center" wrapText="1"/>
    </xf>
    <xf numFmtId="15" fontId="105" fillId="3" borderId="17" xfId="0" applyNumberFormat="1" applyFont="1" applyFill="1" applyBorder="1" applyAlignment="1">
      <alignment horizontal="center" vertical="center" wrapText="1"/>
    </xf>
    <xf numFmtId="0" fontId="101" fillId="3" borderId="2" xfId="0" applyFont="1" applyFill="1" applyBorder="1"/>
    <xf numFmtId="0" fontId="105" fillId="3" borderId="17" xfId="0" applyFont="1" applyFill="1" applyBorder="1" applyAlignment="1">
      <alignment horizontal="center" vertical="center"/>
    </xf>
    <xf numFmtId="167" fontId="107" fillId="3" borderId="17" xfId="117" applyNumberFormat="1" applyFont="1" applyFill="1" applyBorder="1" applyAlignment="1">
      <alignment horizontal="center" vertical="center"/>
    </xf>
    <xf numFmtId="0" fontId="73" fillId="4" borderId="0" xfId="0" applyFont="1" applyFill="1"/>
    <xf numFmtId="167" fontId="89" fillId="3" borderId="0" xfId="117" applyFont="1" applyFill="1" applyBorder="1" applyAlignment="1">
      <alignment horizontal="right" vertical="center" wrapText="1"/>
    </xf>
    <xf numFmtId="167" fontId="89" fillId="3" borderId="0" xfId="117" applyFont="1" applyFill="1" applyAlignment="1">
      <alignment horizontal="right" vertical="center" wrapText="1"/>
    </xf>
    <xf numFmtId="167" fontId="89" fillId="3" borderId="0" xfId="117" applyFont="1" applyFill="1" applyAlignment="1">
      <alignment horizontal="center" vertical="center" wrapText="1"/>
    </xf>
    <xf numFmtId="167" fontId="99" fillId="9" borderId="2" xfId="117" applyFont="1" applyFill="1" applyBorder="1" applyAlignment="1">
      <alignment horizontal="center" vertical="center" wrapText="1"/>
    </xf>
    <xf numFmtId="167" fontId="89" fillId="3" borderId="0" xfId="117" applyFont="1" applyFill="1"/>
    <xf numFmtId="0" fontId="102" fillId="0" borderId="2" xfId="299" applyFont="1" applyFill="1" applyBorder="1" applyAlignment="1">
      <alignment horizontal="center" vertical="center" wrapText="1"/>
    </xf>
    <xf numFmtId="0" fontId="94" fillId="0" borderId="2" xfId="299" applyFont="1" applyFill="1" applyBorder="1" applyAlignment="1">
      <alignment horizontal="center" vertical="center" wrapText="1"/>
    </xf>
    <xf numFmtId="0" fontId="106" fillId="0" borderId="2" xfId="299" applyFont="1" applyFill="1" applyBorder="1" applyAlignment="1">
      <alignment horizontal="center" vertical="center" wrapText="1"/>
    </xf>
    <xf numFmtId="0" fontId="0" fillId="0" borderId="2" xfId="0" applyFill="1" applyBorder="1"/>
    <xf numFmtId="0" fontId="0" fillId="0" borderId="0" xfId="0" applyFill="1"/>
    <xf numFmtId="0" fontId="84" fillId="3" borderId="0" xfId="264" applyFont="1" applyFill="1" applyBorder="1" applyAlignment="1">
      <alignment horizontal="center" vertical="center" wrapText="1"/>
    </xf>
    <xf numFmtId="0" fontId="110" fillId="3" borderId="0" xfId="0" applyFont="1" applyFill="1" applyBorder="1" applyAlignment="1">
      <alignment horizontal="center" vertical="center" wrapText="1"/>
    </xf>
    <xf numFmtId="0" fontId="111" fillId="3" borderId="0" xfId="0" applyFont="1" applyFill="1" applyBorder="1" applyAlignment="1">
      <alignment horizontal="center" vertical="center" wrapText="1"/>
    </xf>
    <xf numFmtId="0" fontId="112" fillId="3" borderId="0" xfId="0" applyFont="1" applyFill="1" applyBorder="1" applyAlignment="1">
      <alignment horizontal="center" vertical="center" wrapText="1"/>
    </xf>
    <xf numFmtId="14" fontId="84" fillId="3" borderId="0" xfId="42" applyNumberFormat="1" applyFont="1" applyFill="1" applyBorder="1" applyAlignment="1">
      <alignment horizontal="center" vertical="center" wrapText="1"/>
    </xf>
    <xf numFmtId="170" fontId="113" fillId="3" borderId="0" xfId="266" applyNumberFormat="1" applyFont="1" applyFill="1" applyBorder="1" applyAlignment="1">
      <alignment horizontal="right" vertical="center" wrapText="1"/>
    </xf>
    <xf numFmtId="165" fontId="113" fillId="3" borderId="0" xfId="267" applyNumberFormat="1" applyFont="1" applyFill="1" applyBorder="1" applyAlignment="1">
      <alignment horizontal="center" vertical="center" wrapText="1"/>
    </xf>
    <xf numFmtId="0" fontId="84" fillId="3" borderId="0" xfId="42" applyFont="1" applyFill="1" applyBorder="1" applyAlignment="1">
      <alignment horizontal="center" vertical="center" wrapText="1"/>
    </xf>
    <xf numFmtId="0" fontId="96" fillId="0" borderId="0" xfId="0" applyFont="1"/>
    <xf numFmtId="0" fontId="0" fillId="3" borderId="0" xfId="0" applyFont="1" applyFill="1" applyBorder="1" applyAlignment="1">
      <alignment horizontal="left" vertical="center" wrapText="1"/>
    </xf>
    <xf numFmtId="0" fontId="0" fillId="3" borderId="0" xfId="0" applyFont="1" applyFill="1" applyAlignment="1">
      <alignment horizontal="left" vertical="center" wrapText="1"/>
    </xf>
    <xf numFmtId="0" fontId="0" fillId="3" borderId="0" xfId="0" applyFill="1" applyAlignment="1">
      <alignment horizontal="left" vertical="center" wrapText="1"/>
    </xf>
    <xf numFmtId="166" fontId="64" fillId="3" borderId="0" xfId="296" applyFont="1" applyFill="1" applyBorder="1" applyAlignment="1">
      <alignment horizontal="left" vertical="center" wrapText="1"/>
    </xf>
    <xf numFmtId="0" fontId="99" fillId="9" borderId="2" xfId="1" applyFont="1" applyFill="1" applyBorder="1" applyAlignment="1">
      <alignment horizontal="left" vertical="center" wrapText="1"/>
    </xf>
    <xf numFmtId="0" fontId="94" fillId="0" borderId="17" xfId="299" applyFont="1" applyFill="1" applyBorder="1" applyAlignment="1">
      <alignment horizontal="left" vertical="center" wrapText="1"/>
    </xf>
    <xf numFmtId="0" fontId="0" fillId="3" borderId="0" xfId="0" applyFill="1" applyAlignment="1">
      <alignment horizontal="left" vertical="center"/>
    </xf>
    <xf numFmtId="0" fontId="109" fillId="0" borderId="2" xfId="0" applyFont="1" applyFill="1" applyBorder="1" applyAlignment="1">
      <alignment horizontal="center" vertical="center" wrapText="1"/>
    </xf>
    <xf numFmtId="0" fontId="109" fillId="0" borderId="2" xfId="0" applyFont="1" applyFill="1" applyBorder="1" applyAlignment="1">
      <alignment vertical="center" wrapText="1"/>
    </xf>
    <xf numFmtId="0" fontId="109" fillId="0" borderId="2" xfId="0" applyFont="1" applyFill="1" applyBorder="1"/>
    <xf numFmtId="49" fontId="94" fillId="0" borderId="17" xfId="299" applyNumberFormat="1" applyFont="1" applyFill="1" applyBorder="1" applyAlignment="1">
      <alignment horizontal="center" vertical="center" wrapText="1"/>
    </xf>
    <xf numFmtId="0" fontId="109" fillId="0" borderId="2" xfId="0" applyFont="1" applyFill="1" applyBorder="1" applyAlignment="1">
      <alignment horizontal="left" vertical="center" wrapText="1"/>
    </xf>
    <xf numFmtId="0" fontId="94" fillId="0" borderId="2" xfId="264" applyFont="1" applyFill="1" applyBorder="1" applyAlignment="1">
      <alignment horizontal="center" vertical="center" wrapText="1"/>
    </xf>
    <xf numFmtId="0" fontId="108" fillId="0" borderId="2" xfId="299" applyFont="1" applyFill="1" applyBorder="1" applyAlignment="1">
      <alignment horizontal="center" vertical="center" wrapText="1"/>
    </xf>
    <xf numFmtId="0" fontId="94" fillId="0" borderId="5" xfId="299" applyFont="1" applyFill="1" applyBorder="1" applyAlignment="1">
      <alignment horizontal="center" vertical="center" wrapText="1"/>
    </xf>
    <xf numFmtId="0" fontId="92" fillId="3" borderId="0" xfId="0" applyFont="1" applyFill="1" applyBorder="1" applyAlignment="1">
      <alignment horizontal="center" vertical="center"/>
    </xf>
    <xf numFmtId="49" fontId="0" fillId="3" borderId="0" xfId="0" applyNumberFormat="1" applyFill="1" applyBorder="1"/>
    <xf numFmtId="0" fontId="0" fillId="3" borderId="0" xfId="0" applyFill="1" applyBorder="1"/>
    <xf numFmtId="0" fontId="0" fillId="3" borderId="0" xfId="0" applyFill="1" applyBorder="1" applyAlignment="1">
      <alignment horizontal="left" vertical="center"/>
    </xf>
    <xf numFmtId="167" fontId="89" fillId="3" borderId="0" xfId="117" applyFont="1" applyFill="1" applyBorder="1"/>
    <xf numFmtId="0" fontId="73" fillId="3" borderId="0" xfId="0" applyFont="1" applyFill="1" applyBorder="1"/>
    <xf numFmtId="0" fontId="101" fillId="0" borderId="0" xfId="0" applyFont="1" applyFill="1" applyBorder="1"/>
    <xf numFmtId="0" fontId="0" fillId="0" borderId="0" xfId="0" applyFill="1" applyBorder="1"/>
    <xf numFmtId="0" fontId="108" fillId="4" borderId="2" xfId="299" applyFont="1" applyFill="1" applyBorder="1" applyAlignment="1">
      <alignment horizontal="center" vertical="center" wrapText="1"/>
    </xf>
    <xf numFmtId="0" fontId="108" fillId="4" borderId="17" xfId="299" applyFont="1" applyFill="1" applyBorder="1" applyAlignment="1">
      <alignment horizontal="center" vertical="center" wrapText="1"/>
    </xf>
    <xf numFmtId="0" fontId="108" fillId="4" borderId="17" xfId="299" applyFont="1" applyFill="1" applyBorder="1" applyAlignment="1">
      <alignment horizontal="left" vertical="center" wrapText="1"/>
    </xf>
    <xf numFmtId="0" fontId="102" fillId="8" borderId="2" xfId="299" applyFont="1" applyFill="1" applyBorder="1" applyAlignment="1">
      <alignment horizontal="center" vertical="center" wrapText="1"/>
    </xf>
    <xf numFmtId="0" fontId="94" fillId="8" borderId="2" xfId="299" applyFont="1" applyFill="1" applyBorder="1" applyAlignment="1">
      <alignment horizontal="center" vertical="center" wrapText="1"/>
    </xf>
    <xf numFmtId="0" fontId="94" fillId="8" borderId="17" xfId="299" applyFont="1" applyFill="1" applyBorder="1" applyAlignment="1">
      <alignment horizontal="center" vertical="center" wrapText="1"/>
    </xf>
    <xf numFmtId="0" fontId="94" fillId="8" borderId="17" xfId="299" applyFont="1" applyFill="1" applyBorder="1" applyAlignment="1">
      <alignment horizontal="left" vertical="center" wrapText="1"/>
    </xf>
    <xf numFmtId="49" fontId="94" fillId="8" borderId="17" xfId="299" applyNumberFormat="1" applyFont="1" applyFill="1" applyBorder="1" applyAlignment="1">
      <alignment horizontal="center" vertical="center" wrapText="1"/>
    </xf>
    <xf numFmtId="0" fontId="109" fillId="8" borderId="17" xfId="299" applyFont="1" applyFill="1" applyBorder="1" applyAlignment="1">
      <alignment horizontal="center" vertical="center" wrapText="1"/>
    </xf>
    <xf numFmtId="14" fontId="105" fillId="3" borderId="16" xfId="0" applyNumberFormat="1" applyFont="1" applyFill="1" applyBorder="1" applyAlignment="1">
      <alignment horizontal="center" vertical="center" wrapText="1"/>
    </xf>
    <xf numFmtId="0" fontId="105" fillId="3" borderId="16" xfId="0" applyFont="1" applyFill="1" applyBorder="1" applyAlignment="1">
      <alignment horizontal="center" vertical="center" wrapText="1"/>
    </xf>
    <xf numFmtId="0" fontId="101" fillId="4" borderId="2" xfId="0" applyFont="1" applyFill="1" applyBorder="1"/>
    <xf numFmtId="167" fontId="73" fillId="3" borderId="2" xfId="0" applyNumberFormat="1" applyFont="1" applyFill="1" applyBorder="1" applyAlignment="1">
      <alignment horizontal="center" vertical="center"/>
    </xf>
    <xf numFmtId="0" fontId="101" fillId="3" borderId="2" xfId="0" applyFont="1" applyFill="1" applyBorder="1" applyAlignment="1">
      <alignment horizontal="center" vertical="center"/>
    </xf>
    <xf numFmtId="14" fontId="101" fillId="3" borderId="2" xfId="0" applyNumberFormat="1" applyFont="1" applyFill="1" applyBorder="1" applyAlignment="1">
      <alignment horizontal="center" vertical="center"/>
    </xf>
    <xf numFmtId="0" fontId="101" fillId="3" borderId="2" xfId="0" applyFont="1" applyFill="1" applyBorder="1" applyAlignment="1">
      <alignment horizontal="center" vertical="center" wrapText="1"/>
    </xf>
    <xf numFmtId="167" fontId="101" fillId="3" borderId="2" xfId="0" applyNumberFormat="1" applyFont="1" applyFill="1" applyBorder="1"/>
    <xf numFmtId="167" fontId="101" fillId="3" borderId="2" xfId="0" applyNumberFormat="1" applyFont="1" applyFill="1" applyBorder="1" applyAlignment="1">
      <alignment horizontal="center" vertical="center"/>
    </xf>
    <xf numFmtId="167" fontId="105" fillId="3" borderId="2" xfId="117" applyFont="1" applyFill="1" applyBorder="1" applyAlignment="1">
      <alignment horizontal="center" vertical="center" wrapText="1"/>
    </xf>
    <xf numFmtId="0" fontId="105" fillId="3" borderId="2" xfId="117" applyNumberFormat="1" applyFont="1" applyFill="1" applyBorder="1" applyAlignment="1">
      <alignment horizontal="center" vertical="center" wrapText="1"/>
    </xf>
    <xf numFmtId="0" fontId="101" fillId="4" borderId="0" xfId="0" applyFont="1" applyFill="1" applyBorder="1"/>
    <xf numFmtId="0" fontId="101" fillId="3" borderId="3" xfId="0" applyFont="1" applyFill="1" applyBorder="1" applyAlignment="1">
      <alignment horizontal="center" vertical="center" wrapText="1"/>
    </xf>
    <xf numFmtId="0" fontId="101" fillId="3" borderId="19" xfId="0" applyFont="1" applyFill="1" applyBorder="1" applyAlignment="1">
      <alignment horizontal="center" vertical="center" wrapText="1"/>
    </xf>
    <xf numFmtId="0" fontId="101" fillId="3" borderId="11" xfId="0" applyFont="1" applyFill="1" applyBorder="1" applyAlignment="1">
      <alignment horizontal="center" vertical="center" wrapText="1"/>
    </xf>
    <xf numFmtId="0" fontId="101" fillId="3" borderId="0" xfId="0" applyFont="1" applyFill="1" applyBorder="1" applyAlignment="1">
      <alignment horizontal="center" vertical="center" wrapText="1"/>
    </xf>
    <xf numFmtId="0" fontId="101" fillId="3" borderId="0" xfId="0" applyFont="1" applyFill="1" applyBorder="1"/>
    <xf numFmtId="0" fontId="103" fillId="3" borderId="17" xfId="0" applyFont="1" applyFill="1" applyBorder="1" applyAlignment="1">
      <alignment horizontal="center" vertical="center" wrapText="1"/>
    </xf>
    <xf numFmtId="0" fontId="101" fillId="3" borderId="2" xfId="0" applyFont="1" applyFill="1" applyBorder="1" applyAlignment="1">
      <alignment vertical="center"/>
    </xf>
    <xf numFmtId="14" fontId="104" fillId="3" borderId="17" xfId="0" applyNumberFormat="1" applyFont="1" applyFill="1" applyBorder="1" applyAlignment="1">
      <alignment horizontal="center" vertical="center" wrapText="1"/>
    </xf>
    <xf numFmtId="14" fontId="102" fillId="3" borderId="2" xfId="0" applyNumberFormat="1" applyFont="1" applyFill="1" applyBorder="1" applyAlignment="1">
      <alignment horizontal="center" vertical="center" wrapText="1"/>
    </xf>
    <xf numFmtId="0" fontId="104" fillId="3" borderId="17" xfId="0" applyFont="1" applyFill="1" applyBorder="1" applyAlignment="1">
      <alignment horizontal="left" vertical="center" wrapText="1"/>
    </xf>
    <xf numFmtId="0" fontId="105" fillId="3" borderId="16" xfId="0" applyFont="1" applyFill="1" applyBorder="1" applyAlignment="1">
      <alignment horizontal="justify" vertical="center" wrapText="1"/>
    </xf>
    <xf numFmtId="0" fontId="104" fillId="3" borderId="17" xfId="0" applyFont="1" applyFill="1" applyBorder="1" applyAlignment="1">
      <alignment horizontal="center" vertical="center" wrapText="1"/>
    </xf>
    <xf numFmtId="0" fontId="105" fillId="3" borderId="4" xfId="0" applyFont="1" applyFill="1" applyBorder="1" applyAlignment="1">
      <alignment horizontal="center" vertical="center"/>
    </xf>
    <xf numFmtId="0" fontId="105" fillId="3" borderId="4" xfId="0" applyFont="1" applyFill="1" applyBorder="1" applyAlignment="1">
      <alignment horizontal="center" vertical="center" wrapText="1"/>
    </xf>
    <xf numFmtId="0" fontId="102" fillId="3" borderId="16" xfId="0" applyFont="1" applyFill="1" applyBorder="1" applyAlignment="1">
      <alignment horizontal="center" vertical="center" wrapText="1"/>
    </xf>
    <xf numFmtId="167" fontId="73" fillId="3" borderId="0" xfId="0" applyNumberFormat="1" applyFont="1" applyFill="1" applyBorder="1"/>
    <xf numFmtId="167" fontId="105" fillId="3" borderId="2" xfId="117" applyNumberFormat="1" applyFont="1" applyFill="1" applyBorder="1" applyAlignment="1">
      <alignment horizontal="center" vertical="center"/>
    </xf>
    <xf numFmtId="0" fontId="105" fillId="3" borderId="14" xfId="0" applyFont="1" applyFill="1" applyBorder="1" applyAlignment="1">
      <alignment horizontal="left" vertical="center"/>
    </xf>
    <xf numFmtId="49" fontId="102" fillId="3" borderId="17" xfId="0" applyNumberFormat="1" applyFont="1" applyFill="1" applyBorder="1" applyAlignment="1">
      <alignment horizontal="center" vertical="center"/>
    </xf>
    <xf numFmtId="15" fontId="105" fillId="3" borderId="17" xfId="0" applyNumberFormat="1" applyFont="1" applyFill="1" applyBorder="1" applyAlignment="1">
      <alignment horizontal="center" vertical="center"/>
    </xf>
    <xf numFmtId="0" fontId="109" fillId="8" borderId="2" xfId="0" applyFont="1" applyFill="1" applyBorder="1" applyAlignment="1">
      <alignment horizontal="center" vertical="center" wrapText="1"/>
    </xf>
    <xf numFmtId="0" fontId="109" fillId="8" borderId="2" xfId="0" applyFont="1" applyFill="1" applyBorder="1" applyAlignment="1">
      <alignment vertical="center" wrapText="1"/>
    </xf>
    <xf numFmtId="0" fontId="109" fillId="8" borderId="2" xfId="0" applyFont="1" applyFill="1" applyBorder="1" applyAlignment="1">
      <alignment horizontal="center" vertical="center"/>
    </xf>
    <xf numFmtId="0" fontId="109" fillId="8" borderId="2" xfId="0" applyFont="1" applyFill="1" applyBorder="1" applyAlignment="1">
      <alignment horizontal="left" vertical="center" wrapText="1"/>
    </xf>
    <xf numFmtId="0" fontId="109" fillId="8" borderId="2" xfId="299" applyFont="1" applyFill="1" applyBorder="1" applyAlignment="1">
      <alignment horizontal="center" vertical="center" wrapText="1"/>
    </xf>
    <xf numFmtId="0" fontId="94" fillId="8" borderId="2" xfId="299" applyFont="1" applyFill="1" applyBorder="1" applyAlignment="1">
      <alignment horizontal="left" vertical="center" wrapText="1"/>
    </xf>
    <xf numFmtId="0" fontId="117" fillId="4" borderId="2" xfId="299" applyFont="1" applyFill="1" applyBorder="1" applyAlignment="1">
      <alignment horizontal="center" vertical="center" wrapText="1"/>
    </xf>
    <xf numFmtId="0" fontId="108" fillId="4" borderId="2" xfId="299" applyFont="1" applyFill="1" applyBorder="1" applyAlignment="1">
      <alignment horizontal="left" vertical="center" wrapText="1"/>
    </xf>
    <xf numFmtId="0" fontId="102" fillId="4" borderId="2" xfId="299" applyFont="1" applyFill="1" applyBorder="1" applyAlignment="1">
      <alignment horizontal="center" vertical="center" wrapText="1"/>
    </xf>
    <xf numFmtId="0" fontId="109" fillId="5" borderId="2" xfId="299" applyFont="1" applyFill="1" applyBorder="1" applyAlignment="1">
      <alignment horizontal="center" vertical="center" wrapText="1"/>
    </xf>
    <xf numFmtId="0" fontId="101" fillId="4" borderId="0" xfId="0" applyFont="1" applyFill="1" applyAlignment="1">
      <alignment horizontal="center" vertical="center"/>
    </xf>
    <xf numFmtId="0" fontId="73" fillId="3" borderId="0" xfId="0" applyFont="1" applyFill="1" applyAlignment="1">
      <alignment horizontal="center" vertical="center"/>
    </xf>
    <xf numFmtId="14" fontId="105" fillId="3" borderId="2" xfId="0" applyNumberFormat="1" applyFont="1" applyFill="1" applyBorder="1" applyAlignment="1">
      <alignment horizontal="left" vertical="center"/>
    </xf>
    <xf numFmtId="14" fontId="105" fillId="3" borderId="2" xfId="0" applyNumberFormat="1" applyFont="1" applyFill="1" applyBorder="1" applyAlignment="1">
      <alignment horizontal="left" vertical="center" wrapText="1"/>
    </xf>
    <xf numFmtId="14" fontId="119" fillId="3" borderId="2" xfId="0" applyNumberFormat="1" applyFont="1" applyFill="1" applyBorder="1" applyAlignment="1">
      <alignment horizontal="left" vertical="center"/>
    </xf>
    <xf numFmtId="167" fontId="105" fillId="3" borderId="2" xfId="117" applyNumberFormat="1" applyFont="1" applyFill="1" applyBorder="1" applyAlignment="1">
      <alignment horizontal="center" vertical="center" wrapText="1"/>
    </xf>
    <xf numFmtId="49" fontId="105" fillId="3" borderId="2" xfId="0" applyNumberFormat="1" applyFont="1" applyFill="1" applyBorder="1" applyAlignment="1">
      <alignment horizontal="center" vertical="center" wrapText="1"/>
    </xf>
    <xf numFmtId="0" fontId="101" fillId="3" borderId="2" xfId="0" applyFont="1" applyFill="1" applyBorder="1" applyAlignment="1">
      <alignment wrapText="1"/>
    </xf>
    <xf numFmtId="0" fontId="101" fillId="3" borderId="2" xfId="0" applyFont="1" applyFill="1" applyBorder="1" applyAlignment="1">
      <alignment vertical="center" wrapText="1"/>
    </xf>
    <xf numFmtId="0" fontId="120" fillId="4" borderId="2" xfId="299" applyFont="1" applyFill="1" applyBorder="1" applyAlignment="1">
      <alignment horizontal="center" vertical="center" wrapText="1"/>
    </xf>
    <xf numFmtId="0" fontId="121" fillId="4" borderId="2" xfId="264" applyFont="1" applyFill="1" applyBorder="1" applyAlignment="1">
      <alignment horizontal="center" vertical="center" wrapText="1"/>
    </xf>
    <xf numFmtId="0" fontId="120" fillId="4" borderId="17" xfId="299" applyFont="1" applyFill="1" applyBorder="1" applyAlignment="1">
      <alignment horizontal="center" vertical="center" wrapText="1"/>
    </xf>
    <xf numFmtId="0" fontId="122" fillId="4" borderId="2" xfId="0" applyFont="1" applyFill="1" applyBorder="1" applyAlignment="1">
      <alignment horizontal="center" vertical="center" wrapText="1"/>
    </xf>
    <xf numFmtId="0" fontId="120" fillId="4" borderId="17" xfId="299" applyFont="1" applyFill="1" applyBorder="1" applyAlignment="1">
      <alignment horizontal="left" vertical="center" wrapText="1"/>
    </xf>
    <xf numFmtId="0" fontId="102" fillId="8" borderId="16" xfId="299" applyFont="1" applyFill="1" applyBorder="1" applyAlignment="1">
      <alignment horizontal="center" vertical="center" wrapText="1"/>
    </xf>
    <xf numFmtId="0" fontId="94" fillId="8" borderId="16" xfId="299" applyFont="1" applyFill="1" applyBorder="1" applyAlignment="1">
      <alignment horizontal="center" vertical="center" wrapText="1"/>
    </xf>
    <xf numFmtId="0" fontId="94" fillId="8" borderId="20" xfId="299" applyFont="1" applyFill="1" applyBorder="1" applyAlignment="1">
      <alignment horizontal="center" vertical="center" wrapText="1"/>
    </xf>
    <xf numFmtId="0" fontId="109" fillId="8" borderId="16" xfId="299" applyFont="1" applyFill="1" applyBorder="1" applyAlignment="1">
      <alignment horizontal="center" vertical="center" wrapText="1"/>
    </xf>
    <xf numFmtId="0" fontId="94" fillId="8" borderId="20" xfId="299" applyFont="1" applyFill="1" applyBorder="1" applyAlignment="1">
      <alignment horizontal="left" vertical="center" wrapText="1"/>
    </xf>
    <xf numFmtId="0" fontId="101" fillId="0" borderId="2" xfId="0" applyFont="1" applyFill="1" applyBorder="1"/>
    <xf numFmtId="0" fontId="73" fillId="0" borderId="2" xfId="0" applyFont="1" applyFill="1" applyBorder="1"/>
    <xf numFmtId="0" fontId="102" fillId="3" borderId="4" xfId="0" applyFont="1" applyFill="1" applyBorder="1" applyAlignment="1">
      <alignment horizontal="center" vertical="center" wrapText="1"/>
    </xf>
    <xf numFmtId="0" fontId="0" fillId="0" borderId="16" xfId="0" applyFill="1" applyBorder="1"/>
    <xf numFmtId="0" fontId="73" fillId="0" borderId="16" xfId="0" applyFont="1" applyFill="1" applyBorder="1"/>
    <xf numFmtId="0" fontId="94" fillId="0" borderId="17" xfId="299" applyFont="1" applyFill="1" applyBorder="1" applyAlignment="1">
      <alignment horizontal="center" vertical="center" wrapText="1"/>
    </xf>
    <xf numFmtId="0" fontId="94" fillId="5" borderId="17" xfId="299" applyFont="1" applyFill="1" applyBorder="1" applyAlignment="1">
      <alignment horizontal="center" vertical="center" wrapText="1"/>
    </xf>
    <xf numFmtId="44" fontId="105" fillId="3" borderId="2" xfId="0" applyNumberFormat="1" applyFont="1" applyFill="1" applyBorder="1" applyAlignment="1">
      <alignment horizontal="left" vertical="center"/>
    </xf>
    <xf numFmtId="0" fontId="73" fillId="0" borderId="0" xfId="0" applyFont="1" applyFill="1" applyBorder="1"/>
    <xf numFmtId="49" fontId="94" fillId="8" borderId="2" xfId="299" applyNumberFormat="1" applyFont="1" applyFill="1" applyBorder="1" applyAlignment="1">
      <alignment horizontal="center" vertical="center" wrapText="1"/>
    </xf>
    <xf numFmtId="0" fontId="109" fillId="0" borderId="2" xfId="299" applyFont="1" applyFill="1" applyBorder="1" applyAlignment="1">
      <alignment horizontal="center" vertical="center" wrapText="1"/>
    </xf>
    <xf numFmtId="49" fontId="94" fillId="0" borderId="2" xfId="299" applyNumberFormat="1" applyFont="1" applyFill="1" applyBorder="1" applyAlignment="1">
      <alignment horizontal="center" vertical="center" wrapText="1"/>
    </xf>
    <xf numFmtId="0" fontId="94" fillId="0" borderId="2" xfId="299" applyFont="1" applyFill="1" applyBorder="1" applyAlignment="1">
      <alignment horizontal="left" vertical="center" wrapText="1"/>
    </xf>
    <xf numFmtId="0" fontId="106" fillId="0" borderId="17" xfId="299" applyFont="1" applyFill="1" applyBorder="1" applyAlignment="1">
      <alignment horizontal="center" vertical="center" wrapText="1"/>
    </xf>
    <xf numFmtId="0" fontId="106" fillId="0" borderId="17" xfId="299" applyFont="1" applyFill="1" applyBorder="1" applyAlignment="1">
      <alignment horizontal="left" vertical="center" wrapText="1"/>
    </xf>
    <xf numFmtId="0" fontId="94" fillId="8" borderId="5" xfId="299" applyFont="1" applyFill="1" applyBorder="1" applyAlignment="1">
      <alignment horizontal="center" vertical="center" wrapText="1"/>
    </xf>
    <xf numFmtId="0" fontId="103" fillId="5" borderId="2" xfId="299" applyFont="1" applyFill="1" applyBorder="1" applyAlignment="1">
      <alignment horizontal="center" vertical="center" wrapText="1"/>
    </xf>
    <xf numFmtId="0" fontId="102" fillId="5" borderId="17" xfId="299" applyFont="1" applyFill="1" applyBorder="1" applyAlignment="1">
      <alignment horizontal="center" vertical="center" wrapText="1"/>
    </xf>
    <xf numFmtId="0" fontId="109" fillId="8" borderId="2" xfId="0" applyFont="1" applyFill="1" applyBorder="1"/>
    <xf numFmtId="49" fontId="94" fillId="5" borderId="17" xfId="299" applyNumberFormat="1" applyFont="1" applyFill="1" applyBorder="1" applyAlignment="1">
      <alignment horizontal="center" vertical="center" wrapText="1"/>
    </xf>
    <xf numFmtId="49" fontId="108" fillId="4" borderId="2" xfId="299" applyNumberFormat="1" applyFont="1" applyFill="1" applyBorder="1" applyAlignment="1">
      <alignment horizontal="center" vertical="center" wrapText="1"/>
    </xf>
    <xf numFmtId="49" fontId="109" fillId="0" borderId="2" xfId="299" applyNumberFormat="1" applyFont="1" applyFill="1" applyBorder="1"/>
    <xf numFmtId="49" fontId="73" fillId="0" borderId="2" xfId="0" applyNumberFormat="1" applyFont="1" applyFill="1" applyBorder="1"/>
    <xf numFmtId="49" fontId="73" fillId="8" borderId="2" xfId="0" applyNumberFormat="1" applyFont="1" applyFill="1" applyBorder="1"/>
    <xf numFmtId="49" fontId="109" fillId="0" borderId="2" xfId="0" applyNumberFormat="1" applyFont="1" applyFill="1" applyBorder="1"/>
    <xf numFmtId="49" fontId="109" fillId="8" borderId="2" xfId="0" applyNumberFormat="1" applyFont="1" applyFill="1" applyBorder="1"/>
    <xf numFmtId="14" fontId="105" fillId="3" borderId="0" xfId="0" applyNumberFormat="1" applyFont="1" applyFill="1" applyBorder="1" applyAlignment="1">
      <alignment horizontal="center" vertical="center" wrapText="1"/>
    </xf>
    <xf numFmtId="0" fontId="105" fillId="3" borderId="0" xfId="0" applyFont="1" applyFill="1" applyBorder="1" applyAlignment="1">
      <alignment horizontal="center" vertical="center" wrapText="1"/>
    </xf>
    <xf numFmtId="0" fontId="101" fillId="3" borderId="0" xfId="0" applyFont="1" applyFill="1" applyBorder="1" applyAlignment="1">
      <alignment horizontal="center" vertical="center"/>
    </xf>
    <xf numFmtId="167" fontId="101" fillId="3" borderId="0" xfId="0" applyNumberFormat="1" applyFont="1" applyFill="1" applyBorder="1" applyAlignment="1">
      <alignment horizontal="center" vertical="center"/>
    </xf>
    <xf numFmtId="14" fontId="101" fillId="3" borderId="0" xfId="0" applyNumberFormat="1" applyFont="1" applyFill="1" applyBorder="1" applyAlignment="1">
      <alignment horizontal="center" vertical="center"/>
    </xf>
    <xf numFmtId="0" fontId="109" fillId="5" borderId="2" xfId="0" applyFont="1" applyFill="1" applyBorder="1" applyAlignment="1">
      <alignment horizontal="center" vertical="center" wrapText="1"/>
    </xf>
    <xf numFmtId="0" fontId="103" fillId="0" borderId="2" xfId="299" applyFont="1" applyFill="1" applyBorder="1" applyAlignment="1">
      <alignment horizontal="center" vertical="center" wrapText="1"/>
    </xf>
    <xf numFmtId="0" fontId="109" fillId="0" borderId="2" xfId="0" applyFont="1" applyFill="1" applyBorder="1" applyAlignment="1">
      <alignment horizontal="center" vertical="center"/>
    </xf>
    <xf numFmtId="0" fontId="102" fillId="0" borderId="17" xfId="299" applyFont="1" applyFill="1" applyBorder="1" applyAlignment="1">
      <alignment horizontal="center" vertical="center" wrapText="1"/>
    </xf>
    <xf numFmtId="0" fontId="102" fillId="0" borderId="2" xfId="299" applyFont="1" applyFill="1" applyBorder="1" applyAlignment="1">
      <alignment horizontal="left" vertical="center" wrapText="1"/>
    </xf>
    <xf numFmtId="0" fontId="103" fillId="0" borderId="17" xfId="299" applyFont="1" applyFill="1" applyBorder="1" applyAlignment="1">
      <alignment horizontal="center" vertical="center" wrapText="1"/>
    </xf>
    <xf numFmtId="0" fontId="102" fillId="0" borderId="17" xfId="299" applyFont="1" applyFill="1" applyBorder="1" applyAlignment="1">
      <alignment horizontal="left" vertical="center" wrapText="1"/>
    </xf>
    <xf numFmtId="0" fontId="109" fillId="0" borderId="17" xfId="0" applyFont="1" applyFill="1" applyBorder="1" applyAlignment="1">
      <alignment horizontal="center" vertical="center" wrapText="1"/>
    </xf>
    <xf numFmtId="0" fontId="109" fillId="0" borderId="17" xfId="0" applyFont="1" applyFill="1" applyBorder="1" applyAlignment="1">
      <alignment horizontal="center" vertical="center"/>
    </xf>
    <xf numFmtId="0" fontId="109" fillId="0" borderId="2" xfId="299" applyFont="1" applyFill="1" applyBorder="1" applyAlignment="1">
      <alignment horizontal="left" vertical="center" wrapText="1"/>
    </xf>
    <xf numFmtId="0" fontId="123" fillId="4" borderId="2" xfId="299" applyFont="1" applyFill="1" applyBorder="1" applyAlignment="1">
      <alignment horizontal="center" vertical="center" wrapText="1"/>
    </xf>
    <xf numFmtId="0" fontId="123" fillId="4" borderId="17" xfId="299" applyFont="1" applyFill="1" applyBorder="1" applyAlignment="1">
      <alignment horizontal="center" vertical="center" wrapText="1"/>
    </xf>
    <xf numFmtId="0" fontId="103" fillId="5" borderId="2" xfId="299" applyFont="1" applyFill="1" applyBorder="1" applyAlignment="1">
      <alignment horizontal="left" vertical="center" wrapText="1"/>
    </xf>
    <xf numFmtId="0" fontId="102" fillId="0" borderId="0" xfId="299" applyFont="1" applyFill="1" applyBorder="1" applyAlignment="1">
      <alignment horizontal="center" vertical="center" wrapText="1"/>
    </xf>
    <xf numFmtId="0" fontId="102" fillId="5" borderId="2" xfId="299" applyFont="1" applyFill="1" applyBorder="1" applyAlignment="1">
      <alignment horizontal="center" vertical="center" wrapText="1"/>
    </xf>
    <xf numFmtId="0" fontId="103" fillId="0" borderId="0" xfId="299" applyFont="1" applyFill="1" applyBorder="1" applyAlignment="1">
      <alignment horizontal="center" vertical="center" wrapText="1"/>
    </xf>
    <xf numFmtId="0" fontId="102" fillId="5" borderId="17" xfId="299" applyFont="1" applyFill="1" applyBorder="1" applyAlignment="1">
      <alignment horizontal="left" vertical="center" wrapText="1"/>
    </xf>
    <xf numFmtId="0" fontId="124" fillId="4" borderId="2" xfId="299" applyFont="1" applyFill="1" applyBorder="1" applyAlignment="1">
      <alignment horizontal="left" vertical="center" wrapText="1"/>
    </xf>
    <xf numFmtId="0" fontId="102" fillId="0" borderId="0" xfId="299" applyFont="1" applyFill="1" applyBorder="1" applyAlignment="1">
      <alignment horizontal="left" vertical="center" wrapText="1"/>
    </xf>
    <xf numFmtId="0" fontId="108" fillId="8" borderId="17" xfId="299" applyFont="1" applyFill="1" applyBorder="1" applyAlignment="1">
      <alignment vertical="center" wrapText="1"/>
    </xf>
    <xf numFmtId="0" fontId="94" fillId="8" borderId="17" xfId="299" applyFont="1" applyFill="1" applyBorder="1" applyAlignment="1">
      <alignment vertical="center" wrapText="1"/>
    </xf>
    <xf numFmtId="0" fontId="94" fillId="8" borderId="2" xfId="264" applyFont="1" applyFill="1" applyBorder="1" applyAlignment="1">
      <alignment horizontal="center" vertical="center" wrapText="1"/>
    </xf>
    <xf numFmtId="0" fontId="103" fillId="8" borderId="2" xfId="299" applyFont="1" applyFill="1" applyBorder="1" applyAlignment="1">
      <alignment horizontal="center" vertical="center" wrapText="1"/>
    </xf>
    <xf numFmtId="0" fontId="102" fillId="8" borderId="17" xfId="299" applyFont="1" applyFill="1" applyBorder="1" applyAlignment="1">
      <alignment horizontal="center" vertical="center" wrapText="1"/>
    </xf>
    <xf numFmtId="0" fontId="102" fillId="8" borderId="2" xfId="299" applyFont="1" applyFill="1" applyBorder="1" applyAlignment="1">
      <alignment horizontal="left" vertical="center" wrapText="1"/>
    </xf>
    <xf numFmtId="167" fontId="125" fillId="3" borderId="0" xfId="117" applyFont="1" applyFill="1" applyAlignment="1">
      <alignment vertical="center" wrapText="1"/>
    </xf>
    <xf numFmtId="167" fontId="94" fillId="3" borderId="17" xfId="117" applyFont="1" applyFill="1" applyBorder="1" applyAlignment="1">
      <alignment vertical="center" wrapText="1"/>
    </xf>
    <xf numFmtId="167" fontId="94" fillId="0" borderId="17" xfId="117" applyFont="1" applyFill="1" applyBorder="1" applyAlignment="1">
      <alignment vertical="center" wrapText="1"/>
    </xf>
    <xf numFmtId="167" fontId="120" fillId="4" borderId="17" xfId="117" applyFont="1" applyFill="1" applyBorder="1" applyAlignment="1">
      <alignment vertical="center" wrapText="1"/>
    </xf>
    <xf numFmtId="167" fontId="106" fillId="0" borderId="17" xfId="117" applyFont="1" applyFill="1" applyBorder="1" applyAlignment="1">
      <alignment vertical="center" wrapText="1"/>
    </xf>
    <xf numFmtId="167" fontId="108" fillId="4" borderId="17" xfId="117" applyFont="1" applyFill="1" applyBorder="1" applyAlignment="1">
      <alignment vertical="center" wrapText="1"/>
    </xf>
    <xf numFmtId="167" fontId="94" fillId="8" borderId="17" xfId="117" applyFont="1" applyFill="1" applyBorder="1" applyAlignment="1">
      <alignment vertical="center" wrapText="1"/>
    </xf>
    <xf numFmtId="167" fontId="109" fillId="0" borderId="2" xfId="117" applyFont="1" applyFill="1" applyBorder="1" applyAlignment="1">
      <alignment vertical="center"/>
    </xf>
    <xf numFmtId="167" fontId="109" fillId="8" borderId="2" xfId="117" applyFont="1" applyFill="1" applyBorder="1" applyAlignment="1">
      <alignment vertical="center"/>
    </xf>
    <xf numFmtId="167" fontId="94" fillId="8" borderId="2" xfId="117" applyFont="1" applyFill="1" applyBorder="1" applyAlignment="1">
      <alignment vertical="center" wrapText="1"/>
    </xf>
    <xf numFmtId="167" fontId="108" fillId="4" borderId="2" xfId="117" applyFont="1" applyFill="1" applyBorder="1" applyAlignment="1">
      <alignment vertical="center" wrapText="1"/>
    </xf>
    <xf numFmtId="167" fontId="94" fillId="8" borderId="16" xfId="117" applyFont="1" applyFill="1" applyBorder="1" applyAlignment="1">
      <alignment vertical="center" wrapText="1"/>
    </xf>
    <xf numFmtId="167" fontId="94" fillId="0" borderId="2" xfId="117" applyFont="1" applyFill="1" applyBorder="1" applyAlignment="1">
      <alignment vertical="center" wrapText="1"/>
    </xf>
    <xf numFmtId="5" fontId="102" fillId="0" borderId="2" xfId="117" applyNumberFormat="1" applyFont="1" applyFill="1" applyBorder="1" applyAlignment="1">
      <alignment vertical="center" wrapText="1"/>
    </xf>
    <xf numFmtId="5" fontId="102" fillId="8" borderId="2" xfId="117" applyNumberFormat="1" applyFont="1" applyFill="1" applyBorder="1" applyAlignment="1">
      <alignment vertical="center" wrapText="1"/>
    </xf>
    <xf numFmtId="5" fontId="123" fillId="4" borderId="2" xfId="117" applyNumberFormat="1" applyFont="1" applyFill="1" applyBorder="1" applyAlignment="1">
      <alignment vertical="center" wrapText="1"/>
    </xf>
    <xf numFmtId="167" fontId="109" fillId="0" borderId="2" xfId="117" applyFont="1" applyFill="1" applyBorder="1" applyAlignment="1">
      <alignment vertical="center" wrapText="1"/>
    </xf>
    <xf numFmtId="5" fontId="102" fillId="5" borderId="2" xfId="117" applyNumberFormat="1" applyFont="1" applyFill="1" applyBorder="1" applyAlignment="1">
      <alignment vertical="center" wrapText="1"/>
    </xf>
    <xf numFmtId="167" fontId="103" fillId="0" borderId="2" xfId="117" applyFont="1" applyFill="1" applyBorder="1" applyAlignment="1">
      <alignment vertical="center" wrapText="1"/>
    </xf>
    <xf numFmtId="167" fontId="103" fillId="5" borderId="2" xfId="117" applyFont="1" applyFill="1" applyBorder="1" applyAlignment="1">
      <alignment vertical="center" wrapText="1"/>
    </xf>
    <xf numFmtId="5" fontId="102" fillId="5" borderId="17" xfId="117" applyNumberFormat="1" applyFont="1" applyFill="1" applyBorder="1" applyAlignment="1">
      <alignment vertical="center" wrapText="1"/>
    </xf>
    <xf numFmtId="5" fontId="102" fillId="0" borderId="0" xfId="117" applyNumberFormat="1" applyFont="1" applyFill="1" applyBorder="1" applyAlignment="1">
      <alignment vertical="center" wrapText="1"/>
    </xf>
    <xf numFmtId="167" fontId="94" fillId="5" borderId="17" xfId="117" applyFont="1" applyFill="1" applyBorder="1" applyAlignment="1">
      <alignment vertical="center" wrapText="1"/>
    </xf>
    <xf numFmtId="0" fontId="94" fillId="5" borderId="2" xfId="299" applyFont="1" applyFill="1" applyBorder="1" applyAlignment="1">
      <alignment horizontal="center" vertical="center" wrapText="1"/>
    </xf>
    <xf numFmtId="0" fontId="94" fillId="8" borderId="2" xfId="299" applyFont="1" applyFill="1" applyBorder="1" applyAlignment="1">
      <alignment vertical="center" wrapText="1"/>
    </xf>
    <xf numFmtId="0" fontId="0" fillId="3" borderId="0" xfId="0" applyFill="1" applyBorder="1" applyAlignment="1">
      <alignment horizontal="center"/>
    </xf>
    <xf numFmtId="0" fontId="0" fillId="3" borderId="0" xfId="0" applyFill="1" applyAlignment="1">
      <alignment horizontal="center"/>
    </xf>
    <xf numFmtId="0" fontId="108" fillId="8" borderId="2" xfId="299" applyFont="1" applyFill="1" applyBorder="1" applyAlignment="1">
      <alignment vertical="center" wrapText="1"/>
    </xf>
    <xf numFmtId="0" fontId="108" fillId="8" borderId="17" xfId="299" applyFont="1" applyFill="1" applyBorder="1" applyAlignment="1">
      <alignment horizontal="center" vertical="center" wrapText="1"/>
    </xf>
    <xf numFmtId="0" fontId="69" fillId="3" borderId="0" xfId="0" applyFont="1" applyFill="1" applyBorder="1" applyAlignment="1">
      <alignment horizontal="center" vertical="center" wrapText="1"/>
    </xf>
    <xf numFmtId="0" fontId="82" fillId="3" borderId="0" xfId="0" applyFont="1" applyFill="1" applyBorder="1" applyAlignment="1">
      <alignment horizontal="center" vertical="center" wrapText="1"/>
    </xf>
    <xf numFmtId="0" fontId="103" fillId="4" borderId="2" xfId="299" applyFont="1" applyFill="1" applyBorder="1" applyAlignment="1">
      <alignment horizontal="center" vertical="center" wrapText="1"/>
    </xf>
    <xf numFmtId="0" fontId="0" fillId="0" borderId="13" xfId="0" applyBorder="1" applyAlignment="1">
      <alignment horizontal="center" vertical="center" wrapText="1"/>
    </xf>
    <xf numFmtId="0" fontId="39" fillId="0" borderId="4"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18" xfId="0" applyFont="1" applyBorder="1" applyAlignment="1">
      <alignment horizontal="center" vertical="center" wrapText="1"/>
    </xf>
    <xf numFmtId="0" fontId="73" fillId="3" borderId="0" xfId="0" applyFont="1" applyFill="1" applyBorder="1" applyAlignment="1">
      <alignment horizontal="center" vertical="center" wrapText="1"/>
    </xf>
    <xf numFmtId="0" fontId="73" fillId="3" borderId="0" xfId="0" applyFont="1" applyFill="1" applyBorder="1" applyAlignment="1">
      <alignment horizontal="left" vertical="center" wrapText="1"/>
    </xf>
    <xf numFmtId="0" fontId="115" fillId="3" borderId="2" xfId="0" applyFont="1" applyFill="1" applyBorder="1" applyAlignment="1">
      <alignment horizontal="center" vertical="center" wrapText="1"/>
    </xf>
    <xf numFmtId="0" fontId="96" fillId="3" borderId="2" xfId="0" applyFont="1" applyFill="1" applyBorder="1" applyAlignment="1">
      <alignment horizontal="center" vertical="center" wrapText="1"/>
    </xf>
    <xf numFmtId="0" fontId="115" fillId="3" borderId="16" xfId="0" quotePrefix="1" applyFont="1" applyFill="1" applyBorder="1" applyAlignment="1">
      <alignment horizontal="center" vertical="center" wrapText="1"/>
    </xf>
    <xf numFmtId="0" fontId="115" fillId="3" borderId="2" xfId="0" quotePrefix="1" applyFont="1" applyFill="1" applyBorder="1" applyAlignment="1">
      <alignment horizontal="center" vertical="center" wrapText="1"/>
    </xf>
    <xf numFmtId="0" fontId="115" fillId="3" borderId="17" xfId="0" applyFont="1" applyFill="1" applyBorder="1" applyAlignment="1">
      <alignment horizontal="left" vertical="center" wrapText="1"/>
    </xf>
    <xf numFmtId="0" fontId="115" fillId="3" borderId="2" xfId="0" applyFont="1" applyFill="1" applyBorder="1" applyAlignment="1">
      <alignment horizontal="left" vertical="center" wrapText="1"/>
    </xf>
    <xf numFmtId="0" fontId="115" fillId="3" borderId="4" xfId="0" applyFont="1" applyFill="1" applyBorder="1" applyAlignment="1">
      <alignment horizontal="left" vertical="center" wrapText="1"/>
    </xf>
    <xf numFmtId="0" fontId="115" fillId="3" borderId="5" xfId="0" applyFont="1" applyFill="1" applyBorder="1" applyAlignment="1">
      <alignment horizontal="left" vertical="center" wrapText="1"/>
    </xf>
    <xf numFmtId="0" fontId="96" fillId="3" borderId="6" xfId="0" applyFont="1" applyFill="1" applyBorder="1" applyAlignment="1">
      <alignment horizontal="center" vertical="center" wrapText="1"/>
    </xf>
    <xf numFmtId="0" fontId="96" fillId="3" borderId="7" xfId="0" applyFont="1" applyFill="1" applyBorder="1" applyAlignment="1">
      <alignment horizontal="center" vertical="center" wrapText="1"/>
    </xf>
    <xf numFmtId="0" fontId="96" fillId="3" borderId="8" xfId="0" applyFont="1" applyFill="1" applyBorder="1" applyAlignment="1">
      <alignment horizontal="center" vertical="center" wrapText="1"/>
    </xf>
    <xf numFmtId="0" fontId="96" fillId="3" borderId="9" xfId="0" applyFont="1" applyFill="1" applyBorder="1" applyAlignment="1">
      <alignment horizontal="center" vertical="center" wrapText="1"/>
    </xf>
    <xf numFmtId="0" fontId="96" fillId="3" borderId="0" xfId="0" applyFont="1" applyFill="1" applyBorder="1" applyAlignment="1">
      <alignment horizontal="center" vertical="center" wrapText="1"/>
    </xf>
    <xf numFmtId="0" fontId="96" fillId="3" borderId="10" xfId="0" applyFont="1" applyFill="1" applyBorder="1" applyAlignment="1">
      <alignment horizontal="center" vertical="center" wrapText="1"/>
    </xf>
    <xf numFmtId="0" fontId="96" fillId="3" borderId="12" xfId="0" applyFont="1" applyFill="1" applyBorder="1" applyAlignment="1">
      <alignment horizontal="center" vertical="center" wrapText="1"/>
    </xf>
    <xf numFmtId="0" fontId="96" fillId="3" borderId="13" xfId="0" applyFont="1" applyFill="1" applyBorder="1" applyAlignment="1">
      <alignment horizontal="center" vertical="center" wrapText="1"/>
    </xf>
    <xf numFmtId="0" fontId="96" fillId="3" borderId="14" xfId="0" applyFont="1" applyFill="1" applyBorder="1" applyAlignment="1">
      <alignment horizontal="center" vertical="center" wrapText="1"/>
    </xf>
    <xf numFmtId="165" fontId="116" fillId="3" borderId="4" xfId="0" applyNumberFormat="1" applyFont="1" applyFill="1" applyBorder="1" applyAlignment="1">
      <alignment horizontal="right" vertical="center" wrapText="1"/>
    </xf>
    <xf numFmtId="165" fontId="116" fillId="3" borderId="5" xfId="0" applyNumberFormat="1" applyFont="1" applyFill="1" applyBorder="1" applyAlignment="1">
      <alignment horizontal="right" vertical="center" wrapText="1"/>
    </xf>
    <xf numFmtId="170" fontId="73" fillId="3" borderId="2" xfId="0" applyNumberFormat="1" applyFont="1" applyFill="1" applyBorder="1" applyAlignment="1">
      <alignment horizontal="right" vertical="center" wrapText="1"/>
    </xf>
    <xf numFmtId="166" fontId="73" fillId="3" borderId="2" xfId="296" applyFont="1" applyFill="1" applyBorder="1" applyAlignment="1">
      <alignment horizontal="right" vertical="center" wrapText="1"/>
    </xf>
    <xf numFmtId="14" fontId="116" fillId="5" borderId="4" xfId="0" applyNumberFormat="1" applyFont="1" applyFill="1" applyBorder="1" applyAlignment="1">
      <alignment horizontal="right" vertical="center" wrapText="1"/>
    </xf>
    <xf numFmtId="14" fontId="116" fillId="5" borderId="5" xfId="0" applyNumberFormat="1" applyFont="1" applyFill="1" applyBorder="1" applyAlignment="1">
      <alignment horizontal="right" vertical="center" wrapText="1"/>
    </xf>
    <xf numFmtId="0" fontId="114" fillId="3" borderId="7" xfId="0" applyFont="1" applyFill="1" applyBorder="1" applyAlignment="1">
      <alignment horizontal="center" vertical="top" wrapText="1"/>
    </xf>
    <xf numFmtId="0" fontId="118" fillId="3" borderId="15" xfId="0" applyFont="1" applyFill="1" applyBorder="1" applyAlignment="1">
      <alignment horizontal="left" vertical="center" wrapText="1"/>
    </xf>
    <xf numFmtId="166" fontId="64" fillId="3" borderId="0" xfId="296" applyFont="1" applyFill="1" applyBorder="1" applyAlignment="1">
      <alignment horizontal="center" wrapText="1"/>
    </xf>
    <xf numFmtId="166" fontId="64" fillId="3" borderId="0" xfId="296" applyFont="1" applyFill="1" applyBorder="1" applyAlignment="1">
      <alignment horizontal="center" vertical="center" wrapText="1"/>
    </xf>
  </cellXfs>
  <cellStyles count="304">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2 3 2 2 4 3 4 2 2 2 2 2 2 2" xfId="133"/>
    <cellStyle name="Millares [0] 2 3 2 2 4 3 4 2 2 2 2 2 2 2 2" xfId="137"/>
    <cellStyle name="Millares [0] 2 3 2 2 4 3 4 2 2 2 2 2 2 2 2 2" xfId="146"/>
    <cellStyle name="Millares [0] 2 3 2 2 4 3 4 2 2 2 2 2 2 2 2 2 2" xfId="157"/>
    <cellStyle name="Millares [0] 2 3 2 2 4 3 4 2 2 2 2 2 2 2 2 2 3" xfId="164"/>
    <cellStyle name="Millares [0] 2 3 2 2 4 3 4 2 2 2 2 2 2 2 2 2 3 2" xfId="174"/>
    <cellStyle name="Millares [0] 2 3 2 2 4 3 4 2 2 2 2 2 2 2 2 2 3 2 2" xfId="185"/>
    <cellStyle name="Millares [0] 2 3 2 2 4 3 4 2 2 2 2 2 2 2 2 2 3 2 2 2" xfId="197"/>
    <cellStyle name="Millares [0] 2 3 2 2 4 3 4 2 2 2 2 2 2 2 2 2 3 2 2 2 2" xfId="213"/>
    <cellStyle name="Millares [0] 2 3 2 2 4 3 4 2 2 2 2 2 2 2 2 2 3 2 2 2 2 2" xfId="219"/>
    <cellStyle name="Millares [0] 2 3 2 2 4 3 4 2 2 2 2 2 2 2 2 2 3 2 2 2 2 2 2" xfId="229"/>
    <cellStyle name="Millares [0] 2 3 2 2 4 3 4 2 2 2 2 2 2 2 2 2 3 2 2 2 2 2 2 2" xfId="240"/>
    <cellStyle name="Millares [0] 2 3 2 2 4 3 4 2 2 2 2 2 2 2 2 2 3 2 2 2 2 2 2 3" xfId="252"/>
    <cellStyle name="Millares [0] 2 3 2 2 4 3 4 2 2 2 2 2 2 2 2 2 3 2 2 2 2 2 2 3 2" xfId="266"/>
    <cellStyle name="Millares [0] 2 3 2 2 4 3 4 2 2 2 2 2 2 2 2 2 3 2 2 2 2 2 2 3 2 2" xfId="268"/>
    <cellStyle name="Millares [0] 2 3 2 2 4 3 4 2 2 2 2 2 2 2 2 2 3 2 2 2 2 2 2 3 2 2 2" xfId="289"/>
    <cellStyle name="Millares [0] 2 3 2 2 4 3 4 2 2 2 2 2 2 2 2 2 3 2 2 2 2 2 2 3 2 3" xfId="282"/>
    <cellStyle name="Millares [0] 2 3 2 2 4 3 4 2 2 2 2 2 2 2 2 2 3 2 2 2 2 2 2 3 2 3 2" xfId="295"/>
    <cellStyle name="Millares [0] 2 3 2 2 4 3 4 2 2 2 2 2 2 2 2 2 3 2 2 2 2 2 2 4" xfId="302"/>
    <cellStyle name="Millares [0] 2 3 2 2 4 3 4 2 3" xfId="159"/>
    <cellStyle name="Millares [0] 2 3 2 2 4 3 4 2 3 2" xfId="201"/>
    <cellStyle name="Millares [0] 2 3 2 2 4 3 4 2 3 2 2" xfId="217"/>
    <cellStyle name="Millares [0] 2 3 2 2 4 3 4 2 3 2 2 2" xfId="223"/>
    <cellStyle name="Millares [0] 2 3 2 2 4 3 4 2 3 2 2 2 2" xfId="233"/>
    <cellStyle name="Millares [0] 2 3 2 2 4 3 4 2 3 2 2 2 2 2" xfId="244"/>
    <cellStyle name="Millares [0] 2 3 2 2 4 3 4 2 3 2 2 2 2 3" xfId="256"/>
    <cellStyle name="Millares [0] 2 3 2 2 4 3 4 2 3 3" xfId="287"/>
    <cellStyle name="Millares [0] 2 3 2 2 4 3 4 2 3 3 2" xfId="300"/>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3 2 2 2 4 3 4 2 2 2 2 2 2 2" xfId="136"/>
    <cellStyle name="Millares [0] 3 2 2 2 4 3 4 2 2 2 2 2 2 2 2" xfId="140"/>
    <cellStyle name="Millares [0] 3 2 2 2 4 3 4 2 2 2 2 2 2 2 2 2" xfId="147"/>
    <cellStyle name="Millares [0] 3 2 2 2 4 3 4 2 2 2 2 2 2 2 2 2 2" xfId="167"/>
    <cellStyle name="Millares [0] 3 2 2 2 4 3 4 2 2 2 2 2 2 2 2 2 2 2" xfId="177"/>
    <cellStyle name="Millares [0] 3 2 2 2 4 3 4 2 2 2 2 2 2 2 2 2 2 2 2" xfId="188"/>
    <cellStyle name="Millares [0] 3 2 2 2 4 3 4 2 2 2 2 2 2 2 2 2 2 2 2 2" xfId="200"/>
    <cellStyle name="Millares [0] 3 2 2 2 4 3 4 2 2 2 2 2 2 2 2 2 2 2 2 2 2" xfId="216"/>
    <cellStyle name="Millares [0] 3 2 2 2 4 3 4 2 2 2 2 2 2 2 2 2 2 2 2 2 2 2" xfId="222"/>
    <cellStyle name="Millares [0] 3 2 2 2 4 3 4 2 2 2 2 2 2 2 2 2 2 2 2 2 2 2 2" xfId="232"/>
    <cellStyle name="Millares [0] 3 2 2 2 4 3 4 2 2 2 2 2 2 2 2 2 2 2 2 2 2 2 2 2" xfId="243"/>
    <cellStyle name="Millares [0] 3 2 2 2 4 3 4 2 2 2 2 2 2 2 2 2 2 2 2 2 2 2 2 3" xfId="255"/>
    <cellStyle name="Millares [0] 3 2 2 2 4 3 4 2 2 2 2 2 2 2 2 2 2 2 2 2 2 2 2 3 2" xfId="273"/>
    <cellStyle name="Millares [0] 3 2 2 2 4 3 4 2 2 2 2 2 2 2 2 2 2 2 2 2 2 2 2 3 3" xfId="285"/>
    <cellStyle name="Millares [0] 3 2 2 2 4 3 4 2 2 2 2 2 2 2 2 2 2 2 2 2 2 2 2 3 3 2" xfId="298"/>
    <cellStyle name="Millares [0] 4" xfId="132"/>
    <cellStyle name="Millares 2" xfId="152"/>
    <cellStyle name="Millares 3" xfId="265"/>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2 2 2 4 3 4 2 2 2 2 2 2 2" xfId="134"/>
    <cellStyle name="Moneda [0] 2 2 2 2 2 4 3 4 2 2 2 2 2 2 2 2" xfId="138"/>
    <cellStyle name="Moneda [0] 2 2 2 2 2 4 3 4 2 2 2 2 2 2 2 2 2" xfId="148"/>
    <cellStyle name="Moneda [0] 2 2 2 2 2 4 3 4 2 2 2 2 2 2 2 2 2 2" xfId="165"/>
    <cellStyle name="Moneda [0] 2 2 2 2 2 4 3 4 2 2 2 2 2 2 2 2 2 2 2" xfId="175"/>
    <cellStyle name="Moneda [0] 2 2 2 2 2 4 3 4 2 2 2 2 2 2 2 2 2 2 2 2" xfId="186"/>
    <cellStyle name="Moneda [0] 2 2 2 2 2 4 3 4 2 2 2 2 2 2 2 2 2 2 2 2 2" xfId="198"/>
    <cellStyle name="Moneda [0] 2 2 2 2 2 4 3 4 2 2 2 2 2 2 2 2 2 2 2 2 2 2" xfId="214"/>
    <cellStyle name="Moneda [0] 2 2 2 2 2 4 3 4 2 2 2 2 2 2 2 2 2 2 2 2 2 2 2" xfId="220"/>
    <cellStyle name="Moneda [0] 2 2 2 2 2 4 3 4 2 2 2 2 2 2 2 2 2 2 2 2 2 2 2 2" xfId="230"/>
    <cellStyle name="Moneda [0] 2 2 2 2 2 4 3 4 2 2 2 2 2 2 2 2 2 2 2 2 2 2 2 2 2" xfId="241"/>
    <cellStyle name="Moneda [0] 2 2 2 2 2 4 3 4 2 2 2 2 2 2 2 2 2 2 2 2 2 2 2 2 3" xfId="253"/>
    <cellStyle name="Moneda [0] 2 2 2 2 2 4 3 4 2 2 2 2 2 2 2 2 2 2 2 2 2 2 2 2 3 2" xfId="283"/>
    <cellStyle name="Moneda [0] 2 2 2 2 2 4 3 4 2 2 2 2 2 2 2 2 2 2 2 2 2 2 2 2 3 2 2" xfId="296"/>
    <cellStyle name="Moneda [0] 2 2 3" xfId="88"/>
    <cellStyle name="Moneda [0] 2 2 3 2" xfId="108"/>
    <cellStyle name="Moneda [0] 2 2 3 2 2" xfId="141"/>
    <cellStyle name="Moneda [0] 2 2 3 2 2 2" xfId="153"/>
    <cellStyle name="Moneda [0] 2 2 3 2 2 3" xfId="178"/>
    <cellStyle name="Moneda [0] 2 2 3 2 2 3 2" xfId="189"/>
    <cellStyle name="Moneda [0] 2 2 3 2 2 3 2 2" xfId="207"/>
    <cellStyle name="Moneda [0] 2 2 3 2 2 3 2 3" xfId="235"/>
    <cellStyle name="Moneda [0] 2 2 3 2 2 3 2 3 2" xfId="248"/>
    <cellStyle name="Moneda [0] 2 2 3 2 2 3 2 3 3" xfId="258"/>
    <cellStyle name="Moneda [0] 2 2 3 2 2 3 2 3 3 2" xfId="269"/>
    <cellStyle name="Moneda [0] 2 2 3 2 2 3 2 3 3 2 2" xfId="277"/>
    <cellStyle name="Moneda [0] 2 2 3 2 2 3 2 3 3 2 2 2" xfId="279"/>
    <cellStyle name="Moneda [0] 2 2 3 2 2 3 2 3 3 2 2 3" xfId="280"/>
    <cellStyle name="Moneda [0] 2 2 3 2 2 3 2 3 3 2 2 4" xfId="281"/>
    <cellStyle name="Moneda [0] 2 2 3 2 2 3 2 3 3 2 3" xfId="290"/>
    <cellStyle name="Moneda [0] 2 3" xfId="112"/>
    <cellStyle name="Moneda [0] 3" xfId="184"/>
    <cellStyle name="Moneda [0] 4" xfId="195"/>
    <cellStyle name="Moneda [0] 5" xfId="228"/>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2 2 2 4 3 4 2 2 2 2 2 2 2" xfId="135"/>
    <cellStyle name="Moneda 2 2 2 2 2 4 3 4 2 2 2 2 2 2 2 2" xfId="139"/>
    <cellStyle name="Moneda 2 2 2 2 2 4 3 4 2 2 2 2 2 2 2 2 2" xfId="145"/>
    <cellStyle name="Moneda 2 2 2 2 2 4 3 4 2 2 2 2 2 2 2 2 2 2" xfId="158"/>
    <cellStyle name="Moneda 2 2 2 2 2 4 3 4 2 2 2 2 2 2 2 2 2 3" xfId="166"/>
    <cellStyle name="Moneda 2 2 2 2 2 4 3 4 2 2 2 2 2 2 2 2 2 3 2" xfId="176"/>
    <cellStyle name="Moneda 2 2 2 2 2 4 3 4 2 2 2 2 2 2 2 2 2 3 2 2" xfId="187"/>
    <cellStyle name="Moneda 2 2 2 2 2 4 3 4 2 2 2 2 2 2 2 2 2 3 2 2 2" xfId="199"/>
    <cellStyle name="Moneda 2 2 2 2 2 4 3 4 2 2 2 2 2 2 2 2 2 3 2 2 2 2" xfId="215"/>
    <cellStyle name="Moneda 2 2 2 2 2 4 3 4 2 2 2 2 2 2 2 2 2 3 2 2 2 2 2" xfId="221"/>
    <cellStyle name="Moneda 2 2 2 2 2 4 3 4 2 2 2 2 2 2 2 2 2 3 2 2 2 2 2 2" xfId="231"/>
    <cellStyle name="Moneda 2 2 2 2 2 4 3 4 2 2 2 2 2 2 2 2 2 3 2 2 2 2 2 2 2" xfId="242"/>
    <cellStyle name="Moneda 2 2 2 2 2 4 3 4 2 2 2 2 2 2 2 2 2 3 2 2 2 2 2 2 3" xfId="254"/>
    <cellStyle name="Moneda 2 2 2 2 2 4 3 4 2 2 2 2 2 2 2 2 2 3 2 2 2 2 2 2 3 2" xfId="267"/>
    <cellStyle name="Moneda 2 2 2 2 2 4 3 4 2 2 2 2 2 2 2 2 2 3 2 2 2 2 2 2 3 2 2" xfId="284"/>
    <cellStyle name="Moneda 2 2 2 2 2 4 3 4 2 2 2 2 2 2 2 2 2 3 2 2 2 2 2 2 3 2 2 2" xfId="297"/>
    <cellStyle name="Moneda 2 2 2 2 2 4 3 4 2 2 2 2 2 2 2 2 2 3 2 2 2 2 2 2 4" xfId="303"/>
    <cellStyle name="Moneda 2 2 2 2 2 4 3 4 2 2 2 2 2 2 2 2 2 3 2 2 3" xfId="275"/>
    <cellStyle name="Moneda 2 2 2 2 2 4 3 4 2 3" xfId="160"/>
    <cellStyle name="Moneda 2 2 2 2 2 4 3 4 2 3 2" xfId="202"/>
    <cellStyle name="Moneda 2 2 2 2 2 4 3 4 2 3 2 2" xfId="218"/>
    <cellStyle name="Moneda 2 2 2 2 2 4 3 4 2 3 2 2 2" xfId="224"/>
    <cellStyle name="Moneda 2 2 2 2 2 4 3 4 2 3 2 2 2 2" xfId="234"/>
    <cellStyle name="Moneda 2 2 2 2 2 4 3 4 2 3 2 2 2 2 2" xfId="245"/>
    <cellStyle name="Moneda 2 2 2 2 2 4 3 4 2 3 2 2 2 2 3" xfId="257"/>
    <cellStyle name="Moneda 2 2 2 2 2 4 3 4 2 3 3" xfId="288"/>
    <cellStyle name="Moneda 2 2 2 2 2 4 3 4 2 3 3 2" xfId="301"/>
    <cellStyle name="Moneda 2 2 3" xfId="91"/>
    <cellStyle name="Moneda 2 2 3 2" xfId="111"/>
    <cellStyle name="Moneda 2 2 3 2 2" xfId="144"/>
    <cellStyle name="Moneda 2 2 3 2 2 2" xfId="156"/>
    <cellStyle name="Moneda 2 2 3 2 2 3" xfId="181"/>
    <cellStyle name="Moneda 2 2 3 2 2 3 2" xfId="192"/>
    <cellStyle name="Moneda 2 2 3 2 2 3 2 2" xfId="210"/>
    <cellStyle name="Moneda 2 2 3 2 2 3 2 3" xfId="238"/>
    <cellStyle name="Moneda 2 2 3 2 2 3 2 3 2" xfId="251"/>
    <cellStyle name="Moneda 2 2 3 2 2 3 2 3 3" xfId="261"/>
    <cellStyle name="Moneda 2 2 3 2 2 3 2 3 3 2" xfId="272"/>
    <cellStyle name="Moneda 2 2 3 2 2 3 2 3 3 2 2" xfId="293"/>
    <cellStyle name="Moneda 3" xfId="127"/>
    <cellStyle name="Moneda 3 2" xfId="263"/>
    <cellStyle name="Moneda 4" xfId="150"/>
    <cellStyle name="Moneda 5" xfId="170"/>
    <cellStyle name="Moneda 5 2" xfId="173"/>
    <cellStyle name="Moneda 6" xfId="183"/>
    <cellStyle name="Moneda 7" xfId="194"/>
    <cellStyle name="Moneda 8" xfId="204"/>
    <cellStyle name="Moneda 8 2" xfId="206"/>
    <cellStyle name="Moneda 8 2 2" xfId="212"/>
    <cellStyle name="Moneda 9" xfId="227"/>
    <cellStyle name="Nivel 1,2.3,5,6,9" xfId="161"/>
    <cellStyle name="Nivel 4" xfId="162"/>
    <cellStyle name="Nivel 7" xfId="163"/>
    <cellStyle name="Normal" xfId="0" builtinId="0"/>
    <cellStyle name="Normal 10" xfId="193"/>
    <cellStyle name="Normal 11" xfId="226"/>
    <cellStyle name="Normal 12" xfId="276"/>
    <cellStyle name="Normal 13" xfId="278"/>
    <cellStyle name="Normal 2" xfId="9"/>
    <cellStyle name="Normal 3" xfId="10"/>
    <cellStyle name="Normal 3 2" xfId="87"/>
    <cellStyle name="Normal 3 3" xfId="90"/>
    <cellStyle name="Normal 3 3 2" xfId="109"/>
    <cellStyle name="Normal 3 3 2 2" xfId="142"/>
    <cellStyle name="Normal 3 3 2 2 2" xfId="154"/>
    <cellStyle name="Normal 3 3 2 2 3" xfId="179"/>
    <cellStyle name="Normal 3 3 2 2 3 2" xfId="190"/>
    <cellStyle name="Normal 3 3 2 2 3 2 2" xfId="209"/>
    <cellStyle name="Normal 3 3 2 2 3 2 3" xfId="236"/>
    <cellStyle name="Normal 3 3 2 2 3 2 3 2" xfId="249"/>
    <cellStyle name="Normal 3 3 2 2 3 2 3 3" xfId="259"/>
    <cellStyle name="Normal 3 3 2 2 3 2 3 3 2" xfId="270"/>
    <cellStyle name="Normal 3 3 2 2 3 2 3 3 2 2" xfId="291"/>
    <cellStyle name="Normal 3 3 2 2 3 2 3 3 2 3" xfId="294"/>
    <cellStyle name="Normal 4" xfId="42"/>
    <cellStyle name="Normal 4 2" xfId="169"/>
    <cellStyle name="Normal 4 2 2" xfId="172"/>
    <cellStyle name="Normal 4 3" xfId="264"/>
    <cellStyle name="Normal 4 4" xfId="274"/>
    <cellStyle name="Normal 4 5" xfId="286"/>
    <cellStyle name="Normal 4 5 2" xfId="299"/>
    <cellStyle name="Normal 5" xfId="126"/>
    <cellStyle name="Normal 6" xfId="149"/>
    <cellStyle name="Normal 7" xfId="151"/>
    <cellStyle name="Normal 8" xfId="168"/>
    <cellStyle name="Normal 8 2" xfId="171"/>
    <cellStyle name="Normal 8 2 2" xfId="196"/>
    <cellStyle name="Normal 8 2 2 2" xfId="203"/>
    <cellStyle name="Normal 8 2 2 2 2" xfId="205"/>
    <cellStyle name="Normal 8 2 2 2 2 2" xfId="211"/>
    <cellStyle name="Normal 8 2 2 2 2 2 2" xfId="225"/>
    <cellStyle name="Normal 8 2 2 2 2 2 2 2" xfId="239"/>
    <cellStyle name="Normal 8 2 2 2 2 2 2 2 2" xfId="247"/>
    <cellStyle name="Normal 8 2 2 2 2 2 2 3" xfId="246"/>
    <cellStyle name="Normal 9" xfId="182"/>
    <cellStyle name="Porcentaje 2" xfId="11"/>
    <cellStyle name="Porcentaje 2 2" xfId="89"/>
    <cellStyle name="Porcentaje 2 2 2" xfId="110"/>
    <cellStyle name="Porcentaje 2 2 2 2" xfId="143"/>
    <cellStyle name="Porcentaje 2 2 2 2 2" xfId="155"/>
    <cellStyle name="Porcentaje 2 2 2 2 3" xfId="180"/>
    <cellStyle name="Porcentaje 2 2 2 2 3 2" xfId="191"/>
    <cellStyle name="Porcentaje 2 2 2 2 3 2 2" xfId="208"/>
    <cellStyle name="Porcentaje 2 2 2 2 3 2 3" xfId="237"/>
    <cellStyle name="Porcentaje 2 2 2 2 3 2 3 2" xfId="250"/>
    <cellStyle name="Porcentaje 2 2 2 2 3 2 3 3" xfId="260"/>
    <cellStyle name="Porcentaje 2 2 2 2 3 2 3 3 2" xfId="271"/>
    <cellStyle name="Porcentaje 2 2 2 2 3 2 3 3 2 2" xfId="292"/>
    <cellStyle name="Porcentaje 2 3" xfId="262"/>
    <cellStyle name="Porcentaje 3" xfId="43"/>
  </cellStyles>
  <dxfs count="0"/>
  <tableStyles count="0" defaultTableStyle="TableStyleMedium2" defaultPivotStyle="PivotStyleLight16"/>
  <colors>
    <mruColors>
      <color rgb="FF7DF42C"/>
      <color rgb="FFFF00FF"/>
      <color rgb="FFEAB8FE"/>
      <color rgb="FFCC6600"/>
      <color rgb="FFE5B7BA"/>
      <color rgb="FF669900"/>
      <color rgb="FFF1D7D9"/>
      <color rgb="FFBCBCBC"/>
      <color rgb="FF66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1656522</xdr:colOff>
      <xdr:row>1</xdr:row>
      <xdr:rowOff>1325217</xdr:rowOff>
    </xdr:from>
    <xdr:ext cx="7767430" cy="3354457"/>
    <xdr:pic>
      <xdr:nvPicPr>
        <xdr:cNvPr id="2" name="Imagen 1" descr="2023-05-16_Logo_colombia_vida">
          <a:extLst>
            <a:ext uri="{FF2B5EF4-FFF2-40B4-BE49-F238E27FC236}">
              <a16:creationId xmlns:a16="http://schemas.microsoft.com/office/drawing/2014/main" id="{207E6906-0B6E-4AAF-A488-3A8BA68D427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6522" y="3023152"/>
          <a:ext cx="7767430" cy="335445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row>
      </sheetData>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5"/>
  <sheetViews>
    <sheetView workbookViewId="0">
      <selection activeCell="C5" sqref="C5"/>
    </sheetView>
  </sheetViews>
  <sheetFormatPr baseColWidth="10" defaultRowHeight="21" x14ac:dyDescent="0.35"/>
  <cols>
    <col min="2" max="2" width="42" bestFit="1" customWidth="1"/>
    <col min="3" max="3" width="39.36328125" bestFit="1" customWidth="1"/>
  </cols>
  <sheetData>
    <row r="2" spans="2:3" x14ac:dyDescent="0.35">
      <c r="B2" t="s">
        <v>161</v>
      </c>
      <c r="C2" t="s">
        <v>162</v>
      </c>
    </row>
    <row r="3" spans="2:3" ht="30" x14ac:dyDescent="0.35">
      <c r="B3" s="66">
        <v>113723143</v>
      </c>
      <c r="C3" s="67">
        <v>15162518</v>
      </c>
    </row>
    <row r="4" spans="2:3" x14ac:dyDescent="0.35">
      <c r="B4" t="s">
        <v>164</v>
      </c>
      <c r="C4" s="68">
        <f>B3-C3</f>
        <v>98560625</v>
      </c>
    </row>
    <row r="5" spans="2:3" x14ac:dyDescent="0.35">
      <c r="B5" t="s">
        <v>163</v>
      </c>
      <c r="C5" s="68">
        <f>C4*0.15</f>
        <v>14784093.75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2:U17"/>
  <sheetViews>
    <sheetView topLeftCell="C7" zoomScaleNormal="100" zoomScaleSheetLayoutView="89" workbookViewId="0">
      <selection activeCell="K5" sqref="K5"/>
    </sheetView>
  </sheetViews>
  <sheetFormatPr baseColWidth="10" defaultColWidth="10.90625" defaultRowHeight="21" x14ac:dyDescent="0.35"/>
  <cols>
    <col min="1" max="3" width="10.90625" style="41"/>
    <col min="4" max="4" width="14.26953125" style="41" customWidth="1"/>
    <col min="5" max="5" width="30.36328125" style="41" customWidth="1"/>
    <col min="6" max="6" width="12.453125" style="41" customWidth="1"/>
    <col min="7" max="7" width="14.1796875" style="41" customWidth="1"/>
    <col min="8" max="8" width="17.7265625" style="41" customWidth="1"/>
    <col min="9" max="9" width="6.6328125" style="41" customWidth="1"/>
    <col min="10" max="10" width="10" style="41" customWidth="1"/>
    <col min="11" max="11" width="11" style="41" customWidth="1"/>
    <col min="12" max="12" width="10.453125" style="41" customWidth="1"/>
    <col min="13" max="13" width="11.1796875" style="41" customWidth="1"/>
    <col min="14" max="14" width="11.90625" style="41" customWidth="1"/>
    <col min="15" max="15" width="5.54296875" style="40" customWidth="1"/>
    <col min="16" max="16" width="4.1796875" style="41" customWidth="1"/>
    <col min="17" max="17" width="14.1796875" style="41" customWidth="1"/>
    <col min="18" max="18" width="21.6328125" style="41" customWidth="1"/>
    <col min="19" max="19" width="10.90625" style="41"/>
    <col min="20" max="20" width="11.90625" style="41" customWidth="1"/>
    <col min="21" max="21" width="10.1796875" style="41" customWidth="1"/>
    <col min="22" max="16384" width="10.90625" style="41"/>
  </cols>
  <sheetData>
    <row r="2" spans="1:21" x14ac:dyDescent="0.35">
      <c r="Q2" s="325" t="s">
        <v>145</v>
      </c>
      <c r="R2" s="325"/>
      <c r="S2" s="325"/>
      <c r="T2" s="325"/>
      <c r="U2" s="325"/>
    </row>
    <row r="3" spans="1:21" ht="52.5" customHeight="1" x14ac:dyDescent="0.35">
      <c r="E3" s="43" t="s">
        <v>117</v>
      </c>
      <c r="F3" s="44" t="s">
        <v>129</v>
      </c>
      <c r="G3" s="44" t="s">
        <v>130</v>
      </c>
      <c r="H3" s="44" t="s">
        <v>131</v>
      </c>
      <c r="I3" s="44" t="s">
        <v>132</v>
      </c>
      <c r="J3" s="44" t="s">
        <v>142</v>
      </c>
      <c r="K3" s="44" t="s">
        <v>139</v>
      </c>
      <c r="L3" s="44" t="s">
        <v>140</v>
      </c>
      <c r="M3" s="44" t="s">
        <v>133</v>
      </c>
      <c r="N3" s="44" t="s">
        <v>134</v>
      </c>
      <c r="O3" s="44" t="s">
        <v>43</v>
      </c>
      <c r="Q3" s="43" t="s">
        <v>117</v>
      </c>
      <c r="R3" s="44" t="s">
        <v>143</v>
      </c>
      <c r="S3" s="44" t="s">
        <v>129</v>
      </c>
      <c r="T3" s="44" t="s">
        <v>118</v>
      </c>
      <c r="U3" s="44" t="s">
        <v>119</v>
      </c>
    </row>
    <row r="4" spans="1:21" ht="63" x14ac:dyDescent="0.35">
      <c r="E4" s="45" t="s">
        <v>136</v>
      </c>
      <c r="F4" s="45" t="s">
        <v>125</v>
      </c>
      <c r="G4" s="46">
        <v>175000000</v>
      </c>
      <c r="H4" s="46">
        <v>123038441</v>
      </c>
      <c r="I4" s="47">
        <v>4</v>
      </c>
      <c r="J4" s="53">
        <v>14600000</v>
      </c>
      <c r="K4" s="46">
        <v>14800000</v>
      </c>
      <c r="L4" s="46">
        <f>SUM(I4*K4)</f>
        <v>59200000</v>
      </c>
      <c r="M4" s="46">
        <f>SUM(G4-H4)+500000</f>
        <v>52461559</v>
      </c>
      <c r="N4" s="49">
        <f>SUM(M4-L4)</f>
        <v>-6738441</v>
      </c>
      <c r="O4" s="4">
        <v>223</v>
      </c>
      <c r="Q4" s="45" t="s">
        <v>136</v>
      </c>
      <c r="R4" s="45" t="s">
        <v>110</v>
      </c>
      <c r="S4" s="47" t="s">
        <v>125</v>
      </c>
      <c r="T4" s="44"/>
      <c r="U4" s="52">
        <v>6738441</v>
      </c>
    </row>
    <row r="5" spans="1:21" ht="31.5" x14ac:dyDescent="0.35">
      <c r="E5" s="45" t="s">
        <v>137</v>
      </c>
      <c r="F5" s="45" t="s">
        <v>126</v>
      </c>
      <c r="G5" s="46">
        <v>9500000</v>
      </c>
      <c r="H5" s="46">
        <v>7803412</v>
      </c>
      <c r="I5" s="47">
        <v>4</v>
      </c>
      <c r="J5" s="53">
        <v>941848</v>
      </c>
      <c r="K5" s="46">
        <v>1300000</v>
      </c>
      <c r="L5" s="46">
        <f>SUM(I5*K5)</f>
        <v>5200000</v>
      </c>
      <c r="M5" s="46">
        <f>SUM(G5-H5)</f>
        <v>1696588</v>
      </c>
      <c r="N5" s="49">
        <f>SUM(M5-L5)</f>
        <v>-3503412</v>
      </c>
      <c r="O5" s="4">
        <v>123</v>
      </c>
      <c r="Q5" s="45" t="s">
        <v>137</v>
      </c>
      <c r="R5" s="45" t="s">
        <v>111</v>
      </c>
      <c r="S5" s="47" t="s">
        <v>126</v>
      </c>
      <c r="T5" s="44"/>
      <c r="U5" s="52">
        <v>3503412</v>
      </c>
    </row>
    <row r="6" spans="1:21" ht="51" customHeight="1" x14ac:dyDescent="0.35">
      <c r="E6" s="45" t="s">
        <v>135</v>
      </c>
      <c r="F6" s="45" t="s">
        <v>127</v>
      </c>
      <c r="G6" s="46">
        <v>900000</v>
      </c>
      <c r="H6" s="46">
        <v>477901</v>
      </c>
      <c r="I6" s="47">
        <v>4</v>
      </c>
      <c r="J6" s="53">
        <v>54770</v>
      </c>
      <c r="K6" s="46">
        <v>55000</v>
      </c>
      <c r="L6" s="46">
        <f>SUM(I6*K6)</f>
        <v>220000</v>
      </c>
      <c r="M6" s="46">
        <f>SUM(G6-H6)</f>
        <v>422099</v>
      </c>
      <c r="N6" s="48">
        <f>SUM(M6-L6)</f>
        <v>202099</v>
      </c>
      <c r="O6" s="4">
        <v>223</v>
      </c>
      <c r="Q6" s="45" t="s">
        <v>146</v>
      </c>
      <c r="R6" s="45" t="s">
        <v>113</v>
      </c>
      <c r="S6" s="42" t="s">
        <v>144</v>
      </c>
      <c r="T6" s="51">
        <v>10241853</v>
      </c>
      <c r="U6" s="52"/>
    </row>
    <row r="7" spans="1:21" x14ac:dyDescent="0.35">
      <c r="E7" s="45" t="s">
        <v>138</v>
      </c>
      <c r="F7" s="45" t="s">
        <v>128</v>
      </c>
      <c r="G7" s="46">
        <v>75000000</v>
      </c>
      <c r="H7" s="46">
        <v>41692906.149999999</v>
      </c>
      <c r="I7" s="47">
        <v>4</v>
      </c>
      <c r="J7" s="53">
        <v>5333910</v>
      </c>
      <c r="K7" s="46">
        <v>5400000</v>
      </c>
      <c r="L7" s="46">
        <f>SUM(I7*K7)</f>
        <v>21600000</v>
      </c>
      <c r="M7" s="46">
        <f>SUM(G7-H7)</f>
        <v>33307093.850000001</v>
      </c>
      <c r="N7" s="48">
        <f>SUM(M7-L7)</f>
        <v>11707093.850000001</v>
      </c>
      <c r="O7" s="4">
        <v>223</v>
      </c>
      <c r="Q7" s="326" t="s">
        <v>141</v>
      </c>
      <c r="R7" s="327"/>
      <c r="S7" s="42"/>
      <c r="T7" s="51">
        <f>SUM(T4:T6)</f>
        <v>10241853</v>
      </c>
      <c r="U7" s="51">
        <f>SUM(U4:U6)</f>
        <v>10241853</v>
      </c>
    </row>
    <row r="8" spans="1:21" x14ac:dyDescent="0.35">
      <c r="E8" s="326" t="s">
        <v>141</v>
      </c>
      <c r="F8" s="327"/>
      <c r="G8" s="46">
        <f t="shared" ref="G8:M8" si="0">SUM(G4:G7)</f>
        <v>260400000</v>
      </c>
      <c r="H8" s="46">
        <f t="shared" si="0"/>
        <v>173012660.15000001</v>
      </c>
      <c r="I8" s="50">
        <f t="shared" si="0"/>
        <v>16</v>
      </c>
      <c r="J8" s="53">
        <f t="shared" si="0"/>
        <v>20930528</v>
      </c>
      <c r="K8" s="46">
        <f t="shared" si="0"/>
        <v>21555000</v>
      </c>
      <c r="L8" s="46">
        <f t="shared" si="0"/>
        <v>86220000</v>
      </c>
      <c r="M8" s="46">
        <f t="shared" si="0"/>
        <v>87887339.849999994</v>
      </c>
      <c r="N8" s="48">
        <f>SUM(M8-L8)</f>
        <v>1667339.849999994</v>
      </c>
      <c r="O8" s="47"/>
    </row>
    <row r="12" spans="1:21" x14ac:dyDescent="0.35">
      <c r="A12" s="42"/>
      <c r="B12" s="42"/>
      <c r="C12" s="42"/>
      <c r="D12" s="325" t="s">
        <v>147</v>
      </c>
      <c r="E12" s="325"/>
      <c r="F12" s="325"/>
      <c r="G12" s="325"/>
      <c r="H12" s="325"/>
    </row>
    <row r="13" spans="1:21" ht="31.5" x14ac:dyDescent="0.35">
      <c r="A13" s="42"/>
      <c r="B13" s="42"/>
      <c r="C13" s="42"/>
      <c r="D13" s="54" t="s">
        <v>117</v>
      </c>
      <c r="E13" s="44" t="s">
        <v>143</v>
      </c>
      <c r="F13" s="44" t="s">
        <v>118</v>
      </c>
      <c r="G13" s="44" t="s">
        <v>119</v>
      </c>
      <c r="N13" s="40"/>
      <c r="O13" s="41"/>
    </row>
    <row r="14" spans="1:21" ht="47.25" x14ac:dyDescent="0.35">
      <c r="A14" s="42"/>
      <c r="B14" s="42"/>
      <c r="C14" s="42"/>
      <c r="D14" s="55" t="s">
        <v>136</v>
      </c>
      <c r="E14" s="45" t="s">
        <v>110</v>
      </c>
      <c r="F14" s="44"/>
      <c r="G14" s="51">
        <v>6738441</v>
      </c>
      <c r="N14" s="40"/>
      <c r="O14" s="41"/>
    </row>
    <row r="15" spans="1:21" ht="31.5" x14ac:dyDescent="0.35">
      <c r="A15" s="42"/>
      <c r="B15" s="42"/>
      <c r="C15" s="42"/>
      <c r="D15" s="55" t="s">
        <v>137</v>
      </c>
      <c r="E15" s="45" t="s">
        <v>111</v>
      </c>
      <c r="F15" s="44"/>
      <c r="G15" s="51">
        <v>3503412</v>
      </c>
      <c r="N15" s="40"/>
      <c r="O15" s="41"/>
    </row>
    <row r="16" spans="1:21" ht="31.5" x14ac:dyDescent="0.35">
      <c r="A16" s="42"/>
      <c r="B16" s="42"/>
      <c r="C16" s="42"/>
      <c r="D16" s="55" t="s">
        <v>146</v>
      </c>
      <c r="E16" s="45" t="s">
        <v>113</v>
      </c>
      <c r="F16" s="51">
        <v>10241853</v>
      </c>
      <c r="G16" s="51"/>
      <c r="N16" s="40"/>
      <c r="O16" s="41"/>
    </row>
    <row r="17" spans="1:15" x14ac:dyDescent="0.35">
      <c r="A17" s="42"/>
      <c r="B17" s="42"/>
      <c r="C17" s="42"/>
      <c r="D17" s="328" t="s">
        <v>141</v>
      </c>
      <c r="E17" s="327"/>
      <c r="F17" s="51">
        <f>SUM(F14:F16)</f>
        <v>10241853</v>
      </c>
      <c r="G17" s="51">
        <f>SUM(G14:G16)</f>
        <v>10241853</v>
      </c>
      <c r="N17" s="40"/>
      <c r="O17" s="41"/>
    </row>
  </sheetData>
  <mergeCells count="5">
    <mergeCell ref="Q2:U2"/>
    <mergeCell ref="Q7:R7"/>
    <mergeCell ref="E8:F8"/>
    <mergeCell ref="D12:H12"/>
    <mergeCell ref="D17:E17"/>
  </mergeCells>
  <printOptions horizontalCentered="1" verticalCentered="1"/>
  <pageMargins left="0.70866141732283472" right="0.70866141732283472" top="0.74803149606299213" bottom="0.74803149606299213" header="0.31496062992125984" footer="0.31496062992125984"/>
  <pageSetup scale="85" orientation="landscape" r:id="rId1"/>
  <colBreaks count="2" manualBreakCount="2">
    <brk id="8" max="7" man="1"/>
    <brk id="1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S151"/>
  <sheetViews>
    <sheetView tabSelected="1" view="pageBreakPreview" topLeftCell="A18" zoomScale="23" zoomScaleNormal="23" zoomScaleSheetLayoutView="23" zoomScalePageLayoutView="24" workbookViewId="0">
      <selection activeCell="X66" sqref="X66"/>
    </sheetView>
  </sheetViews>
  <sheetFormatPr baseColWidth="10" defaultColWidth="10.90625" defaultRowHeight="272.45" customHeight="1" x14ac:dyDescent="0.7"/>
  <cols>
    <col min="1" max="1" width="24.6328125" style="38" customWidth="1"/>
    <col min="2" max="2" width="29.26953125" style="83" customWidth="1"/>
    <col min="3" max="3" width="47.1796875" style="319" customWidth="1"/>
    <col min="4" max="4" width="70.90625" style="6" customWidth="1"/>
    <col min="5" max="5" width="118.6328125" style="319" customWidth="1"/>
    <col min="6" max="6" width="34.453125" style="6" customWidth="1"/>
    <col min="7" max="7" width="29.6328125" style="6" customWidth="1"/>
    <col min="8" max="8" width="42.7265625" style="6" customWidth="1"/>
    <col min="9" max="9" width="22.6328125" style="6" customWidth="1"/>
    <col min="10" max="10" width="52.81640625" style="82" customWidth="1"/>
    <col min="11" max="11" width="41.81640625" style="6" customWidth="1"/>
    <col min="12" max="12" width="6.90625" style="6" customWidth="1"/>
    <col min="13" max="13" width="18" style="6" customWidth="1"/>
    <col min="14" max="14" width="15.26953125" style="6" customWidth="1"/>
    <col min="15" max="15" width="9.81640625" style="6" customWidth="1"/>
    <col min="16" max="16" width="19.6328125" style="6" customWidth="1"/>
    <col min="17" max="17" width="19.81640625" style="6" customWidth="1"/>
    <col min="18" max="18" width="12.6328125" style="6" customWidth="1"/>
    <col min="19" max="20" width="7.6328125" style="6" customWidth="1"/>
    <col min="21" max="21" width="10.6328125" style="6" customWidth="1"/>
    <col min="22" max="22" width="116.6328125" style="150" customWidth="1"/>
    <col min="23" max="23" width="93.7265625" style="129" customWidth="1"/>
    <col min="24" max="24" width="82.1796875" style="129" customWidth="1"/>
    <col min="25" max="25" width="20.08984375" style="6" customWidth="1"/>
    <col min="26" max="26" width="24.90625" style="6" customWidth="1"/>
    <col min="27" max="27" width="38.1796875" style="6" customWidth="1"/>
    <col min="28" max="28" width="10.6328125" style="6" customWidth="1"/>
    <col min="29" max="29" width="46.7265625" style="6" customWidth="1"/>
    <col min="30" max="30" width="127.36328125" style="6" customWidth="1"/>
    <col min="31" max="31" width="63.7265625" style="6" bestFit="1" customWidth="1"/>
    <col min="32" max="32" width="71.6328125" style="6" bestFit="1" customWidth="1"/>
    <col min="33" max="33" width="54.36328125" style="6" customWidth="1"/>
    <col min="34" max="35" width="84.7265625" style="84" customWidth="1"/>
    <col min="36" max="36" width="80.26953125" style="84" customWidth="1"/>
    <col min="37" max="37" width="76.90625" style="84" customWidth="1"/>
    <col min="38" max="38" width="53.81640625" style="6" bestFit="1" customWidth="1"/>
    <col min="39" max="39" width="31.453125" style="6" customWidth="1"/>
    <col min="40" max="40" width="35.26953125" style="6" customWidth="1"/>
    <col min="41" max="41" width="34.81640625" style="6" customWidth="1"/>
    <col min="42" max="42" width="32.54296875" style="6" customWidth="1"/>
    <col min="43" max="43" width="45.1796875" style="6" bestFit="1" customWidth="1"/>
    <col min="44" max="44" width="97.36328125" style="6" bestFit="1" customWidth="1"/>
    <col min="45" max="16384" width="10.90625" style="6"/>
  </cols>
  <sheetData>
    <row r="1" spans="1:44" ht="132.75" customHeight="1" x14ac:dyDescent="0.7">
      <c r="A1" s="37"/>
      <c r="B1" s="69"/>
      <c r="C1" s="1"/>
      <c r="D1" s="3"/>
      <c r="E1" s="322"/>
      <c r="F1" s="3"/>
      <c r="G1" s="3"/>
      <c r="H1" s="3"/>
      <c r="I1" s="3"/>
      <c r="J1" s="3"/>
      <c r="K1" s="3"/>
      <c r="L1" s="3"/>
      <c r="M1" s="3"/>
      <c r="N1" s="3"/>
      <c r="O1" s="3"/>
      <c r="P1" s="3"/>
      <c r="Q1" s="3"/>
      <c r="R1" s="3"/>
      <c r="S1" s="3"/>
      <c r="T1" s="3"/>
      <c r="U1" s="3"/>
      <c r="V1" s="144"/>
      <c r="W1" s="125"/>
      <c r="X1" s="125"/>
      <c r="Y1" s="3"/>
      <c r="Z1" s="3"/>
      <c r="AA1" s="3"/>
      <c r="AB1" s="70"/>
      <c r="AC1" s="7"/>
      <c r="AD1" s="61"/>
      <c r="AE1" s="27"/>
      <c r="AF1" s="9"/>
      <c r="AG1" s="9"/>
      <c r="AH1" s="28"/>
      <c r="AI1" s="28"/>
      <c r="AJ1" s="29"/>
      <c r="AK1" s="30"/>
      <c r="AL1" s="9"/>
      <c r="AM1" s="9"/>
      <c r="AN1" s="9"/>
      <c r="AO1" s="9"/>
      <c r="AP1" s="9"/>
      <c r="AQ1" s="9"/>
      <c r="AR1" s="10"/>
    </row>
    <row r="2" spans="1:44" ht="156" customHeight="1" x14ac:dyDescent="0.7">
      <c r="A2" s="36"/>
      <c r="B2" s="6"/>
      <c r="C2" s="329" t="s">
        <v>169</v>
      </c>
      <c r="D2" s="329"/>
      <c r="E2" s="329"/>
      <c r="F2" s="329"/>
      <c r="G2" s="329"/>
      <c r="H2" s="329"/>
      <c r="I2" s="329"/>
      <c r="J2" s="329"/>
      <c r="K2" s="329"/>
      <c r="L2" s="329"/>
      <c r="M2" s="329"/>
      <c r="N2" s="329"/>
      <c r="O2" s="329"/>
      <c r="P2" s="329"/>
      <c r="Q2" s="329"/>
      <c r="R2" s="329"/>
      <c r="S2" s="329"/>
      <c r="T2" s="329"/>
      <c r="U2" s="329"/>
      <c r="V2" s="329"/>
      <c r="W2" s="329"/>
      <c r="X2" s="329"/>
      <c r="Y2" s="329"/>
      <c r="Z2" s="329"/>
      <c r="AA2" s="329"/>
      <c r="AB2" s="71"/>
      <c r="AC2" s="7"/>
      <c r="AD2" s="61"/>
      <c r="AE2" s="27"/>
      <c r="AF2" s="9"/>
      <c r="AG2" s="9"/>
      <c r="AH2" s="28"/>
      <c r="AI2" s="28"/>
      <c r="AJ2" s="29"/>
      <c r="AK2" s="30"/>
      <c r="AL2" s="9"/>
      <c r="AM2" s="9"/>
      <c r="AN2" s="9"/>
      <c r="AO2" s="9"/>
      <c r="AP2" s="9"/>
      <c r="AQ2" s="9"/>
      <c r="AR2" s="10"/>
    </row>
    <row r="3" spans="1:44" ht="61.5" x14ac:dyDescent="0.7">
      <c r="A3" s="37"/>
      <c r="B3" s="69"/>
      <c r="C3" s="1"/>
      <c r="D3" s="330" t="s">
        <v>0</v>
      </c>
      <c r="E3" s="330"/>
      <c r="F3" s="191"/>
      <c r="G3" s="3"/>
      <c r="H3" s="3"/>
      <c r="I3" s="3"/>
      <c r="J3" s="3"/>
      <c r="K3" s="3"/>
      <c r="L3" s="3"/>
      <c r="M3" s="3"/>
      <c r="N3" s="3"/>
      <c r="O3" s="3"/>
      <c r="P3" s="3"/>
      <c r="Q3" s="3"/>
      <c r="R3" s="3"/>
      <c r="S3" s="3"/>
      <c r="T3" s="3"/>
      <c r="U3" s="3"/>
      <c r="V3" s="144"/>
      <c r="W3" s="125"/>
      <c r="X3" s="125"/>
      <c r="Y3" s="3"/>
      <c r="Z3" s="3"/>
      <c r="AA3" s="3"/>
      <c r="AB3" s="70"/>
      <c r="AC3" s="7"/>
      <c r="AD3" s="61"/>
      <c r="AE3" s="27"/>
      <c r="AF3" s="9"/>
      <c r="AG3" s="9"/>
      <c r="AH3" s="28"/>
      <c r="AI3" s="28"/>
      <c r="AJ3" s="29"/>
      <c r="AK3" s="30"/>
      <c r="AL3" s="9"/>
      <c r="AM3" s="9"/>
      <c r="AN3" s="9"/>
      <c r="AO3" s="9"/>
      <c r="AP3" s="9"/>
      <c r="AQ3" s="9"/>
      <c r="AR3" s="10"/>
    </row>
    <row r="4" spans="1:44" ht="110.25" customHeight="1" x14ac:dyDescent="0.7">
      <c r="A4" s="36"/>
      <c r="B4" s="26"/>
      <c r="C4" s="2"/>
      <c r="D4" s="182" t="s">
        <v>1</v>
      </c>
      <c r="E4" s="331" t="s">
        <v>2</v>
      </c>
      <c r="F4" s="331"/>
      <c r="G4" s="3"/>
      <c r="H4" s="7"/>
      <c r="I4" s="7"/>
      <c r="J4" s="332" t="s">
        <v>3</v>
      </c>
      <c r="K4" s="332"/>
      <c r="L4" s="332"/>
      <c r="M4" s="332"/>
      <c r="N4" s="332"/>
      <c r="O4" s="332"/>
      <c r="P4" s="332"/>
      <c r="Q4" s="332"/>
      <c r="R4" s="332"/>
      <c r="S4" s="332"/>
      <c r="T4" s="332"/>
      <c r="U4" s="332"/>
      <c r="V4" s="332"/>
      <c r="W4" s="332"/>
      <c r="X4" s="332"/>
      <c r="Y4" s="7"/>
      <c r="Z4" s="7"/>
      <c r="AA4" s="7"/>
      <c r="AB4" s="72"/>
      <c r="AC4" s="7"/>
      <c r="AD4" s="61"/>
      <c r="AE4" s="27"/>
      <c r="AF4" s="9"/>
      <c r="AG4" s="9"/>
      <c r="AH4" s="28"/>
      <c r="AI4" s="28"/>
      <c r="AJ4" s="29"/>
      <c r="AK4" s="30"/>
      <c r="AL4" s="9"/>
      <c r="AM4" s="9"/>
      <c r="AN4" s="9"/>
      <c r="AO4" s="9"/>
      <c r="AP4" s="9"/>
      <c r="AQ4" s="9"/>
      <c r="AR4" s="10"/>
    </row>
    <row r="5" spans="1:44" ht="61.5" x14ac:dyDescent="0.7">
      <c r="A5" s="36"/>
      <c r="B5" s="26"/>
      <c r="C5" s="2"/>
      <c r="D5" s="188" t="s">
        <v>4</v>
      </c>
      <c r="E5" s="331" t="s">
        <v>5</v>
      </c>
      <c r="F5" s="331"/>
      <c r="G5" s="3"/>
      <c r="H5" s="7"/>
      <c r="I5" s="7"/>
      <c r="J5" s="332"/>
      <c r="K5" s="332"/>
      <c r="L5" s="332"/>
      <c r="M5" s="332"/>
      <c r="N5" s="332"/>
      <c r="O5" s="332"/>
      <c r="P5" s="332"/>
      <c r="Q5" s="332"/>
      <c r="R5" s="332"/>
      <c r="S5" s="332"/>
      <c r="T5" s="332"/>
      <c r="U5" s="332"/>
      <c r="V5" s="332"/>
      <c r="W5" s="332"/>
      <c r="X5" s="332"/>
      <c r="Y5" s="7"/>
      <c r="Z5" s="7"/>
      <c r="AA5" s="7"/>
      <c r="AB5" s="72"/>
      <c r="AC5" s="7"/>
      <c r="AD5" s="61"/>
      <c r="AE5" s="27"/>
      <c r="AF5" s="9"/>
      <c r="AG5" s="9"/>
      <c r="AH5" s="28"/>
      <c r="AI5" s="28"/>
      <c r="AJ5" s="29"/>
      <c r="AK5" s="30"/>
      <c r="AL5" s="9"/>
      <c r="AM5" s="9"/>
      <c r="AN5" s="9"/>
      <c r="AO5" s="9"/>
      <c r="AP5" s="9"/>
      <c r="AQ5" s="9"/>
      <c r="AR5" s="10"/>
    </row>
    <row r="6" spans="1:44" ht="61.5" x14ac:dyDescent="0.7">
      <c r="A6" s="36"/>
      <c r="B6" s="26"/>
      <c r="C6" s="2"/>
      <c r="D6" s="188" t="s">
        <v>6</v>
      </c>
      <c r="E6" s="333">
        <v>7395656</v>
      </c>
      <c r="F6" s="333"/>
      <c r="G6" s="73"/>
      <c r="H6" s="7"/>
      <c r="I6" s="7"/>
      <c r="J6" s="332"/>
      <c r="K6" s="332"/>
      <c r="L6" s="332"/>
      <c r="M6" s="332"/>
      <c r="N6" s="332"/>
      <c r="O6" s="332"/>
      <c r="P6" s="332"/>
      <c r="Q6" s="332"/>
      <c r="R6" s="332"/>
      <c r="S6" s="332"/>
      <c r="T6" s="332"/>
      <c r="U6" s="332"/>
      <c r="V6" s="332"/>
      <c r="W6" s="332"/>
      <c r="X6" s="332"/>
      <c r="Y6" s="7"/>
      <c r="Z6" s="7"/>
      <c r="AA6" s="7"/>
      <c r="AB6" s="72"/>
      <c r="AC6" s="7"/>
      <c r="AD6" s="61"/>
      <c r="AE6" s="27" t="s">
        <v>7</v>
      </c>
      <c r="AF6" s="9"/>
      <c r="AG6" s="9"/>
      <c r="AH6" s="28"/>
      <c r="AI6" s="28"/>
      <c r="AJ6" s="29"/>
      <c r="AK6" s="30"/>
      <c r="AL6" s="9"/>
      <c r="AM6" s="9"/>
      <c r="AN6" s="9"/>
      <c r="AO6" s="9"/>
      <c r="AP6" s="9"/>
      <c r="AQ6" s="9"/>
      <c r="AR6" s="10"/>
    </row>
    <row r="7" spans="1:44" ht="61.5" x14ac:dyDescent="0.7">
      <c r="A7" s="36"/>
      <c r="B7" s="26"/>
      <c r="C7" s="2"/>
      <c r="D7" s="189" t="s">
        <v>8</v>
      </c>
      <c r="E7" s="334" t="s">
        <v>9</v>
      </c>
      <c r="F7" s="334"/>
      <c r="G7" s="74"/>
      <c r="H7" s="7"/>
      <c r="I7" s="7"/>
      <c r="J7" s="332"/>
      <c r="K7" s="332"/>
      <c r="L7" s="332"/>
      <c r="M7" s="332"/>
      <c r="N7" s="332"/>
      <c r="O7" s="332"/>
      <c r="P7" s="332"/>
      <c r="Q7" s="332"/>
      <c r="R7" s="332"/>
      <c r="S7" s="332"/>
      <c r="T7" s="332"/>
      <c r="U7" s="332"/>
      <c r="V7" s="332"/>
      <c r="W7" s="332"/>
      <c r="X7" s="332"/>
      <c r="Y7" s="7"/>
      <c r="Z7" s="7"/>
      <c r="AA7" s="7"/>
      <c r="AB7" s="72"/>
      <c r="AC7" s="7"/>
      <c r="AD7" s="61"/>
      <c r="AE7" s="27"/>
      <c r="AF7" s="9"/>
      <c r="AG7" s="9"/>
      <c r="AH7" s="28"/>
      <c r="AI7" s="28"/>
      <c r="AJ7" s="29"/>
      <c r="AK7" s="30"/>
      <c r="AL7" s="9"/>
      <c r="AM7" s="9"/>
      <c r="AN7" s="9"/>
      <c r="AO7" s="9"/>
      <c r="AP7" s="9"/>
      <c r="AQ7" s="9"/>
      <c r="AR7" s="10"/>
    </row>
    <row r="8" spans="1:44" ht="318.75" customHeight="1" x14ac:dyDescent="0.7">
      <c r="A8" s="36"/>
      <c r="B8" s="26"/>
      <c r="C8" s="2"/>
      <c r="D8" s="188" t="s">
        <v>10</v>
      </c>
      <c r="E8" s="335" t="s">
        <v>11</v>
      </c>
      <c r="F8" s="335"/>
      <c r="G8" s="3"/>
      <c r="H8" s="7"/>
      <c r="I8" s="7"/>
      <c r="J8" s="332"/>
      <c r="K8" s="332"/>
      <c r="L8" s="332"/>
      <c r="M8" s="332"/>
      <c r="N8" s="332"/>
      <c r="O8" s="332"/>
      <c r="P8" s="332"/>
      <c r="Q8" s="332"/>
      <c r="R8" s="332"/>
      <c r="S8" s="332"/>
      <c r="T8" s="332"/>
      <c r="U8" s="332"/>
      <c r="V8" s="332"/>
      <c r="W8" s="332"/>
      <c r="X8" s="332"/>
      <c r="Y8" s="7"/>
      <c r="Z8" s="7"/>
      <c r="AA8" s="7"/>
      <c r="AB8" s="72"/>
      <c r="AC8" s="75"/>
      <c r="AD8" s="76"/>
      <c r="AE8" s="75"/>
      <c r="AF8" s="75"/>
      <c r="AG8" s="9"/>
      <c r="AH8" s="28"/>
      <c r="AI8" s="28"/>
      <c r="AJ8" s="29"/>
      <c r="AK8" s="30"/>
      <c r="AL8" s="9"/>
      <c r="AM8" s="9"/>
      <c r="AN8" s="9"/>
      <c r="AO8" s="9"/>
      <c r="AP8" s="9"/>
      <c r="AQ8" s="9"/>
      <c r="AR8" s="10"/>
    </row>
    <row r="9" spans="1:44" ht="255.75" customHeight="1" x14ac:dyDescent="0.7">
      <c r="A9" s="36"/>
      <c r="B9" s="26"/>
      <c r="C9" s="2"/>
      <c r="D9" s="188" t="s">
        <v>12</v>
      </c>
      <c r="E9" s="336" t="s">
        <v>13</v>
      </c>
      <c r="F9" s="336"/>
      <c r="G9" s="3"/>
      <c r="H9" s="7"/>
      <c r="I9" s="7"/>
      <c r="J9" s="7"/>
      <c r="K9" s="7"/>
      <c r="L9" s="7"/>
      <c r="M9" s="7"/>
      <c r="N9" s="7"/>
      <c r="O9" s="7"/>
      <c r="P9" s="7"/>
      <c r="Q9" s="7"/>
      <c r="R9" s="7"/>
      <c r="S9" s="7"/>
      <c r="T9" s="7"/>
      <c r="U9" s="7"/>
      <c r="V9" s="145"/>
      <c r="W9" s="126"/>
      <c r="X9" s="126"/>
      <c r="Y9" s="7"/>
      <c r="Z9" s="7"/>
      <c r="AA9" s="7"/>
      <c r="AB9" s="72"/>
      <c r="AC9" s="8"/>
      <c r="AD9" s="58"/>
      <c r="AE9" s="59"/>
      <c r="AF9" s="59"/>
      <c r="AG9" s="9"/>
      <c r="AH9" s="28"/>
      <c r="AI9" s="28"/>
      <c r="AJ9" s="29"/>
      <c r="AK9" s="30"/>
      <c r="AL9" s="9"/>
      <c r="AM9" s="9"/>
      <c r="AN9" s="9"/>
      <c r="AO9" s="9"/>
      <c r="AP9" s="9"/>
      <c r="AQ9" s="9"/>
      <c r="AR9" s="10"/>
    </row>
    <row r="10" spans="1:44" ht="147.75" customHeight="1" x14ac:dyDescent="0.7">
      <c r="A10" s="36"/>
      <c r="B10" s="26"/>
      <c r="C10" s="2"/>
      <c r="D10" s="188" t="s">
        <v>14</v>
      </c>
      <c r="E10" s="337" t="s">
        <v>354</v>
      </c>
      <c r="F10" s="338"/>
      <c r="G10" s="3"/>
      <c r="H10" s="7"/>
      <c r="I10" s="7"/>
      <c r="J10" s="339" t="s">
        <v>15</v>
      </c>
      <c r="K10" s="340"/>
      <c r="L10" s="340"/>
      <c r="M10" s="340"/>
      <c r="N10" s="340"/>
      <c r="O10" s="340"/>
      <c r="P10" s="340"/>
      <c r="Q10" s="340"/>
      <c r="R10" s="340"/>
      <c r="S10" s="340"/>
      <c r="T10" s="340"/>
      <c r="U10" s="340"/>
      <c r="V10" s="340"/>
      <c r="W10" s="340"/>
      <c r="X10" s="341"/>
      <c r="Y10" s="7"/>
      <c r="Z10" s="7"/>
      <c r="AA10" s="7"/>
      <c r="AB10" s="72"/>
      <c r="AC10" s="8"/>
      <c r="AD10" s="58"/>
      <c r="AE10" s="59"/>
      <c r="AF10" s="59"/>
      <c r="AG10" s="9"/>
      <c r="AH10" s="28"/>
      <c r="AI10" s="28"/>
      <c r="AJ10" s="29"/>
      <c r="AK10" s="30"/>
      <c r="AL10" s="9"/>
      <c r="AM10" s="9"/>
      <c r="AN10" s="9"/>
      <c r="AO10" s="9"/>
      <c r="AP10" s="9"/>
      <c r="AQ10" s="9"/>
      <c r="AR10" s="10"/>
    </row>
    <row r="11" spans="1:44" ht="144" customHeight="1" x14ac:dyDescent="0.7">
      <c r="A11" s="36"/>
      <c r="B11" s="26"/>
      <c r="C11" s="2"/>
      <c r="D11" s="188" t="s">
        <v>16</v>
      </c>
      <c r="E11" s="348">
        <f>SUM(X17)</f>
        <v>7535130212.5133286</v>
      </c>
      <c r="F11" s="349"/>
      <c r="G11" s="11"/>
      <c r="H11" s="7"/>
      <c r="I11" s="7"/>
      <c r="J11" s="342"/>
      <c r="K11" s="343"/>
      <c r="L11" s="343"/>
      <c r="M11" s="343"/>
      <c r="N11" s="343"/>
      <c r="O11" s="343"/>
      <c r="P11" s="343"/>
      <c r="Q11" s="343"/>
      <c r="R11" s="343"/>
      <c r="S11" s="343"/>
      <c r="T11" s="343"/>
      <c r="U11" s="343"/>
      <c r="V11" s="343"/>
      <c r="W11" s="343"/>
      <c r="X11" s="344"/>
      <c r="Y11" s="7"/>
      <c r="Z11" s="7"/>
      <c r="AA11" s="7"/>
      <c r="AB11" s="72"/>
      <c r="AC11" s="12"/>
      <c r="AD11" s="58"/>
      <c r="AE11" s="58"/>
      <c r="AF11" s="58"/>
      <c r="AG11" s="9"/>
      <c r="AH11" s="28"/>
      <c r="AI11" s="28"/>
      <c r="AJ11" s="29"/>
      <c r="AK11" s="30"/>
      <c r="AL11" s="9"/>
      <c r="AM11" s="9"/>
      <c r="AN11" s="9"/>
      <c r="AO11" s="9"/>
      <c r="AP11" s="9"/>
      <c r="AQ11" s="9"/>
      <c r="AR11" s="10"/>
    </row>
    <row r="12" spans="1:44" ht="93" x14ac:dyDescent="0.7">
      <c r="A12" s="36"/>
      <c r="B12" s="26"/>
      <c r="C12" s="2"/>
      <c r="D12" s="188" t="s">
        <v>17</v>
      </c>
      <c r="E12" s="350">
        <v>364000000</v>
      </c>
      <c r="F12" s="350"/>
      <c r="G12" s="13"/>
      <c r="H12" s="7"/>
      <c r="I12" s="7"/>
      <c r="J12" s="342"/>
      <c r="K12" s="343"/>
      <c r="L12" s="343"/>
      <c r="M12" s="343"/>
      <c r="N12" s="343"/>
      <c r="O12" s="343"/>
      <c r="P12" s="343"/>
      <c r="Q12" s="343"/>
      <c r="R12" s="343"/>
      <c r="S12" s="343"/>
      <c r="T12" s="343"/>
      <c r="U12" s="343"/>
      <c r="V12" s="343"/>
      <c r="W12" s="343"/>
      <c r="X12" s="344"/>
      <c r="Y12" s="7"/>
      <c r="Z12" s="7"/>
      <c r="AA12" s="3"/>
      <c r="AB12" s="72"/>
      <c r="AC12" s="14"/>
      <c r="AD12" s="60"/>
      <c r="AE12" s="60"/>
      <c r="AF12" s="15"/>
      <c r="AG12" s="9"/>
      <c r="AH12" s="28"/>
      <c r="AI12" s="28"/>
      <c r="AJ12" s="29"/>
      <c r="AK12" s="30"/>
      <c r="AL12" s="9"/>
      <c r="AM12" s="9"/>
      <c r="AN12" s="9"/>
      <c r="AO12" s="9"/>
      <c r="AP12" s="9"/>
      <c r="AQ12" s="9"/>
      <c r="AR12" s="10"/>
    </row>
    <row r="13" spans="1:44" ht="93" x14ac:dyDescent="0.7">
      <c r="A13" s="36"/>
      <c r="B13" s="26"/>
      <c r="C13" s="2"/>
      <c r="D13" s="188" t="s">
        <v>18</v>
      </c>
      <c r="E13" s="351">
        <v>36400000</v>
      </c>
      <c r="F13" s="351"/>
      <c r="G13" s="13"/>
      <c r="H13" s="7"/>
      <c r="I13" s="7"/>
      <c r="J13" s="342"/>
      <c r="K13" s="343"/>
      <c r="L13" s="343"/>
      <c r="M13" s="343"/>
      <c r="N13" s="343"/>
      <c r="O13" s="343"/>
      <c r="P13" s="343"/>
      <c r="Q13" s="343"/>
      <c r="R13" s="343"/>
      <c r="S13" s="343"/>
      <c r="T13" s="343"/>
      <c r="U13" s="343"/>
      <c r="V13" s="343"/>
      <c r="W13" s="343"/>
      <c r="X13" s="344"/>
      <c r="Y13" s="7"/>
      <c r="Z13" s="7"/>
      <c r="AA13" s="7"/>
      <c r="AB13" s="72"/>
      <c r="AC13" s="14"/>
      <c r="AD13" s="60"/>
      <c r="AE13" s="60"/>
      <c r="AF13" s="15"/>
      <c r="AG13" s="9"/>
      <c r="AH13" s="31"/>
      <c r="AI13" s="31"/>
      <c r="AJ13" s="29"/>
      <c r="AK13" s="30"/>
      <c r="AL13" s="9"/>
      <c r="AM13" s="9"/>
      <c r="AN13" s="9"/>
      <c r="AO13" s="9"/>
      <c r="AP13" s="9"/>
      <c r="AQ13" s="9"/>
      <c r="AR13" s="10"/>
    </row>
    <row r="14" spans="1:44" ht="93.75" thickBot="1" x14ac:dyDescent="0.75">
      <c r="A14" s="36"/>
      <c r="B14" s="26"/>
      <c r="C14" s="2"/>
      <c r="D14" s="190" t="s">
        <v>19</v>
      </c>
      <c r="E14" s="352">
        <v>45449</v>
      </c>
      <c r="F14" s="353"/>
      <c r="G14" s="16"/>
      <c r="H14" s="7"/>
      <c r="I14" s="7"/>
      <c r="J14" s="345"/>
      <c r="K14" s="346"/>
      <c r="L14" s="346"/>
      <c r="M14" s="346"/>
      <c r="N14" s="346"/>
      <c r="O14" s="346"/>
      <c r="P14" s="346"/>
      <c r="Q14" s="346"/>
      <c r="R14" s="346"/>
      <c r="S14" s="346"/>
      <c r="T14" s="346"/>
      <c r="U14" s="346"/>
      <c r="V14" s="346"/>
      <c r="W14" s="346"/>
      <c r="X14" s="347"/>
      <c r="Y14" s="7"/>
      <c r="Z14" s="17"/>
      <c r="AA14" s="7"/>
      <c r="AB14" s="72"/>
      <c r="AC14" s="14"/>
      <c r="AD14" s="60"/>
      <c r="AE14" s="60"/>
      <c r="AF14" s="15"/>
      <c r="AG14" s="9"/>
      <c r="AH14" s="28"/>
      <c r="AI14" s="28"/>
      <c r="AJ14" s="29"/>
      <c r="AK14" s="30"/>
      <c r="AL14" s="9"/>
      <c r="AM14" s="9"/>
      <c r="AN14" s="9"/>
      <c r="AO14" s="9"/>
      <c r="AP14" s="9"/>
      <c r="AQ14" s="9"/>
      <c r="AR14" s="10"/>
    </row>
    <row r="15" spans="1:44" ht="39.6" customHeight="1" x14ac:dyDescent="0.7">
      <c r="A15" s="36"/>
      <c r="B15" s="26"/>
      <c r="C15" s="2"/>
      <c r="D15" s="3"/>
      <c r="E15" s="18"/>
      <c r="F15" s="19"/>
      <c r="G15" s="19"/>
      <c r="H15" s="7"/>
      <c r="I15" s="7"/>
      <c r="J15" s="3"/>
      <c r="K15" s="20"/>
      <c r="L15" s="20"/>
      <c r="M15" s="20"/>
      <c r="N15" s="20"/>
      <c r="O15" s="20"/>
      <c r="P15" s="20"/>
      <c r="Q15" s="20"/>
      <c r="R15" s="20"/>
      <c r="S15" s="20"/>
      <c r="T15" s="20"/>
      <c r="U15" s="20"/>
      <c r="V15" s="146"/>
      <c r="W15" s="125"/>
      <c r="X15" s="125"/>
      <c r="Y15" s="7"/>
      <c r="Z15" s="7"/>
      <c r="AA15" s="21"/>
      <c r="AB15" s="77"/>
      <c r="AC15" s="7"/>
      <c r="AD15" s="61"/>
      <c r="AE15" s="27"/>
      <c r="AF15" s="9"/>
      <c r="AG15" s="9"/>
      <c r="AH15" s="32"/>
      <c r="AI15" s="32"/>
      <c r="AJ15" s="29"/>
      <c r="AK15" s="30"/>
      <c r="AL15" s="9"/>
      <c r="AM15" s="9"/>
      <c r="AN15" s="9"/>
      <c r="AO15" s="9"/>
      <c r="AP15" s="9"/>
      <c r="AQ15" s="9"/>
      <c r="AR15" s="10"/>
    </row>
    <row r="16" spans="1:44" ht="39.6" customHeight="1" thickBot="1" x14ac:dyDescent="0.75">
      <c r="A16" s="36"/>
      <c r="B16" s="26"/>
      <c r="C16" s="2"/>
      <c r="D16" s="355" t="s">
        <v>20</v>
      </c>
      <c r="E16" s="355"/>
      <c r="F16" s="7"/>
      <c r="G16" s="22"/>
      <c r="H16" s="356"/>
      <c r="I16" s="356"/>
      <c r="J16" s="7"/>
      <c r="K16" s="22"/>
      <c r="L16" s="22"/>
      <c r="M16" s="22"/>
      <c r="N16" s="22"/>
      <c r="O16" s="22"/>
      <c r="P16" s="22"/>
      <c r="Q16" s="22"/>
      <c r="R16" s="22"/>
      <c r="S16" s="22"/>
      <c r="T16" s="22"/>
      <c r="U16" s="22"/>
      <c r="V16" s="147"/>
      <c r="W16" s="127"/>
      <c r="X16" s="127"/>
      <c r="Y16" s="7"/>
      <c r="Z16" s="7"/>
      <c r="AA16" s="23"/>
      <c r="AB16" s="78"/>
      <c r="AC16" s="7"/>
      <c r="AD16" s="62"/>
      <c r="AE16" s="27"/>
      <c r="AF16" s="9"/>
      <c r="AG16" s="9"/>
      <c r="AH16" s="33"/>
      <c r="AI16" s="33"/>
      <c r="AJ16" s="34"/>
      <c r="AK16" s="35"/>
      <c r="AL16" s="5"/>
      <c r="AM16" s="9"/>
      <c r="AN16" s="9"/>
      <c r="AO16" s="9"/>
      <c r="AP16" s="9"/>
      <c r="AQ16" s="9"/>
      <c r="AR16" s="10"/>
    </row>
    <row r="17" spans="1:44" ht="186.75" customHeight="1" x14ac:dyDescent="0.9">
      <c r="A17" s="36"/>
      <c r="B17" s="26"/>
      <c r="C17" s="2"/>
      <c r="D17" s="24"/>
      <c r="E17" s="323"/>
      <c r="F17" s="7"/>
      <c r="G17" s="25"/>
      <c r="H17" s="357"/>
      <c r="I17" s="357"/>
      <c r="J17" s="7"/>
      <c r="K17" s="25"/>
      <c r="L17" s="25"/>
      <c r="M17" s="25"/>
      <c r="N17" s="25"/>
      <c r="O17" s="25"/>
      <c r="P17" s="25"/>
      <c r="Q17" s="25"/>
      <c r="R17" s="25"/>
      <c r="S17" s="25"/>
      <c r="T17" s="25"/>
      <c r="U17" s="25"/>
      <c r="V17" s="147"/>
      <c r="W17" s="293">
        <f>SUBTOTAL(9,W19:W148)</f>
        <v>8813058250.7933273</v>
      </c>
      <c r="X17" s="293">
        <f>SUBTOTAL(9,X19:X148)</f>
        <v>7535130212.5133286</v>
      </c>
      <c r="Y17" s="63"/>
      <c r="Z17" s="56"/>
      <c r="AA17" s="56"/>
      <c r="AB17" s="79"/>
      <c r="AC17" s="56"/>
      <c r="AD17" s="64"/>
      <c r="AE17" s="57"/>
      <c r="AF17" s="57"/>
      <c r="AG17" s="57"/>
      <c r="AH17" s="63">
        <f>SUBTOTAL(9,AH19:AH57)</f>
        <v>430597513</v>
      </c>
      <c r="AI17" s="63"/>
      <c r="AJ17" s="63">
        <f>SUBTOTAL(9,AJ19:AJ57)</f>
        <v>0</v>
      </c>
      <c r="AK17" s="63">
        <f>SUBTOTAL(9,AK19:AK79)</f>
        <v>951227396</v>
      </c>
      <c r="AL17" s="65"/>
      <c r="AM17" s="65"/>
      <c r="AN17" s="9"/>
      <c r="AO17" s="9"/>
      <c r="AP17" s="9"/>
      <c r="AQ17" s="9"/>
      <c r="AR17" s="10"/>
    </row>
    <row r="18" spans="1:44" s="90" customFormat="1" ht="339" customHeight="1" x14ac:dyDescent="0.7">
      <c r="A18" s="85" t="s">
        <v>21</v>
      </c>
      <c r="B18" s="85" t="s">
        <v>22</v>
      </c>
      <c r="C18" s="86" t="s">
        <v>23</v>
      </c>
      <c r="D18" s="86" t="s">
        <v>24</v>
      </c>
      <c r="E18" s="86" t="s">
        <v>25</v>
      </c>
      <c r="F18" s="86" t="s">
        <v>26</v>
      </c>
      <c r="G18" s="86" t="s">
        <v>27</v>
      </c>
      <c r="H18" s="86" t="s">
        <v>152</v>
      </c>
      <c r="I18" s="86" t="s">
        <v>28</v>
      </c>
      <c r="J18" s="86" t="s">
        <v>29</v>
      </c>
      <c r="K18" s="86" t="s">
        <v>30</v>
      </c>
      <c r="L18" s="87" t="s">
        <v>92</v>
      </c>
      <c r="M18" s="87" t="s">
        <v>154</v>
      </c>
      <c r="N18" s="87" t="s">
        <v>155</v>
      </c>
      <c r="O18" s="87" t="s">
        <v>156</v>
      </c>
      <c r="P18" s="87" t="s">
        <v>157</v>
      </c>
      <c r="Q18" s="87" t="s">
        <v>158</v>
      </c>
      <c r="R18" s="87" t="s">
        <v>153</v>
      </c>
      <c r="S18" s="87" t="s">
        <v>153</v>
      </c>
      <c r="T18" s="87" t="s">
        <v>153</v>
      </c>
      <c r="U18" s="87" t="s">
        <v>159</v>
      </c>
      <c r="V18" s="148" t="s">
        <v>151</v>
      </c>
      <c r="W18" s="128" t="s">
        <v>31</v>
      </c>
      <c r="X18" s="128" t="s">
        <v>32</v>
      </c>
      <c r="Y18" s="86" t="s">
        <v>33</v>
      </c>
      <c r="Z18" s="86" t="s">
        <v>34</v>
      </c>
      <c r="AA18" s="86" t="s">
        <v>35</v>
      </c>
      <c r="AB18" s="88"/>
      <c r="AC18" s="89" t="s">
        <v>36</v>
      </c>
      <c r="AD18" s="89" t="s">
        <v>37</v>
      </c>
      <c r="AE18" s="89" t="s">
        <v>38</v>
      </c>
      <c r="AF18" s="89" t="s">
        <v>39</v>
      </c>
      <c r="AG18" s="89" t="s">
        <v>40</v>
      </c>
      <c r="AH18" s="89" t="s">
        <v>41</v>
      </c>
      <c r="AI18" s="89" t="s">
        <v>165</v>
      </c>
      <c r="AJ18" s="89" t="s">
        <v>166</v>
      </c>
      <c r="AK18" s="89" t="s">
        <v>167</v>
      </c>
      <c r="AL18" s="89" t="s">
        <v>42</v>
      </c>
      <c r="AM18" s="89" t="s">
        <v>43</v>
      </c>
      <c r="AN18" s="89" t="s">
        <v>44</v>
      </c>
      <c r="AO18" s="89" t="s">
        <v>45</v>
      </c>
      <c r="AP18" s="89" t="s">
        <v>46</v>
      </c>
      <c r="AQ18" s="89" t="s">
        <v>47</v>
      </c>
      <c r="AR18" s="89" t="s">
        <v>48</v>
      </c>
    </row>
    <row r="19" spans="1:44" s="90" customFormat="1" ht="409.5" x14ac:dyDescent="0.7">
      <c r="A19" s="130">
        <v>1</v>
      </c>
      <c r="B19" s="131"/>
      <c r="C19" s="242" t="s">
        <v>57</v>
      </c>
      <c r="D19" s="242" t="s">
        <v>85</v>
      </c>
      <c r="E19" s="242" t="s">
        <v>76</v>
      </c>
      <c r="F19" s="242" t="s">
        <v>58</v>
      </c>
      <c r="G19" s="242">
        <v>1</v>
      </c>
      <c r="H19" s="242" t="s">
        <v>59</v>
      </c>
      <c r="I19" s="242">
        <v>2</v>
      </c>
      <c r="J19" s="151" t="s">
        <v>272</v>
      </c>
      <c r="K19" s="242" t="s">
        <v>60</v>
      </c>
      <c r="L19" s="242" t="s">
        <v>92</v>
      </c>
      <c r="M19" s="242" t="s">
        <v>94</v>
      </c>
      <c r="N19" s="242" t="s">
        <v>94</v>
      </c>
      <c r="O19" s="242" t="s">
        <v>93</v>
      </c>
      <c r="P19" s="242" t="s">
        <v>97</v>
      </c>
      <c r="Q19" s="242" t="s">
        <v>106</v>
      </c>
      <c r="R19" s="242" t="s">
        <v>93</v>
      </c>
      <c r="S19" s="242"/>
      <c r="T19" s="242"/>
      <c r="U19" s="242" t="s">
        <v>120</v>
      </c>
      <c r="V19" s="149" t="s">
        <v>62</v>
      </c>
      <c r="W19" s="294">
        <v>2480000</v>
      </c>
      <c r="X19" s="294">
        <v>2480000</v>
      </c>
      <c r="Y19" s="91" t="s">
        <v>61</v>
      </c>
      <c r="Z19" s="91" t="s">
        <v>49</v>
      </c>
      <c r="AA19" s="91" t="s">
        <v>170</v>
      </c>
      <c r="AB19" s="92"/>
      <c r="AC19" s="193"/>
      <c r="AD19" s="193"/>
      <c r="AE19" s="195"/>
      <c r="AF19" s="197"/>
      <c r="AG19" s="199"/>
      <c r="AH19" s="93"/>
      <c r="AI19" s="93"/>
      <c r="AJ19" s="93"/>
      <c r="AK19" s="93"/>
      <c r="AL19" s="205"/>
      <c r="AM19" s="206"/>
      <c r="AN19" s="94"/>
      <c r="AO19" s="207"/>
      <c r="AP19" s="207"/>
      <c r="AQ19" s="94"/>
      <c r="AR19" s="94"/>
    </row>
    <row r="20" spans="1:44" s="90" customFormat="1" ht="409.5" x14ac:dyDescent="0.7">
      <c r="A20" s="130">
        <v>1</v>
      </c>
      <c r="B20" s="131"/>
      <c r="C20" s="242" t="s">
        <v>57</v>
      </c>
      <c r="D20" s="242" t="s">
        <v>78</v>
      </c>
      <c r="E20" s="242" t="s">
        <v>76</v>
      </c>
      <c r="F20" s="242" t="s">
        <v>58</v>
      </c>
      <c r="G20" s="242">
        <v>1</v>
      </c>
      <c r="H20" s="242" t="s">
        <v>59</v>
      </c>
      <c r="I20" s="242">
        <v>2</v>
      </c>
      <c r="J20" s="151" t="s">
        <v>272</v>
      </c>
      <c r="K20" s="242" t="s">
        <v>60</v>
      </c>
      <c r="L20" s="242" t="s">
        <v>92</v>
      </c>
      <c r="M20" s="242" t="s">
        <v>94</v>
      </c>
      <c r="N20" s="242" t="s">
        <v>94</v>
      </c>
      <c r="O20" s="242" t="s">
        <v>93</v>
      </c>
      <c r="P20" s="242" t="s">
        <v>97</v>
      </c>
      <c r="Q20" s="242" t="s">
        <v>106</v>
      </c>
      <c r="R20" s="242" t="s">
        <v>107</v>
      </c>
      <c r="S20" s="242"/>
      <c r="T20" s="242"/>
      <c r="U20" s="242" t="s">
        <v>120</v>
      </c>
      <c r="V20" s="149" t="s">
        <v>63</v>
      </c>
      <c r="W20" s="294">
        <v>10000000</v>
      </c>
      <c r="X20" s="294">
        <v>10000000</v>
      </c>
      <c r="Y20" s="91" t="s">
        <v>61</v>
      </c>
      <c r="Z20" s="91" t="s">
        <v>49</v>
      </c>
      <c r="AA20" s="91" t="s">
        <v>170</v>
      </c>
      <c r="AB20" s="92"/>
      <c r="AC20" s="95"/>
      <c r="AD20" s="95"/>
      <c r="AE20" s="96"/>
      <c r="AF20" s="97"/>
      <c r="AG20" s="98"/>
      <c r="AH20" s="99"/>
      <c r="AI20" s="99"/>
      <c r="AJ20" s="99"/>
      <c r="AK20" s="99"/>
      <c r="AL20" s="100"/>
      <c r="AM20" s="101"/>
      <c r="AN20" s="102"/>
      <c r="AO20" s="103"/>
      <c r="AP20" s="103"/>
      <c r="AQ20" s="102"/>
      <c r="AR20" s="102"/>
    </row>
    <row r="21" spans="1:44" s="90" customFormat="1" ht="409.6" customHeight="1" x14ac:dyDescent="0.7">
      <c r="A21" s="130">
        <v>2</v>
      </c>
      <c r="B21" s="131"/>
      <c r="C21" s="242" t="s">
        <v>57</v>
      </c>
      <c r="D21" s="242">
        <v>44103103</v>
      </c>
      <c r="E21" s="242" t="s">
        <v>448</v>
      </c>
      <c r="F21" s="242" t="s">
        <v>58</v>
      </c>
      <c r="G21" s="242">
        <v>1</v>
      </c>
      <c r="H21" s="242" t="s">
        <v>65</v>
      </c>
      <c r="I21" s="242">
        <v>2</v>
      </c>
      <c r="J21" s="242" t="s">
        <v>66</v>
      </c>
      <c r="K21" s="242" t="s">
        <v>60</v>
      </c>
      <c r="L21" s="154" t="s">
        <v>92</v>
      </c>
      <c r="M21" s="154" t="s">
        <v>94</v>
      </c>
      <c r="N21" s="154" t="s">
        <v>93</v>
      </c>
      <c r="O21" s="154" t="s">
        <v>93</v>
      </c>
      <c r="P21" s="154" t="s">
        <v>101</v>
      </c>
      <c r="Q21" s="154" t="s">
        <v>103</v>
      </c>
      <c r="R21" s="154" t="s">
        <v>94</v>
      </c>
      <c r="S21" s="154"/>
      <c r="T21" s="154"/>
      <c r="U21" s="154" t="s">
        <v>120</v>
      </c>
      <c r="V21" s="149" t="s">
        <v>150</v>
      </c>
      <c r="W21" s="295">
        <v>27480000</v>
      </c>
      <c r="X21" s="295">
        <v>27480000</v>
      </c>
      <c r="Y21" s="242" t="s">
        <v>61</v>
      </c>
      <c r="Z21" s="242" t="s">
        <v>49</v>
      </c>
      <c r="AA21" s="91" t="s">
        <v>170</v>
      </c>
      <c r="AB21" s="92"/>
      <c r="AC21" s="95"/>
      <c r="AD21" s="95"/>
      <c r="AE21" s="96"/>
      <c r="AF21" s="97"/>
      <c r="AG21" s="98"/>
      <c r="AH21" s="99"/>
      <c r="AI21" s="99"/>
      <c r="AJ21" s="99"/>
      <c r="AK21" s="99"/>
      <c r="AL21" s="100"/>
      <c r="AM21" s="101"/>
      <c r="AN21" s="102"/>
      <c r="AO21" s="103"/>
      <c r="AP21" s="103"/>
      <c r="AQ21" s="102"/>
      <c r="AR21" s="102"/>
    </row>
    <row r="22" spans="1:44" s="90" customFormat="1" ht="409.6" customHeight="1" x14ac:dyDescent="0.7">
      <c r="A22" s="227">
        <v>3</v>
      </c>
      <c r="B22" s="227"/>
      <c r="C22" s="229" t="s">
        <v>57</v>
      </c>
      <c r="D22" s="229">
        <v>84131603</v>
      </c>
      <c r="E22" s="229" t="s">
        <v>77</v>
      </c>
      <c r="F22" s="229" t="s">
        <v>58</v>
      </c>
      <c r="G22" s="229">
        <v>1</v>
      </c>
      <c r="H22" s="229" t="s">
        <v>71</v>
      </c>
      <c r="I22" s="229">
        <v>7</v>
      </c>
      <c r="J22" s="229" t="s">
        <v>70</v>
      </c>
      <c r="K22" s="229" t="s">
        <v>60</v>
      </c>
      <c r="L22" s="229" t="s">
        <v>92</v>
      </c>
      <c r="M22" s="229" t="s">
        <v>94</v>
      </c>
      <c r="N22" s="229" t="s">
        <v>94</v>
      </c>
      <c r="O22" s="229" t="s">
        <v>94</v>
      </c>
      <c r="P22" s="229" t="s">
        <v>104</v>
      </c>
      <c r="Q22" s="229" t="s">
        <v>95</v>
      </c>
      <c r="R22" s="229" t="s">
        <v>105</v>
      </c>
      <c r="S22" s="229" t="s">
        <v>112</v>
      </c>
      <c r="T22" s="229" t="s">
        <v>107</v>
      </c>
      <c r="U22" s="229" t="s">
        <v>120</v>
      </c>
      <c r="V22" s="231" t="s">
        <v>52</v>
      </c>
      <c r="W22" s="296"/>
      <c r="X22" s="296"/>
      <c r="Y22" s="229" t="s">
        <v>61</v>
      </c>
      <c r="Z22" s="229" t="s">
        <v>49</v>
      </c>
      <c r="AA22" s="229" t="s">
        <v>170</v>
      </c>
      <c r="AB22" s="92"/>
      <c r="AC22" s="194"/>
      <c r="AD22" s="104"/>
      <c r="AE22" s="105"/>
      <c r="AF22" s="104"/>
      <c r="AG22" s="106"/>
      <c r="AH22" s="99"/>
      <c r="AI22" s="99"/>
      <c r="AJ22" s="99"/>
      <c r="AK22" s="99"/>
      <c r="AL22" s="100"/>
      <c r="AM22" s="101"/>
      <c r="AN22" s="102"/>
      <c r="AO22" s="103"/>
      <c r="AP22" s="103"/>
      <c r="AQ22" s="102"/>
      <c r="AR22" s="102"/>
    </row>
    <row r="23" spans="1:44" s="90" customFormat="1" ht="409.5" x14ac:dyDescent="0.7">
      <c r="A23" s="130">
        <v>4</v>
      </c>
      <c r="B23" s="131"/>
      <c r="C23" s="242" t="s">
        <v>57</v>
      </c>
      <c r="D23" s="242" t="s">
        <v>168</v>
      </c>
      <c r="E23" s="242" t="s">
        <v>392</v>
      </c>
      <c r="F23" s="242" t="s">
        <v>58</v>
      </c>
      <c r="G23" s="242">
        <v>1</v>
      </c>
      <c r="H23" s="242" t="s">
        <v>65</v>
      </c>
      <c r="I23" s="242">
        <v>2</v>
      </c>
      <c r="J23" s="242" t="s">
        <v>70</v>
      </c>
      <c r="K23" s="242" t="s">
        <v>60</v>
      </c>
      <c r="L23" s="242" t="s">
        <v>92</v>
      </c>
      <c r="M23" s="242" t="s">
        <v>94</v>
      </c>
      <c r="N23" s="242" t="s">
        <v>94</v>
      </c>
      <c r="O23" s="242" t="s">
        <v>93</v>
      </c>
      <c r="P23" s="242" t="s">
        <v>101</v>
      </c>
      <c r="Q23" s="242" t="s">
        <v>106</v>
      </c>
      <c r="R23" s="242"/>
      <c r="S23" s="242"/>
      <c r="T23" s="242"/>
      <c r="U23" s="242" t="s">
        <v>120</v>
      </c>
      <c r="V23" s="149" t="s">
        <v>72</v>
      </c>
      <c r="W23" s="295">
        <v>4000000</v>
      </c>
      <c r="X23" s="295">
        <v>4000000</v>
      </c>
      <c r="Y23" s="242" t="s">
        <v>61</v>
      </c>
      <c r="Z23" s="242" t="s">
        <v>49</v>
      </c>
      <c r="AA23" s="242" t="s">
        <v>170</v>
      </c>
      <c r="AB23" s="92"/>
      <c r="AC23" s="107"/>
      <c r="AD23" s="104"/>
      <c r="AE23" s="105"/>
      <c r="AF23" s="104"/>
      <c r="AG23" s="106"/>
      <c r="AH23" s="99"/>
      <c r="AI23" s="99"/>
      <c r="AJ23" s="99"/>
      <c r="AK23" s="99"/>
      <c r="AL23" s="100"/>
      <c r="AM23" s="101"/>
      <c r="AN23" s="102"/>
      <c r="AO23" s="103"/>
      <c r="AP23" s="103"/>
      <c r="AQ23" s="102"/>
      <c r="AR23" s="102"/>
    </row>
    <row r="24" spans="1:44" s="90" customFormat="1" ht="409.6" customHeight="1" x14ac:dyDescent="0.7">
      <c r="A24" s="130">
        <v>4</v>
      </c>
      <c r="B24" s="131"/>
      <c r="C24" s="250" t="s">
        <v>57</v>
      </c>
      <c r="D24" s="250">
        <v>31211500</v>
      </c>
      <c r="E24" s="242" t="s">
        <v>392</v>
      </c>
      <c r="F24" s="250" t="s">
        <v>58</v>
      </c>
      <c r="G24" s="250">
        <v>1</v>
      </c>
      <c r="H24" s="250" t="s">
        <v>65</v>
      </c>
      <c r="I24" s="250">
        <v>2</v>
      </c>
      <c r="J24" s="250" t="s">
        <v>70</v>
      </c>
      <c r="K24" s="242" t="s">
        <v>60</v>
      </c>
      <c r="L24" s="242" t="s">
        <v>92</v>
      </c>
      <c r="M24" s="242" t="s">
        <v>94</v>
      </c>
      <c r="N24" s="242" t="s">
        <v>94</v>
      </c>
      <c r="O24" s="242" t="s">
        <v>93</v>
      </c>
      <c r="P24" s="242">
        <v>3</v>
      </c>
      <c r="Q24" s="242" t="s">
        <v>103</v>
      </c>
      <c r="R24" s="242" t="s">
        <v>93</v>
      </c>
      <c r="S24" s="242"/>
      <c r="T24" s="242"/>
      <c r="U24" s="250" t="s">
        <v>120</v>
      </c>
      <c r="V24" s="251" t="s">
        <v>67</v>
      </c>
      <c r="W24" s="297">
        <v>197640</v>
      </c>
      <c r="X24" s="297">
        <v>197640</v>
      </c>
      <c r="Y24" s="250" t="s">
        <v>61</v>
      </c>
      <c r="Z24" s="250" t="s">
        <v>49</v>
      </c>
      <c r="AA24" s="250" t="s">
        <v>170</v>
      </c>
      <c r="AB24" s="92"/>
      <c r="AC24" s="107"/>
      <c r="AD24" s="107"/>
      <c r="AE24" s="105"/>
      <c r="AF24" s="104"/>
      <c r="AG24" s="106"/>
      <c r="AH24" s="99"/>
      <c r="AI24" s="99"/>
      <c r="AJ24" s="99"/>
      <c r="AK24" s="99"/>
      <c r="AL24" s="100"/>
      <c r="AM24" s="101"/>
      <c r="AN24" s="102"/>
      <c r="AO24" s="103"/>
      <c r="AP24" s="103"/>
      <c r="AQ24" s="102"/>
      <c r="AR24" s="102"/>
    </row>
    <row r="25" spans="1:44" s="90" customFormat="1" ht="409.6" customHeight="1" x14ac:dyDescent="0.7">
      <c r="A25" s="324">
        <v>5</v>
      </c>
      <c r="B25" s="227"/>
      <c r="C25" s="229" t="s">
        <v>57</v>
      </c>
      <c r="D25" s="229">
        <v>44101706</v>
      </c>
      <c r="E25" s="229" t="s">
        <v>174</v>
      </c>
      <c r="F25" s="229" t="s">
        <v>58</v>
      </c>
      <c r="G25" s="229">
        <v>1</v>
      </c>
      <c r="H25" s="229" t="s">
        <v>65</v>
      </c>
      <c r="I25" s="229">
        <v>2</v>
      </c>
      <c r="J25" s="230" t="s">
        <v>272</v>
      </c>
      <c r="K25" s="229" t="s">
        <v>60</v>
      </c>
      <c r="L25" s="229" t="s">
        <v>92</v>
      </c>
      <c r="M25" s="229" t="s">
        <v>94</v>
      </c>
      <c r="N25" s="229" t="s">
        <v>94</v>
      </c>
      <c r="O25" s="229" t="s">
        <v>93</v>
      </c>
      <c r="P25" s="229" t="s">
        <v>97</v>
      </c>
      <c r="Q25" s="229" t="s">
        <v>103</v>
      </c>
      <c r="R25" s="229" t="s">
        <v>93</v>
      </c>
      <c r="S25" s="229"/>
      <c r="T25" s="229"/>
      <c r="U25" s="229" t="s">
        <v>120</v>
      </c>
      <c r="V25" s="231" t="s">
        <v>67</v>
      </c>
      <c r="W25" s="296"/>
      <c r="X25" s="296"/>
      <c r="Y25" s="229" t="s">
        <v>61</v>
      </c>
      <c r="Z25" s="229" t="s">
        <v>49</v>
      </c>
      <c r="AA25" s="229" t="s">
        <v>170</v>
      </c>
      <c r="AB25" s="92"/>
      <c r="AC25" s="107"/>
      <c r="AD25" s="107"/>
      <c r="AE25" s="105"/>
      <c r="AF25" s="104"/>
      <c r="AG25" s="106"/>
      <c r="AH25" s="99"/>
      <c r="AI25" s="99"/>
      <c r="AJ25" s="99"/>
      <c r="AK25" s="99"/>
      <c r="AL25" s="100"/>
      <c r="AM25" s="101"/>
      <c r="AN25" s="102"/>
      <c r="AO25" s="103"/>
      <c r="AP25" s="103"/>
      <c r="AQ25" s="102"/>
      <c r="AR25" s="102"/>
    </row>
    <row r="26" spans="1:44" s="90" customFormat="1" ht="409.5" customHeight="1" x14ac:dyDescent="0.7">
      <c r="A26" s="130">
        <v>6</v>
      </c>
      <c r="B26" s="131"/>
      <c r="C26" s="242" t="s">
        <v>193</v>
      </c>
      <c r="D26" s="242" t="s">
        <v>81</v>
      </c>
      <c r="E26" s="242" t="s">
        <v>86</v>
      </c>
      <c r="F26" s="242" t="s">
        <v>58</v>
      </c>
      <c r="G26" s="242">
        <v>1</v>
      </c>
      <c r="H26" s="242" t="s">
        <v>65</v>
      </c>
      <c r="I26" s="242">
        <v>6</v>
      </c>
      <c r="J26" s="242" t="s">
        <v>377</v>
      </c>
      <c r="K26" s="242" t="s">
        <v>60</v>
      </c>
      <c r="L26" s="242" t="s">
        <v>92</v>
      </c>
      <c r="M26" s="242" t="s">
        <v>94</v>
      </c>
      <c r="N26" s="242" t="s">
        <v>94</v>
      </c>
      <c r="O26" s="242" t="s">
        <v>94</v>
      </c>
      <c r="P26" s="242" t="s">
        <v>98</v>
      </c>
      <c r="Q26" s="242" t="s">
        <v>109</v>
      </c>
      <c r="R26" s="242" t="s">
        <v>93</v>
      </c>
      <c r="S26" s="242"/>
      <c r="T26" s="242"/>
      <c r="U26" s="242" t="s">
        <v>120</v>
      </c>
      <c r="V26" s="149" t="s">
        <v>264</v>
      </c>
      <c r="W26" s="295">
        <v>1500000</v>
      </c>
      <c r="X26" s="295">
        <v>1500000</v>
      </c>
      <c r="Y26" s="242" t="s">
        <v>61</v>
      </c>
      <c r="Z26" s="242" t="s">
        <v>49</v>
      </c>
      <c r="AA26" s="242" t="s">
        <v>207</v>
      </c>
      <c r="AB26" s="92"/>
      <c r="AC26" s="107"/>
      <c r="AD26" s="107"/>
      <c r="AE26" s="105"/>
      <c r="AF26" s="104"/>
      <c r="AG26" s="106"/>
      <c r="AH26" s="99"/>
      <c r="AI26" s="99"/>
      <c r="AJ26" s="99"/>
      <c r="AK26" s="99"/>
      <c r="AL26" s="100"/>
      <c r="AM26" s="101"/>
      <c r="AN26" s="102"/>
      <c r="AO26" s="103"/>
      <c r="AP26" s="103"/>
      <c r="AQ26" s="102"/>
      <c r="AR26" s="102"/>
    </row>
    <row r="27" spans="1:44" s="90" customFormat="1" ht="409.6" customHeight="1" x14ac:dyDescent="0.7">
      <c r="A27" s="130">
        <v>7</v>
      </c>
      <c r="B27" s="132"/>
      <c r="C27" s="242" t="s">
        <v>57</v>
      </c>
      <c r="D27" s="242" t="s">
        <v>122</v>
      </c>
      <c r="E27" s="242" t="s">
        <v>175</v>
      </c>
      <c r="F27" s="242" t="s">
        <v>58</v>
      </c>
      <c r="G27" s="242">
        <v>1</v>
      </c>
      <c r="H27" s="242" t="s">
        <v>443</v>
      </c>
      <c r="I27" s="242">
        <v>3</v>
      </c>
      <c r="J27" s="242" t="s">
        <v>257</v>
      </c>
      <c r="K27" s="242" t="s">
        <v>60</v>
      </c>
      <c r="L27" s="242" t="s">
        <v>92</v>
      </c>
      <c r="M27" s="242" t="s">
        <v>94</v>
      </c>
      <c r="N27" s="242" t="s">
        <v>94</v>
      </c>
      <c r="O27" s="242" t="s">
        <v>94</v>
      </c>
      <c r="P27" s="242" t="s">
        <v>103</v>
      </c>
      <c r="Q27" s="242" t="s">
        <v>101</v>
      </c>
      <c r="R27" s="242" t="s">
        <v>108</v>
      </c>
      <c r="S27" s="242"/>
      <c r="T27" s="242"/>
      <c r="U27" s="242" t="s">
        <v>120</v>
      </c>
      <c r="V27" s="149" t="s">
        <v>56</v>
      </c>
      <c r="W27" s="295">
        <v>60000000</v>
      </c>
      <c r="X27" s="295">
        <v>60000000</v>
      </c>
      <c r="Y27" s="242" t="s">
        <v>61</v>
      </c>
      <c r="Z27" s="242" t="s">
        <v>49</v>
      </c>
      <c r="AA27" s="242" t="s">
        <v>170</v>
      </c>
      <c r="AB27" s="92"/>
      <c r="AC27" s="108"/>
      <c r="AD27" s="102"/>
      <c r="AE27" s="109"/>
      <c r="AF27" s="102"/>
      <c r="AG27" s="110"/>
      <c r="AH27" s="99"/>
      <c r="AI27" s="99"/>
      <c r="AJ27" s="99"/>
      <c r="AK27" s="99"/>
      <c r="AL27" s="100"/>
      <c r="AM27" s="101"/>
      <c r="AN27" s="102"/>
      <c r="AO27" s="103"/>
      <c r="AP27" s="103"/>
      <c r="AQ27" s="102"/>
      <c r="AR27" s="102"/>
    </row>
    <row r="28" spans="1:44" s="90" customFormat="1" ht="409.6" customHeight="1" x14ac:dyDescent="0.7">
      <c r="A28" s="216">
        <v>8</v>
      </c>
      <c r="B28" s="167"/>
      <c r="C28" s="168" t="s">
        <v>57</v>
      </c>
      <c r="D28" s="168">
        <v>72101511</v>
      </c>
      <c r="E28" s="168" t="s">
        <v>176</v>
      </c>
      <c r="F28" s="168" t="s">
        <v>58</v>
      </c>
      <c r="G28" s="168">
        <v>1</v>
      </c>
      <c r="H28" s="168" t="s">
        <v>71</v>
      </c>
      <c r="I28" s="168">
        <v>10</v>
      </c>
      <c r="J28" s="168" t="s">
        <v>70</v>
      </c>
      <c r="K28" s="168" t="s">
        <v>60</v>
      </c>
      <c r="L28" s="168" t="s">
        <v>92</v>
      </c>
      <c r="M28" s="168" t="s">
        <v>94</v>
      </c>
      <c r="N28" s="168" t="s">
        <v>94</v>
      </c>
      <c r="O28" s="168" t="s">
        <v>94</v>
      </c>
      <c r="P28" s="168" t="s">
        <v>98</v>
      </c>
      <c r="Q28" s="168" t="s">
        <v>104</v>
      </c>
      <c r="R28" s="168" t="s">
        <v>93</v>
      </c>
      <c r="S28" s="168"/>
      <c r="T28" s="168"/>
      <c r="U28" s="168" t="s">
        <v>120</v>
      </c>
      <c r="V28" s="169" t="s">
        <v>50</v>
      </c>
      <c r="W28" s="298"/>
      <c r="X28" s="298"/>
      <c r="Y28" s="168" t="s">
        <v>61</v>
      </c>
      <c r="Z28" s="168" t="s">
        <v>49</v>
      </c>
      <c r="AA28" s="168" t="s">
        <v>170</v>
      </c>
      <c r="AB28" s="92"/>
      <c r="AC28" s="107"/>
      <c r="AD28" s="107"/>
      <c r="AE28" s="196"/>
      <c r="AF28" s="111"/>
      <c r="AG28" s="107"/>
      <c r="AH28" s="99"/>
      <c r="AI28" s="99"/>
      <c r="AJ28" s="99"/>
      <c r="AK28" s="99"/>
      <c r="AL28" s="112"/>
      <c r="AM28" s="113"/>
      <c r="AN28" s="104"/>
      <c r="AO28" s="114"/>
      <c r="AP28" s="114"/>
      <c r="AQ28" s="104"/>
      <c r="AR28" s="104"/>
    </row>
    <row r="29" spans="1:44" s="90" customFormat="1" ht="409.6" customHeight="1" x14ac:dyDescent="0.7">
      <c r="A29" s="232">
        <v>9</v>
      </c>
      <c r="B29" s="320"/>
      <c r="C29" s="171" t="s">
        <v>57</v>
      </c>
      <c r="D29" s="171" t="s">
        <v>282</v>
      </c>
      <c r="E29" s="171" t="s">
        <v>393</v>
      </c>
      <c r="F29" s="171" t="s">
        <v>58</v>
      </c>
      <c r="G29" s="171">
        <v>1</v>
      </c>
      <c r="H29" s="171" t="s">
        <v>75</v>
      </c>
      <c r="I29" s="171">
        <v>12</v>
      </c>
      <c r="J29" s="171" t="s">
        <v>257</v>
      </c>
      <c r="K29" s="317" t="s">
        <v>60</v>
      </c>
      <c r="L29" s="171" t="s">
        <v>92</v>
      </c>
      <c r="M29" s="171" t="s">
        <v>94</v>
      </c>
      <c r="N29" s="172" t="s">
        <v>94</v>
      </c>
      <c r="O29" s="172" t="s">
        <v>94</v>
      </c>
      <c r="P29" s="172" t="s">
        <v>104</v>
      </c>
      <c r="Q29" s="172" t="s">
        <v>95</v>
      </c>
      <c r="R29" s="172" t="s">
        <v>105</v>
      </c>
      <c r="S29" s="172" t="s">
        <v>112</v>
      </c>
      <c r="T29" s="172">
        <v>7</v>
      </c>
      <c r="U29" s="321"/>
      <c r="V29" s="173" t="s">
        <v>52</v>
      </c>
      <c r="W29" s="299">
        <v>9909442</v>
      </c>
      <c r="X29" s="299">
        <v>9909442</v>
      </c>
      <c r="Y29" s="172" t="s">
        <v>61</v>
      </c>
      <c r="Z29" s="172" t="s">
        <v>49</v>
      </c>
      <c r="AA29" s="172" t="s">
        <v>170</v>
      </c>
      <c r="AB29" s="92"/>
      <c r="AC29" s="107"/>
      <c r="AD29" s="107"/>
      <c r="AE29" s="196"/>
      <c r="AF29" s="111"/>
      <c r="AG29" s="239"/>
      <c r="AH29" s="99"/>
      <c r="AI29" s="99"/>
      <c r="AJ29" s="99"/>
      <c r="AK29" s="99"/>
      <c r="AL29" s="112"/>
      <c r="AM29" s="113"/>
      <c r="AN29" s="104"/>
      <c r="AO29" s="114"/>
      <c r="AP29" s="114"/>
      <c r="AQ29" s="104"/>
      <c r="AR29" s="104"/>
    </row>
    <row r="30" spans="1:44" s="90" customFormat="1" ht="409.5" customHeight="1" x14ac:dyDescent="0.7">
      <c r="A30" s="170">
        <v>9</v>
      </c>
      <c r="B30" s="287"/>
      <c r="C30" s="172" t="s">
        <v>57</v>
      </c>
      <c r="D30" s="172" t="s">
        <v>282</v>
      </c>
      <c r="E30" s="172" t="s">
        <v>393</v>
      </c>
      <c r="F30" s="172" t="s">
        <v>58</v>
      </c>
      <c r="G30" s="171">
        <v>1</v>
      </c>
      <c r="H30" s="171" t="s">
        <v>75</v>
      </c>
      <c r="I30" s="171">
        <v>12</v>
      </c>
      <c r="J30" s="171" t="s">
        <v>257</v>
      </c>
      <c r="K30" s="288" t="s">
        <v>60</v>
      </c>
      <c r="L30" s="172" t="s">
        <v>92</v>
      </c>
      <c r="M30" s="172" t="s">
        <v>94</v>
      </c>
      <c r="N30" s="172" t="s">
        <v>94</v>
      </c>
      <c r="O30" s="172" t="s">
        <v>94</v>
      </c>
      <c r="P30" s="172" t="s">
        <v>104</v>
      </c>
      <c r="Q30" s="172" t="s">
        <v>95</v>
      </c>
      <c r="R30" s="172" t="s">
        <v>105</v>
      </c>
      <c r="S30" s="172" t="s">
        <v>112</v>
      </c>
      <c r="T30" s="172">
        <v>5</v>
      </c>
      <c r="U30" s="172"/>
      <c r="V30" s="173" t="s">
        <v>53</v>
      </c>
      <c r="W30" s="299">
        <v>60000000</v>
      </c>
      <c r="X30" s="299">
        <v>60000000</v>
      </c>
      <c r="Y30" s="172" t="s">
        <v>61</v>
      </c>
      <c r="Z30" s="172" t="s">
        <v>49</v>
      </c>
      <c r="AA30" s="172" t="s">
        <v>170</v>
      </c>
      <c r="AB30" s="92"/>
      <c r="AC30" s="108"/>
      <c r="AD30" s="102"/>
      <c r="AE30" s="109"/>
      <c r="AF30" s="104"/>
      <c r="AG30" s="200"/>
      <c r="AH30" s="99"/>
      <c r="AI30" s="99"/>
      <c r="AJ30" s="99"/>
      <c r="AK30" s="99"/>
      <c r="AL30" s="100"/>
      <c r="AM30" s="101"/>
      <c r="AN30" s="102"/>
      <c r="AO30" s="103"/>
      <c r="AP30" s="103"/>
      <c r="AQ30" s="102"/>
      <c r="AR30" s="102"/>
    </row>
    <row r="31" spans="1:44" s="90" customFormat="1" ht="409.6" customHeight="1" x14ac:dyDescent="0.7">
      <c r="A31" s="130">
        <v>10</v>
      </c>
      <c r="B31" s="131"/>
      <c r="C31" s="242" t="s">
        <v>57</v>
      </c>
      <c r="D31" s="242" t="s">
        <v>80</v>
      </c>
      <c r="E31" s="242" t="s">
        <v>177</v>
      </c>
      <c r="F31" s="242" t="s">
        <v>58</v>
      </c>
      <c r="G31" s="242">
        <v>1</v>
      </c>
      <c r="H31" s="242" t="s">
        <v>276</v>
      </c>
      <c r="I31" s="242">
        <v>12</v>
      </c>
      <c r="J31" s="242" t="s">
        <v>257</v>
      </c>
      <c r="K31" s="242" t="s">
        <v>60</v>
      </c>
      <c r="L31" s="242" t="s">
        <v>92</v>
      </c>
      <c r="M31" s="242" t="s">
        <v>94</v>
      </c>
      <c r="N31" s="242" t="s">
        <v>94</v>
      </c>
      <c r="O31" s="242" t="s">
        <v>94</v>
      </c>
      <c r="P31" s="242" t="s">
        <v>104</v>
      </c>
      <c r="Q31" s="242" t="s">
        <v>95</v>
      </c>
      <c r="R31" s="242" t="s">
        <v>105</v>
      </c>
      <c r="S31" s="242" t="s">
        <v>112</v>
      </c>
      <c r="T31" s="242" t="s">
        <v>108</v>
      </c>
      <c r="U31" s="242" t="s">
        <v>120</v>
      </c>
      <c r="V31" s="149" t="s">
        <v>53</v>
      </c>
      <c r="W31" s="295">
        <v>141294347</v>
      </c>
      <c r="X31" s="295">
        <v>141294347</v>
      </c>
      <c r="Y31" s="242" t="s">
        <v>61</v>
      </c>
      <c r="Z31" s="242" t="s">
        <v>49</v>
      </c>
      <c r="AA31" s="242" t="s">
        <v>170</v>
      </c>
      <c r="AB31" s="108"/>
      <c r="AC31" s="102" t="s">
        <v>362</v>
      </c>
      <c r="AD31" s="109" t="s">
        <v>363</v>
      </c>
      <c r="AE31" s="222"/>
      <c r="AF31" s="201" t="s">
        <v>361</v>
      </c>
      <c r="AG31" s="204" t="s">
        <v>70</v>
      </c>
      <c r="AH31" s="204">
        <v>10745561</v>
      </c>
      <c r="AI31" s="204">
        <v>10745561</v>
      </c>
      <c r="AJ31" s="99"/>
      <c r="AK31" s="112"/>
      <c r="AL31" s="113"/>
      <c r="AM31" s="104" t="s">
        <v>364</v>
      </c>
      <c r="AN31" s="114">
        <v>45657</v>
      </c>
      <c r="AO31" s="114">
        <v>45369</v>
      </c>
      <c r="AP31" s="221">
        <v>45657</v>
      </c>
      <c r="AQ31" s="104"/>
      <c r="AR31" s="104" t="s">
        <v>57</v>
      </c>
    </row>
    <row r="32" spans="1:44" s="90" customFormat="1" ht="409.6" customHeight="1" x14ac:dyDescent="0.7">
      <c r="A32" s="170">
        <v>11</v>
      </c>
      <c r="B32" s="170"/>
      <c r="C32" s="172" t="s">
        <v>57</v>
      </c>
      <c r="D32" s="172">
        <v>73152108</v>
      </c>
      <c r="E32" s="172" t="s">
        <v>178</v>
      </c>
      <c r="F32" s="172" t="s">
        <v>58</v>
      </c>
      <c r="G32" s="172">
        <v>1</v>
      </c>
      <c r="H32" s="172" t="s">
        <v>73</v>
      </c>
      <c r="I32" s="172">
        <v>8</v>
      </c>
      <c r="J32" s="172" t="s">
        <v>70</v>
      </c>
      <c r="K32" s="172" t="s">
        <v>60</v>
      </c>
      <c r="L32" s="172" t="s">
        <v>92</v>
      </c>
      <c r="M32" s="172" t="s">
        <v>94</v>
      </c>
      <c r="N32" s="172" t="s">
        <v>94</v>
      </c>
      <c r="O32" s="172" t="s">
        <v>94</v>
      </c>
      <c r="P32" s="172" t="s">
        <v>98</v>
      </c>
      <c r="Q32" s="172" t="s">
        <v>104</v>
      </c>
      <c r="R32" s="172" t="s">
        <v>93</v>
      </c>
      <c r="S32" s="172"/>
      <c r="T32" s="172"/>
      <c r="U32" s="172" t="s">
        <v>120</v>
      </c>
      <c r="V32" s="173" t="s">
        <v>50</v>
      </c>
      <c r="W32" s="299">
        <v>27000000</v>
      </c>
      <c r="X32" s="299">
        <v>27000000</v>
      </c>
      <c r="Y32" s="172" t="s">
        <v>61</v>
      </c>
      <c r="Z32" s="172" t="s">
        <v>49</v>
      </c>
      <c r="AA32" s="172" t="s">
        <v>170</v>
      </c>
      <c r="AB32" s="92"/>
      <c r="AC32" s="107"/>
      <c r="AD32" s="107"/>
      <c r="AE32" s="105"/>
      <c r="AF32" s="104"/>
      <c r="AG32" s="200"/>
      <c r="AH32" s="99"/>
      <c r="AI32" s="99"/>
      <c r="AJ32" s="99"/>
      <c r="AK32" s="99"/>
      <c r="AL32" s="112"/>
      <c r="AM32" s="113"/>
      <c r="AN32" s="104"/>
      <c r="AO32" s="114"/>
      <c r="AP32" s="114"/>
      <c r="AQ32" s="104"/>
      <c r="AR32" s="104"/>
    </row>
    <row r="33" spans="1:44" s="90" customFormat="1" ht="409.6" customHeight="1" x14ac:dyDescent="0.7">
      <c r="A33" s="170">
        <v>12</v>
      </c>
      <c r="B33" s="170"/>
      <c r="C33" s="172" t="s">
        <v>57</v>
      </c>
      <c r="D33" s="172" t="s">
        <v>121</v>
      </c>
      <c r="E33" s="172" t="s">
        <v>179</v>
      </c>
      <c r="F33" s="172" t="s">
        <v>58</v>
      </c>
      <c r="G33" s="172">
        <v>1</v>
      </c>
      <c r="H33" s="172" t="s">
        <v>71</v>
      </c>
      <c r="I33" s="172">
        <v>7</v>
      </c>
      <c r="J33" s="172" t="s">
        <v>70</v>
      </c>
      <c r="K33" s="172" t="s">
        <v>60</v>
      </c>
      <c r="L33" s="172" t="s">
        <v>92</v>
      </c>
      <c r="M33" s="172" t="s">
        <v>94</v>
      </c>
      <c r="N33" s="172" t="s">
        <v>94</v>
      </c>
      <c r="O33" s="172" t="s">
        <v>94</v>
      </c>
      <c r="P33" s="172" t="s">
        <v>98</v>
      </c>
      <c r="Q33" s="172" t="s">
        <v>104</v>
      </c>
      <c r="R33" s="172" t="s">
        <v>93</v>
      </c>
      <c r="S33" s="172"/>
      <c r="T33" s="172"/>
      <c r="U33" s="172" t="s">
        <v>120</v>
      </c>
      <c r="V33" s="173" t="s">
        <v>50</v>
      </c>
      <c r="W33" s="299">
        <v>26990939</v>
      </c>
      <c r="X33" s="299">
        <v>26990939</v>
      </c>
      <c r="Y33" s="172" t="s">
        <v>61</v>
      </c>
      <c r="Z33" s="172" t="s">
        <v>49</v>
      </c>
      <c r="AA33" s="172" t="s">
        <v>170</v>
      </c>
      <c r="AB33" s="92"/>
      <c r="AC33" s="107"/>
      <c r="AD33" s="107"/>
      <c r="AE33" s="105"/>
      <c r="AF33" s="104"/>
      <c r="AG33" s="110"/>
      <c r="AH33" s="99"/>
      <c r="AI33" s="99"/>
      <c r="AJ33" s="99"/>
      <c r="AK33" s="99"/>
      <c r="AL33" s="112"/>
      <c r="AM33" s="113"/>
      <c r="AN33" s="104"/>
      <c r="AO33" s="114"/>
      <c r="AP33" s="114"/>
      <c r="AQ33" s="104"/>
      <c r="AR33" s="104"/>
    </row>
    <row r="34" spans="1:44" s="90" customFormat="1" ht="409.6" customHeight="1" x14ac:dyDescent="0.7">
      <c r="A34" s="130">
        <v>13</v>
      </c>
      <c r="B34" s="131"/>
      <c r="C34" s="242" t="s">
        <v>57</v>
      </c>
      <c r="D34" s="242" t="s">
        <v>123</v>
      </c>
      <c r="E34" s="242" t="s">
        <v>180</v>
      </c>
      <c r="F34" s="242" t="s">
        <v>58</v>
      </c>
      <c r="G34" s="242">
        <v>1</v>
      </c>
      <c r="H34" s="242" t="s">
        <v>276</v>
      </c>
      <c r="I34" s="242">
        <v>24</v>
      </c>
      <c r="J34" s="242" t="s">
        <v>257</v>
      </c>
      <c r="K34" s="242" t="s">
        <v>60</v>
      </c>
      <c r="L34" s="242" t="s">
        <v>92</v>
      </c>
      <c r="M34" s="242" t="s">
        <v>94</v>
      </c>
      <c r="N34" s="242" t="s">
        <v>94</v>
      </c>
      <c r="O34" s="242" t="s">
        <v>94</v>
      </c>
      <c r="P34" s="242" t="s">
        <v>98</v>
      </c>
      <c r="Q34" s="242" t="s">
        <v>104</v>
      </c>
      <c r="R34" s="242" t="s">
        <v>93</v>
      </c>
      <c r="S34" s="242" t="s">
        <v>100</v>
      </c>
      <c r="T34" s="242"/>
      <c r="U34" s="242" t="s">
        <v>120</v>
      </c>
      <c r="V34" s="149" t="s">
        <v>74</v>
      </c>
      <c r="W34" s="295">
        <v>140448126</v>
      </c>
      <c r="X34" s="295">
        <v>10289240</v>
      </c>
      <c r="Y34" s="242" t="s">
        <v>171</v>
      </c>
      <c r="Z34" s="242" t="s">
        <v>172</v>
      </c>
      <c r="AA34" s="242" t="s">
        <v>173</v>
      </c>
      <c r="AB34" s="92"/>
      <c r="AC34" s="108"/>
      <c r="AD34" s="244"/>
      <c r="AE34" s="109"/>
      <c r="AF34" s="104"/>
      <c r="AG34" s="200"/>
      <c r="AH34" s="99"/>
      <c r="AI34" s="99"/>
      <c r="AJ34" s="99"/>
      <c r="AK34" s="99"/>
      <c r="AL34" s="112"/>
      <c r="AM34" s="113"/>
      <c r="AN34" s="104"/>
      <c r="AO34" s="114"/>
      <c r="AP34" s="114"/>
      <c r="AQ34" s="104"/>
      <c r="AR34" s="104"/>
    </row>
    <row r="35" spans="1:44" s="90" customFormat="1" ht="409.6" customHeight="1" x14ac:dyDescent="0.7">
      <c r="A35" s="170">
        <v>14</v>
      </c>
      <c r="B35" s="171"/>
      <c r="C35" s="172" t="s">
        <v>57</v>
      </c>
      <c r="D35" s="172">
        <v>25172504</v>
      </c>
      <c r="E35" s="172" t="s">
        <v>181</v>
      </c>
      <c r="F35" s="172" t="s">
        <v>58</v>
      </c>
      <c r="G35" s="172">
        <v>1</v>
      </c>
      <c r="H35" s="172" t="s">
        <v>69</v>
      </c>
      <c r="I35" s="172">
        <v>2</v>
      </c>
      <c r="J35" s="208" t="s">
        <v>272</v>
      </c>
      <c r="K35" s="172" t="s">
        <v>60</v>
      </c>
      <c r="L35" s="172" t="s">
        <v>92</v>
      </c>
      <c r="M35" s="172" t="s">
        <v>94</v>
      </c>
      <c r="N35" s="172" t="s">
        <v>94</v>
      </c>
      <c r="O35" s="172" t="s">
        <v>93</v>
      </c>
      <c r="P35" s="172" t="s">
        <v>97</v>
      </c>
      <c r="Q35" s="172" t="s">
        <v>96</v>
      </c>
      <c r="R35" s="172" t="s">
        <v>93</v>
      </c>
      <c r="S35" s="172"/>
      <c r="T35" s="172"/>
      <c r="U35" s="172" t="s">
        <v>120</v>
      </c>
      <c r="V35" s="173" t="s">
        <v>83</v>
      </c>
      <c r="W35" s="299">
        <v>15000000</v>
      </c>
      <c r="X35" s="299">
        <v>15000000</v>
      </c>
      <c r="Y35" s="172" t="s">
        <v>61</v>
      </c>
      <c r="Z35" s="172" t="s">
        <v>49</v>
      </c>
      <c r="AA35" s="172" t="s">
        <v>170</v>
      </c>
      <c r="AB35" s="92"/>
      <c r="AC35" s="107"/>
      <c r="AD35" s="107"/>
      <c r="AE35" s="114"/>
      <c r="AF35" s="104"/>
      <c r="AG35" s="106"/>
      <c r="AH35" s="99"/>
      <c r="AI35" s="99"/>
      <c r="AJ35" s="115"/>
      <c r="AK35" s="99"/>
      <c r="AL35" s="112"/>
      <c r="AM35" s="113"/>
      <c r="AN35" s="104"/>
      <c r="AO35" s="114"/>
      <c r="AP35" s="114"/>
      <c r="AQ35" s="104"/>
      <c r="AR35" s="104"/>
    </row>
    <row r="36" spans="1:44" s="90" customFormat="1" ht="409.6" customHeight="1" x14ac:dyDescent="0.7">
      <c r="A36" s="130">
        <v>15</v>
      </c>
      <c r="B36" s="258"/>
      <c r="C36" s="242" t="s">
        <v>57</v>
      </c>
      <c r="D36" s="242" t="s">
        <v>89</v>
      </c>
      <c r="E36" s="242" t="s">
        <v>449</v>
      </c>
      <c r="F36" s="242" t="s">
        <v>58</v>
      </c>
      <c r="G36" s="242">
        <v>1</v>
      </c>
      <c r="H36" s="242" t="s">
        <v>65</v>
      </c>
      <c r="I36" s="242">
        <v>6</v>
      </c>
      <c r="J36" s="242" t="s">
        <v>70</v>
      </c>
      <c r="K36" s="242" t="s">
        <v>60</v>
      </c>
      <c r="L36" s="154" t="s">
        <v>92</v>
      </c>
      <c r="M36" s="154" t="s">
        <v>94</v>
      </c>
      <c r="N36" s="154" t="s">
        <v>93</v>
      </c>
      <c r="O36" s="154" t="s">
        <v>93</v>
      </c>
      <c r="P36" s="154" t="s">
        <v>101</v>
      </c>
      <c r="Q36" s="154" t="s">
        <v>103</v>
      </c>
      <c r="R36" s="154" t="s">
        <v>94</v>
      </c>
      <c r="S36" s="154"/>
      <c r="T36" s="154"/>
      <c r="U36" s="154" t="s">
        <v>120</v>
      </c>
      <c r="V36" s="149" t="s">
        <v>150</v>
      </c>
      <c r="W36" s="295">
        <v>15000000</v>
      </c>
      <c r="X36" s="295">
        <v>15000000</v>
      </c>
      <c r="Y36" s="242" t="s">
        <v>61</v>
      </c>
      <c r="Z36" s="242" t="s">
        <v>49</v>
      </c>
      <c r="AA36" s="242" t="s">
        <v>170</v>
      </c>
      <c r="AB36" s="187"/>
      <c r="AC36" s="108"/>
      <c r="AD36" s="102"/>
      <c r="AE36" s="109"/>
      <c r="AF36" s="102"/>
      <c r="AG36" s="110"/>
      <c r="AH36" s="99"/>
      <c r="AI36" s="99"/>
      <c r="AJ36" s="99"/>
      <c r="AK36" s="99"/>
      <c r="AL36" s="112"/>
      <c r="AM36" s="113"/>
      <c r="AN36" s="104"/>
      <c r="AO36" s="114"/>
      <c r="AP36" s="114"/>
      <c r="AQ36" s="104"/>
      <c r="AR36" s="104"/>
    </row>
    <row r="37" spans="1:44" s="90" customFormat="1" ht="409.6" customHeight="1" x14ac:dyDescent="0.7">
      <c r="A37" s="282">
        <v>16</v>
      </c>
      <c r="B37" s="259"/>
      <c r="C37" s="242" t="s">
        <v>57</v>
      </c>
      <c r="D37" s="243" t="s">
        <v>491</v>
      </c>
      <c r="E37" s="243" t="s">
        <v>495</v>
      </c>
      <c r="F37" s="242" t="s">
        <v>58</v>
      </c>
      <c r="G37" s="242">
        <v>1</v>
      </c>
      <c r="H37" s="242" t="s">
        <v>65</v>
      </c>
      <c r="I37" s="242">
        <v>6</v>
      </c>
      <c r="J37" s="242" t="s">
        <v>70</v>
      </c>
      <c r="K37" s="242" t="s">
        <v>60</v>
      </c>
      <c r="L37" s="242" t="s">
        <v>92</v>
      </c>
      <c r="M37" s="242" t="s">
        <v>94</v>
      </c>
      <c r="N37" s="242" t="s">
        <v>94</v>
      </c>
      <c r="O37" s="242" t="s">
        <v>94</v>
      </c>
      <c r="P37" s="242" t="s">
        <v>98</v>
      </c>
      <c r="Q37" s="242" t="s">
        <v>104</v>
      </c>
      <c r="R37" s="242" t="s">
        <v>93</v>
      </c>
      <c r="S37" s="242"/>
      <c r="T37" s="242"/>
      <c r="U37" s="242" t="s">
        <v>120</v>
      </c>
      <c r="V37" s="149" t="s">
        <v>353</v>
      </c>
      <c r="W37" s="315">
        <v>15000000</v>
      </c>
      <c r="X37" s="315">
        <v>15000000</v>
      </c>
      <c r="Y37" s="242" t="s">
        <v>61</v>
      </c>
      <c r="Z37" s="242" t="s">
        <v>49</v>
      </c>
      <c r="AA37" s="242" t="s">
        <v>170</v>
      </c>
      <c r="AB37" s="187"/>
      <c r="AC37" s="108"/>
      <c r="AD37" s="102"/>
      <c r="AE37" s="109"/>
      <c r="AF37" s="102"/>
      <c r="AG37" s="200"/>
      <c r="AH37" s="99"/>
      <c r="AI37" s="99"/>
      <c r="AJ37" s="99"/>
      <c r="AK37" s="99"/>
      <c r="AL37" s="112"/>
      <c r="AM37" s="113"/>
      <c r="AN37" s="104"/>
      <c r="AO37" s="114"/>
      <c r="AP37" s="114"/>
      <c r="AQ37" s="104"/>
      <c r="AR37" s="104"/>
    </row>
    <row r="38" spans="1:44" s="90" customFormat="1" ht="409.6" customHeight="1" x14ac:dyDescent="0.7">
      <c r="A38" s="170">
        <v>17</v>
      </c>
      <c r="B38" s="260"/>
      <c r="C38" s="172" t="s">
        <v>87</v>
      </c>
      <c r="D38" s="172" t="s">
        <v>88</v>
      </c>
      <c r="E38" s="172" t="s">
        <v>182</v>
      </c>
      <c r="F38" s="172" t="s">
        <v>58</v>
      </c>
      <c r="G38" s="172">
        <v>1</v>
      </c>
      <c r="H38" s="172" t="s">
        <v>73</v>
      </c>
      <c r="I38" s="172">
        <v>8</v>
      </c>
      <c r="J38" s="172" t="s">
        <v>70</v>
      </c>
      <c r="K38" s="172" t="s">
        <v>60</v>
      </c>
      <c r="L38" s="172" t="s">
        <v>92</v>
      </c>
      <c r="M38" s="172" t="s">
        <v>94</v>
      </c>
      <c r="N38" s="172" t="s">
        <v>94</v>
      </c>
      <c r="O38" s="172" t="s">
        <v>94</v>
      </c>
      <c r="P38" s="172" t="s">
        <v>98</v>
      </c>
      <c r="Q38" s="172" t="s">
        <v>106</v>
      </c>
      <c r="R38" s="172" t="s">
        <v>93</v>
      </c>
      <c r="S38" s="172"/>
      <c r="T38" s="172"/>
      <c r="U38" s="172" t="s">
        <v>120</v>
      </c>
      <c r="V38" s="173" t="s">
        <v>124</v>
      </c>
      <c r="W38" s="299">
        <v>21348600</v>
      </c>
      <c r="X38" s="299">
        <v>21348600</v>
      </c>
      <c r="Y38" s="172" t="s">
        <v>61</v>
      </c>
      <c r="Z38" s="172" t="s">
        <v>49</v>
      </c>
      <c r="AA38" s="172" t="s">
        <v>252</v>
      </c>
      <c r="AB38" s="187"/>
      <c r="AC38" s="108"/>
      <c r="AD38" s="102"/>
      <c r="AE38" s="109"/>
      <c r="AF38" s="102"/>
      <c r="AG38" s="110"/>
      <c r="AH38" s="99"/>
      <c r="AI38" s="99"/>
      <c r="AJ38" s="99"/>
      <c r="AK38" s="99"/>
      <c r="AL38" s="112"/>
      <c r="AM38" s="113"/>
      <c r="AN38" s="104"/>
      <c r="AO38" s="114"/>
      <c r="AP38" s="114"/>
      <c r="AQ38" s="104"/>
      <c r="AR38" s="104"/>
    </row>
    <row r="39" spans="1:44" s="90" customFormat="1" ht="409.6" customHeight="1" x14ac:dyDescent="0.7">
      <c r="A39" s="170">
        <v>18</v>
      </c>
      <c r="B39" s="289"/>
      <c r="C39" s="172" t="s">
        <v>57</v>
      </c>
      <c r="D39" s="172" t="s">
        <v>90</v>
      </c>
      <c r="E39" s="172" t="s">
        <v>183</v>
      </c>
      <c r="F39" s="172" t="s">
        <v>58</v>
      </c>
      <c r="G39" s="172">
        <v>1</v>
      </c>
      <c r="H39" s="172" t="s">
        <v>75</v>
      </c>
      <c r="I39" s="172">
        <v>2</v>
      </c>
      <c r="J39" s="172" t="s">
        <v>272</v>
      </c>
      <c r="K39" s="172" t="s">
        <v>60</v>
      </c>
      <c r="L39" s="172" t="s">
        <v>92</v>
      </c>
      <c r="M39" s="172" t="s">
        <v>94</v>
      </c>
      <c r="N39" s="172" t="s">
        <v>93</v>
      </c>
      <c r="O39" s="172" t="s">
        <v>93</v>
      </c>
      <c r="P39" s="172" t="s">
        <v>97</v>
      </c>
      <c r="Q39" s="172" t="s">
        <v>98</v>
      </c>
      <c r="R39" s="172" t="s">
        <v>93</v>
      </c>
      <c r="S39" s="172" t="s">
        <v>99</v>
      </c>
      <c r="T39" s="172"/>
      <c r="U39" s="172" t="s">
        <v>120</v>
      </c>
      <c r="V39" s="173" t="s">
        <v>91</v>
      </c>
      <c r="W39" s="299">
        <v>36400000</v>
      </c>
      <c r="X39" s="299">
        <v>36400000</v>
      </c>
      <c r="Y39" s="172" t="s">
        <v>61</v>
      </c>
      <c r="Z39" s="172" t="s">
        <v>49</v>
      </c>
      <c r="AA39" s="172" t="s">
        <v>170</v>
      </c>
      <c r="AB39" s="187"/>
      <c r="AC39" s="108"/>
      <c r="AD39" s="102"/>
      <c r="AE39" s="109"/>
      <c r="AF39" s="104"/>
      <c r="AG39" s="110"/>
      <c r="AH39" s="99"/>
      <c r="AI39" s="99"/>
      <c r="AJ39" s="99"/>
      <c r="AK39" s="99"/>
      <c r="AL39" s="112"/>
      <c r="AM39" s="113"/>
      <c r="AN39" s="104"/>
      <c r="AO39" s="114"/>
      <c r="AP39" s="114"/>
      <c r="AQ39" s="104"/>
      <c r="AR39" s="104"/>
    </row>
    <row r="40" spans="1:44" s="90" customFormat="1" ht="409.6" customHeight="1" x14ac:dyDescent="0.7">
      <c r="A40" s="130">
        <v>19</v>
      </c>
      <c r="B40" s="156"/>
      <c r="C40" s="242" t="s">
        <v>57</v>
      </c>
      <c r="D40" s="242">
        <v>76111501</v>
      </c>
      <c r="E40" s="242" t="s">
        <v>184</v>
      </c>
      <c r="F40" s="242" t="s">
        <v>58</v>
      </c>
      <c r="G40" s="242">
        <v>1</v>
      </c>
      <c r="H40" s="242" t="s">
        <v>276</v>
      </c>
      <c r="I40" s="242">
        <v>12</v>
      </c>
      <c r="J40" s="242" t="s">
        <v>66</v>
      </c>
      <c r="K40" s="242" t="s">
        <v>60</v>
      </c>
      <c r="L40" s="242" t="s">
        <v>92</v>
      </c>
      <c r="M40" s="242" t="s">
        <v>94</v>
      </c>
      <c r="N40" s="242" t="s">
        <v>94</v>
      </c>
      <c r="O40" s="242" t="s">
        <v>94</v>
      </c>
      <c r="P40" s="242" t="s">
        <v>98</v>
      </c>
      <c r="Q40" s="242" t="s">
        <v>103</v>
      </c>
      <c r="R40" s="242" t="s">
        <v>105</v>
      </c>
      <c r="S40" s="242"/>
      <c r="T40" s="242"/>
      <c r="U40" s="242" t="s">
        <v>120</v>
      </c>
      <c r="V40" s="149" t="s">
        <v>51</v>
      </c>
      <c r="W40" s="294">
        <v>586351976.96000004</v>
      </c>
      <c r="X40" s="294">
        <v>169582824.68000001</v>
      </c>
      <c r="Y40" s="91" t="s">
        <v>171</v>
      </c>
      <c r="Z40" s="91" t="s">
        <v>172</v>
      </c>
      <c r="AA40" s="91" t="s">
        <v>173</v>
      </c>
      <c r="AB40" s="187"/>
      <c r="AC40" s="108"/>
      <c r="AD40" s="244"/>
      <c r="AE40" s="109"/>
      <c r="AF40" s="102"/>
      <c r="AG40" s="200"/>
      <c r="AH40" s="99"/>
      <c r="AI40" s="99"/>
      <c r="AJ40" s="99"/>
      <c r="AK40" s="99"/>
      <c r="AL40" s="112"/>
      <c r="AM40" s="113"/>
      <c r="AN40" s="104"/>
      <c r="AO40" s="114"/>
      <c r="AP40" s="114"/>
      <c r="AQ40" s="104"/>
      <c r="AR40" s="104"/>
    </row>
    <row r="41" spans="1:44" s="90" customFormat="1" ht="409.6" customHeight="1" x14ac:dyDescent="0.7">
      <c r="A41" s="130">
        <v>20</v>
      </c>
      <c r="B41" s="131"/>
      <c r="C41" s="242" t="s">
        <v>57</v>
      </c>
      <c r="D41" s="242">
        <v>92121500</v>
      </c>
      <c r="E41" s="242" t="s">
        <v>185</v>
      </c>
      <c r="F41" s="242" t="s">
        <v>58</v>
      </c>
      <c r="G41" s="242">
        <v>1</v>
      </c>
      <c r="H41" s="242" t="s">
        <v>59</v>
      </c>
      <c r="I41" s="242">
        <v>24</v>
      </c>
      <c r="J41" s="242" t="s">
        <v>271</v>
      </c>
      <c r="K41" s="242" t="s">
        <v>60</v>
      </c>
      <c r="L41" s="242" t="s">
        <v>92</v>
      </c>
      <c r="M41" s="242" t="s">
        <v>94</v>
      </c>
      <c r="N41" s="242" t="s">
        <v>94</v>
      </c>
      <c r="O41" s="242" t="s">
        <v>94</v>
      </c>
      <c r="P41" s="242" t="s">
        <v>98</v>
      </c>
      <c r="Q41" s="242" t="s">
        <v>103</v>
      </c>
      <c r="R41" s="242" t="s">
        <v>94</v>
      </c>
      <c r="S41" s="242"/>
      <c r="T41" s="242"/>
      <c r="U41" s="242" t="s">
        <v>120</v>
      </c>
      <c r="V41" s="149" t="s">
        <v>55</v>
      </c>
      <c r="W41" s="294">
        <v>858000000</v>
      </c>
      <c r="X41" s="294">
        <v>127000000</v>
      </c>
      <c r="Y41" s="91" t="s">
        <v>171</v>
      </c>
      <c r="Z41" s="91" t="s">
        <v>172</v>
      </c>
      <c r="AA41" s="91" t="s">
        <v>173</v>
      </c>
      <c r="AB41" s="92"/>
      <c r="AC41" s="107"/>
      <c r="AD41" s="244"/>
      <c r="AE41" s="105"/>
      <c r="AF41" s="104"/>
      <c r="AG41" s="201"/>
      <c r="AH41" s="99"/>
      <c r="AI41" s="99"/>
      <c r="AJ41" s="99"/>
      <c r="AK41" s="99"/>
      <c r="AL41" s="112"/>
      <c r="AM41" s="113"/>
      <c r="AN41" s="104"/>
      <c r="AO41" s="114"/>
      <c r="AP41" s="114"/>
      <c r="AQ41" s="104"/>
      <c r="AR41" s="104"/>
    </row>
    <row r="42" spans="1:44" s="90" customFormat="1" ht="409.6" customHeight="1" x14ac:dyDescent="0.7">
      <c r="A42" s="130">
        <v>21</v>
      </c>
      <c r="B42" s="157"/>
      <c r="C42" s="242" t="s">
        <v>57</v>
      </c>
      <c r="D42" s="242" t="s">
        <v>79</v>
      </c>
      <c r="E42" s="242" t="s">
        <v>186</v>
      </c>
      <c r="F42" s="242" t="s">
        <v>58</v>
      </c>
      <c r="G42" s="242">
        <v>1</v>
      </c>
      <c r="H42" s="242" t="s">
        <v>276</v>
      </c>
      <c r="I42" s="242">
        <v>36</v>
      </c>
      <c r="J42" s="242" t="s">
        <v>82</v>
      </c>
      <c r="K42" s="242" t="s">
        <v>60</v>
      </c>
      <c r="L42" s="242" t="s">
        <v>92</v>
      </c>
      <c r="M42" s="242" t="s">
        <v>94</v>
      </c>
      <c r="N42" s="242" t="s">
        <v>94</v>
      </c>
      <c r="O42" s="242" t="s">
        <v>94</v>
      </c>
      <c r="P42" s="242" t="s">
        <v>98</v>
      </c>
      <c r="Q42" s="242" t="s">
        <v>97</v>
      </c>
      <c r="R42" s="242" t="s">
        <v>93</v>
      </c>
      <c r="S42" s="242" t="s">
        <v>99</v>
      </c>
      <c r="T42" s="242"/>
      <c r="U42" s="242" t="s">
        <v>120</v>
      </c>
      <c r="V42" s="149" t="s">
        <v>54</v>
      </c>
      <c r="W42" s="294">
        <v>0</v>
      </c>
      <c r="X42" s="294">
        <v>0</v>
      </c>
      <c r="Y42" s="91" t="s">
        <v>61</v>
      </c>
      <c r="Z42" s="91" t="s">
        <v>49</v>
      </c>
      <c r="AA42" s="91" t="s">
        <v>170</v>
      </c>
      <c r="AB42" s="92"/>
      <c r="AC42" s="108"/>
      <c r="AD42" s="102"/>
      <c r="AE42" s="109"/>
      <c r="AF42" s="102"/>
      <c r="AG42" s="110"/>
      <c r="AH42" s="99"/>
      <c r="AI42" s="99"/>
      <c r="AJ42" s="99"/>
      <c r="AK42" s="99"/>
      <c r="AL42" s="112"/>
      <c r="AM42" s="113"/>
      <c r="AN42" s="104"/>
      <c r="AO42" s="114"/>
      <c r="AP42" s="114"/>
      <c r="AQ42" s="104"/>
      <c r="AR42" s="104"/>
    </row>
    <row r="43" spans="1:44" s="90" customFormat="1" ht="409.6" customHeight="1" x14ac:dyDescent="0.7">
      <c r="A43" s="216">
        <v>22</v>
      </c>
      <c r="B43" s="227"/>
      <c r="C43" s="229" t="s">
        <v>57</v>
      </c>
      <c r="D43" s="229">
        <v>31211500</v>
      </c>
      <c r="E43" s="229" t="s">
        <v>187</v>
      </c>
      <c r="F43" s="229" t="s">
        <v>58</v>
      </c>
      <c r="G43" s="229">
        <v>1</v>
      </c>
      <c r="H43" s="229" t="s">
        <v>75</v>
      </c>
      <c r="I43" s="229">
        <v>2</v>
      </c>
      <c r="J43" s="229" t="s">
        <v>70</v>
      </c>
      <c r="K43" s="229" t="s">
        <v>60</v>
      </c>
      <c r="L43" s="229" t="s">
        <v>92</v>
      </c>
      <c r="M43" s="229" t="s">
        <v>94</v>
      </c>
      <c r="N43" s="229" t="s">
        <v>93</v>
      </c>
      <c r="O43" s="229" t="s">
        <v>97</v>
      </c>
      <c r="P43" s="229" t="s">
        <v>109</v>
      </c>
      <c r="Q43" s="229" t="s">
        <v>103</v>
      </c>
      <c r="R43" s="229" t="s">
        <v>93</v>
      </c>
      <c r="S43" s="229"/>
      <c r="T43" s="229"/>
      <c r="U43" s="229" t="s">
        <v>120</v>
      </c>
      <c r="V43" s="231" t="s">
        <v>67</v>
      </c>
      <c r="W43" s="296"/>
      <c r="X43" s="296"/>
      <c r="Y43" s="229" t="s">
        <v>61</v>
      </c>
      <c r="Z43" s="229" t="s">
        <v>49</v>
      </c>
      <c r="AA43" s="229" t="s">
        <v>170</v>
      </c>
      <c r="AB43" s="187"/>
      <c r="AC43" s="107"/>
      <c r="AD43" s="104"/>
      <c r="AE43" s="105"/>
      <c r="AF43" s="104"/>
      <c r="AG43" s="106"/>
      <c r="AH43" s="99"/>
      <c r="AI43" s="99"/>
      <c r="AJ43" s="99"/>
      <c r="AK43" s="99"/>
      <c r="AL43" s="112"/>
      <c r="AM43" s="113"/>
      <c r="AN43" s="104"/>
      <c r="AO43" s="114"/>
      <c r="AP43" s="114"/>
      <c r="AQ43" s="104"/>
      <c r="AR43" s="104"/>
    </row>
    <row r="44" spans="1:44" s="90" customFormat="1" ht="409.6" customHeight="1" x14ac:dyDescent="0.7">
      <c r="A44" s="282">
        <v>23</v>
      </c>
      <c r="B44" s="131"/>
      <c r="C44" s="242" t="s">
        <v>57</v>
      </c>
      <c r="D44" s="242">
        <v>81141804</v>
      </c>
      <c r="E44" s="242" t="s">
        <v>188</v>
      </c>
      <c r="F44" s="242" t="s">
        <v>58</v>
      </c>
      <c r="G44" s="242">
        <v>1</v>
      </c>
      <c r="H44" s="243" t="s">
        <v>480</v>
      </c>
      <c r="I44" s="242">
        <v>2</v>
      </c>
      <c r="J44" s="242" t="s">
        <v>70</v>
      </c>
      <c r="K44" s="242" t="s">
        <v>60</v>
      </c>
      <c r="L44" s="242" t="s">
        <v>92</v>
      </c>
      <c r="M44" s="242" t="s">
        <v>94</v>
      </c>
      <c r="N44" s="242" t="s">
        <v>94</v>
      </c>
      <c r="O44" s="242" t="s">
        <v>94</v>
      </c>
      <c r="P44" s="242" t="s">
        <v>98</v>
      </c>
      <c r="Q44" s="242" t="s">
        <v>97</v>
      </c>
      <c r="R44" s="242" t="s">
        <v>93</v>
      </c>
      <c r="S44" s="242" t="s">
        <v>99</v>
      </c>
      <c r="T44" s="242"/>
      <c r="U44" s="242" t="s">
        <v>120</v>
      </c>
      <c r="V44" s="149" t="s">
        <v>54</v>
      </c>
      <c r="W44" s="294">
        <v>706826</v>
      </c>
      <c r="X44" s="294">
        <v>706826</v>
      </c>
      <c r="Y44" s="91" t="s">
        <v>61</v>
      </c>
      <c r="Z44" s="91" t="s">
        <v>49</v>
      </c>
      <c r="AA44" s="91" t="s">
        <v>170</v>
      </c>
      <c r="AB44" s="187"/>
      <c r="AC44" s="107"/>
      <c r="AD44" s="104"/>
      <c r="AE44" s="105"/>
      <c r="AF44" s="104"/>
      <c r="AG44" s="106"/>
      <c r="AH44" s="99"/>
      <c r="AI44" s="99"/>
      <c r="AJ44" s="99"/>
      <c r="AK44" s="99"/>
      <c r="AL44" s="112"/>
      <c r="AM44" s="113"/>
      <c r="AN44" s="104"/>
      <c r="AO44" s="114"/>
      <c r="AP44" s="114"/>
      <c r="AQ44" s="104"/>
      <c r="AR44" s="104"/>
    </row>
    <row r="45" spans="1:44" s="90" customFormat="1" ht="409.6" customHeight="1" x14ac:dyDescent="0.7">
      <c r="A45" s="130">
        <v>24</v>
      </c>
      <c r="B45" s="158"/>
      <c r="C45" s="242" t="s">
        <v>57</v>
      </c>
      <c r="D45" s="242" t="s">
        <v>148</v>
      </c>
      <c r="E45" s="242" t="s">
        <v>189</v>
      </c>
      <c r="F45" s="242" t="s">
        <v>58</v>
      </c>
      <c r="G45" s="242">
        <v>1</v>
      </c>
      <c r="H45" s="242" t="s">
        <v>65</v>
      </c>
      <c r="I45" s="242">
        <v>2</v>
      </c>
      <c r="J45" s="242" t="s">
        <v>66</v>
      </c>
      <c r="K45" s="242" t="s">
        <v>60</v>
      </c>
      <c r="L45" s="242" t="s">
        <v>92</v>
      </c>
      <c r="M45" s="242" t="s">
        <v>94</v>
      </c>
      <c r="N45" s="242" t="s">
        <v>93</v>
      </c>
      <c r="O45" s="242" t="s">
        <v>93</v>
      </c>
      <c r="P45" s="242" t="s">
        <v>101</v>
      </c>
      <c r="Q45" s="242" t="s">
        <v>103</v>
      </c>
      <c r="R45" s="242" t="s">
        <v>94</v>
      </c>
      <c r="S45" s="242"/>
      <c r="T45" s="242"/>
      <c r="U45" s="242" t="s">
        <v>120</v>
      </c>
      <c r="V45" s="149" t="s">
        <v>150</v>
      </c>
      <c r="W45" s="294">
        <v>32480000</v>
      </c>
      <c r="X45" s="294">
        <v>32480000</v>
      </c>
      <c r="Y45" s="91" t="s">
        <v>61</v>
      </c>
      <c r="Z45" s="91" t="s">
        <v>49</v>
      </c>
      <c r="AA45" s="91" t="s">
        <v>170</v>
      </c>
      <c r="AB45" s="187"/>
      <c r="AC45" s="107"/>
      <c r="AD45" s="104"/>
      <c r="AE45" s="105"/>
      <c r="AF45" s="104"/>
      <c r="AG45" s="106"/>
      <c r="AH45" s="99"/>
      <c r="AI45" s="99"/>
      <c r="AJ45" s="99"/>
      <c r="AK45" s="99"/>
      <c r="AL45" s="112"/>
      <c r="AM45" s="113"/>
      <c r="AN45" s="104"/>
      <c r="AO45" s="114"/>
      <c r="AP45" s="114"/>
      <c r="AQ45" s="104"/>
      <c r="AR45" s="104"/>
    </row>
    <row r="46" spans="1:44" s="90" customFormat="1" ht="409.6" customHeight="1" x14ac:dyDescent="0.7">
      <c r="A46" s="170">
        <v>25</v>
      </c>
      <c r="B46" s="252"/>
      <c r="C46" s="172" t="s">
        <v>57</v>
      </c>
      <c r="D46" s="172" t="s">
        <v>149</v>
      </c>
      <c r="E46" s="172" t="s">
        <v>190</v>
      </c>
      <c r="F46" s="172" t="s">
        <v>58</v>
      </c>
      <c r="G46" s="172">
        <v>1</v>
      </c>
      <c r="H46" s="172" t="s">
        <v>68</v>
      </c>
      <c r="I46" s="172">
        <v>2.5</v>
      </c>
      <c r="J46" s="208" t="s">
        <v>272</v>
      </c>
      <c r="K46" s="172" t="s">
        <v>60</v>
      </c>
      <c r="L46" s="172" t="s">
        <v>92</v>
      </c>
      <c r="M46" s="172" t="s">
        <v>94</v>
      </c>
      <c r="N46" s="172" t="s">
        <v>94</v>
      </c>
      <c r="O46" s="172" t="s">
        <v>93</v>
      </c>
      <c r="P46" s="172" t="s">
        <v>97</v>
      </c>
      <c r="Q46" s="172" t="s">
        <v>98</v>
      </c>
      <c r="R46" s="172" t="s">
        <v>102</v>
      </c>
      <c r="S46" s="172"/>
      <c r="T46" s="172"/>
      <c r="U46" s="172" t="s">
        <v>120</v>
      </c>
      <c r="V46" s="173" t="s">
        <v>64</v>
      </c>
      <c r="W46" s="299">
        <v>16371180</v>
      </c>
      <c r="X46" s="299">
        <v>16371180</v>
      </c>
      <c r="Y46" s="172" t="s">
        <v>61</v>
      </c>
      <c r="Z46" s="172" t="s">
        <v>49</v>
      </c>
      <c r="AA46" s="172" t="s">
        <v>170</v>
      </c>
      <c r="AB46" s="187"/>
      <c r="AC46" s="107"/>
      <c r="AD46" s="104"/>
      <c r="AE46" s="105"/>
      <c r="AF46" s="104"/>
      <c r="AG46" s="201"/>
      <c r="AH46" s="99"/>
      <c r="AI46" s="99"/>
      <c r="AJ46" s="99"/>
      <c r="AK46" s="99"/>
      <c r="AL46" s="112"/>
      <c r="AM46" s="113"/>
      <c r="AN46" s="104"/>
      <c r="AO46" s="114"/>
      <c r="AP46" s="114"/>
      <c r="AQ46" s="104"/>
      <c r="AR46" s="104"/>
    </row>
    <row r="47" spans="1:44" s="90" customFormat="1" ht="409.6" customHeight="1" x14ac:dyDescent="0.7">
      <c r="A47" s="227">
        <v>26</v>
      </c>
      <c r="B47" s="228"/>
      <c r="C47" s="229" t="s">
        <v>57</v>
      </c>
      <c r="D47" s="229">
        <v>52161505</v>
      </c>
      <c r="E47" s="229" t="s">
        <v>191</v>
      </c>
      <c r="F47" s="229" t="s">
        <v>58</v>
      </c>
      <c r="G47" s="229">
        <v>1</v>
      </c>
      <c r="H47" s="229" t="s">
        <v>75</v>
      </c>
      <c r="I47" s="229">
        <v>2</v>
      </c>
      <c r="J47" s="230" t="s">
        <v>272</v>
      </c>
      <c r="K47" s="229" t="s">
        <v>60</v>
      </c>
      <c r="L47" s="229" t="s">
        <v>92</v>
      </c>
      <c r="M47" s="229" t="s">
        <v>94</v>
      </c>
      <c r="N47" s="229" t="s">
        <v>93</v>
      </c>
      <c r="O47" s="229" t="s">
        <v>93</v>
      </c>
      <c r="P47" s="229" t="s">
        <v>101</v>
      </c>
      <c r="Q47" s="229" t="s">
        <v>104</v>
      </c>
      <c r="R47" s="229" t="s">
        <v>94</v>
      </c>
      <c r="S47" s="229"/>
      <c r="T47" s="229"/>
      <c r="U47" s="229" t="s">
        <v>120</v>
      </c>
      <c r="V47" s="231" t="s">
        <v>160</v>
      </c>
      <c r="W47" s="296"/>
      <c r="X47" s="296"/>
      <c r="Y47" s="229" t="s">
        <v>61</v>
      </c>
      <c r="Z47" s="229" t="s">
        <v>49</v>
      </c>
      <c r="AA47" s="229" t="s">
        <v>170</v>
      </c>
      <c r="AB47" s="187"/>
      <c r="AC47" s="177" t="s">
        <v>294</v>
      </c>
      <c r="AD47" s="177"/>
      <c r="AE47" s="176">
        <v>45322</v>
      </c>
      <c r="AF47" s="198" t="s">
        <v>293</v>
      </c>
      <c r="AG47" s="202"/>
      <c r="AH47" s="116"/>
      <c r="AI47" s="116"/>
      <c r="AJ47" s="99"/>
      <c r="AK47" s="99"/>
      <c r="AL47" s="112"/>
      <c r="AM47" s="113"/>
      <c r="AN47" s="104"/>
      <c r="AO47" s="114"/>
      <c r="AP47" s="114"/>
      <c r="AQ47" s="104"/>
      <c r="AR47" s="104"/>
    </row>
    <row r="48" spans="1:44" s="90" customFormat="1" ht="409.6" customHeight="1" x14ac:dyDescent="0.7">
      <c r="A48" s="170">
        <v>27</v>
      </c>
      <c r="B48" s="171"/>
      <c r="C48" s="172" t="s">
        <v>57</v>
      </c>
      <c r="D48" s="172">
        <v>46191601</v>
      </c>
      <c r="E48" s="172" t="s">
        <v>192</v>
      </c>
      <c r="F48" s="172" t="s">
        <v>58</v>
      </c>
      <c r="G48" s="172">
        <v>1</v>
      </c>
      <c r="H48" s="172" t="s">
        <v>69</v>
      </c>
      <c r="I48" s="172">
        <v>1</v>
      </c>
      <c r="J48" s="172" t="s">
        <v>70</v>
      </c>
      <c r="K48" s="172" t="s">
        <v>60</v>
      </c>
      <c r="L48" s="172" t="s">
        <v>92</v>
      </c>
      <c r="M48" s="172" t="s">
        <v>94</v>
      </c>
      <c r="N48" s="172" t="s">
        <v>94</v>
      </c>
      <c r="O48" s="172" t="s">
        <v>94</v>
      </c>
      <c r="P48" s="172" t="s">
        <v>98</v>
      </c>
      <c r="Q48" s="172" t="s">
        <v>104</v>
      </c>
      <c r="R48" s="172" t="s">
        <v>93</v>
      </c>
      <c r="S48" s="172" t="s">
        <v>112</v>
      </c>
      <c r="T48" s="172"/>
      <c r="U48" s="172" t="s">
        <v>120</v>
      </c>
      <c r="V48" s="173" t="s">
        <v>84</v>
      </c>
      <c r="W48" s="299">
        <v>2745000</v>
      </c>
      <c r="X48" s="299">
        <v>2745000</v>
      </c>
      <c r="Y48" s="172" t="s">
        <v>61</v>
      </c>
      <c r="Z48" s="172" t="s">
        <v>49</v>
      </c>
      <c r="AA48" s="172" t="s">
        <v>170</v>
      </c>
      <c r="AB48" s="187"/>
      <c r="AC48" s="107"/>
      <c r="AD48" s="104"/>
      <c r="AE48" s="105"/>
      <c r="AF48" s="104"/>
      <c r="AG48" s="106"/>
      <c r="AH48" s="99"/>
      <c r="AI48" s="99"/>
      <c r="AJ48" s="99"/>
      <c r="AK48" s="99"/>
      <c r="AL48" s="112"/>
      <c r="AM48" s="113"/>
      <c r="AN48" s="104"/>
      <c r="AO48" s="114"/>
      <c r="AP48" s="114"/>
      <c r="AQ48" s="104"/>
      <c r="AR48" s="104"/>
    </row>
    <row r="49" spans="1:45" s="90" customFormat="1" ht="409.6" customHeight="1" x14ac:dyDescent="0.7">
      <c r="A49" s="170">
        <v>28</v>
      </c>
      <c r="B49" s="171" t="s">
        <v>215</v>
      </c>
      <c r="C49" s="172" t="s">
        <v>193</v>
      </c>
      <c r="D49" s="172" t="s">
        <v>194</v>
      </c>
      <c r="E49" s="172" t="s">
        <v>195</v>
      </c>
      <c r="F49" s="172" t="s">
        <v>58</v>
      </c>
      <c r="G49" s="172">
        <v>1</v>
      </c>
      <c r="H49" s="172" t="s">
        <v>69</v>
      </c>
      <c r="I49" s="172">
        <v>6</v>
      </c>
      <c r="J49" s="172" t="s">
        <v>70</v>
      </c>
      <c r="K49" s="172" t="s">
        <v>114</v>
      </c>
      <c r="L49" s="172" t="s">
        <v>115</v>
      </c>
      <c r="M49" s="172" t="s">
        <v>210</v>
      </c>
      <c r="N49" s="172" t="s">
        <v>209</v>
      </c>
      <c r="O49" s="172" t="s">
        <v>116</v>
      </c>
      <c r="P49" s="172" t="s">
        <v>211</v>
      </c>
      <c r="Q49" s="172"/>
      <c r="R49" s="172"/>
      <c r="S49" s="172"/>
      <c r="T49" s="172"/>
      <c r="U49" s="172" t="s">
        <v>120</v>
      </c>
      <c r="V49" s="173" t="s">
        <v>254</v>
      </c>
      <c r="W49" s="299">
        <v>36400000</v>
      </c>
      <c r="X49" s="299">
        <v>36400000</v>
      </c>
      <c r="Y49" s="172" t="s">
        <v>61</v>
      </c>
      <c r="Z49" s="172" t="s">
        <v>49</v>
      </c>
      <c r="AA49" s="172" t="s">
        <v>207</v>
      </c>
      <c r="AB49" s="92"/>
      <c r="AC49" s="104" t="s">
        <v>290</v>
      </c>
      <c r="AD49" s="106" t="s">
        <v>318</v>
      </c>
      <c r="AE49" s="105">
        <v>45321</v>
      </c>
      <c r="AF49" s="104" t="s">
        <v>291</v>
      </c>
      <c r="AG49" s="106" t="s">
        <v>292</v>
      </c>
      <c r="AH49" s="204">
        <v>3340000</v>
      </c>
      <c r="AI49" s="204">
        <v>3340000</v>
      </c>
      <c r="AJ49" s="99"/>
      <c r="AK49" s="115"/>
      <c r="AL49" s="112"/>
      <c r="AM49" s="113"/>
      <c r="AN49" s="104"/>
      <c r="AO49" s="114"/>
      <c r="AP49" s="114"/>
      <c r="AQ49" s="104"/>
      <c r="AR49" s="104"/>
    </row>
    <row r="50" spans="1:45" s="90" customFormat="1" ht="409.6" customHeight="1" x14ac:dyDescent="0.7">
      <c r="A50" s="170">
        <v>29</v>
      </c>
      <c r="B50" s="171" t="s">
        <v>216</v>
      </c>
      <c r="C50" s="172" t="s">
        <v>196</v>
      </c>
      <c r="D50" s="172" t="s">
        <v>197</v>
      </c>
      <c r="E50" s="172" t="s">
        <v>198</v>
      </c>
      <c r="F50" s="172" t="s">
        <v>58</v>
      </c>
      <c r="G50" s="172">
        <v>1</v>
      </c>
      <c r="H50" s="172" t="s">
        <v>69</v>
      </c>
      <c r="I50" s="172">
        <v>12</v>
      </c>
      <c r="J50" s="172" t="s">
        <v>70</v>
      </c>
      <c r="K50" s="172" t="s">
        <v>114</v>
      </c>
      <c r="L50" s="172" t="s">
        <v>115</v>
      </c>
      <c r="M50" s="172" t="s">
        <v>212</v>
      </c>
      <c r="N50" s="172" t="s">
        <v>209</v>
      </c>
      <c r="O50" s="172" t="s">
        <v>213</v>
      </c>
      <c r="P50" s="172"/>
      <c r="Q50" s="172"/>
      <c r="R50" s="172"/>
      <c r="S50" s="172"/>
      <c r="T50" s="172"/>
      <c r="U50" s="172" t="s">
        <v>120</v>
      </c>
      <c r="V50" s="173" t="s">
        <v>255</v>
      </c>
      <c r="W50" s="299">
        <v>4480000</v>
      </c>
      <c r="X50" s="299">
        <v>4480000</v>
      </c>
      <c r="Y50" s="172" t="s">
        <v>61</v>
      </c>
      <c r="Z50" s="172" t="s">
        <v>49</v>
      </c>
      <c r="AA50" s="172" t="s">
        <v>208</v>
      </c>
      <c r="AB50" s="187"/>
      <c r="AC50" s="107"/>
      <c r="AD50" s="104"/>
      <c r="AE50" s="105"/>
      <c r="AF50" s="104"/>
      <c r="AG50" s="106"/>
      <c r="AH50" s="99"/>
      <c r="AI50" s="99"/>
      <c r="AJ50" s="99"/>
      <c r="AK50" s="99"/>
      <c r="AL50" s="112"/>
      <c r="AM50" s="113"/>
      <c r="AN50" s="104"/>
      <c r="AO50" s="114"/>
      <c r="AP50" s="114"/>
      <c r="AQ50" s="104"/>
      <c r="AR50" s="104"/>
    </row>
    <row r="51" spans="1:45" s="90" customFormat="1" ht="409.6" customHeight="1" x14ac:dyDescent="0.7">
      <c r="A51" s="170">
        <v>30</v>
      </c>
      <c r="B51" s="171" t="s">
        <v>216</v>
      </c>
      <c r="C51" s="172" t="s">
        <v>196</v>
      </c>
      <c r="D51" s="172" t="s">
        <v>199</v>
      </c>
      <c r="E51" s="172" t="s">
        <v>200</v>
      </c>
      <c r="F51" s="172" t="s">
        <v>58</v>
      </c>
      <c r="G51" s="172">
        <v>1</v>
      </c>
      <c r="H51" s="172" t="s">
        <v>71</v>
      </c>
      <c r="I51" s="172" t="s">
        <v>352</v>
      </c>
      <c r="J51" s="172" t="s">
        <v>202</v>
      </c>
      <c r="K51" s="172" t="s">
        <v>114</v>
      </c>
      <c r="L51" s="172" t="s">
        <v>115</v>
      </c>
      <c r="M51" s="172" t="s">
        <v>212</v>
      </c>
      <c r="N51" s="172" t="s">
        <v>209</v>
      </c>
      <c r="O51" s="172" t="s">
        <v>213</v>
      </c>
      <c r="P51" s="172"/>
      <c r="Q51" s="172"/>
      <c r="R51" s="172"/>
      <c r="S51" s="172"/>
      <c r="T51" s="172"/>
      <c r="U51" s="172" t="s">
        <v>120</v>
      </c>
      <c r="V51" s="173" t="s">
        <v>255</v>
      </c>
      <c r="W51" s="299">
        <v>550000000</v>
      </c>
      <c r="X51" s="299">
        <v>550000000</v>
      </c>
      <c r="Y51" s="172" t="s">
        <v>61</v>
      </c>
      <c r="Z51" s="172" t="s">
        <v>49</v>
      </c>
      <c r="AA51" s="172" t="s">
        <v>208</v>
      </c>
      <c r="AB51" s="92"/>
      <c r="AC51" s="106" t="s">
        <v>296</v>
      </c>
      <c r="AD51" s="106" t="s">
        <v>335</v>
      </c>
      <c r="AE51" s="176">
        <v>45322</v>
      </c>
      <c r="AF51" s="104" t="s">
        <v>295</v>
      </c>
      <c r="AG51" s="106" t="s">
        <v>344</v>
      </c>
      <c r="AH51" s="185">
        <v>67839712.5</v>
      </c>
      <c r="AI51" s="185">
        <v>67839712.5</v>
      </c>
      <c r="AJ51" s="99"/>
      <c r="AK51" s="185">
        <v>67839712.5</v>
      </c>
      <c r="AL51" s="112" t="s">
        <v>321</v>
      </c>
      <c r="AM51" s="186">
        <v>2824</v>
      </c>
      <c r="AN51" s="104"/>
      <c r="AO51" s="114">
        <v>45323</v>
      </c>
      <c r="AP51" s="114">
        <v>45641</v>
      </c>
      <c r="AQ51" s="114" t="s">
        <v>345</v>
      </c>
      <c r="AR51" s="104" t="s">
        <v>349</v>
      </c>
    </row>
    <row r="52" spans="1:45" s="90" customFormat="1" ht="409.5" x14ac:dyDescent="0.7">
      <c r="A52" s="170">
        <v>31</v>
      </c>
      <c r="B52" s="171" t="s">
        <v>216</v>
      </c>
      <c r="C52" s="172" t="s">
        <v>196</v>
      </c>
      <c r="D52" s="172">
        <v>81112200</v>
      </c>
      <c r="E52" s="172" t="s">
        <v>201</v>
      </c>
      <c r="F52" s="172" t="s">
        <v>58</v>
      </c>
      <c r="G52" s="172">
        <v>1</v>
      </c>
      <c r="H52" s="172" t="s">
        <v>69</v>
      </c>
      <c r="I52" s="172">
        <v>10.5</v>
      </c>
      <c r="J52" s="172" t="s">
        <v>202</v>
      </c>
      <c r="K52" s="172" t="s">
        <v>114</v>
      </c>
      <c r="L52" s="172" t="s">
        <v>115</v>
      </c>
      <c r="M52" s="172" t="s">
        <v>212</v>
      </c>
      <c r="N52" s="172" t="s">
        <v>209</v>
      </c>
      <c r="O52" s="172" t="s">
        <v>213</v>
      </c>
      <c r="P52" s="172"/>
      <c r="Q52" s="172"/>
      <c r="R52" s="172"/>
      <c r="S52" s="172"/>
      <c r="T52" s="172"/>
      <c r="U52" s="172" t="s">
        <v>120</v>
      </c>
      <c r="V52" s="173" t="s">
        <v>255</v>
      </c>
      <c r="W52" s="299">
        <v>67839712.5</v>
      </c>
      <c r="X52" s="299">
        <v>67839712.5</v>
      </c>
      <c r="Y52" s="172" t="s">
        <v>61</v>
      </c>
      <c r="Z52" s="172" t="s">
        <v>49</v>
      </c>
      <c r="AA52" s="172" t="s">
        <v>208</v>
      </c>
      <c r="AB52" s="92"/>
      <c r="AC52" s="106" t="s">
        <v>297</v>
      </c>
      <c r="AD52" s="106" t="s">
        <v>336</v>
      </c>
      <c r="AE52" s="176">
        <v>45322</v>
      </c>
      <c r="AF52" s="104" t="s">
        <v>340</v>
      </c>
      <c r="AG52" s="106" t="s">
        <v>344</v>
      </c>
      <c r="AH52" s="185">
        <v>95642872</v>
      </c>
      <c r="AI52" s="185">
        <v>95642872</v>
      </c>
      <c r="AJ52" s="115"/>
      <c r="AK52" s="185">
        <v>95642872</v>
      </c>
      <c r="AL52" s="112" t="s">
        <v>321</v>
      </c>
      <c r="AM52" s="186">
        <v>2924</v>
      </c>
      <c r="AN52" s="104"/>
      <c r="AO52" s="114">
        <v>45323</v>
      </c>
      <c r="AP52" s="114">
        <v>45641</v>
      </c>
      <c r="AQ52" s="114" t="s">
        <v>346</v>
      </c>
      <c r="AR52" s="104" t="s">
        <v>349</v>
      </c>
    </row>
    <row r="53" spans="1:45" s="90" customFormat="1" ht="409.6" customHeight="1" x14ac:dyDescent="0.7">
      <c r="A53" s="170">
        <v>32</v>
      </c>
      <c r="B53" s="171" t="s">
        <v>217</v>
      </c>
      <c r="C53" s="172" t="s">
        <v>196</v>
      </c>
      <c r="D53" s="172">
        <v>81112200</v>
      </c>
      <c r="E53" s="172" t="s">
        <v>203</v>
      </c>
      <c r="F53" s="172" t="s">
        <v>58</v>
      </c>
      <c r="G53" s="172">
        <v>1</v>
      </c>
      <c r="H53" s="172" t="s">
        <v>69</v>
      </c>
      <c r="I53" s="172">
        <v>10.5</v>
      </c>
      <c r="J53" s="172" t="s">
        <v>202</v>
      </c>
      <c r="K53" s="172" t="s">
        <v>114</v>
      </c>
      <c r="L53" s="172" t="s">
        <v>115</v>
      </c>
      <c r="M53" s="172" t="s">
        <v>212</v>
      </c>
      <c r="N53" s="172" t="s">
        <v>209</v>
      </c>
      <c r="O53" s="172" t="s">
        <v>213</v>
      </c>
      <c r="P53" s="172"/>
      <c r="Q53" s="172"/>
      <c r="R53" s="172"/>
      <c r="S53" s="172"/>
      <c r="T53" s="172"/>
      <c r="U53" s="172" t="s">
        <v>120</v>
      </c>
      <c r="V53" s="173" t="s">
        <v>255</v>
      </c>
      <c r="W53" s="299">
        <v>95642872.5</v>
      </c>
      <c r="X53" s="299">
        <v>95642872.5</v>
      </c>
      <c r="Y53" s="172" t="s">
        <v>61</v>
      </c>
      <c r="Z53" s="172" t="s">
        <v>49</v>
      </c>
      <c r="AA53" s="172" t="s">
        <v>208</v>
      </c>
      <c r="AB53" s="92"/>
      <c r="AC53" s="106" t="s">
        <v>298</v>
      </c>
      <c r="AD53" s="106" t="s">
        <v>337</v>
      </c>
      <c r="AE53" s="176">
        <v>45322</v>
      </c>
      <c r="AF53" s="104" t="s">
        <v>341</v>
      </c>
      <c r="AG53" s="106" t="s">
        <v>344</v>
      </c>
      <c r="AH53" s="185">
        <v>86215500</v>
      </c>
      <c r="AI53" s="185">
        <v>86215500</v>
      </c>
      <c r="AJ53" s="99"/>
      <c r="AK53" s="185">
        <v>86215500</v>
      </c>
      <c r="AL53" s="112" t="s">
        <v>321</v>
      </c>
      <c r="AM53" s="186">
        <v>3024</v>
      </c>
      <c r="AN53" s="104"/>
      <c r="AO53" s="114">
        <v>45323</v>
      </c>
      <c r="AP53" s="114">
        <v>45641</v>
      </c>
      <c r="AQ53" s="114" t="s">
        <v>347</v>
      </c>
      <c r="AR53" s="104" t="s">
        <v>349</v>
      </c>
    </row>
    <row r="54" spans="1:45" s="90" customFormat="1" ht="409.6" customHeight="1" x14ac:dyDescent="0.7">
      <c r="A54" s="170">
        <v>33</v>
      </c>
      <c r="B54" s="171" t="s">
        <v>217</v>
      </c>
      <c r="C54" s="172" t="s">
        <v>196</v>
      </c>
      <c r="D54" s="172">
        <v>81112200</v>
      </c>
      <c r="E54" s="172" t="s">
        <v>204</v>
      </c>
      <c r="F54" s="172" t="s">
        <v>58</v>
      </c>
      <c r="G54" s="172">
        <v>1</v>
      </c>
      <c r="H54" s="172" t="s">
        <v>69</v>
      </c>
      <c r="I54" s="172">
        <v>10.5</v>
      </c>
      <c r="J54" s="172" t="s">
        <v>202</v>
      </c>
      <c r="K54" s="172" t="s">
        <v>114</v>
      </c>
      <c r="L54" s="172" t="s">
        <v>115</v>
      </c>
      <c r="M54" s="172" t="s">
        <v>212</v>
      </c>
      <c r="N54" s="172" t="s">
        <v>209</v>
      </c>
      <c r="O54" s="172" t="s">
        <v>213</v>
      </c>
      <c r="P54" s="172"/>
      <c r="Q54" s="172"/>
      <c r="R54" s="172"/>
      <c r="S54" s="172"/>
      <c r="T54" s="172"/>
      <c r="U54" s="172" t="s">
        <v>120</v>
      </c>
      <c r="V54" s="173" t="s">
        <v>255</v>
      </c>
      <c r="W54" s="299">
        <v>86215500</v>
      </c>
      <c r="X54" s="299">
        <v>86215500</v>
      </c>
      <c r="Y54" s="172" t="s">
        <v>61</v>
      </c>
      <c r="Z54" s="172" t="s">
        <v>49</v>
      </c>
      <c r="AA54" s="172" t="s">
        <v>208</v>
      </c>
      <c r="AB54" s="92"/>
      <c r="AC54" s="106" t="s">
        <v>299</v>
      </c>
      <c r="AD54" s="106" t="s">
        <v>338</v>
      </c>
      <c r="AE54" s="176">
        <v>45322</v>
      </c>
      <c r="AF54" s="104" t="s">
        <v>342</v>
      </c>
      <c r="AG54" s="106" t="s">
        <v>344</v>
      </c>
      <c r="AH54" s="185">
        <v>85077667.5</v>
      </c>
      <c r="AI54" s="185">
        <v>85077667.5</v>
      </c>
      <c r="AJ54" s="93"/>
      <c r="AK54" s="185">
        <v>85077667.5</v>
      </c>
      <c r="AL54" s="112" t="s">
        <v>321</v>
      </c>
      <c r="AM54" s="186">
        <v>3124</v>
      </c>
      <c r="AN54" s="117"/>
      <c r="AO54" s="114">
        <v>45323</v>
      </c>
      <c r="AP54" s="114">
        <v>45641</v>
      </c>
      <c r="AQ54" s="114" t="s">
        <v>348</v>
      </c>
      <c r="AR54" s="104" t="s">
        <v>349</v>
      </c>
    </row>
    <row r="55" spans="1:45" s="90" customFormat="1" ht="409.6" customHeight="1" x14ac:dyDescent="0.7">
      <c r="A55" s="170">
        <v>34</v>
      </c>
      <c r="B55" s="171" t="s">
        <v>217</v>
      </c>
      <c r="C55" s="172" t="s">
        <v>196</v>
      </c>
      <c r="D55" s="172">
        <v>81112200</v>
      </c>
      <c r="E55" s="172" t="s">
        <v>205</v>
      </c>
      <c r="F55" s="172" t="s">
        <v>58</v>
      </c>
      <c r="G55" s="172">
        <v>1</v>
      </c>
      <c r="H55" s="172" t="s">
        <v>69</v>
      </c>
      <c r="I55" s="172">
        <v>10.5</v>
      </c>
      <c r="J55" s="172" t="s">
        <v>202</v>
      </c>
      <c r="K55" s="172" t="s">
        <v>114</v>
      </c>
      <c r="L55" s="172" t="s">
        <v>115</v>
      </c>
      <c r="M55" s="172" t="s">
        <v>212</v>
      </c>
      <c r="N55" s="172" t="s">
        <v>209</v>
      </c>
      <c r="O55" s="172" t="s">
        <v>213</v>
      </c>
      <c r="P55" s="172"/>
      <c r="Q55" s="172"/>
      <c r="R55" s="172"/>
      <c r="S55" s="172"/>
      <c r="T55" s="172"/>
      <c r="U55" s="172" t="s">
        <v>120</v>
      </c>
      <c r="V55" s="173" t="s">
        <v>255</v>
      </c>
      <c r="W55" s="299">
        <v>85077667.5</v>
      </c>
      <c r="X55" s="299">
        <v>85077667.5</v>
      </c>
      <c r="Y55" s="172" t="s">
        <v>61</v>
      </c>
      <c r="Z55" s="172" t="s">
        <v>49</v>
      </c>
      <c r="AA55" s="172" t="s">
        <v>208</v>
      </c>
      <c r="AB55" s="92"/>
      <c r="AC55" s="106" t="s">
        <v>300</v>
      </c>
      <c r="AD55" s="106" t="s">
        <v>339</v>
      </c>
      <c r="AE55" s="176">
        <v>45322</v>
      </c>
      <c r="AF55" s="104" t="s">
        <v>343</v>
      </c>
      <c r="AG55" s="106" t="s">
        <v>344</v>
      </c>
      <c r="AH55" s="185">
        <v>81736200</v>
      </c>
      <c r="AI55" s="185">
        <v>81736200</v>
      </c>
      <c r="AJ55" s="80"/>
      <c r="AK55" s="185">
        <v>81736200</v>
      </c>
      <c r="AL55" s="112" t="s">
        <v>321</v>
      </c>
      <c r="AM55" s="186">
        <v>3224</v>
      </c>
      <c r="AN55" s="121"/>
      <c r="AO55" s="114">
        <v>45323</v>
      </c>
      <c r="AP55" s="114">
        <v>45641</v>
      </c>
      <c r="AQ55" s="114" t="s">
        <v>346</v>
      </c>
      <c r="AR55" s="104" t="s">
        <v>349</v>
      </c>
    </row>
    <row r="56" spans="1:45" s="90" customFormat="1" ht="409.6" customHeight="1" x14ac:dyDescent="0.7">
      <c r="A56" s="170">
        <v>35</v>
      </c>
      <c r="B56" s="171" t="s">
        <v>217</v>
      </c>
      <c r="C56" s="172" t="s">
        <v>196</v>
      </c>
      <c r="D56" s="172">
        <v>81112200</v>
      </c>
      <c r="E56" s="172" t="s">
        <v>206</v>
      </c>
      <c r="F56" s="172" t="s">
        <v>58</v>
      </c>
      <c r="G56" s="172">
        <v>1</v>
      </c>
      <c r="H56" s="172" t="s">
        <v>69</v>
      </c>
      <c r="I56" s="172">
        <v>10.5</v>
      </c>
      <c r="J56" s="172" t="s">
        <v>202</v>
      </c>
      <c r="K56" s="172" t="s">
        <v>114</v>
      </c>
      <c r="L56" s="172" t="s">
        <v>115</v>
      </c>
      <c r="M56" s="172" t="s">
        <v>212</v>
      </c>
      <c r="N56" s="172" t="s">
        <v>209</v>
      </c>
      <c r="O56" s="172" t="s">
        <v>213</v>
      </c>
      <c r="P56" s="172"/>
      <c r="Q56" s="172"/>
      <c r="R56" s="172"/>
      <c r="S56" s="172"/>
      <c r="T56" s="172"/>
      <c r="U56" s="172" t="s">
        <v>120</v>
      </c>
      <c r="V56" s="173" t="s">
        <v>255</v>
      </c>
      <c r="W56" s="299">
        <v>81736200</v>
      </c>
      <c r="X56" s="299">
        <v>81736200</v>
      </c>
      <c r="Y56" s="172" t="s">
        <v>61</v>
      </c>
      <c r="Z56" s="172" t="s">
        <v>49</v>
      </c>
      <c r="AA56" s="172" t="s">
        <v>208</v>
      </c>
      <c r="AB56" s="92"/>
      <c r="AC56" s="106" t="s">
        <v>301</v>
      </c>
      <c r="AD56" s="94"/>
      <c r="AE56" s="176">
        <v>45322</v>
      </c>
      <c r="AF56" s="94"/>
      <c r="AG56" s="122"/>
      <c r="AH56" s="93"/>
      <c r="AI56" s="93"/>
      <c r="AJ56" s="123"/>
      <c r="AK56" s="93"/>
      <c r="AL56" s="118"/>
      <c r="AM56" s="119"/>
      <c r="AN56" s="117"/>
      <c r="AO56" s="120"/>
      <c r="AP56" s="120"/>
      <c r="AQ56" s="117"/>
      <c r="AR56" s="117"/>
    </row>
    <row r="57" spans="1:45" s="90" customFormat="1" ht="409.6" customHeight="1" x14ac:dyDescent="0.7">
      <c r="A57" s="170">
        <v>36</v>
      </c>
      <c r="B57" s="171" t="s">
        <v>218</v>
      </c>
      <c r="C57" s="172" t="s">
        <v>219</v>
      </c>
      <c r="D57" s="172" t="s">
        <v>277</v>
      </c>
      <c r="E57" s="172" t="s">
        <v>220</v>
      </c>
      <c r="F57" s="172" t="s">
        <v>58</v>
      </c>
      <c r="G57" s="172">
        <v>1</v>
      </c>
      <c r="H57" s="172" t="s">
        <v>69</v>
      </c>
      <c r="I57" s="172">
        <v>10.5</v>
      </c>
      <c r="J57" s="172" t="s">
        <v>202</v>
      </c>
      <c r="K57" s="172" t="s">
        <v>114</v>
      </c>
      <c r="L57" s="172" t="s">
        <v>115</v>
      </c>
      <c r="M57" s="172" t="s">
        <v>210</v>
      </c>
      <c r="N57" s="172" t="s">
        <v>209</v>
      </c>
      <c r="O57" s="172" t="s">
        <v>112</v>
      </c>
      <c r="P57" s="172"/>
      <c r="Q57" s="172"/>
      <c r="R57" s="172"/>
      <c r="S57" s="172"/>
      <c r="T57" s="172"/>
      <c r="U57" s="172" t="s">
        <v>120</v>
      </c>
      <c r="V57" s="173" t="s">
        <v>253</v>
      </c>
      <c r="W57" s="299">
        <v>73500000</v>
      </c>
      <c r="X57" s="299">
        <v>73500000</v>
      </c>
      <c r="Y57" s="172" t="s">
        <v>61</v>
      </c>
      <c r="Z57" s="172" t="s">
        <v>49</v>
      </c>
      <c r="AA57" s="172" t="s">
        <v>248</v>
      </c>
      <c r="AB57" s="92"/>
      <c r="AC57" s="106" t="s">
        <v>302</v>
      </c>
      <c r="AD57" s="94"/>
      <c r="AE57" s="176">
        <v>45322</v>
      </c>
      <c r="AF57" s="94"/>
      <c r="AG57" s="122"/>
      <c r="AH57" s="93"/>
      <c r="AI57" s="93"/>
      <c r="AJ57" s="123"/>
      <c r="AK57" s="93"/>
      <c r="AL57" s="118"/>
      <c r="AM57" s="119"/>
      <c r="AN57" s="117"/>
      <c r="AO57" s="120"/>
      <c r="AP57" s="120"/>
      <c r="AQ57" s="117"/>
      <c r="AR57" s="117"/>
    </row>
    <row r="58" spans="1:45" s="84" customFormat="1" ht="409.6" customHeight="1" x14ac:dyDescent="0.7">
      <c r="A58" s="170">
        <v>37</v>
      </c>
      <c r="B58" s="171" t="s">
        <v>218</v>
      </c>
      <c r="C58" s="172" t="s">
        <v>219</v>
      </c>
      <c r="D58" s="172" t="s">
        <v>277</v>
      </c>
      <c r="E58" s="172" t="s">
        <v>221</v>
      </c>
      <c r="F58" s="172" t="s">
        <v>58</v>
      </c>
      <c r="G58" s="172">
        <v>1</v>
      </c>
      <c r="H58" s="172" t="s">
        <v>69</v>
      </c>
      <c r="I58" s="172">
        <v>10.5</v>
      </c>
      <c r="J58" s="172" t="s">
        <v>202</v>
      </c>
      <c r="K58" s="172" t="s">
        <v>114</v>
      </c>
      <c r="L58" s="172" t="s">
        <v>115</v>
      </c>
      <c r="M58" s="172" t="s">
        <v>210</v>
      </c>
      <c r="N58" s="172" t="s">
        <v>209</v>
      </c>
      <c r="O58" s="172" t="s">
        <v>112</v>
      </c>
      <c r="P58" s="172"/>
      <c r="Q58" s="172"/>
      <c r="R58" s="172"/>
      <c r="S58" s="172"/>
      <c r="T58" s="172"/>
      <c r="U58" s="172" t="s">
        <v>120</v>
      </c>
      <c r="V58" s="173" t="s">
        <v>253</v>
      </c>
      <c r="W58" s="299">
        <v>73500000</v>
      </c>
      <c r="X58" s="299">
        <v>73500000</v>
      </c>
      <c r="Y58" s="172" t="s">
        <v>61</v>
      </c>
      <c r="Z58" s="172" t="s">
        <v>49</v>
      </c>
      <c r="AA58" s="172" t="s">
        <v>248</v>
      </c>
      <c r="AB58" s="124"/>
      <c r="AC58" s="106" t="s">
        <v>303</v>
      </c>
      <c r="AD58" s="81"/>
      <c r="AE58" s="176">
        <v>45322</v>
      </c>
      <c r="AF58" s="81"/>
      <c r="AG58" s="81"/>
      <c r="AH58" s="80"/>
      <c r="AI58" s="80"/>
      <c r="AJ58" s="80"/>
      <c r="AK58" s="80"/>
      <c r="AL58" s="81"/>
      <c r="AM58" s="81"/>
      <c r="AN58" s="81"/>
      <c r="AO58" s="81"/>
      <c r="AP58" s="81"/>
      <c r="AQ58" s="81"/>
      <c r="AR58" s="81"/>
    </row>
    <row r="59" spans="1:45" s="90" customFormat="1" ht="409.6" customHeight="1" x14ac:dyDescent="0.7">
      <c r="A59" s="170">
        <v>38</v>
      </c>
      <c r="B59" s="171" t="s">
        <v>218</v>
      </c>
      <c r="C59" s="172" t="s">
        <v>219</v>
      </c>
      <c r="D59" s="172" t="s">
        <v>277</v>
      </c>
      <c r="E59" s="172" t="s">
        <v>222</v>
      </c>
      <c r="F59" s="172" t="s">
        <v>58</v>
      </c>
      <c r="G59" s="172">
        <v>1</v>
      </c>
      <c r="H59" s="172" t="s">
        <v>69</v>
      </c>
      <c r="I59" s="172">
        <v>10.5</v>
      </c>
      <c r="J59" s="172" t="s">
        <v>202</v>
      </c>
      <c r="K59" s="172" t="s">
        <v>114</v>
      </c>
      <c r="L59" s="172" t="s">
        <v>115</v>
      </c>
      <c r="M59" s="172" t="s">
        <v>210</v>
      </c>
      <c r="N59" s="172" t="s">
        <v>209</v>
      </c>
      <c r="O59" s="172" t="s">
        <v>112</v>
      </c>
      <c r="P59" s="172"/>
      <c r="Q59" s="172"/>
      <c r="R59" s="172"/>
      <c r="S59" s="172"/>
      <c r="T59" s="172"/>
      <c r="U59" s="172" t="s">
        <v>120</v>
      </c>
      <c r="V59" s="173" t="s">
        <v>253</v>
      </c>
      <c r="W59" s="299">
        <v>73500000</v>
      </c>
      <c r="X59" s="299">
        <v>73500000</v>
      </c>
      <c r="Y59" s="172" t="s">
        <v>61</v>
      </c>
      <c r="Z59" s="172" t="s">
        <v>49</v>
      </c>
      <c r="AA59" s="172" t="s">
        <v>248</v>
      </c>
      <c r="AB59" s="92"/>
      <c r="AC59" s="106" t="s">
        <v>304</v>
      </c>
      <c r="AD59" s="180" t="s">
        <v>374</v>
      </c>
      <c r="AE59" s="176">
        <v>45322</v>
      </c>
      <c r="AF59" s="225" t="s">
        <v>375</v>
      </c>
      <c r="AG59" s="182" t="s">
        <v>326</v>
      </c>
      <c r="AH59" s="184">
        <v>73500000</v>
      </c>
      <c r="AI59" s="184">
        <v>73500000</v>
      </c>
      <c r="AJ59" s="80"/>
      <c r="AK59" s="184">
        <v>73500000</v>
      </c>
      <c r="AL59" s="121"/>
      <c r="AM59" s="121"/>
      <c r="AN59" s="181">
        <v>45641</v>
      </c>
      <c r="AO59" s="181">
        <v>45323</v>
      </c>
      <c r="AP59" s="181">
        <v>45641</v>
      </c>
      <c r="AQ59" s="121"/>
      <c r="AR59" s="226" t="s">
        <v>376</v>
      </c>
    </row>
    <row r="60" spans="1:45" s="90" customFormat="1" ht="409.5" customHeight="1" x14ac:dyDescent="0.7">
      <c r="A60" s="170">
        <v>39</v>
      </c>
      <c r="B60" s="171" t="s">
        <v>396</v>
      </c>
      <c r="C60" s="172" t="s">
        <v>219</v>
      </c>
      <c r="D60" s="172" t="s">
        <v>273</v>
      </c>
      <c r="E60" s="172" t="s">
        <v>223</v>
      </c>
      <c r="F60" s="172" t="s">
        <v>58</v>
      </c>
      <c r="G60" s="172">
        <v>1</v>
      </c>
      <c r="H60" s="172" t="s">
        <v>69</v>
      </c>
      <c r="I60" s="172">
        <v>10.5</v>
      </c>
      <c r="J60" s="172" t="s">
        <v>202</v>
      </c>
      <c r="K60" s="172" t="s">
        <v>114</v>
      </c>
      <c r="L60" s="172" t="s">
        <v>115</v>
      </c>
      <c r="M60" s="172" t="s">
        <v>210</v>
      </c>
      <c r="N60" s="172" t="s">
        <v>209</v>
      </c>
      <c r="O60" s="172" t="s">
        <v>112</v>
      </c>
      <c r="P60" s="172"/>
      <c r="Q60" s="172"/>
      <c r="R60" s="172"/>
      <c r="S60" s="172"/>
      <c r="T60" s="172"/>
      <c r="U60" s="172" t="s">
        <v>120</v>
      </c>
      <c r="V60" s="173" t="s">
        <v>253</v>
      </c>
      <c r="W60" s="299">
        <v>73500000</v>
      </c>
      <c r="X60" s="299">
        <v>73500000</v>
      </c>
      <c r="Y60" s="172" t="s">
        <v>61</v>
      </c>
      <c r="Z60" s="172" t="s">
        <v>49</v>
      </c>
      <c r="AA60" s="172" t="s">
        <v>248</v>
      </c>
      <c r="AB60" s="192"/>
      <c r="AC60" s="192"/>
      <c r="AD60" s="192"/>
      <c r="AE60" s="192"/>
      <c r="AF60" s="192"/>
      <c r="AG60" s="192"/>
      <c r="AH60" s="203"/>
      <c r="AI60" s="203"/>
      <c r="AJ60" s="203"/>
      <c r="AK60" s="203"/>
      <c r="AL60" s="192"/>
      <c r="AM60" s="192"/>
      <c r="AN60" s="192"/>
      <c r="AO60" s="192"/>
      <c r="AP60" s="192"/>
      <c r="AQ60" s="192"/>
      <c r="AR60" s="192"/>
    </row>
    <row r="61" spans="1:45" s="90" customFormat="1" ht="409.5" customHeight="1" x14ac:dyDescent="0.7">
      <c r="A61" s="170">
        <v>40</v>
      </c>
      <c r="B61" s="171"/>
      <c r="C61" s="172" t="s">
        <v>57</v>
      </c>
      <c r="D61" s="172">
        <v>80141607</v>
      </c>
      <c r="E61" s="172" t="s">
        <v>224</v>
      </c>
      <c r="F61" s="172" t="s">
        <v>58</v>
      </c>
      <c r="G61" s="172">
        <v>1</v>
      </c>
      <c r="H61" s="172" t="s">
        <v>75</v>
      </c>
      <c r="I61" s="172">
        <v>7.5</v>
      </c>
      <c r="J61" s="172" t="s">
        <v>377</v>
      </c>
      <c r="K61" s="172" t="s">
        <v>60</v>
      </c>
      <c r="L61" s="172" t="s">
        <v>92</v>
      </c>
      <c r="M61" s="172" t="s">
        <v>94</v>
      </c>
      <c r="N61" s="172" t="s">
        <v>94</v>
      </c>
      <c r="O61" s="172" t="s">
        <v>94</v>
      </c>
      <c r="P61" s="172" t="s">
        <v>98</v>
      </c>
      <c r="Q61" s="172">
        <v>3</v>
      </c>
      <c r="R61" s="172"/>
      <c r="S61" s="172"/>
      <c r="T61" s="172"/>
      <c r="U61" s="172" t="s">
        <v>120</v>
      </c>
      <c r="V61" s="173" t="s">
        <v>394</v>
      </c>
      <c r="W61" s="299">
        <v>30000000</v>
      </c>
      <c r="X61" s="299">
        <v>30000000</v>
      </c>
      <c r="Y61" s="172" t="s">
        <v>61</v>
      </c>
      <c r="Z61" s="172" t="s">
        <v>49</v>
      </c>
      <c r="AA61" s="172" t="s">
        <v>170</v>
      </c>
      <c r="AB61" s="187"/>
      <c r="AC61" s="264" t="s">
        <v>305</v>
      </c>
      <c r="AD61" s="265" t="s">
        <v>327</v>
      </c>
      <c r="AE61" s="263">
        <v>45322</v>
      </c>
      <c r="AF61" s="191" t="s">
        <v>328</v>
      </c>
      <c r="AG61" s="191" t="s">
        <v>326</v>
      </c>
      <c r="AH61" s="266">
        <v>95642872</v>
      </c>
      <c r="AI61" s="266">
        <v>95642872</v>
      </c>
      <c r="AJ61" s="203"/>
      <c r="AK61" s="266">
        <v>95642872</v>
      </c>
      <c r="AL61" s="191" t="s">
        <v>321</v>
      </c>
      <c r="AM61" s="192"/>
      <c r="AN61" s="267">
        <v>45641</v>
      </c>
      <c r="AO61" s="267">
        <v>45323</v>
      </c>
      <c r="AP61" s="267">
        <v>45641</v>
      </c>
      <c r="AQ61" s="191" t="s">
        <v>322</v>
      </c>
      <c r="AR61" s="265" t="s">
        <v>334</v>
      </c>
    </row>
    <row r="62" spans="1:45" s="90" customFormat="1" ht="409.5" customHeight="1" x14ac:dyDescent="0.7">
      <c r="A62" s="170">
        <v>40</v>
      </c>
      <c r="B62" s="171" t="s">
        <v>395</v>
      </c>
      <c r="C62" s="172" t="s">
        <v>57</v>
      </c>
      <c r="D62" s="172">
        <v>80141607</v>
      </c>
      <c r="E62" s="172" t="s">
        <v>224</v>
      </c>
      <c r="F62" s="172" t="s">
        <v>58</v>
      </c>
      <c r="G62" s="172">
        <v>1</v>
      </c>
      <c r="H62" s="172" t="s">
        <v>75</v>
      </c>
      <c r="I62" s="172">
        <v>7.5</v>
      </c>
      <c r="J62" s="172" t="s">
        <v>377</v>
      </c>
      <c r="K62" s="172" t="s">
        <v>114</v>
      </c>
      <c r="L62" s="172" t="s">
        <v>115</v>
      </c>
      <c r="M62" s="172" t="s">
        <v>210</v>
      </c>
      <c r="N62" s="172" t="s">
        <v>209</v>
      </c>
      <c r="O62" s="172" t="s">
        <v>116</v>
      </c>
      <c r="P62" s="172" t="s">
        <v>211</v>
      </c>
      <c r="Q62" s="172"/>
      <c r="R62" s="172"/>
      <c r="S62" s="172"/>
      <c r="T62" s="172"/>
      <c r="U62" s="172" t="s">
        <v>120</v>
      </c>
      <c r="V62" s="173" t="s">
        <v>254</v>
      </c>
      <c r="W62" s="299">
        <v>300000000</v>
      </c>
      <c r="X62" s="299">
        <v>300000000</v>
      </c>
      <c r="Y62" s="172" t="s">
        <v>61</v>
      </c>
      <c r="Z62" s="172" t="s">
        <v>49</v>
      </c>
      <c r="AA62" s="172" t="s">
        <v>170</v>
      </c>
      <c r="AB62" s="192"/>
      <c r="AC62" s="192"/>
      <c r="AD62" s="192"/>
      <c r="AE62" s="192"/>
      <c r="AF62" s="192"/>
      <c r="AG62" s="192"/>
      <c r="AH62" s="203"/>
      <c r="AI62" s="203"/>
      <c r="AJ62" s="203"/>
      <c r="AK62" s="203"/>
      <c r="AL62" s="192"/>
      <c r="AM62" s="192"/>
      <c r="AN62" s="192"/>
      <c r="AO62" s="192"/>
      <c r="AP62" s="192"/>
      <c r="AQ62" s="192"/>
      <c r="AR62" s="192"/>
    </row>
    <row r="63" spans="1:45" s="90" customFormat="1" ht="409.5" customHeight="1" x14ac:dyDescent="0.7">
      <c r="A63" s="170">
        <v>40</v>
      </c>
      <c r="B63" s="171"/>
      <c r="C63" s="172" t="s">
        <v>57</v>
      </c>
      <c r="D63" s="172">
        <v>80141607</v>
      </c>
      <c r="E63" s="172" t="s">
        <v>224</v>
      </c>
      <c r="F63" s="172" t="s">
        <v>58</v>
      </c>
      <c r="G63" s="172">
        <v>1</v>
      </c>
      <c r="H63" s="172" t="s">
        <v>75</v>
      </c>
      <c r="I63" s="172">
        <v>7.5</v>
      </c>
      <c r="J63" s="172" t="s">
        <v>377</v>
      </c>
      <c r="K63" s="172" t="s">
        <v>114</v>
      </c>
      <c r="L63" s="172" t="s">
        <v>115</v>
      </c>
      <c r="M63" s="172" t="s">
        <v>210</v>
      </c>
      <c r="N63" s="172" t="s">
        <v>209</v>
      </c>
      <c r="O63" s="172" t="s">
        <v>116</v>
      </c>
      <c r="P63" s="172" t="s">
        <v>211</v>
      </c>
      <c r="Q63" s="172"/>
      <c r="R63" s="172"/>
      <c r="S63" s="172"/>
      <c r="T63" s="172"/>
      <c r="U63" s="172">
        <v>11</v>
      </c>
      <c r="V63" s="173" t="s">
        <v>254</v>
      </c>
      <c r="W63" s="299">
        <v>110000000</v>
      </c>
      <c r="X63" s="299">
        <v>110000000</v>
      </c>
      <c r="Y63" s="172" t="s">
        <v>61</v>
      </c>
      <c r="Z63" s="172" t="s">
        <v>49</v>
      </c>
      <c r="AA63" s="172" t="s">
        <v>170</v>
      </c>
      <c r="AB63" s="121"/>
      <c r="AC63" s="121"/>
      <c r="AD63" s="121"/>
      <c r="AE63" s="121"/>
      <c r="AF63" s="121"/>
      <c r="AG63" s="121"/>
      <c r="AH63" s="80"/>
      <c r="AI63" s="80"/>
      <c r="AJ63" s="80"/>
      <c r="AK63" s="80"/>
      <c r="AL63" s="121"/>
      <c r="AM63" s="121"/>
      <c r="AN63" s="121"/>
      <c r="AO63" s="121"/>
      <c r="AP63" s="121"/>
      <c r="AQ63" s="121"/>
      <c r="AR63" s="121"/>
      <c r="AS63" s="121"/>
    </row>
    <row r="64" spans="1:45" s="90" customFormat="1" ht="409.6" customHeight="1" x14ac:dyDescent="0.7">
      <c r="A64" s="170">
        <v>41</v>
      </c>
      <c r="B64" s="171" t="s">
        <v>225</v>
      </c>
      <c r="C64" s="172" t="s">
        <v>226</v>
      </c>
      <c r="D64" s="172" t="s">
        <v>277</v>
      </c>
      <c r="E64" s="172" t="s">
        <v>227</v>
      </c>
      <c r="F64" s="172" t="s">
        <v>58</v>
      </c>
      <c r="G64" s="172">
        <v>1</v>
      </c>
      <c r="H64" s="172" t="s">
        <v>69</v>
      </c>
      <c r="I64" s="172">
        <v>10.5</v>
      </c>
      <c r="J64" s="172" t="s">
        <v>202</v>
      </c>
      <c r="K64" s="172" t="s">
        <v>114</v>
      </c>
      <c r="L64" s="172" t="s">
        <v>115</v>
      </c>
      <c r="M64" s="172" t="s">
        <v>210</v>
      </c>
      <c r="N64" s="172" t="s">
        <v>209</v>
      </c>
      <c r="O64" s="172" t="s">
        <v>116</v>
      </c>
      <c r="P64" s="172" t="s">
        <v>211</v>
      </c>
      <c r="Q64" s="172"/>
      <c r="R64" s="172"/>
      <c r="S64" s="172"/>
      <c r="T64" s="172"/>
      <c r="U64" s="172" t="s">
        <v>120</v>
      </c>
      <c r="V64" s="173" t="s">
        <v>254</v>
      </c>
      <c r="W64" s="299">
        <v>95642872.5</v>
      </c>
      <c r="X64" s="299">
        <v>95642872.5</v>
      </c>
      <c r="Y64" s="172" t="s">
        <v>61</v>
      </c>
      <c r="Z64" s="172" t="s">
        <v>49</v>
      </c>
      <c r="AA64" s="172" t="s">
        <v>249</v>
      </c>
      <c r="AB64" s="178"/>
      <c r="AC64" s="106" t="s">
        <v>306</v>
      </c>
      <c r="AD64" s="180" t="s">
        <v>324</v>
      </c>
      <c r="AE64" s="105">
        <v>45322</v>
      </c>
      <c r="AF64" s="182" t="s">
        <v>325</v>
      </c>
      <c r="AG64" s="182" t="s">
        <v>326</v>
      </c>
      <c r="AH64" s="184">
        <v>81741292</v>
      </c>
      <c r="AI64" s="184">
        <v>81741292</v>
      </c>
      <c r="AJ64" s="179"/>
      <c r="AK64" s="184">
        <v>81741292</v>
      </c>
      <c r="AL64" s="182" t="s">
        <v>321</v>
      </c>
      <c r="AM64" s="180"/>
      <c r="AN64" s="181">
        <v>45641</v>
      </c>
      <c r="AO64" s="181">
        <v>45323</v>
      </c>
      <c r="AP64" s="181">
        <v>45641</v>
      </c>
      <c r="AQ64" s="182" t="s">
        <v>322</v>
      </c>
      <c r="AR64" s="180" t="s">
        <v>334</v>
      </c>
      <c r="AS64" s="121"/>
    </row>
    <row r="65" spans="1:45" s="90" customFormat="1" ht="409.6" customHeight="1" x14ac:dyDescent="0.7">
      <c r="A65" s="170">
        <v>42</v>
      </c>
      <c r="B65" s="171" t="s">
        <v>225</v>
      </c>
      <c r="C65" s="172" t="s">
        <v>226</v>
      </c>
      <c r="D65" s="172" t="s">
        <v>277</v>
      </c>
      <c r="E65" s="172" t="s">
        <v>228</v>
      </c>
      <c r="F65" s="172" t="s">
        <v>58</v>
      </c>
      <c r="G65" s="172">
        <v>1</v>
      </c>
      <c r="H65" s="172" t="s">
        <v>69</v>
      </c>
      <c r="I65" s="172">
        <v>10.5</v>
      </c>
      <c r="J65" s="172" t="s">
        <v>202</v>
      </c>
      <c r="K65" s="172" t="s">
        <v>114</v>
      </c>
      <c r="L65" s="172" t="s">
        <v>115</v>
      </c>
      <c r="M65" s="172" t="s">
        <v>210</v>
      </c>
      <c r="N65" s="172" t="s">
        <v>209</v>
      </c>
      <c r="O65" s="172" t="s">
        <v>116</v>
      </c>
      <c r="P65" s="172" t="s">
        <v>211</v>
      </c>
      <c r="Q65" s="172"/>
      <c r="R65" s="172"/>
      <c r="S65" s="172"/>
      <c r="T65" s="172"/>
      <c r="U65" s="172" t="s">
        <v>120</v>
      </c>
      <c r="V65" s="173" t="s">
        <v>254</v>
      </c>
      <c r="W65" s="299">
        <v>81741292.5</v>
      </c>
      <c r="X65" s="299">
        <v>81741292.5</v>
      </c>
      <c r="Y65" s="172" t="s">
        <v>61</v>
      </c>
      <c r="Z65" s="172" t="s">
        <v>49</v>
      </c>
      <c r="AA65" s="172" t="s">
        <v>249</v>
      </c>
      <c r="AB65" s="178"/>
      <c r="AC65" s="106" t="s">
        <v>307</v>
      </c>
      <c r="AD65" s="121" t="s">
        <v>329</v>
      </c>
      <c r="AE65" s="105">
        <v>45322</v>
      </c>
      <c r="AF65" s="182" t="s">
        <v>331</v>
      </c>
      <c r="AG65" s="182" t="s">
        <v>326</v>
      </c>
      <c r="AH65" s="183">
        <v>130000000</v>
      </c>
      <c r="AI65" s="183">
        <v>130000000</v>
      </c>
      <c r="AJ65" s="80"/>
      <c r="AK65" s="184">
        <v>130000000</v>
      </c>
      <c r="AL65" s="180" t="s">
        <v>321</v>
      </c>
      <c r="AM65" s="180">
        <v>4624</v>
      </c>
      <c r="AN65" s="181">
        <v>45651</v>
      </c>
      <c r="AO65" s="181">
        <v>45323</v>
      </c>
      <c r="AP65" s="181">
        <v>45651</v>
      </c>
      <c r="AQ65" s="121"/>
      <c r="AR65" s="180" t="s">
        <v>333</v>
      </c>
      <c r="AS65" s="121"/>
    </row>
    <row r="66" spans="1:45" s="90" customFormat="1" ht="409.6" customHeight="1" x14ac:dyDescent="0.7">
      <c r="A66" s="170">
        <v>43</v>
      </c>
      <c r="B66" s="171" t="s">
        <v>229</v>
      </c>
      <c r="C66" s="172" t="s">
        <v>230</v>
      </c>
      <c r="D66" s="172" t="s">
        <v>277</v>
      </c>
      <c r="E66" s="172" t="s">
        <v>231</v>
      </c>
      <c r="F66" s="172" t="s">
        <v>58</v>
      </c>
      <c r="G66" s="172">
        <v>1</v>
      </c>
      <c r="H66" s="172" t="s">
        <v>69</v>
      </c>
      <c r="I66" s="172">
        <v>10.5</v>
      </c>
      <c r="J66" s="172" t="s">
        <v>202</v>
      </c>
      <c r="K66" s="172" t="s">
        <v>114</v>
      </c>
      <c r="L66" s="172" t="s">
        <v>115</v>
      </c>
      <c r="M66" s="174" t="s">
        <v>275</v>
      </c>
      <c r="N66" s="172" t="s">
        <v>209</v>
      </c>
      <c r="O66" s="172" t="s">
        <v>214</v>
      </c>
      <c r="P66" s="172"/>
      <c r="Q66" s="172"/>
      <c r="R66" s="172"/>
      <c r="S66" s="172"/>
      <c r="T66" s="172"/>
      <c r="U66" s="172" t="s">
        <v>120</v>
      </c>
      <c r="V66" s="173" t="s">
        <v>274</v>
      </c>
      <c r="W66" s="299">
        <v>130000000</v>
      </c>
      <c r="X66" s="299">
        <v>130000000</v>
      </c>
      <c r="Y66" s="172" t="s">
        <v>61</v>
      </c>
      <c r="Z66" s="172" t="s">
        <v>49</v>
      </c>
      <c r="AA66" s="172" t="s">
        <v>250</v>
      </c>
      <c r="AB66" s="178"/>
      <c r="AC66" s="106" t="s">
        <v>308</v>
      </c>
      <c r="AD66" s="121" t="s">
        <v>330</v>
      </c>
      <c r="AE66" s="105">
        <v>45322</v>
      </c>
      <c r="AF66" s="182" t="s">
        <v>332</v>
      </c>
      <c r="AG66" s="182" t="s">
        <v>326</v>
      </c>
      <c r="AH66" s="183">
        <v>130000000</v>
      </c>
      <c r="AI66" s="183">
        <v>130000000</v>
      </c>
      <c r="AJ66" s="80"/>
      <c r="AK66" s="184">
        <v>130000000</v>
      </c>
      <c r="AL66" s="180" t="s">
        <v>321</v>
      </c>
      <c r="AM66" s="180">
        <v>4724</v>
      </c>
      <c r="AN66" s="181">
        <v>45651</v>
      </c>
      <c r="AO66" s="181">
        <v>45323</v>
      </c>
      <c r="AP66" s="181">
        <v>45651</v>
      </c>
      <c r="AQ66" s="121"/>
      <c r="AR66" s="180" t="s">
        <v>333</v>
      </c>
      <c r="AS66" s="121"/>
    </row>
    <row r="67" spans="1:45" s="90" customFormat="1" ht="409.6" customHeight="1" x14ac:dyDescent="0.7">
      <c r="A67" s="170">
        <v>44</v>
      </c>
      <c r="B67" s="171" t="s">
        <v>229</v>
      </c>
      <c r="C67" s="172" t="s">
        <v>230</v>
      </c>
      <c r="D67" s="172" t="s">
        <v>277</v>
      </c>
      <c r="E67" s="172" t="s">
        <v>232</v>
      </c>
      <c r="F67" s="172" t="s">
        <v>58</v>
      </c>
      <c r="G67" s="172">
        <v>1</v>
      </c>
      <c r="H67" s="172" t="s">
        <v>69</v>
      </c>
      <c r="I67" s="172">
        <v>10.5</v>
      </c>
      <c r="J67" s="172" t="s">
        <v>202</v>
      </c>
      <c r="K67" s="172" t="s">
        <v>114</v>
      </c>
      <c r="L67" s="172" t="s">
        <v>115</v>
      </c>
      <c r="M67" s="174" t="s">
        <v>275</v>
      </c>
      <c r="N67" s="172" t="s">
        <v>209</v>
      </c>
      <c r="O67" s="172" t="s">
        <v>214</v>
      </c>
      <c r="P67" s="172"/>
      <c r="Q67" s="172"/>
      <c r="R67" s="172"/>
      <c r="S67" s="172"/>
      <c r="T67" s="172"/>
      <c r="U67" s="172" t="s">
        <v>120</v>
      </c>
      <c r="V67" s="173" t="s">
        <v>274</v>
      </c>
      <c r="W67" s="299">
        <v>130000000</v>
      </c>
      <c r="X67" s="299">
        <v>130000000</v>
      </c>
      <c r="Y67" s="172" t="s">
        <v>61</v>
      </c>
      <c r="Z67" s="172" t="s">
        <v>49</v>
      </c>
      <c r="AA67" s="172" t="s">
        <v>250</v>
      </c>
      <c r="AB67" s="121"/>
      <c r="AC67" s="121"/>
      <c r="AD67" s="121"/>
      <c r="AE67" s="121"/>
      <c r="AF67" s="121"/>
      <c r="AG67" s="121"/>
      <c r="AH67" s="80"/>
      <c r="AI67" s="80"/>
      <c r="AJ67" s="80"/>
      <c r="AK67" s="80"/>
      <c r="AL67" s="121"/>
      <c r="AM67" s="121"/>
      <c r="AN67" s="121"/>
      <c r="AO67" s="121"/>
      <c r="AP67" s="121"/>
      <c r="AQ67" s="121"/>
      <c r="AR67" s="121"/>
      <c r="AS67" s="121"/>
    </row>
    <row r="68" spans="1:45" s="90" customFormat="1" ht="409.6" customHeight="1" x14ac:dyDescent="0.7">
      <c r="A68" s="170">
        <v>45</v>
      </c>
      <c r="B68" s="171" t="s">
        <v>229</v>
      </c>
      <c r="C68" s="172" t="s">
        <v>236</v>
      </c>
      <c r="D68" s="172" t="s">
        <v>233</v>
      </c>
      <c r="E68" s="172" t="s">
        <v>234</v>
      </c>
      <c r="F68" s="172" t="s">
        <v>58</v>
      </c>
      <c r="G68" s="172">
        <v>1</v>
      </c>
      <c r="H68" s="172" t="s">
        <v>73</v>
      </c>
      <c r="I68" s="172">
        <v>10.5</v>
      </c>
      <c r="J68" s="172" t="s">
        <v>202</v>
      </c>
      <c r="K68" s="172" t="s">
        <v>114</v>
      </c>
      <c r="L68" s="172" t="s">
        <v>115</v>
      </c>
      <c r="M68" s="174" t="s">
        <v>275</v>
      </c>
      <c r="N68" s="172" t="s">
        <v>209</v>
      </c>
      <c r="O68" s="172" t="s">
        <v>214</v>
      </c>
      <c r="P68" s="172"/>
      <c r="Q68" s="172"/>
      <c r="R68" s="172"/>
      <c r="S68" s="172"/>
      <c r="T68" s="172"/>
      <c r="U68" s="172" t="s">
        <v>120</v>
      </c>
      <c r="V68" s="173" t="s">
        <v>274</v>
      </c>
      <c r="W68" s="299">
        <v>102315633</v>
      </c>
      <c r="X68" s="299">
        <v>102315633</v>
      </c>
      <c r="Y68" s="172" t="s">
        <v>61</v>
      </c>
      <c r="Z68" s="172" t="s">
        <v>49</v>
      </c>
      <c r="AA68" s="172" t="s">
        <v>251</v>
      </c>
      <c r="AB68" s="108"/>
      <c r="AC68" s="102" t="s">
        <v>365</v>
      </c>
      <c r="AD68" s="109" t="s">
        <v>366</v>
      </c>
      <c r="AE68" s="220">
        <v>45369</v>
      </c>
      <c r="AF68" s="201" t="s">
        <v>367</v>
      </c>
      <c r="AG68" s="223" t="s">
        <v>202</v>
      </c>
      <c r="AH68" s="204">
        <v>33016666</v>
      </c>
      <c r="AI68" s="204">
        <v>33016666</v>
      </c>
      <c r="AJ68" s="99"/>
      <c r="AK68" s="112"/>
      <c r="AL68" s="113"/>
      <c r="AM68" s="104" t="s">
        <v>368</v>
      </c>
      <c r="AN68" s="114">
        <v>45646</v>
      </c>
      <c r="AO68" s="114"/>
      <c r="AP68" s="114">
        <v>45646</v>
      </c>
      <c r="AQ68" s="104"/>
      <c r="AR68" s="104" t="s">
        <v>350</v>
      </c>
    </row>
    <row r="69" spans="1:45" s="90" customFormat="1" ht="409.6" customHeight="1" x14ac:dyDescent="0.7">
      <c r="A69" s="170">
        <v>46</v>
      </c>
      <c r="B69" s="171" t="s">
        <v>235</v>
      </c>
      <c r="C69" s="172" t="s">
        <v>350</v>
      </c>
      <c r="D69" s="172">
        <v>80101706</v>
      </c>
      <c r="E69" s="172" t="s">
        <v>237</v>
      </c>
      <c r="F69" s="172" t="s">
        <v>58</v>
      </c>
      <c r="G69" s="172">
        <v>1</v>
      </c>
      <c r="H69" s="172" t="s">
        <v>71</v>
      </c>
      <c r="I69" s="172" t="s">
        <v>351</v>
      </c>
      <c r="J69" s="172" t="s">
        <v>202</v>
      </c>
      <c r="K69" s="172" t="s">
        <v>114</v>
      </c>
      <c r="L69" s="172" t="s">
        <v>115</v>
      </c>
      <c r="M69" s="174" t="s">
        <v>275</v>
      </c>
      <c r="N69" s="172" t="s">
        <v>209</v>
      </c>
      <c r="O69" s="172" t="s">
        <v>214</v>
      </c>
      <c r="P69" s="172"/>
      <c r="Q69" s="172"/>
      <c r="R69" s="172"/>
      <c r="S69" s="172"/>
      <c r="T69" s="172"/>
      <c r="U69" s="172" t="s">
        <v>120</v>
      </c>
      <c r="V69" s="173" t="s">
        <v>274</v>
      </c>
      <c r="W69" s="299">
        <v>34000000</v>
      </c>
      <c r="X69" s="299">
        <v>34000000</v>
      </c>
      <c r="Y69" s="172" t="s">
        <v>61</v>
      </c>
      <c r="Z69" s="172" t="s">
        <v>49</v>
      </c>
      <c r="AA69" s="172" t="s">
        <v>251</v>
      </c>
      <c r="AB69" s="108"/>
      <c r="AC69" s="102"/>
      <c r="AD69" s="109"/>
      <c r="AE69" s="220"/>
      <c r="AF69" s="201"/>
      <c r="AG69" s="99"/>
      <c r="AH69" s="99"/>
      <c r="AI69" s="99"/>
      <c r="AJ69" s="99"/>
      <c r="AK69" s="112"/>
      <c r="AL69" s="113"/>
      <c r="AM69" s="104"/>
      <c r="AN69" s="114"/>
      <c r="AO69" s="114"/>
      <c r="AP69" s="221"/>
      <c r="AQ69" s="104"/>
      <c r="AR69" s="104"/>
    </row>
    <row r="70" spans="1:45" s="90" customFormat="1" ht="409.6" customHeight="1" x14ac:dyDescent="0.7">
      <c r="A70" s="170">
        <v>47</v>
      </c>
      <c r="B70" s="171" t="s">
        <v>238</v>
      </c>
      <c r="C70" s="172" t="s">
        <v>87</v>
      </c>
      <c r="D70" s="172">
        <v>80121601</v>
      </c>
      <c r="E70" s="172" t="s">
        <v>239</v>
      </c>
      <c r="F70" s="172" t="s">
        <v>58</v>
      </c>
      <c r="G70" s="172">
        <v>1</v>
      </c>
      <c r="H70" s="172" t="s">
        <v>73</v>
      </c>
      <c r="I70" s="172">
        <v>10</v>
      </c>
      <c r="J70" s="172" t="s">
        <v>202</v>
      </c>
      <c r="K70" s="172" t="s">
        <v>114</v>
      </c>
      <c r="L70" s="172" t="s">
        <v>115</v>
      </c>
      <c r="M70" s="174" t="s">
        <v>275</v>
      </c>
      <c r="N70" s="172" t="s">
        <v>209</v>
      </c>
      <c r="O70" s="172" t="s">
        <v>214</v>
      </c>
      <c r="P70" s="172"/>
      <c r="Q70" s="172"/>
      <c r="R70" s="172"/>
      <c r="S70" s="172"/>
      <c r="T70" s="172"/>
      <c r="U70" s="172" t="s">
        <v>120</v>
      </c>
      <c r="V70" s="173" t="s">
        <v>274</v>
      </c>
      <c r="W70" s="299">
        <v>84000000</v>
      </c>
      <c r="X70" s="299">
        <v>84000000</v>
      </c>
      <c r="Y70" s="172" t="s">
        <v>61</v>
      </c>
      <c r="Z70" s="172" t="s">
        <v>49</v>
      </c>
      <c r="AA70" s="172" t="s">
        <v>252</v>
      </c>
      <c r="AB70" s="108"/>
      <c r="AC70" s="102" t="s">
        <v>309</v>
      </c>
      <c r="AD70" s="109"/>
      <c r="AE70" s="220">
        <v>45322</v>
      </c>
      <c r="AF70" s="201"/>
      <c r="AG70" s="99"/>
      <c r="AH70" s="99"/>
      <c r="AI70" s="99"/>
      <c r="AJ70" s="99"/>
      <c r="AK70" s="112"/>
      <c r="AL70" s="113"/>
      <c r="AM70" s="104"/>
      <c r="AN70" s="114"/>
      <c r="AO70" s="114"/>
      <c r="AP70" s="221"/>
      <c r="AQ70" s="104"/>
      <c r="AR70" s="104"/>
      <c r="AS70" s="121"/>
    </row>
    <row r="71" spans="1:45" s="90" customFormat="1" ht="409.6" customHeight="1" x14ac:dyDescent="0.7">
      <c r="A71" s="170">
        <v>48</v>
      </c>
      <c r="B71" s="171" t="s">
        <v>238</v>
      </c>
      <c r="C71" s="172" t="s">
        <v>87</v>
      </c>
      <c r="D71" s="172">
        <v>80121601</v>
      </c>
      <c r="E71" s="172" t="s">
        <v>240</v>
      </c>
      <c r="F71" s="172" t="s">
        <v>58</v>
      </c>
      <c r="G71" s="172">
        <v>1</v>
      </c>
      <c r="H71" s="172" t="s">
        <v>69</v>
      </c>
      <c r="I71" s="172">
        <v>10.5</v>
      </c>
      <c r="J71" s="172" t="s">
        <v>202</v>
      </c>
      <c r="K71" s="172" t="s">
        <v>114</v>
      </c>
      <c r="L71" s="172" t="s">
        <v>115</v>
      </c>
      <c r="M71" s="174" t="s">
        <v>275</v>
      </c>
      <c r="N71" s="172" t="s">
        <v>209</v>
      </c>
      <c r="O71" s="172" t="s">
        <v>214</v>
      </c>
      <c r="P71" s="172"/>
      <c r="Q71" s="172"/>
      <c r="R71" s="172"/>
      <c r="S71" s="172"/>
      <c r="T71" s="172"/>
      <c r="U71" s="172" t="s">
        <v>120</v>
      </c>
      <c r="V71" s="173" t="s">
        <v>274</v>
      </c>
      <c r="W71" s="299">
        <v>84000000</v>
      </c>
      <c r="X71" s="299">
        <v>84000000</v>
      </c>
      <c r="Y71" s="172" t="s">
        <v>61</v>
      </c>
      <c r="Z71" s="172" t="s">
        <v>49</v>
      </c>
      <c r="AA71" s="172" t="s">
        <v>252</v>
      </c>
      <c r="AB71" s="108"/>
      <c r="AC71" s="102" t="s">
        <v>310</v>
      </c>
      <c r="AD71" s="109"/>
      <c r="AE71" s="220">
        <v>45322</v>
      </c>
      <c r="AF71" s="201"/>
      <c r="AG71" s="99"/>
      <c r="AH71" s="99"/>
      <c r="AI71" s="99"/>
      <c r="AJ71" s="99"/>
      <c r="AK71" s="112"/>
      <c r="AL71" s="113"/>
      <c r="AM71" s="104"/>
      <c r="AN71" s="114"/>
      <c r="AO71" s="114"/>
      <c r="AP71" s="221"/>
      <c r="AQ71" s="104"/>
      <c r="AR71" s="104"/>
      <c r="AS71" s="121"/>
    </row>
    <row r="72" spans="1:45" s="90" customFormat="1" ht="409.6" customHeight="1" x14ac:dyDescent="0.7">
      <c r="A72" s="170">
        <v>49</v>
      </c>
      <c r="B72" s="171" t="s">
        <v>238</v>
      </c>
      <c r="C72" s="172" t="s">
        <v>87</v>
      </c>
      <c r="D72" s="172">
        <v>80121601</v>
      </c>
      <c r="E72" s="172" t="s">
        <v>241</v>
      </c>
      <c r="F72" s="172" t="s">
        <v>58</v>
      </c>
      <c r="G72" s="172">
        <v>1</v>
      </c>
      <c r="H72" s="172" t="s">
        <v>69</v>
      </c>
      <c r="I72" s="172">
        <v>5</v>
      </c>
      <c r="J72" s="172" t="s">
        <v>202</v>
      </c>
      <c r="K72" s="172" t="s">
        <v>114</v>
      </c>
      <c r="L72" s="172" t="s">
        <v>115</v>
      </c>
      <c r="M72" s="174" t="s">
        <v>275</v>
      </c>
      <c r="N72" s="172" t="s">
        <v>209</v>
      </c>
      <c r="O72" s="172" t="s">
        <v>214</v>
      </c>
      <c r="P72" s="172"/>
      <c r="Q72" s="172"/>
      <c r="R72" s="172"/>
      <c r="S72" s="172"/>
      <c r="T72" s="172"/>
      <c r="U72" s="172" t="s">
        <v>120</v>
      </c>
      <c r="V72" s="173" t="s">
        <v>274</v>
      </c>
      <c r="W72" s="299">
        <v>10500000</v>
      </c>
      <c r="X72" s="299">
        <v>10500000</v>
      </c>
      <c r="Y72" s="172" t="s">
        <v>61</v>
      </c>
      <c r="Z72" s="172" t="s">
        <v>49</v>
      </c>
      <c r="AA72" s="172" t="s">
        <v>252</v>
      </c>
      <c r="AB72" s="108"/>
      <c r="AC72" s="102" t="s">
        <v>311</v>
      </c>
      <c r="AD72" s="109"/>
      <c r="AE72" s="220">
        <v>45322</v>
      </c>
      <c r="AF72" s="201"/>
      <c r="AG72" s="99"/>
      <c r="AH72" s="99"/>
      <c r="AI72" s="99"/>
      <c r="AJ72" s="99"/>
      <c r="AK72" s="112"/>
      <c r="AL72" s="113"/>
      <c r="AM72" s="104"/>
      <c r="AN72" s="114"/>
      <c r="AO72" s="114"/>
      <c r="AP72" s="221"/>
      <c r="AQ72" s="104"/>
      <c r="AR72" s="104"/>
      <c r="AS72" s="121"/>
    </row>
    <row r="73" spans="1:45" s="90" customFormat="1" ht="409.6" customHeight="1" x14ac:dyDescent="0.7">
      <c r="A73" s="170">
        <v>50</v>
      </c>
      <c r="B73" s="171" t="s">
        <v>238</v>
      </c>
      <c r="C73" s="172" t="s">
        <v>87</v>
      </c>
      <c r="D73" s="172">
        <v>80121601</v>
      </c>
      <c r="E73" s="172" t="s">
        <v>281</v>
      </c>
      <c r="F73" s="172" t="s">
        <v>58</v>
      </c>
      <c r="G73" s="172">
        <v>1</v>
      </c>
      <c r="H73" s="172" t="s">
        <v>69</v>
      </c>
      <c r="I73" s="172">
        <v>5</v>
      </c>
      <c r="J73" s="172" t="s">
        <v>202</v>
      </c>
      <c r="K73" s="172" t="s">
        <v>114</v>
      </c>
      <c r="L73" s="172" t="s">
        <v>115</v>
      </c>
      <c r="M73" s="174" t="s">
        <v>275</v>
      </c>
      <c r="N73" s="172" t="s">
        <v>209</v>
      </c>
      <c r="O73" s="172" t="s">
        <v>214</v>
      </c>
      <c r="P73" s="172"/>
      <c r="Q73" s="172"/>
      <c r="R73" s="172"/>
      <c r="S73" s="172"/>
      <c r="T73" s="172"/>
      <c r="U73" s="172" t="s">
        <v>120</v>
      </c>
      <c r="V73" s="173" t="s">
        <v>274</v>
      </c>
      <c r="W73" s="299">
        <v>27500000</v>
      </c>
      <c r="X73" s="299">
        <v>27500000</v>
      </c>
      <c r="Y73" s="172" t="s">
        <v>61</v>
      </c>
      <c r="Z73" s="172" t="s">
        <v>49</v>
      </c>
      <c r="AA73" s="172" t="s">
        <v>252</v>
      </c>
      <c r="AB73" s="108"/>
      <c r="AC73" s="102" t="s">
        <v>312</v>
      </c>
      <c r="AD73" s="109"/>
      <c r="AE73" s="220">
        <v>45322</v>
      </c>
      <c r="AF73" s="201"/>
      <c r="AG73" s="99"/>
      <c r="AH73" s="99"/>
      <c r="AI73" s="99"/>
      <c r="AJ73" s="99"/>
      <c r="AK73" s="112"/>
      <c r="AL73" s="113"/>
      <c r="AM73" s="104"/>
      <c r="AN73" s="114"/>
      <c r="AO73" s="114"/>
      <c r="AP73" s="221"/>
      <c r="AQ73" s="104"/>
      <c r="AR73" s="104"/>
      <c r="AS73" s="121"/>
    </row>
    <row r="74" spans="1:45" s="90" customFormat="1" ht="409.6" customHeight="1" x14ac:dyDescent="0.7">
      <c r="A74" s="170">
        <v>51</v>
      </c>
      <c r="B74" s="171" t="s">
        <v>238</v>
      </c>
      <c r="C74" s="172" t="s">
        <v>87</v>
      </c>
      <c r="D74" s="172">
        <v>80121601</v>
      </c>
      <c r="E74" s="172" t="s">
        <v>243</v>
      </c>
      <c r="F74" s="172" t="s">
        <v>58</v>
      </c>
      <c r="G74" s="172">
        <v>1</v>
      </c>
      <c r="H74" s="172" t="s">
        <v>69</v>
      </c>
      <c r="I74" s="172">
        <v>5</v>
      </c>
      <c r="J74" s="172" t="s">
        <v>202</v>
      </c>
      <c r="K74" s="172" t="s">
        <v>114</v>
      </c>
      <c r="L74" s="172" t="s">
        <v>115</v>
      </c>
      <c r="M74" s="174" t="s">
        <v>275</v>
      </c>
      <c r="N74" s="172" t="s">
        <v>209</v>
      </c>
      <c r="O74" s="172" t="s">
        <v>214</v>
      </c>
      <c r="P74" s="172"/>
      <c r="Q74" s="172"/>
      <c r="R74" s="172"/>
      <c r="S74" s="172"/>
      <c r="T74" s="172"/>
      <c r="U74" s="172" t="s">
        <v>120</v>
      </c>
      <c r="V74" s="173" t="s">
        <v>274</v>
      </c>
      <c r="W74" s="299">
        <v>27500000</v>
      </c>
      <c r="X74" s="299">
        <v>27500000</v>
      </c>
      <c r="Y74" s="172" t="s">
        <v>61</v>
      </c>
      <c r="Z74" s="172" t="s">
        <v>49</v>
      </c>
      <c r="AA74" s="172" t="s">
        <v>252</v>
      </c>
      <c r="AB74" s="108"/>
      <c r="AC74" s="102" t="s">
        <v>313</v>
      </c>
      <c r="AD74" s="109"/>
      <c r="AE74" s="220">
        <v>45322</v>
      </c>
      <c r="AF74" s="201"/>
      <c r="AG74" s="99"/>
      <c r="AH74" s="99"/>
      <c r="AI74" s="99"/>
      <c r="AJ74" s="99"/>
      <c r="AK74" s="112"/>
      <c r="AL74" s="113"/>
      <c r="AM74" s="104"/>
      <c r="AN74" s="114"/>
      <c r="AO74" s="114"/>
      <c r="AP74" s="221"/>
      <c r="AQ74" s="104"/>
      <c r="AR74" s="104"/>
      <c r="AS74" s="121"/>
    </row>
    <row r="75" spans="1:45" s="90" customFormat="1" ht="409.6" customHeight="1" x14ac:dyDescent="0.7">
      <c r="A75" s="170">
        <v>52</v>
      </c>
      <c r="B75" s="171" t="s">
        <v>238</v>
      </c>
      <c r="C75" s="172" t="s">
        <v>87</v>
      </c>
      <c r="D75" s="172">
        <v>80121601</v>
      </c>
      <c r="E75" s="172" t="s">
        <v>244</v>
      </c>
      <c r="F75" s="172" t="s">
        <v>58</v>
      </c>
      <c r="G75" s="172">
        <v>1</v>
      </c>
      <c r="H75" s="172" t="s">
        <v>69</v>
      </c>
      <c r="I75" s="172">
        <v>5</v>
      </c>
      <c r="J75" s="172" t="s">
        <v>202</v>
      </c>
      <c r="K75" s="172" t="s">
        <v>114</v>
      </c>
      <c r="L75" s="172" t="s">
        <v>115</v>
      </c>
      <c r="M75" s="174" t="s">
        <v>275</v>
      </c>
      <c r="N75" s="172" t="s">
        <v>209</v>
      </c>
      <c r="O75" s="172" t="s">
        <v>214</v>
      </c>
      <c r="P75" s="172"/>
      <c r="Q75" s="172"/>
      <c r="R75" s="172"/>
      <c r="S75" s="172"/>
      <c r="T75" s="172"/>
      <c r="U75" s="172" t="s">
        <v>120</v>
      </c>
      <c r="V75" s="173" t="s">
        <v>274</v>
      </c>
      <c r="W75" s="299">
        <v>40000000</v>
      </c>
      <c r="X75" s="299">
        <v>40000000</v>
      </c>
      <c r="Y75" s="172" t="s">
        <v>61</v>
      </c>
      <c r="Z75" s="172" t="s">
        <v>49</v>
      </c>
      <c r="AA75" s="172" t="s">
        <v>252</v>
      </c>
      <c r="AB75" s="108"/>
      <c r="AC75" s="102" t="s">
        <v>314</v>
      </c>
      <c r="AD75" s="109"/>
      <c r="AE75" s="220">
        <v>45322</v>
      </c>
      <c r="AF75" s="201"/>
      <c r="AG75" s="99"/>
      <c r="AH75" s="99"/>
      <c r="AI75" s="99"/>
      <c r="AJ75" s="99"/>
      <c r="AK75" s="112"/>
      <c r="AL75" s="113"/>
      <c r="AM75" s="104"/>
      <c r="AN75" s="114"/>
      <c r="AO75" s="114"/>
      <c r="AP75" s="221"/>
      <c r="AQ75" s="104"/>
      <c r="AR75" s="104"/>
      <c r="AS75" s="121"/>
    </row>
    <row r="76" spans="1:45" s="90" customFormat="1" ht="409.6" customHeight="1" x14ac:dyDescent="0.7">
      <c r="A76" s="170">
        <v>53</v>
      </c>
      <c r="B76" s="171" t="s">
        <v>238</v>
      </c>
      <c r="C76" s="172" t="s">
        <v>87</v>
      </c>
      <c r="D76" s="172">
        <v>80121601</v>
      </c>
      <c r="E76" s="172" t="s">
        <v>245</v>
      </c>
      <c r="F76" s="172" t="s">
        <v>58</v>
      </c>
      <c r="G76" s="172">
        <v>1</v>
      </c>
      <c r="H76" s="172" t="s">
        <v>69</v>
      </c>
      <c r="I76" s="172">
        <v>5</v>
      </c>
      <c r="J76" s="172" t="s">
        <v>202</v>
      </c>
      <c r="K76" s="172" t="s">
        <v>114</v>
      </c>
      <c r="L76" s="172" t="s">
        <v>115</v>
      </c>
      <c r="M76" s="174" t="s">
        <v>275</v>
      </c>
      <c r="N76" s="172" t="s">
        <v>209</v>
      </c>
      <c r="O76" s="172" t="s">
        <v>214</v>
      </c>
      <c r="P76" s="172"/>
      <c r="Q76" s="172"/>
      <c r="R76" s="172"/>
      <c r="S76" s="172"/>
      <c r="T76" s="172"/>
      <c r="U76" s="172" t="s">
        <v>120</v>
      </c>
      <c r="V76" s="173" t="s">
        <v>274</v>
      </c>
      <c r="W76" s="299">
        <v>27500000</v>
      </c>
      <c r="X76" s="299">
        <v>27500000</v>
      </c>
      <c r="Y76" s="172" t="s">
        <v>61</v>
      </c>
      <c r="Z76" s="172" t="s">
        <v>49</v>
      </c>
      <c r="AA76" s="172" t="s">
        <v>252</v>
      </c>
      <c r="AB76" s="108"/>
      <c r="AC76" s="102" t="s">
        <v>315</v>
      </c>
      <c r="AD76" s="109"/>
      <c r="AE76" s="220">
        <v>45322</v>
      </c>
      <c r="AF76" s="201"/>
      <c r="AG76" s="99"/>
      <c r="AH76" s="99"/>
      <c r="AI76" s="99"/>
      <c r="AJ76" s="99"/>
      <c r="AK76" s="112"/>
      <c r="AL76" s="113"/>
      <c r="AM76" s="104"/>
      <c r="AN76" s="114"/>
      <c r="AO76" s="114"/>
      <c r="AP76" s="221"/>
      <c r="AQ76" s="104"/>
      <c r="AR76" s="104"/>
      <c r="AS76" s="121"/>
    </row>
    <row r="77" spans="1:45" s="90" customFormat="1" ht="409.6" customHeight="1" x14ac:dyDescent="0.7">
      <c r="A77" s="170">
        <v>54</v>
      </c>
      <c r="B77" s="171" t="s">
        <v>246</v>
      </c>
      <c r="C77" s="172" t="s">
        <v>226</v>
      </c>
      <c r="D77" s="172" t="s">
        <v>277</v>
      </c>
      <c r="E77" s="172" t="s">
        <v>247</v>
      </c>
      <c r="F77" s="172" t="s">
        <v>58</v>
      </c>
      <c r="G77" s="172">
        <v>1</v>
      </c>
      <c r="H77" s="172" t="s">
        <v>69</v>
      </c>
      <c r="I77" s="172">
        <v>5</v>
      </c>
      <c r="J77" s="172" t="s">
        <v>202</v>
      </c>
      <c r="K77" s="172" t="s">
        <v>114</v>
      </c>
      <c r="L77" s="172" t="s">
        <v>115</v>
      </c>
      <c r="M77" s="174" t="s">
        <v>275</v>
      </c>
      <c r="N77" s="172" t="s">
        <v>209</v>
      </c>
      <c r="O77" s="172" t="s">
        <v>214</v>
      </c>
      <c r="P77" s="172"/>
      <c r="Q77" s="172"/>
      <c r="R77" s="172"/>
      <c r="S77" s="172"/>
      <c r="T77" s="172"/>
      <c r="U77" s="172" t="s">
        <v>120</v>
      </c>
      <c r="V77" s="173" t="s">
        <v>274</v>
      </c>
      <c r="W77" s="299">
        <v>28500000</v>
      </c>
      <c r="X77" s="299">
        <v>28500000</v>
      </c>
      <c r="Y77" s="172" t="s">
        <v>61</v>
      </c>
      <c r="Z77" s="172" t="s">
        <v>49</v>
      </c>
      <c r="AA77" s="172" t="s">
        <v>249</v>
      </c>
      <c r="AB77" s="108"/>
      <c r="AC77" s="102" t="s">
        <v>316</v>
      </c>
      <c r="AD77" s="109" t="s">
        <v>319</v>
      </c>
      <c r="AE77" s="220">
        <v>45322</v>
      </c>
      <c r="AF77" s="201" t="s">
        <v>320</v>
      </c>
      <c r="AG77" s="99"/>
      <c r="AH77" s="204">
        <v>23831280</v>
      </c>
      <c r="AI77" s="204">
        <v>23831280</v>
      </c>
      <c r="AJ77" s="204"/>
      <c r="AK77" s="112">
        <v>23831280</v>
      </c>
      <c r="AL77" s="224" t="s">
        <v>321</v>
      </c>
      <c r="AM77" s="104"/>
      <c r="AN77" s="114">
        <v>45473</v>
      </c>
      <c r="AO77" s="114">
        <v>45323</v>
      </c>
      <c r="AP77" s="221">
        <v>45473</v>
      </c>
      <c r="AQ77" s="104" t="s">
        <v>322</v>
      </c>
      <c r="AR77" s="104" t="s">
        <v>323</v>
      </c>
      <c r="AS77" s="121"/>
    </row>
    <row r="78" spans="1:45" ht="409.6" customHeight="1" x14ac:dyDescent="0.35">
      <c r="A78" s="170">
        <v>55</v>
      </c>
      <c r="B78" s="171" t="s">
        <v>246</v>
      </c>
      <c r="C78" s="172" t="s">
        <v>226</v>
      </c>
      <c r="D78" s="172" t="s">
        <v>277</v>
      </c>
      <c r="E78" s="172" t="s">
        <v>242</v>
      </c>
      <c r="F78" s="172" t="s">
        <v>58</v>
      </c>
      <c r="G78" s="172">
        <v>1</v>
      </c>
      <c r="H78" s="172" t="s">
        <v>69</v>
      </c>
      <c r="I78" s="172">
        <v>5</v>
      </c>
      <c r="J78" s="172" t="s">
        <v>202</v>
      </c>
      <c r="K78" s="172" t="s">
        <v>114</v>
      </c>
      <c r="L78" s="172" t="s">
        <v>115</v>
      </c>
      <c r="M78" s="174" t="s">
        <v>275</v>
      </c>
      <c r="N78" s="172" t="s">
        <v>209</v>
      </c>
      <c r="O78" s="172" t="s">
        <v>214</v>
      </c>
      <c r="P78" s="172"/>
      <c r="Q78" s="172"/>
      <c r="R78" s="172"/>
      <c r="S78" s="172"/>
      <c r="T78" s="172"/>
      <c r="U78" s="172" t="s">
        <v>120</v>
      </c>
      <c r="V78" s="173" t="s">
        <v>274</v>
      </c>
      <c r="W78" s="299">
        <v>23831280</v>
      </c>
      <c r="X78" s="299">
        <v>23831280</v>
      </c>
      <c r="Y78" s="172" t="s">
        <v>61</v>
      </c>
      <c r="Z78" s="172" t="s">
        <v>49</v>
      </c>
      <c r="AA78" s="172" t="s">
        <v>249</v>
      </c>
      <c r="AB78" s="108"/>
      <c r="AC78" s="102"/>
      <c r="AD78" s="109"/>
      <c r="AE78" s="220"/>
      <c r="AF78" s="201"/>
      <c r="AG78" s="99"/>
      <c r="AH78" s="99"/>
      <c r="AI78" s="99"/>
      <c r="AJ78" s="99"/>
      <c r="AK78" s="112"/>
      <c r="AL78" s="113"/>
      <c r="AM78" s="104"/>
      <c r="AN78" s="114"/>
      <c r="AO78" s="114"/>
      <c r="AP78" s="221"/>
      <c r="AQ78" s="104"/>
      <c r="AR78" s="104"/>
    </row>
    <row r="79" spans="1:45" ht="409.6" customHeight="1" x14ac:dyDescent="0.65">
      <c r="A79" s="130">
        <v>56</v>
      </c>
      <c r="B79" s="261"/>
      <c r="C79" s="242" t="s">
        <v>193</v>
      </c>
      <c r="D79" s="151" t="s">
        <v>256</v>
      </c>
      <c r="E79" s="151" t="s">
        <v>260</v>
      </c>
      <c r="F79" s="242" t="s">
        <v>58</v>
      </c>
      <c r="G79" s="242">
        <v>1</v>
      </c>
      <c r="H79" s="270" t="s">
        <v>65</v>
      </c>
      <c r="I79" s="242">
        <v>7</v>
      </c>
      <c r="J79" s="151" t="s">
        <v>377</v>
      </c>
      <c r="K79" s="242" t="s">
        <v>60</v>
      </c>
      <c r="L79" s="153" t="s">
        <v>92</v>
      </c>
      <c r="M79" s="154" t="s">
        <v>94</v>
      </c>
      <c r="N79" s="154" t="s">
        <v>94</v>
      </c>
      <c r="O79" s="154" t="s">
        <v>94</v>
      </c>
      <c r="P79" s="154" t="s">
        <v>109</v>
      </c>
      <c r="Q79" s="154" t="s">
        <v>96</v>
      </c>
      <c r="R79" s="154"/>
      <c r="S79" s="154"/>
      <c r="T79" s="154"/>
      <c r="U79" s="154">
        <v>10</v>
      </c>
      <c r="V79" s="155" t="s">
        <v>258</v>
      </c>
      <c r="W79" s="300">
        <v>130000000</v>
      </c>
      <c r="X79" s="300">
        <v>130000000</v>
      </c>
      <c r="Y79" s="242" t="s">
        <v>61</v>
      </c>
      <c r="Z79" s="242" t="s">
        <v>49</v>
      </c>
      <c r="AA79" s="242" t="s">
        <v>207</v>
      </c>
      <c r="AB79" s="108"/>
      <c r="AC79" s="102"/>
      <c r="AD79" s="109"/>
      <c r="AE79" s="220"/>
      <c r="AF79" s="201"/>
      <c r="AG79" s="99"/>
      <c r="AH79" s="99"/>
      <c r="AI79" s="99"/>
      <c r="AJ79" s="99"/>
      <c r="AK79" s="112"/>
      <c r="AL79" s="113"/>
      <c r="AM79" s="104"/>
      <c r="AN79" s="114"/>
      <c r="AO79" s="114"/>
      <c r="AP79" s="221"/>
      <c r="AQ79" s="104"/>
      <c r="AR79" s="104"/>
    </row>
    <row r="80" spans="1:45" ht="409.6" customHeight="1" x14ac:dyDescent="0.65">
      <c r="A80" s="170">
        <v>57</v>
      </c>
      <c r="B80" s="262"/>
      <c r="C80" s="172" t="s">
        <v>193</v>
      </c>
      <c r="D80" s="208" t="s">
        <v>259</v>
      </c>
      <c r="E80" s="208" t="s">
        <v>261</v>
      </c>
      <c r="F80" s="172" t="s">
        <v>58</v>
      </c>
      <c r="G80" s="172">
        <v>1</v>
      </c>
      <c r="H80" s="210" t="s">
        <v>73</v>
      </c>
      <c r="I80" s="210">
        <v>11</v>
      </c>
      <c r="J80" s="208" t="s">
        <v>272</v>
      </c>
      <c r="K80" s="209" t="s">
        <v>60</v>
      </c>
      <c r="L80" s="255" t="s">
        <v>92</v>
      </c>
      <c r="M80" s="174" t="s">
        <v>94</v>
      </c>
      <c r="N80" s="174" t="s">
        <v>94</v>
      </c>
      <c r="O80" s="174" t="s">
        <v>93</v>
      </c>
      <c r="P80" s="174" t="s">
        <v>106</v>
      </c>
      <c r="Q80" s="174" t="s">
        <v>98</v>
      </c>
      <c r="R80" s="174"/>
      <c r="S80" s="174"/>
      <c r="T80" s="174"/>
      <c r="U80" s="174"/>
      <c r="V80" s="211" t="s">
        <v>279</v>
      </c>
      <c r="W80" s="301">
        <v>33680200</v>
      </c>
      <c r="X80" s="301">
        <v>33680200</v>
      </c>
      <c r="Y80" s="172" t="s">
        <v>61</v>
      </c>
      <c r="Z80" s="172" t="s">
        <v>49</v>
      </c>
      <c r="AA80" s="172" t="s">
        <v>207</v>
      </c>
      <c r="AB80" s="108"/>
      <c r="AC80" s="102"/>
      <c r="AD80" s="109"/>
      <c r="AE80" s="220"/>
      <c r="AF80" s="201"/>
      <c r="AG80" s="99"/>
      <c r="AH80" s="99"/>
      <c r="AI80" s="99"/>
      <c r="AJ80" s="99"/>
      <c r="AK80" s="112"/>
      <c r="AL80" s="113"/>
      <c r="AM80" s="104"/>
      <c r="AN80" s="114"/>
      <c r="AO80" s="114"/>
      <c r="AP80" s="221"/>
      <c r="AQ80" s="104"/>
      <c r="AR80" s="104"/>
    </row>
    <row r="81" spans="1:45" s="134" customFormat="1" ht="409.6" customHeight="1" x14ac:dyDescent="0.65">
      <c r="A81" s="130">
        <v>58</v>
      </c>
      <c r="B81" s="261"/>
      <c r="C81" s="242" t="s">
        <v>193</v>
      </c>
      <c r="D81" s="151" t="s">
        <v>262</v>
      </c>
      <c r="E81" s="151" t="s">
        <v>263</v>
      </c>
      <c r="F81" s="242" t="s">
        <v>58</v>
      </c>
      <c r="G81" s="242">
        <v>1</v>
      </c>
      <c r="H81" s="270" t="s">
        <v>276</v>
      </c>
      <c r="I81" s="242">
        <v>2</v>
      </c>
      <c r="J81" s="151" t="s">
        <v>272</v>
      </c>
      <c r="K81" s="152" t="s">
        <v>60</v>
      </c>
      <c r="L81" s="153" t="s">
        <v>92</v>
      </c>
      <c r="M81" s="154" t="s">
        <v>94</v>
      </c>
      <c r="N81" s="154" t="s">
        <v>94</v>
      </c>
      <c r="O81" s="154" t="s">
        <v>93</v>
      </c>
      <c r="P81" s="154" t="s">
        <v>106</v>
      </c>
      <c r="Q81" s="154" t="s">
        <v>104</v>
      </c>
      <c r="R81" s="154"/>
      <c r="S81" s="154"/>
      <c r="T81" s="154"/>
      <c r="U81" s="154"/>
      <c r="V81" s="155" t="s">
        <v>280</v>
      </c>
      <c r="W81" s="300">
        <v>4000000</v>
      </c>
      <c r="X81" s="300">
        <v>4000000</v>
      </c>
      <c r="Y81" s="242" t="s">
        <v>61</v>
      </c>
      <c r="Z81" s="242" t="s">
        <v>49</v>
      </c>
      <c r="AA81" s="242" t="s">
        <v>207</v>
      </c>
      <c r="AB81" s="108"/>
      <c r="AC81" s="102" t="s">
        <v>317</v>
      </c>
      <c r="AD81" s="109"/>
      <c r="AE81" s="220">
        <v>45322</v>
      </c>
      <c r="AF81" s="201"/>
      <c r="AG81" s="99"/>
      <c r="AH81" s="99"/>
      <c r="AI81" s="99"/>
      <c r="AJ81" s="99"/>
      <c r="AK81" s="112"/>
      <c r="AL81" s="113"/>
      <c r="AM81" s="104"/>
      <c r="AN81" s="114"/>
      <c r="AO81" s="114"/>
      <c r="AP81" s="221"/>
      <c r="AQ81" s="104"/>
      <c r="AR81" s="104"/>
      <c r="AS81" s="133"/>
    </row>
    <row r="82" spans="1:45" ht="409.6" customHeight="1" x14ac:dyDescent="0.35">
      <c r="A82" s="170">
        <v>59</v>
      </c>
      <c r="B82" s="171" t="s">
        <v>218</v>
      </c>
      <c r="C82" s="172" t="s">
        <v>219</v>
      </c>
      <c r="D82" s="172" t="s">
        <v>273</v>
      </c>
      <c r="E82" s="172" t="s">
        <v>267</v>
      </c>
      <c r="F82" s="172" t="s">
        <v>58</v>
      </c>
      <c r="G82" s="172">
        <v>1</v>
      </c>
      <c r="H82" s="172" t="s">
        <v>69</v>
      </c>
      <c r="I82" s="172">
        <v>10.5</v>
      </c>
      <c r="J82" s="172" t="s">
        <v>202</v>
      </c>
      <c r="K82" s="172" t="s">
        <v>114</v>
      </c>
      <c r="L82" s="172" t="s">
        <v>115</v>
      </c>
      <c r="M82" s="172" t="s">
        <v>210</v>
      </c>
      <c r="N82" s="172" t="s">
        <v>209</v>
      </c>
      <c r="O82" s="172" t="s">
        <v>112</v>
      </c>
      <c r="P82" s="172"/>
      <c r="Q82" s="172"/>
      <c r="R82" s="172"/>
      <c r="S82" s="172"/>
      <c r="T82" s="172"/>
      <c r="U82" s="172" t="s">
        <v>120</v>
      </c>
      <c r="V82" s="173" t="s">
        <v>253</v>
      </c>
      <c r="W82" s="299">
        <v>73500000</v>
      </c>
      <c r="X82" s="299">
        <v>73500000</v>
      </c>
      <c r="Y82" s="172" t="s">
        <v>61</v>
      </c>
      <c r="Z82" s="172" t="s">
        <v>49</v>
      </c>
      <c r="AA82" s="172" t="s">
        <v>248</v>
      </c>
      <c r="AB82" s="108"/>
      <c r="AC82" s="102"/>
      <c r="AD82" s="109"/>
      <c r="AE82" s="220"/>
      <c r="AF82" s="201"/>
      <c r="AG82" s="99"/>
      <c r="AH82" s="99"/>
      <c r="AI82" s="99"/>
      <c r="AJ82" s="99"/>
      <c r="AK82" s="112"/>
      <c r="AL82" s="113"/>
      <c r="AM82" s="104"/>
      <c r="AN82" s="114"/>
      <c r="AO82" s="114"/>
      <c r="AP82" s="221"/>
      <c r="AQ82" s="104"/>
      <c r="AR82" s="104"/>
    </row>
    <row r="83" spans="1:45" ht="409.6" customHeight="1" x14ac:dyDescent="0.35">
      <c r="A83" s="170">
        <v>60</v>
      </c>
      <c r="B83" s="171" t="s">
        <v>218</v>
      </c>
      <c r="C83" s="172" t="s">
        <v>219</v>
      </c>
      <c r="D83" s="172" t="s">
        <v>273</v>
      </c>
      <c r="E83" s="172" t="s">
        <v>268</v>
      </c>
      <c r="F83" s="172" t="s">
        <v>58</v>
      </c>
      <c r="G83" s="172">
        <v>1</v>
      </c>
      <c r="H83" s="172" t="s">
        <v>73</v>
      </c>
      <c r="I83" s="172">
        <v>10</v>
      </c>
      <c r="J83" s="172" t="s">
        <v>202</v>
      </c>
      <c r="K83" s="172" t="s">
        <v>114</v>
      </c>
      <c r="L83" s="172" t="s">
        <v>115</v>
      </c>
      <c r="M83" s="172" t="s">
        <v>210</v>
      </c>
      <c r="N83" s="172" t="s">
        <v>209</v>
      </c>
      <c r="O83" s="172" t="s">
        <v>112</v>
      </c>
      <c r="P83" s="172"/>
      <c r="Q83" s="172"/>
      <c r="R83" s="172"/>
      <c r="S83" s="172"/>
      <c r="T83" s="172"/>
      <c r="U83" s="172" t="s">
        <v>120</v>
      </c>
      <c r="V83" s="173" t="s">
        <v>253</v>
      </c>
      <c r="W83" s="299">
        <v>70000000</v>
      </c>
      <c r="X83" s="299">
        <v>70000000</v>
      </c>
      <c r="Y83" s="172" t="s">
        <v>61</v>
      </c>
      <c r="Z83" s="172" t="s">
        <v>49</v>
      </c>
      <c r="AA83" s="172" t="s">
        <v>248</v>
      </c>
      <c r="AB83" s="108"/>
      <c r="AC83" s="102" t="s">
        <v>373</v>
      </c>
      <c r="AD83" s="109"/>
      <c r="AE83" s="220">
        <v>45322</v>
      </c>
      <c r="AF83" s="201"/>
      <c r="AG83" s="99"/>
      <c r="AH83" s="99"/>
      <c r="AI83" s="99"/>
      <c r="AJ83" s="99"/>
      <c r="AK83" s="112"/>
      <c r="AL83" s="113"/>
      <c r="AM83" s="104"/>
      <c r="AN83" s="114"/>
      <c r="AO83" s="114"/>
      <c r="AP83" s="221"/>
      <c r="AQ83" s="104"/>
      <c r="AR83" s="104"/>
      <c r="AS83" s="39"/>
    </row>
    <row r="84" spans="1:45" ht="409.6" customHeight="1" x14ac:dyDescent="0.35">
      <c r="A84" s="170">
        <v>61</v>
      </c>
      <c r="B84" s="172" t="s">
        <v>266</v>
      </c>
      <c r="C84" s="172" t="s">
        <v>270</v>
      </c>
      <c r="D84" s="175" t="s">
        <v>278</v>
      </c>
      <c r="E84" s="172" t="s">
        <v>269</v>
      </c>
      <c r="F84" s="172" t="s">
        <v>58</v>
      </c>
      <c r="G84" s="172">
        <v>1</v>
      </c>
      <c r="H84" s="172" t="s">
        <v>69</v>
      </c>
      <c r="I84" s="172">
        <v>6</v>
      </c>
      <c r="J84" s="172" t="s">
        <v>202</v>
      </c>
      <c r="K84" s="172" t="s">
        <v>114</v>
      </c>
      <c r="L84" s="172" t="s">
        <v>115</v>
      </c>
      <c r="M84" s="172" t="s">
        <v>210</v>
      </c>
      <c r="N84" s="172" t="s">
        <v>209</v>
      </c>
      <c r="O84" s="172" t="s">
        <v>112</v>
      </c>
      <c r="P84" s="172"/>
      <c r="Q84" s="172"/>
      <c r="R84" s="172"/>
      <c r="S84" s="172"/>
      <c r="T84" s="172"/>
      <c r="U84" s="172" t="s">
        <v>120</v>
      </c>
      <c r="V84" s="173" t="s">
        <v>253</v>
      </c>
      <c r="W84" s="299">
        <v>47400000</v>
      </c>
      <c r="X84" s="299">
        <v>47400000</v>
      </c>
      <c r="Y84" s="172" t="s">
        <v>61</v>
      </c>
      <c r="Z84" s="172" t="s">
        <v>49</v>
      </c>
      <c r="AA84" s="172" t="s">
        <v>265</v>
      </c>
      <c r="AB84" s="108"/>
      <c r="AC84" s="102" t="s">
        <v>369</v>
      </c>
      <c r="AD84" s="109" t="s">
        <v>370</v>
      </c>
      <c r="AE84" s="220">
        <v>45373</v>
      </c>
      <c r="AF84" s="201" t="s">
        <v>371</v>
      </c>
      <c r="AG84" s="223" t="s">
        <v>202</v>
      </c>
      <c r="AH84" s="204">
        <v>36717824</v>
      </c>
      <c r="AI84" s="204">
        <v>36717824</v>
      </c>
      <c r="AJ84" s="204"/>
      <c r="AK84" s="112"/>
      <c r="AL84" s="113"/>
      <c r="AM84" s="104">
        <v>7024</v>
      </c>
      <c r="AN84" s="114">
        <v>45641</v>
      </c>
      <c r="AO84" s="114">
        <v>45377</v>
      </c>
      <c r="AP84" s="221">
        <v>45641</v>
      </c>
      <c r="AQ84" s="104"/>
      <c r="AR84" s="104" t="s">
        <v>196</v>
      </c>
    </row>
    <row r="85" spans="1:45" ht="409.6" customHeight="1" x14ac:dyDescent="0.35">
      <c r="A85" s="170">
        <v>62</v>
      </c>
      <c r="B85" s="171" t="s">
        <v>287</v>
      </c>
      <c r="C85" s="172" t="s">
        <v>196</v>
      </c>
      <c r="D85" s="212">
        <v>81112200</v>
      </c>
      <c r="E85" s="172" t="s">
        <v>283</v>
      </c>
      <c r="F85" s="172" t="s">
        <v>58</v>
      </c>
      <c r="G85" s="172">
        <v>1</v>
      </c>
      <c r="H85" s="172" t="s">
        <v>71</v>
      </c>
      <c r="I85" s="171" t="s">
        <v>351</v>
      </c>
      <c r="J85" s="172" t="s">
        <v>202</v>
      </c>
      <c r="K85" s="172" t="s">
        <v>114</v>
      </c>
      <c r="L85" s="172" t="s">
        <v>115</v>
      </c>
      <c r="M85" s="172" t="s">
        <v>212</v>
      </c>
      <c r="N85" s="172" t="s">
        <v>209</v>
      </c>
      <c r="O85" s="172" t="s">
        <v>213</v>
      </c>
      <c r="P85" s="171"/>
      <c r="Q85" s="171"/>
      <c r="R85" s="171"/>
      <c r="S85" s="171"/>
      <c r="T85" s="171"/>
      <c r="U85" s="171"/>
      <c r="V85" s="213" t="s">
        <v>255</v>
      </c>
      <c r="W85" s="302">
        <v>42366720</v>
      </c>
      <c r="X85" s="302">
        <v>42366720</v>
      </c>
      <c r="Y85" s="172" t="s">
        <v>61</v>
      </c>
      <c r="Z85" s="172" t="s">
        <v>49</v>
      </c>
      <c r="AA85" s="172" t="s">
        <v>208</v>
      </c>
      <c r="AB85" s="108"/>
      <c r="AC85" s="102"/>
      <c r="AD85" s="109"/>
      <c r="AE85" s="220"/>
      <c r="AF85" s="201"/>
      <c r="AG85" s="223"/>
      <c r="AH85" s="204"/>
      <c r="AI85" s="204"/>
      <c r="AJ85" s="204"/>
      <c r="AK85" s="112"/>
      <c r="AL85" s="113"/>
      <c r="AM85" s="104"/>
      <c r="AN85" s="114"/>
      <c r="AO85" s="114"/>
      <c r="AP85" s="221"/>
      <c r="AQ85" s="104"/>
      <c r="AR85" s="104"/>
    </row>
    <row r="86" spans="1:45" ht="409.6" customHeight="1" x14ac:dyDescent="0.35">
      <c r="A86" s="170">
        <v>63</v>
      </c>
      <c r="B86" s="171" t="s">
        <v>287</v>
      </c>
      <c r="C86" s="172" t="s">
        <v>196</v>
      </c>
      <c r="D86" s="212">
        <v>81112200</v>
      </c>
      <c r="E86" s="172" t="s">
        <v>284</v>
      </c>
      <c r="F86" s="172" t="s">
        <v>58</v>
      </c>
      <c r="G86" s="172">
        <v>1</v>
      </c>
      <c r="H86" s="172" t="s">
        <v>73</v>
      </c>
      <c r="I86" s="171">
        <v>10</v>
      </c>
      <c r="J86" s="172" t="s">
        <v>202</v>
      </c>
      <c r="K86" s="172" t="s">
        <v>114</v>
      </c>
      <c r="L86" s="172" t="s">
        <v>115</v>
      </c>
      <c r="M86" s="172" t="s">
        <v>212</v>
      </c>
      <c r="N86" s="172" t="s">
        <v>209</v>
      </c>
      <c r="O86" s="172" t="s">
        <v>213</v>
      </c>
      <c r="P86" s="171"/>
      <c r="Q86" s="171"/>
      <c r="R86" s="171"/>
      <c r="S86" s="171"/>
      <c r="T86" s="171"/>
      <c r="U86" s="171"/>
      <c r="V86" s="213" t="s">
        <v>255</v>
      </c>
      <c r="W86" s="302">
        <v>61200000</v>
      </c>
      <c r="X86" s="302">
        <v>61200000</v>
      </c>
      <c r="Y86" s="172" t="s">
        <v>61</v>
      </c>
      <c r="Z86" s="172" t="s">
        <v>49</v>
      </c>
      <c r="AA86" s="172" t="s">
        <v>208</v>
      </c>
      <c r="AB86" s="108"/>
      <c r="AC86" s="102"/>
      <c r="AD86" s="109"/>
      <c r="AE86" s="220"/>
      <c r="AF86" s="201"/>
      <c r="AG86" s="223"/>
      <c r="AH86" s="204"/>
      <c r="AI86" s="204"/>
      <c r="AJ86" s="204"/>
      <c r="AK86" s="112"/>
      <c r="AL86" s="113"/>
      <c r="AM86" s="104"/>
      <c r="AN86" s="114"/>
      <c r="AO86" s="114"/>
      <c r="AP86" s="221"/>
      <c r="AQ86" s="104"/>
      <c r="AR86" s="104"/>
    </row>
    <row r="87" spans="1:45" ht="409.6" customHeight="1" x14ac:dyDescent="0.35">
      <c r="A87" s="170">
        <v>64</v>
      </c>
      <c r="B87" s="171" t="s">
        <v>288</v>
      </c>
      <c r="C87" s="172" t="s">
        <v>196</v>
      </c>
      <c r="D87" s="212">
        <v>81112200</v>
      </c>
      <c r="E87" s="172" t="s">
        <v>285</v>
      </c>
      <c r="F87" s="172" t="s">
        <v>58</v>
      </c>
      <c r="G87" s="172">
        <v>1</v>
      </c>
      <c r="H87" s="172" t="s">
        <v>73</v>
      </c>
      <c r="I87" s="171">
        <v>10</v>
      </c>
      <c r="J87" s="172" t="s">
        <v>202</v>
      </c>
      <c r="K87" s="172" t="s">
        <v>114</v>
      </c>
      <c r="L87" s="172" t="s">
        <v>115</v>
      </c>
      <c r="M87" s="172" t="s">
        <v>212</v>
      </c>
      <c r="N87" s="172" t="s">
        <v>209</v>
      </c>
      <c r="O87" s="172" t="s">
        <v>213</v>
      </c>
      <c r="P87" s="171"/>
      <c r="Q87" s="171"/>
      <c r="R87" s="171"/>
      <c r="S87" s="171"/>
      <c r="T87" s="171"/>
      <c r="U87" s="171"/>
      <c r="V87" s="213" t="s">
        <v>255</v>
      </c>
      <c r="W87" s="302">
        <v>82117300</v>
      </c>
      <c r="X87" s="302">
        <v>82117300</v>
      </c>
      <c r="Y87" s="172" t="s">
        <v>61</v>
      </c>
      <c r="Z87" s="172" t="s">
        <v>49</v>
      </c>
      <c r="AA87" s="172" t="s">
        <v>208</v>
      </c>
      <c r="AB87" s="108"/>
      <c r="AC87" s="102" t="s">
        <v>359</v>
      </c>
      <c r="AD87" s="109" t="s">
        <v>360</v>
      </c>
      <c r="AE87" s="220">
        <v>45366</v>
      </c>
      <c r="AF87" s="201" t="s">
        <v>361</v>
      </c>
      <c r="AG87" s="223" t="s">
        <v>202</v>
      </c>
      <c r="AH87" s="204">
        <v>68332222</v>
      </c>
      <c r="AI87" s="204">
        <v>68332222</v>
      </c>
      <c r="AJ87" s="204"/>
      <c r="AK87" s="112"/>
      <c r="AL87" s="113"/>
      <c r="AM87" s="104">
        <v>8224</v>
      </c>
      <c r="AN87" s="114">
        <v>45626</v>
      </c>
      <c r="AO87" s="114">
        <v>45369</v>
      </c>
      <c r="AP87" s="221">
        <v>45626</v>
      </c>
      <c r="AQ87" s="104"/>
      <c r="AR87" s="104" t="s">
        <v>196</v>
      </c>
    </row>
    <row r="88" spans="1:45" ht="409.6" customHeight="1" x14ac:dyDescent="0.7">
      <c r="A88" s="170">
        <v>65</v>
      </c>
      <c r="B88" s="171" t="s">
        <v>288</v>
      </c>
      <c r="C88" s="172" t="s">
        <v>196</v>
      </c>
      <c r="D88" s="212">
        <v>81112200</v>
      </c>
      <c r="E88" s="172" t="s">
        <v>286</v>
      </c>
      <c r="F88" s="172" t="s">
        <v>58</v>
      </c>
      <c r="G88" s="172">
        <v>1</v>
      </c>
      <c r="H88" s="172" t="s">
        <v>71</v>
      </c>
      <c r="I88" s="171" t="s">
        <v>352</v>
      </c>
      <c r="J88" s="172" t="s">
        <v>202</v>
      </c>
      <c r="K88" s="172" t="s">
        <v>114</v>
      </c>
      <c r="L88" s="172" t="s">
        <v>115</v>
      </c>
      <c r="M88" s="172" t="s">
        <v>212</v>
      </c>
      <c r="N88" s="172" t="s">
        <v>209</v>
      </c>
      <c r="O88" s="172" t="s">
        <v>213</v>
      </c>
      <c r="P88" s="171"/>
      <c r="Q88" s="171"/>
      <c r="R88" s="171"/>
      <c r="S88" s="171"/>
      <c r="T88" s="171"/>
      <c r="U88" s="171"/>
      <c r="V88" s="213" t="s">
        <v>255</v>
      </c>
      <c r="W88" s="302">
        <v>69787542</v>
      </c>
      <c r="X88" s="302">
        <v>69787542</v>
      </c>
      <c r="Y88" s="172" t="s">
        <v>61</v>
      </c>
      <c r="Z88" s="172" t="s">
        <v>49</v>
      </c>
      <c r="AA88" s="172" t="s">
        <v>208</v>
      </c>
      <c r="AB88" s="92"/>
    </row>
    <row r="89" spans="1:45" s="82" customFormat="1" ht="409.6" customHeight="1" x14ac:dyDescent="0.35">
      <c r="A89" s="216">
        <v>66</v>
      </c>
      <c r="B89" s="167" t="s">
        <v>287</v>
      </c>
      <c r="C89" s="167" t="s">
        <v>196</v>
      </c>
      <c r="D89" s="214">
        <v>81112500</v>
      </c>
      <c r="E89" s="167" t="s">
        <v>289</v>
      </c>
      <c r="F89" s="167" t="s">
        <v>58</v>
      </c>
      <c r="G89" s="167">
        <v>1</v>
      </c>
      <c r="H89" s="167" t="s">
        <v>73</v>
      </c>
      <c r="I89" s="167">
        <v>10.5</v>
      </c>
      <c r="J89" s="167" t="s">
        <v>202</v>
      </c>
      <c r="K89" s="167" t="s">
        <v>114</v>
      </c>
      <c r="L89" s="167" t="s">
        <v>115</v>
      </c>
      <c r="M89" s="167" t="s">
        <v>212</v>
      </c>
      <c r="N89" s="167" t="s">
        <v>209</v>
      </c>
      <c r="O89" s="167" t="s">
        <v>213</v>
      </c>
      <c r="P89" s="167"/>
      <c r="Q89" s="167"/>
      <c r="R89" s="167"/>
      <c r="S89" s="167"/>
      <c r="T89" s="167"/>
      <c r="U89" s="167"/>
      <c r="V89" s="215" t="s">
        <v>255</v>
      </c>
      <c r="W89" s="303"/>
      <c r="X89" s="303"/>
      <c r="Y89" s="167" t="s">
        <v>61</v>
      </c>
      <c r="Z89" s="167" t="s">
        <v>49</v>
      </c>
      <c r="AA89" s="167" t="s">
        <v>208</v>
      </c>
      <c r="AB89" s="218"/>
      <c r="AH89" s="219"/>
      <c r="AI89" s="219"/>
      <c r="AJ89" s="219"/>
      <c r="AK89" s="219"/>
    </row>
    <row r="90" spans="1:45" ht="409.6" customHeight="1" x14ac:dyDescent="0.7">
      <c r="A90" s="170">
        <v>67</v>
      </c>
      <c r="B90" s="171" t="s">
        <v>401</v>
      </c>
      <c r="C90" s="172" t="s">
        <v>196</v>
      </c>
      <c r="D90" s="171">
        <v>81112200</v>
      </c>
      <c r="E90" s="172" t="s">
        <v>372</v>
      </c>
      <c r="F90" s="172" t="s">
        <v>58</v>
      </c>
      <c r="G90" s="172">
        <v>1</v>
      </c>
      <c r="H90" s="172" t="s">
        <v>68</v>
      </c>
      <c r="I90" s="171">
        <v>8.5</v>
      </c>
      <c r="J90" s="172" t="s">
        <v>202</v>
      </c>
      <c r="K90" s="172" t="s">
        <v>114</v>
      </c>
      <c r="L90" s="172" t="s">
        <v>115</v>
      </c>
      <c r="M90" s="172" t="s">
        <v>212</v>
      </c>
      <c r="N90" s="172" t="s">
        <v>209</v>
      </c>
      <c r="O90" s="172" t="s">
        <v>213</v>
      </c>
      <c r="P90" s="171"/>
      <c r="Q90" s="171"/>
      <c r="R90" s="171"/>
      <c r="S90" s="171"/>
      <c r="T90" s="171"/>
      <c r="U90" s="171" t="s">
        <v>120</v>
      </c>
      <c r="V90" s="171" t="s">
        <v>255</v>
      </c>
      <c r="W90" s="302">
        <v>57000000</v>
      </c>
      <c r="X90" s="302">
        <v>57000000</v>
      </c>
      <c r="Y90" s="172" t="s">
        <v>61</v>
      </c>
      <c r="Z90" s="172" t="s">
        <v>49</v>
      </c>
      <c r="AA90" s="172" t="s">
        <v>208</v>
      </c>
      <c r="AB90" s="92"/>
    </row>
    <row r="91" spans="1:45" ht="381.75" customHeight="1" x14ac:dyDescent="0.7">
      <c r="A91" s="232">
        <v>68</v>
      </c>
      <c r="B91" s="233" t="s">
        <v>357</v>
      </c>
      <c r="C91" s="234" t="s">
        <v>358</v>
      </c>
      <c r="D91" s="235">
        <v>84111600</v>
      </c>
      <c r="E91" s="234" t="s">
        <v>355</v>
      </c>
      <c r="F91" s="234" t="s">
        <v>58</v>
      </c>
      <c r="G91" s="234">
        <v>1</v>
      </c>
      <c r="H91" s="234" t="s">
        <v>68</v>
      </c>
      <c r="I91" s="233">
        <v>8.5</v>
      </c>
      <c r="J91" s="234" t="s">
        <v>202</v>
      </c>
      <c r="K91" s="234" t="s">
        <v>114</v>
      </c>
      <c r="L91" s="234" t="s">
        <v>115</v>
      </c>
      <c r="M91" s="234" t="s">
        <v>210</v>
      </c>
      <c r="N91" s="234" t="s">
        <v>209</v>
      </c>
      <c r="O91" s="234" t="s">
        <v>116</v>
      </c>
      <c r="P91" s="234" t="s">
        <v>211</v>
      </c>
      <c r="Q91" s="234"/>
      <c r="R91" s="234"/>
      <c r="S91" s="234"/>
      <c r="T91" s="234"/>
      <c r="U91" s="234" t="s">
        <v>120</v>
      </c>
      <c r="V91" s="236" t="s">
        <v>254</v>
      </c>
      <c r="W91" s="304">
        <v>49920599</v>
      </c>
      <c r="X91" s="304">
        <v>49920599</v>
      </c>
      <c r="Y91" s="234" t="s">
        <v>61</v>
      </c>
      <c r="Z91" s="234" t="s">
        <v>49</v>
      </c>
      <c r="AA91" s="234" t="s">
        <v>356</v>
      </c>
      <c r="AB91" s="165"/>
      <c r="AC91" s="166"/>
    </row>
    <row r="92" spans="1:45" s="133" customFormat="1" ht="409.5" customHeight="1" x14ac:dyDescent="0.7">
      <c r="A92" s="170">
        <v>69</v>
      </c>
      <c r="B92" s="171" t="s">
        <v>235</v>
      </c>
      <c r="C92" s="171" t="s">
        <v>420</v>
      </c>
      <c r="D92" s="212" t="s">
        <v>273</v>
      </c>
      <c r="E92" s="171" t="s">
        <v>380</v>
      </c>
      <c r="F92" s="171" t="s">
        <v>58</v>
      </c>
      <c r="G92" s="171">
        <v>1</v>
      </c>
      <c r="H92" s="171" t="s">
        <v>75</v>
      </c>
      <c r="I92" s="171">
        <v>3</v>
      </c>
      <c r="J92" s="171" t="s">
        <v>202</v>
      </c>
      <c r="K92" s="171" t="s">
        <v>114</v>
      </c>
      <c r="L92" s="171" t="s">
        <v>115</v>
      </c>
      <c r="M92" s="246" t="s">
        <v>275</v>
      </c>
      <c r="N92" s="171" t="s">
        <v>209</v>
      </c>
      <c r="O92" s="171" t="s">
        <v>214</v>
      </c>
      <c r="P92" s="171"/>
      <c r="Q92" s="171"/>
      <c r="R92" s="171"/>
      <c r="S92" s="171"/>
      <c r="T92" s="171"/>
      <c r="U92" s="171" t="s">
        <v>120</v>
      </c>
      <c r="V92" s="213" t="s">
        <v>274</v>
      </c>
      <c r="W92" s="302">
        <v>12000000</v>
      </c>
      <c r="X92" s="302">
        <v>12000000</v>
      </c>
      <c r="Y92" s="171" t="s">
        <v>61</v>
      </c>
      <c r="Z92" s="171" t="s">
        <v>49</v>
      </c>
      <c r="AA92" s="171" t="s">
        <v>378</v>
      </c>
      <c r="AB92" s="237"/>
      <c r="AH92" s="238"/>
      <c r="AI92" s="238"/>
      <c r="AJ92" s="238"/>
      <c r="AK92" s="238"/>
    </row>
    <row r="93" spans="1:45" s="133" customFormat="1" ht="409.5" customHeight="1" x14ac:dyDescent="0.7">
      <c r="A93" s="170">
        <v>70</v>
      </c>
      <c r="B93" s="171" t="s">
        <v>287</v>
      </c>
      <c r="C93" s="171" t="s">
        <v>196</v>
      </c>
      <c r="D93" s="212" t="s">
        <v>493</v>
      </c>
      <c r="E93" s="171" t="s">
        <v>397</v>
      </c>
      <c r="F93" s="171" t="s">
        <v>58</v>
      </c>
      <c r="G93" s="171">
        <v>1</v>
      </c>
      <c r="H93" s="171" t="s">
        <v>75</v>
      </c>
      <c r="I93" s="171">
        <v>7</v>
      </c>
      <c r="J93" s="171" t="s">
        <v>202</v>
      </c>
      <c r="K93" s="171" t="s">
        <v>114</v>
      </c>
      <c r="L93" s="171" t="s">
        <v>115</v>
      </c>
      <c r="M93" s="246" t="s">
        <v>275</v>
      </c>
      <c r="N93" s="171" t="s">
        <v>209</v>
      </c>
      <c r="O93" s="171">
        <v>8</v>
      </c>
      <c r="P93" s="171"/>
      <c r="Q93" s="171"/>
      <c r="R93" s="171"/>
      <c r="S93" s="171"/>
      <c r="T93" s="171"/>
      <c r="U93" s="171" t="s">
        <v>120</v>
      </c>
      <c r="V93" s="173" t="s">
        <v>255</v>
      </c>
      <c r="W93" s="302">
        <v>517000000</v>
      </c>
      <c r="X93" s="302">
        <v>517000000</v>
      </c>
      <c r="Y93" s="171" t="s">
        <v>61</v>
      </c>
      <c r="Z93" s="171" t="s">
        <v>49</v>
      </c>
      <c r="AA93" s="171" t="s">
        <v>208</v>
      </c>
      <c r="AB93" s="237"/>
      <c r="AH93" s="238"/>
      <c r="AI93" s="238"/>
      <c r="AJ93" s="238"/>
      <c r="AK93" s="238"/>
    </row>
    <row r="94" spans="1:45" s="133" customFormat="1" ht="409.5" customHeight="1" x14ac:dyDescent="0.7">
      <c r="A94" s="170">
        <v>71</v>
      </c>
      <c r="B94" s="171" t="s">
        <v>287</v>
      </c>
      <c r="C94" s="171" t="s">
        <v>196</v>
      </c>
      <c r="D94" s="212" t="s">
        <v>494</v>
      </c>
      <c r="E94" s="171" t="s">
        <v>398</v>
      </c>
      <c r="F94" s="171" t="s">
        <v>58</v>
      </c>
      <c r="G94" s="171">
        <v>1</v>
      </c>
      <c r="H94" s="171" t="s">
        <v>75</v>
      </c>
      <c r="I94" s="171">
        <v>7</v>
      </c>
      <c r="J94" s="171" t="s">
        <v>202</v>
      </c>
      <c r="K94" s="171" t="s">
        <v>114</v>
      </c>
      <c r="L94" s="171" t="s">
        <v>115</v>
      </c>
      <c r="M94" s="246" t="s">
        <v>275</v>
      </c>
      <c r="N94" s="171" t="s">
        <v>209</v>
      </c>
      <c r="O94" s="171">
        <v>8</v>
      </c>
      <c r="P94" s="171"/>
      <c r="Q94" s="171"/>
      <c r="R94" s="171"/>
      <c r="S94" s="171"/>
      <c r="T94" s="171"/>
      <c r="U94" s="171" t="s">
        <v>120</v>
      </c>
      <c r="V94" s="173" t="s">
        <v>255</v>
      </c>
      <c r="W94" s="302">
        <v>517000000</v>
      </c>
      <c r="X94" s="302">
        <v>517000000</v>
      </c>
      <c r="Y94" s="171" t="s">
        <v>61</v>
      </c>
      <c r="Z94" s="171" t="s">
        <v>49</v>
      </c>
      <c r="AA94" s="171" t="s">
        <v>208</v>
      </c>
      <c r="AB94" s="237"/>
      <c r="AH94" s="238"/>
      <c r="AI94" s="238"/>
      <c r="AJ94" s="238"/>
      <c r="AK94" s="238"/>
    </row>
    <row r="95" spans="1:45" s="133" customFormat="1" ht="409.5" customHeight="1" x14ac:dyDescent="0.7">
      <c r="A95" s="170">
        <v>72</v>
      </c>
      <c r="B95" s="171" t="s">
        <v>287</v>
      </c>
      <c r="C95" s="171" t="s">
        <v>196</v>
      </c>
      <c r="D95" s="212" t="s">
        <v>379</v>
      </c>
      <c r="E95" s="171" t="s">
        <v>399</v>
      </c>
      <c r="F95" s="171" t="s">
        <v>58</v>
      </c>
      <c r="G95" s="171">
        <v>1</v>
      </c>
      <c r="H95" s="171" t="s">
        <v>75</v>
      </c>
      <c r="I95" s="171">
        <v>12</v>
      </c>
      <c r="J95" s="171" t="s">
        <v>391</v>
      </c>
      <c r="K95" s="171" t="s">
        <v>114</v>
      </c>
      <c r="L95" s="171" t="s">
        <v>115</v>
      </c>
      <c r="M95" s="246" t="s">
        <v>275</v>
      </c>
      <c r="N95" s="171" t="s">
        <v>209</v>
      </c>
      <c r="O95" s="171">
        <v>8</v>
      </c>
      <c r="P95" s="171"/>
      <c r="Q95" s="171"/>
      <c r="R95" s="171"/>
      <c r="S95" s="171"/>
      <c r="T95" s="171"/>
      <c r="U95" s="171" t="s">
        <v>120</v>
      </c>
      <c r="V95" s="173" t="s">
        <v>255</v>
      </c>
      <c r="W95" s="302">
        <v>36400000</v>
      </c>
      <c r="X95" s="302">
        <v>36400000</v>
      </c>
      <c r="Y95" s="171" t="s">
        <v>61</v>
      </c>
      <c r="Z95" s="171" t="s">
        <v>49</v>
      </c>
      <c r="AA95" s="171" t="s">
        <v>208</v>
      </c>
      <c r="AB95" s="237"/>
      <c r="AH95" s="238"/>
      <c r="AI95" s="238"/>
      <c r="AJ95" s="238"/>
      <c r="AK95" s="238"/>
    </row>
    <row r="96" spans="1:45" s="133" customFormat="1" ht="409.5" customHeight="1" x14ac:dyDescent="0.7">
      <c r="A96" s="130">
        <v>73</v>
      </c>
      <c r="B96" s="131" t="s">
        <v>287</v>
      </c>
      <c r="C96" s="131" t="s">
        <v>196</v>
      </c>
      <c r="D96" s="247">
        <v>81112500</v>
      </c>
      <c r="E96" s="131" t="s">
        <v>387</v>
      </c>
      <c r="F96" s="131" t="s">
        <v>58</v>
      </c>
      <c r="G96" s="131">
        <v>1</v>
      </c>
      <c r="H96" s="131" t="s">
        <v>276</v>
      </c>
      <c r="I96" s="131">
        <v>12</v>
      </c>
      <c r="J96" s="131" t="s">
        <v>433</v>
      </c>
      <c r="K96" s="131" t="s">
        <v>114</v>
      </c>
      <c r="L96" s="131" t="s">
        <v>115</v>
      </c>
      <c r="M96" s="248" t="s">
        <v>275</v>
      </c>
      <c r="N96" s="131" t="s">
        <v>209</v>
      </c>
      <c r="O96" s="131">
        <v>8</v>
      </c>
      <c r="P96" s="131"/>
      <c r="Q96" s="131"/>
      <c r="R96" s="131"/>
      <c r="S96" s="131"/>
      <c r="T96" s="131"/>
      <c r="U96" s="131" t="s">
        <v>120</v>
      </c>
      <c r="V96" s="149" t="s">
        <v>255</v>
      </c>
      <c r="W96" s="305">
        <v>460552249</v>
      </c>
      <c r="X96" s="305">
        <v>460552249</v>
      </c>
      <c r="Y96" s="131" t="s">
        <v>61</v>
      </c>
      <c r="Z96" s="131" t="s">
        <v>49</v>
      </c>
      <c r="AA96" s="131" t="s">
        <v>208</v>
      </c>
      <c r="AB96" s="237"/>
      <c r="AH96" s="238"/>
      <c r="AI96" s="238"/>
      <c r="AJ96" s="238"/>
      <c r="AK96" s="238"/>
    </row>
    <row r="97" spans="1:37" s="133" customFormat="1" ht="409.5" customHeight="1" x14ac:dyDescent="0.7">
      <c r="A97" s="130">
        <v>74</v>
      </c>
      <c r="B97" s="131" t="s">
        <v>381</v>
      </c>
      <c r="C97" s="131" t="s">
        <v>196</v>
      </c>
      <c r="D97" s="247" t="s">
        <v>382</v>
      </c>
      <c r="E97" s="131" t="s">
        <v>386</v>
      </c>
      <c r="F97" s="131" t="s">
        <v>58</v>
      </c>
      <c r="G97" s="131">
        <v>1</v>
      </c>
      <c r="H97" s="131" t="s">
        <v>276</v>
      </c>
      <c r="I97" s="131">
        <v>12</v>
      </c>
      <c r="J97" s="131" t="s">
        <v>202</v>
      </c>
      <c r="K97" s="131" t="s">
        <v>114</v>
      </c>
      <c r="L97" s="131" t="s">
        <v>115</v>
      </c>
      <c r="M97" s="248" t="s">
        <v>275</v>
      </c>
      <c r="N97" s="131" t="s">
        <v>209</v>
      </c>
      <c r="O97" s="131">
        <v>8</v>
      </c>
      <c r="P97" s="131"/>
      <c r="Q97" s="131"/>
      <c r="R97" s="131"/>
      <c r="S97" s="131"/>
      <c r="T97" s="131"/>
      <c r="U97" s="131" t="s">
        <v>120</v>
      </c>
      <c r="V97" s="149" t="s">
        <v>255</v>
      </c>
      <c r="W97" s="305">
        <v>35880000</v>
      </c>
      <c r="X97" s="305">
        <v>35880000</v>
      </c>
      <c r="Y97" s="131" t="s">
        <v>61</v>
      </c>
      <c r="Z97" s="131" t="s">
        <v>49</v>
      </c>
      <c r="AA97" s="131" t="s">
        <v>208</v>
      </c>
      <c r="AB97" s="237"/>
      <c r="AH97" s="238"/>
      <c r="AI97" s="238"/>
      <c r="AJ97" s="238"/>
      <c r="AK97" s="238"/>
    </row>
    <row r="98" spans="1:37" s="133" customFormat="1" ht="409.5" customHeight="1" x14ac:dyDescent="0.7">
      <c r="A98" s="130">
        <v>75</v>
      </c>
      <c r="B98" s="131" t="s">
        <v>287</v>
      </c>
      <c r="C98" s="131" t="s">
        <v>196</v>
      </c>
      <c r="D98" s="247" t="s">
        <v>383</v>
      </c>
      <c r="E98" s="131" t="s">
        <v>400</v>
      </c>
      <c r="F98" s="131" t="s">
        <v>58</v>
      </c>
      <c r="G98" s="131">
        <v>1</v>
      </c>
      <c r="H98" s="131" t="s">
        <v>276</v>
      </c>
      <c r="I98" s="131">
        <v>12</v>
      </c>
      <c r="J98" s="151" t="s">
        <v>272</v>
      </c>
      <c r="K98" s="131" t="s">
        <v>114</v>
      </c>
      <c r="L98" s="131" t="s">
        <v>115</v>
      </c>
      <c r="M98" s="248" t="s">
        <v>275</v>
      </c>
      <c r="N98" s="131" t="s">
        <v>209</v>
      </c>
      <c r="O98" s="131">
        <v>8</v>
      </c>
      <c r="P98" s="131"/>
      <c r="Q98" s="131"/>
      <c r="R98" s="131"/>
      <c r="S98" s="131"/>
      <c r="T98" s="131"/>
      <c r="U98" s="131" t="s">
        <v>120</v>
      </c>
      <c r="V98" s="149" t="s">
        <v>255</v>
      </c>
      <c r="W98" s="305">
        <v>30000000</v>
      </c>
      <c r="X98" s="305">
        <v>30000000</v>
      </c>
      <c r="Y98" s="131" t="s">
        <v>61</v>
      </c>
      <c r="Z98" s="131" t="s">
        <v>49</v>
      </c>
      <c r="AA98" s="131" t="s">
        <v>208</v>
      </c>
      <c r="AB98" s="237"/>
      <c r="AH98" s="238"/>
      <c r="AI98" s="238"/>
      <c r="AJ98" s="238"/>
      <c r="AK98" s="238"/>
    </row>
    <row r="99" spans="1:37" s="133" customFormat="1" ht="409.5" customHeight="1" x14ac:dyDescent="0.7">
      <c r="A99" s="130">
        <v>76</v>
      </c>
      <c r="B99" s="167" t="s">
        <v>287</v>
      </c>
      <c r="C99" s="167" t="s">
        <v>196</v>
      </c>
      <c r="D99" s="214">
        <v>81112500</v>
      </c>
      <c r="E99" s="167" t="s">
        <v>385</v>
      </c>
      <c r="F99" s="167" t="s">
        <v>58</v>
      </c>
      <c r="G99" s="167">
        <v>1</v>
      </c>
      <c r="H99" s="167" t="s">
        <v>276</v>
      </c>
      <c r="I99" s="167">
        <v>12</v>
      </c>
      <c r="J99" s="167" t="s">
        <v>66</v>
      </c>
      <c r="K99" s="167" t="s">
        <v>114</v>
      </c>
      <c r="L99" s="167" t="s">
        <v>115</v>
      </c>
      <c r="M99" s="257" t="s">
        <v>275</v>
      </c>
      <c r="N99" s="167" t="s">
        <v>209</v>
      </c>
      <c r="O99" s="167">
        <v>8</v>
      </c>
      <c r="P99" s="167"/>
      <c r="Q99" s="167"/>
      <c r="R99" s="167"/>
      <c r="S99" s="167"/>
      <c r="T99" s="167"/>
      <c r="U99" s="167" t="s">
        <v>120</v>
      </c>
      <c r="V99" s="169" t="s">
        <v>255</v>
      </c>
      <c r="W99" s="303"/>
      <c r="X99" s="303"/>
      <c r="Y99" s="167" t="s">
        <v>61</v>
      </c>
      <c r="Z99" s="167" t="s">
        <v>49</v>
      </c>
      <c r="AA99" s="167" t="s">
        <v>208</v>
      </c>
      <c r="AB99" s="237"/>
      <c r="AH99" s="238"/>
      <c r="AI99" s="238"/>
      <c r="AJ99" s="238"/>
      <c r="AK99" s="238"/>
    </row>
    <row r="100" spans="1:37" s="133" customFormat="1" ht="409.6" customHeight="1" x14ac:dyDescent="0.7">
      <c r="A100" s="130">
        <v>77</v>
      </c>
      <c r="B100" s="131" t="s">
        <v>381</v>
      </c>
      <c r="C100" s="131" t="s">
        <v>196</v>
      </c>
      <c r="D100" s="247">
        <v>81112500</v>
      </c>
      <c r="E100" s="131" t="s">
        <v>384</v>
      </c>
      <c r="F100" s="131" t="s">
        <v>58</v>
      </c>
      <c r="G100" s="131">
        <v>1</v>
      </c>
      <c r="H100" s="131" t="s">
        <v>388</v>
      </c>
      <c r="I100" s="131">
        <v>12</v>
      </c>
      <c r="J100" s="131" t="s">
        <v>66</v>
      </c>
      <c r="K100" s="131" t="s">
        <v>114</v>
      </c>
      <c r="L100" s="131" t="s">
        <v>115</v>
      </c>
      <c r="M100" s="248" t="s">
        <v>275</v>
      </c>
      <c r="N100" s="131" t="s">
        <v>209</v>
      </c>
      <c r="O100" s="131">
        <v>8</v>
      </c>
      <c r="P100" s="131"/>
      <c r="Q100" s="131"/>
      <c r="R100" s="131"/>
      <c r="S100" s="131"/>
      <c r="T100" s="131"/>
      <c r="U100" s="131" t="s">
        <v>120</v>
      </c>
      <c r="V100" s="149" t="s">
        <v>255</v>
      </c>
      <c r="W100" s="305">
        <v>49211936</v>
      </c>
      <c r="X100" s="305">
        <v>49211936</v>
      </c>
      <c r="Y100" s="131" t="s">
        <v>61</v>
      </c>
      <c r="Z100" s="131" t="s">
        <v>49</v>
      </c>
      <c r="AA100" s="131" t="s">
        <v>208</v>
      </c>
      <c r="AB100" s="237"/>
      <c r="AH100" s="238"/>
      <c r="AI100" s="238"/>
      <c r="AJ100" s="238"/>
      <c r="AK100" s="238"/>
    </row>
    <row r="101" spans="1:37" s="240" customFormat="1" ht="407.25" customHeight="1" x14ac:dyDescent="0.7">
      <c r="A101" s="130">
        <v>78</v>
      </c>
      <c r="B101" s="131" t="s">
        <v>287</v>
      </c>
      <c r="C101" s="131" t="s">
        <v>196</v>
      </c>
      <c r="D101" s="247" t="s">
        <v>389</v>
      </c>
      <c r="E101" s="131" t="s">
        <v>390</v>
      </c>
      <c r="F101" s="131" t="s">
        <v>58</v>
      </c>
      <c r="G101" s="131">
        <v>1</v>
      </c>
      <c r="H101" s="131" t="s">
        <v>388</v>
      </c>
      <c r="I101" s="131">
        <v>12</v>
      </c>
      <c r="J101" s="247" t="s">
        <v>391</v>
      </c>
      <c r="K101" s="131" t="s">
        <v>114</v>
      </c>
      <c r="L101" s="131" t="s">
        <v>115</v>
      </c>
      <c r="M101" s="248" t="s">
        <v>275</v>
      </c>
      <c r="N101" s="131" t="s">
        <v>209</v>
      </c>
      <c r="O101" s="131">
        <v>8</v>
      </c>
      <c r="P101" s="131"/>
      <c r="Q101" s="131"/>
      <c r="R101" s="131"/>
      <c r="S101" s="131"/>
      <c r="T101" s="131"/>
      <c r="U101" s="131" t="s">
        <v>120</v>
      </c>
      <c r="V101" s="249" t="s">
        <v>255</v>
      </c>
      <c r="W101" s="305">
        <v>34496000</v>
      </c>
      <c r="X101" s="305">
        <v>34496000</v>
      </c>
      <c r="Y101" s="131" t="s">
        <v>61</v>
      </c>
      <c r="Z101" s="131" t="s">
        <v>49</v>
      </c>
      <c r="AA101" s="131" t="s">
        <v>208</v>
      </c>
      <c r="AH101" s="241"/>
      <c r="AI101" s="241"/>
      <c r="AJ101" s="241"/>
      <c r="AK101" s="241"/>
    </row>
    <row r="102" spans="1:37" s="166" customFormat="1" ht="407.25" customHeight="1" x14ac:dyDescent="0.7">
      <c r="A102" s="282">
        <v>79</v>
      </c>
      <c r="B102" s="130" t="s">
        <v>422</v>
      </c>
      <c r="C102" s="130" t="s">
        <v>219</v>
      </c>
      <c r="D102" s="247" t="s">
        <v>273</v>
      </c>
      <c r="E102" s="131" t="s">
        <v>404</v>
      </c>
      <c r="F102" s="131" t="s">
        <v>58</v>
      </c>
      <c r="G102" s="131">
        <v>1</v>
      </c>
      <c r="H102" s="316" t="s">
        <v>65</v>
      </c>
      <c r="I102" s="316">
        <v>6</v>
      </c>
      <c r="J102" s="247" t="s">
        <v>377</v>
      </c>
      <c r="K102" s="131" t="s">
        <v>114</v>
      </c>
      <c r="L102" s="131" t="s">
        <v>115</v>
      </c>
      <c r="M102" s="131" t="s">
        <v>210</v>
      </c>
      <c r="N102" s="131" t="s">
        <v>209</v>
      </c>
      <c r="O102" s="131" t="s">
        <v>112</v>
      </c>
      <c r="P102" s="130" t="s">
        <v>423</v>
      </c>
      <c r="Q102" s="130">
        <v>505021</v>
      </c>
      <c r="R102" s="130">
        <v>2</v>
      </c>
      <c r="S102" s="130"/>
      <c r="T102" s="130"/>
      <c r="U102" s="130">
        <v>11</v>
      </c>
      <c r="V102" s="249" t="s">
        <v>253</v>
      </c>
      <c r="W102" s="306">
        <v>47833333.333333299</v>
      </c>
      <c r="X102" s="306">
        <f t="shared" ref="X102:X117" si="0">W102</f>
        <v>47833333.333333299</v>
      </c>
      <c r="Y102" s="131" t="s">
        <v>61</v>
      </c>
      <c r="Z102" s="131" t="s">
        <v>49</v>
      </c>
      <c r="AA102" s="131" t="s">
        <v>403</v>
      </c>
      <c r="AH102" s="245"/>
      <c r="AI102" s="245"/>
      <c r="AJ102" s="245"/>
      <c r="AK102" s="245"/>
    </row>
    <row r="103" spans="1:37" s="166" customFormat="1" ht="407.25" customHeight="1" x14ac:dyDescent="0.7">
      <c r="A103" s="170">
        <v>80</v>
      </c>
      <c r="B103" s="170" t="s">
        <v>422</v>
      </c>
      <c r="C103" s="170" t="s">
        <v>219</v>
      </c>
      <c r="D103" s="212" t="s">
        <v>273</v>
      </c>
      <c r="E103" s="171" t="s">
        <v>405</v>
      </c>
      <c r="F103" s="171" t="s">
        <v>58</v>
      </c>
      <c r="G103" s="171">
        <v>1</v>
      </c>
      <c r="H103" s="171" t="s">
        <v>75</v>
      </c>
      <c r="I103" s="171">
        <v>6.9</v>
      </c>
      <c r="J103" s="212" t="s">
        <v>377</v>
      </c>
      <c r="K103" s="171" t="s">
        <v>114</v>
      </c>
      <c r="L103" s="171" t="s">
        <v>115</v>
      </c>
      <c r="M103" s="171" t="s">
        <v>210</v>
      </c>
      <c r="N103" s="171" t="s">
        <v>209</v>
      </c>
      <c r="O103" s="171" t="s">
        <v>112</v>
      </c>
      <c r="P103" s="170" t="s">
        <v>423</v>
      </c>
      <c r="Q103" s="170">
        <v>505021</v>
      </c>
      <c r="R103" s="170">
        <v>2</v>
      </c>
      <c r="S103" s="170"/>
      <c r="T103" s="170"/>
      <c r="U103" s="170">
        <v>11</v>
      </c>
      <c r="V103" s="213" t="s">
        <v>253</v>
      </c>
      <c r="W103" s="307">
        <v>47833333.333333299</v>
      </c>
      <c r="X103" s="307">
        <f t="shared" si="0"/>
        <v>47833333.333333299</v>
      </c>
      <c r="Y103" s="171" t="s">
        <v>61</v>
      </c>
      <c r="Z103" s="171" t="s">
        <v>49</v>
      </c>
      <c r="AA103" s="171" t="s">
        <v>403</v>
      </c>
      <c r="AH103" s="245"/>
      <c r="AI103" s="245"/>
      <c r="AJ103" s="245"/>
      <c r="AK103" s="245"/>
    </row>
    <row r="104" spans="1:37" s="161" customFormat="1" ht="407.25" customHeight="1" x14ac:dyDescent="0.7">
      <c r="A104" s="170">
        <v>81</v>
      </c>
      <c r="B104" s="170" t="s">
        <v>422</v>
      </c>
      <c r="C104" s="170" t="s">
        <v>219</v>
      </c>
      <c r="D104" s="212" t="s">
        <v>273</v>
      </c>
      <c r="E104" s="171" t="s">
        <v>406</v>
      </c>
      <c r="F104" s="171" t="s">
        <v>58</v>
      </c>
      <c r="G104" s="171">
        <v>1</v>
      </c>
      <c r="H104" s="171" t="s">
        <v>75</v>
      </c>
      <c r="I104" s="171">
        <v>6.9</v>
      </c>
      <c r="J104" s="212" t="s">
        <v>377</v>
      </c>
      <c r="K104" s="171" t="s">
        <v>114</v>
      </c>
      <c r="L104" s="171" t="s">
        <v>115</v>
      </c>
      <c r="M104" s="171" t="s">
        <v>210</v>
      </c>
      <c r="N104" s="171" t="s">
        <v>209</v>
      </c>
      <c r="O104" s="171" t="s">
        <v>112</v>
      </c>
      <c r="P104" s="170" t="s">
        <v>423</v>
      </c>
      <c r="Q104" s="170">
        <v>505021</v>
      </c>
      <c r="R104" s="170">
        <v>2</v>
      </c>
      <c r="S104" s="170"/>
      <c r="T104" s="170"/>
      <c r="U104" s="170">
        <v>11</v>
      </c>
      <c r="V104" s="213" t="s">
        <v>253</v>
      </c>
      <c r="W104" s="307">
        <v>47833333.333333299</v>
      </c>
      <c r="X104" s="307">
        <f t="shared" si="0"/>
        <v>47833333.333333299</v>
      </c>
      <c r="Y104" s="171" t="s">
        <v>61</v>
      </c>
      <c r="Z104" s="171" t="s">
        <v>49</v>
      </c>
      <c r="AA104" s="171" t="s">
        <v>403</v>
      </c>
      <c r="AH104" s="164"/>
      <c r="AI104" s="164"/>
      <c r="AJ104" s="164"/>
      <c r="AK104" s="164"/>
    </row>
    <row r="105" spans="1:37" ht="407.25" customHeight="1" x14ac:dyDescent="0.7">
      <c r="A105" s="170">
        <v>82</v>
      </c>
      <c r="B105" s="170" t="s">
        <v>422</v>
      </c>
      <c r="C105" s="170" t="s">
        <v>219</v>
      </c>
      <c r="D105" s="212" t="s">
        <v>273</v>
      </c>
      <c r="E105" s="171" t="s">
        <v>407</v>
      </c>
      <c r="F105" s="171" t="s">
        <v>58</v>
      </c>
      <c r="G105" s="171">
        <v>1</v>
      </c>
      <c r="H105" s="171" t="s">
        <v>75</v>
      </c>
      <c r="I105" s="171">
        <v>6.9</v>
      </c>
      <c r="J105" s="212" t="s">
        <v>377</v>
      </c>
      <c r="K105" s="171" t="s">
        <v>114</v>
      </c>
      <c r="L105" s="171" t="s">
        <v>115</v>
      </c>
      <c r="M105" s="171" t="s">
        <v>210</v>
      </c>
      <c r="N105" s="171" t="s">
        <v>209</v>
      </c>
      <c r="O105" s="171" t="s">
        <v>112</v>
      </c>
      <c r="P105" s="170" t="s">
        <v>423</v>
      </c>
      <c r="Q105" s="170">
        <v>505021</v>
      </c>
      <c r="R105" s="170">
        <v>2</v>
      </c>
      <c r="S105" s="170"/>
      <c r="T105" s="170"/>
      <c r="U105" s="170">
        <v>11</v>
      </c>
      <c r="V105" s="213" t="s">
        <v>253</v>
      </c>
      <c r="W105" s="307">
        <v>47833333.333333299</v>
      </c>
      <c r="X105" s="307">
        <f t="shared" si="0"/>
        <v>47833333.333333299</v>
      </c>
      <c r="Y105" s="171" t="s">
        <v>61</v>
      </c>
      <c r="Z105" s="171" t="s">
        <v>49</v>
      </c>
      <c r="AA105" s="171" t="s">
        <v>403</v>
      </c>
    </row>
    <row r="106" spans="1:37" ht="407.25" customHeight="1" x14ac:dyDescent="0.7">
      <c r="A106" s="170">
        <v>83</v>
      </c>
      <c r="B106" s="170" t="s">
        <v>422</v>
      </c>
      <c r="C106" s="170" t="s">
        <v>219</v>
      </c>
      <c r="D106" s="212" t="s">
        <v>273</v>
      </c>
      <c r="E106" s="171" t="s">
        <v>408</v>
      </c>
      <c r="F106" s="171" t="s">
        <v>58</v>
      </c>
      <c r="G106" s="171">
        <v>1</v>
      </c>
      <c r="H106" s="171" t="s">
        <v>75</v>
      </c>
      <c r="I106" s="171">
        <v>6.9</v>
      </c>
      <c r="J106" s="212" t="s">
        <v>377</v>
      </c>
      <c r="K106" s="171" t="s">
        <v>114</v>
      </c>
      <c r="L106" s="171" t="s">
        <v>115</v>
      </c>
      <c r="M106" s="171" t="s">
        <v>210</v>
      </c>
      <c r="N106" s="171" t="s">
        <v>209</v>
      </c>
      <c r="O106" s="171" t="s">
        <v>112</v>
      </c>
      <c r="P106" s="170" t="s">
        <v>423</v>
      </c>
      <c r="Q106" s="170">
        <v>505021</v>
      </c>
      <c r="R106" s="170">
        <v>2</v>
      </c>
      <c r="S106" s="170"/>
      <c r="T106" s="170"/>
      <c r="U106" s="170">
        <v>11</v>
      </c>
      <c r="V106" s="213" t="s">
        <v>253</v>
      </c>
      <c r="W106" s="307">
        <v>47833333.333333299</v>
      </c>
      <c r="X106" s="307">
        <f t="shared" si="0"/>
        <v>47833333.333333299</v>
      </c>
      <c r="Y106" s="171" t="s">
        <v>61</v>
      </c>
      <c r="Z106" s="171" t="s">
        <v>49</v>
      </c>
      <c r="AA106" s="171" t="s">
        <v>403</v>
      </c>
    </row>
    <row r="107" spans="1:37" ht="407.25" customHeight="1" x14ac:dyDescent="0.7">
      <c r="A107" s="282">
        <v>84</v>
      </c>
      <c r="B107" s="130" t="s">
        <v>422</v>
      </c>
      <c r="C107" s="130" t="s">
        <v>219</v>
      </c>
      <c r="D107" s="247" t="s">
        <v>273</v>
      </c>
      <c r="E107" s="131" t="s">
        <v>409</v>
      </c>
      <c r="F107" s="131" t="s">
        <v>58</v>
      </c>
      <c r="G107" s="131">
        <v>1</v>
      </c>
      <c r="H107" s="316" t="s">
        <v>65</v>
      </c>
      <c r="I107" s="316">
        <v>6</v>
      </c>
      <c r="J107" s="247" t="s">
        <v>377</v>
      </c>
      <c r="K107" s="131" t="s">
        <v>114</v>
      </c>
      <c r="L107" s="131" t="s">
        <v>115</v>
      </c>
      <c r="M107" s="131" t="s">
        <v>210</v>
      </c>
      <c r="N107" s="131" t="s">
        <v>209</v>
      </c>
      <c r="O107" s="131" t="s">
        <v>112</v>
      </c>
      <c r="P107" s="130" t="s">
        <v>423</v>
      </c>
      <c r="Q107" s="130">
        <v>505021</v>
      </c>
      <c r="R107" s="130">
        <v>2</v>
      </c>
      <c r="S107" s="130"/>
      <c r="T107" s="130"/>
      <c r="U107" s="130">
        <v>11</v>
      </c>
      <c r="V107" s="249" t="s">
        <v>253</v>
      </c>
      <c r="W107" s="306">
        <v>47833333.333333299</v>
      </c>
      <c r="X107" s="306">
        <f t="shared" si="0"/>
        <v>47833333.333333299</v>
      </c>
      <c r="Y107" s="131" t="s">
        <v>61</v>
      </c>
      <c r="Z107" s="131" t="s">
        <v>49</v>
      </c>
      <c r="AA107" s="131" t="s">
        <v>403</v>
      </c>
    </row>
    <row r="108" spans="1:37" ht="407.25" customHeight="1" x14ac:dyDescent="0.7">
      <c r="A108" s="282">
        <v>85</v>
      </c>
      <c r="B108" s="130" t="s">
        <v>422</v>
      </c>
      <c r="C108" s="130" t="s">
        <v>219</v>
      </c>
      <c r="D108" s="247" t="s">
        <v>273</v>
      </c>
      <c r="E108" s="131" t="s">
        <v>410</v>
      </c>
      <c r="F108" s="131" t="s">
        <v>58</v>
      </c>
      <c r="G108" s="131">
        <v>1</v>
      </c>
      <c r="H108" s="316" t="s">
        <v>65</v>
      </c>
      <c r="I108" s="316">
        <v>6</v>
      </c>
      <c r="J108" s="247" t="s">
        <v>377</v>
      </c>
      <c r="K108" s="131" t="s">
        <v>114</v>
      </c>
      <c r="L108" s="131" t="s">
        <v>115</v>
      </c>
      <c r="M108" s="131" t="s">
        <v>210</v>
      </c>
      <c r="N108" s="131" t="s">
        <v>209</v>
      </c>
      <c r="O108" s="131" t="s">
        <v>112</v>
      </c>
      <c r="P108" s="130" t="s">
        <v>423</v>
      </c>
      <c r="Q108" s="130">
        <v>505021</v>
      </c>
      <c r="R108" s="130">
        <v>2</v>
      </c>
      <c r="S108" s="130"/>
      <c r="T108" s="130"/>
      <c r="U108" s="130">
        <v>11</v>
      </c>
      <c r="V108" s="249" t="s">
        <v>253</v>
      </c>
      <c r="W108" s="306">
        <v>47833333.333333299</v>
      </c>
      <c r="X108" s="306">
        <f t="shared" si="0"/>
        <v>47833333.333333299</v>
      </c>
      <c r="Y108" s="131" t="s">
        <v>61</v>
      </c>
      <c r="Z108" s="131" t="s">
        <v>49</v>
      </c>
      <c r="AA108" s="131" t="s">
        <v>403</v>
      </c>
    </row>
    <row r="109" spans="1:37" ht="407.25" customHeight="1" x14ac:dyDescent="0.7">
      <c r="A109" s="170">
        <v>86</v>
      </c>
      <c r="B109" s="170" t="s">
        <v>422</v>
      </c>
      <c r="C109" s="170" t="s">
        <v>219</v>
      </c>
      <c r="D109" s="212" t="s">
        <v>273</v>
      </c>
      <c r="E109" s="171" t="s">
        <v>411</v>
      </c>
      <c r="F109" s="171" t="s">
        <v>58</v>
      </c>
      <c r="G109" s="171">
        <v>1</v>
      </c>
      <c r="H109" s="171" t="s">
        <v>75</v>
      </c>
      <c r="I109" s="171">
        <v>6.9</v>
      </c>
      <c r="J109" s="212" t="s">
        <v>377</v>
      </c>
      <c r="K109" s="171" t="s">
        <v>114</v>
      </c>
      <c r="L109" s="171" t="s">
        <v>115</v>
      </c>
      <c r="M109" s="171" t="s">
        <v>210</v>
      </c>
      <c r="N109" s="171" t="s">
        <v>209</v>
      </c>
      <c r="O109" s="171" t="s">
        <v>112</v>
      </c>
      <c r="P109" s="170" t="s">
        <v>423</v>
      </c>
      <c r="Q109" s="170">
        <v>505021</v>
      </c>
      <c r="R109" s="170">
        <v>2</v>
      </c>
      <c r="S109" s="170"/>
      <c r="T109" s="170"/>
      <c r="U109" s="170">
        <v>11</v>
      </c>
      <c r="V109" s="213" t="s">
        <v>253</v>
      </c>
      <c r="W109" s="307">
        <v>47833333.333333299</v>
      </c>
      <c r="X109" s="307">
        <f t="shared" si="0"/>
        <v>47833333.333333299</v>
      </c>
      <c r="Y109" s="171" t="s">
        <v>61</v>
      </c>
      <c r="Z109" s="171" t="s">
        <v>49</v>
      </c>
      <c r="AA109" s="171" t="s">
        <v>403</v>
      </c>
    </row>
    <row r="110" spans="1:37" ht="407.25" customHeight="1" x14ac:dyDescent="0.7">
      <c r="A110" s="170">
        <v>87</v>
      </c>
      <c r="B110" s="170" t="s">
        <v>422</v>
      </c>
      <c r="C110" s="170" t="s">
        <v>219</v>
      </c>
      <c r="D110" s="212" t="s">
        <v>273</v>
      </c>
      <c r="E110" s="171" t="s">
        <v>412</v>
      </c>
      <c r="F110" s="171" t="s">
        <v>58</v>
      </c>
      <c r="G110" s="171">
        <v>1</v>
      </c>
      <c r="H110" s="171" t="s">
        <v>75</v>
      </c>
      <c r="I110" s="171">
        <v>6.9</v>
      </c>
      <c r="J110" s="212" t="s">
        <v>377</v>
      </c>
      <c r="K110" s="171" t="s">
        <v>114</v>
      </c>
      <c r="L110" s="171" t="s">
        <v>115</v>
      </c>
      <c r="M110" s="171" t="s">
        <v>210</v>
      </c>
      <c r="N110" s="171" t="s">
        <v>209</v>
      </c>
      <c r="O110" s="171" t="s">
        <v>112</v>
      </c>
      <c r="P110" s="170" t="s">
        <v>423</v>
      </c>
      <c r="Q110" s="170">
        <v>505021</v>
      </c>
      <c r="R110" s="170">
        <v>2</v>
      </c>
      <c r="S110" s="170"/>
      <c r="T110" s="170"/>
      <c r="U110" s="170">
        <v>11</v>
      </c>
      <c r="V110" s="213" t="s">
        <v>253</v>
      </c>
      <c r="W110" s="307">
        <v>47833333.333333299</v>
      </c>
      <c r="X110" s="307">
        <f t="shared" si="0"/>
        <v>47833333.333333299</v>
      </c>
      <c r="Y110" s="171" t="s">
        <v>61</v>
      </c>
      <c r="Z110" s="171" t="s">
        <v>49</v>
      </c>
      <c r="AA110" s="171" t="s">
        <v>403</v>
      </c>
    </row>
    <row r="111" spans="1:37" ht="407.25" customHeight="1" x14ac:dyDescent="0.7">
      <c r="A111" s="170">
        <v>88</v>
      </c>
      <c r="B111" s="170" t="s">
        <v>422</v>
      </c>
      <c r="C111" s="170" t="s">
        <v>219</v>
      </c>
      <c r="D111" s="212" t="s">
        <v>273</v>
      </c>
      <c r="E111" s="171" t="s">
        <v>413</v>
      </c>
      <c r="F111" s="171" t="s">
        <v>58</v>
      </c>
      <c r="G111" s="171">
        <v>1</v>
      </c>
      <c r="H111" s="171" t="s">
        <v>75</v>
      </c>
      <c r="I111" s="171">
        <v>6.9</v>
      </c>
      <c r="J111" s="212" t="s">
        <v>377</v>
      </c>
      <c r="K111" s="171" t="s">
        <v>114</v>
      </c>
      <c r="L111" s="171" t="s">
        <v>115</v>
      </c>
      <c r="M111" s="171" t="s">
        <v>210</v>
      </c>
      <c r="N111" s="171" t="s">
        <v>209</v>
      </c>
      <c r="O111" s="171" t="s">
        <v>112</v>
      </c>
      <c r="P111" s="170" t="s">
        <v>423</v>
      </c>
      <c r="Q111" s="170">
        <v>505021</v>
      </c>
      <c r="R111" s="170">
        <v>2</v>
      </c>
      <c r="S111" s="170"/>
      <c r="T111" s="170"/>
      <c r="U111" s="170">
        <v>11</v>
      </c>
      <c r="V111" s="213" t="s">
        <v>253</v>
      </c>
      <c r="W111" s="307">
        <v>47833333.333333299</v>
      </c>
      <c r="X111" s="307">
        <f t="shared" si="0"/>
        <v>47833333.333333299</v>
      </c>
      <c r="Y111" s="171" t="s">
        <v>61</v>
      </c>
      <c r="Z111" s="171" t="s">
        <v>49</v>
      </c>
      <c r="AA111" s="171" t="s">
        <v>403</v>
      </c>
    </row>
    <row r="112" spans="1:37" ht="409.6" customHeight="1" x14ac:dyDescent="0.7">
      <c r="A112" s="170">
        <v>89</v>
      </c>
      <c r="B112" s="170" t="s">
        <v>422</v>
      </c>
      <c r="C112" s="170" t="s">
        <v>219</v>
      </c>
      <c r="D112" s="212" t="s">
        <v>273</v>
      </c>
      <c r="E112" s="171" t="s">
        <v>414</v>
      </c>
      <c r="F112" s="171" t="s">
        <v>58</v>
      </c>
      <c r="G112" s="171">
        <v>1</v>
      </c>
      <c r="H112" s="171" t="s">
        <v>75</v>
      </c>
      <c r="I112" s="171">
        <v>6.9</v>
      </c>
      <c r="J112" s="212" t="s">
        <v>377</v>
      </c>
      <c r="K112" s="171" t="s">
        <v>114</v>
      </c>
      <c r="L112" s="171" t="s">
        <v>115</v>
      </c>
      <c r="M112" s="171" t="s">
        <v>210</v>
      </c>
      <c r="N112" s="171" t="s">
        <v>209</v>
      </c>
      <c r="O112" s="171" t="s">
        <v>112</v>
      </c>
      <c r="P112" s="170" t="s">
        <v>423</v>
      </c>
      <c r="Q112" s="170">
        <v>505021</v>
      </c>
      <c r="R112" s="170">
        <v>2</v>
      </c>
      <c r="S112" s="170"/>
      <c r="T112" s="170"/>
      <c r="U112" s="170">
        <v>11</v>
      </c>
      <c r="V112" s="213" t="s">
        <v>253</v>
      </c>
      <c r="W112" s="307">
        <v>47833333.333333299</v>
      </c>
      <c r="X112" s="307">
        <f t="shared" si="0"/>
        <v>47833333.333333299</v>
      </c>
      <c r="Y112" s="171" t="s">
        <v>61</v>
      </c>
      <c r="Z112" s="171" t="s">
        <v>49</v>
      </c>
      <c r="AA112" s="171" t="s">
        <v>403</v>
      </c>
    </row>
    <row r="113" spans="1:44" ht="407.25" customHeight="1" x14ac:dyDescent="0.7">
      <c r="A113" s="170">
        <v>90</v>
      </c>
      <c r="B113" s="170" t="s">
        <v>422</v>
      </c>
      <c r="C113" s="170" t="s">
        <v>219</v>
      </c>
      <c r="D113" s="212" t="s">
        <v>273</v>
      </c>
      <c r="E113" s="171" t="s">
        <v>415</v>
      </c>
      <c r="F113" s="171" t="s">
        <v>58</v>
      </c>
      <c r="G113" s="171">
        <v>1</v>
      </c>
      <c r="H113" s="171" t="s">
        <v>75</v>
      </c>
      <c r="I113" s="171">
        <v>6.9</v>
      </c>
      <c r="J113" s="212" t="s">
        <v>377</v>
      </c>
      <c r="K113" s="171" t="s">
        <v>114</v>
      </c>
      <c r="L113" s="171" t="s">
        <v>115</v>
      </c>
      <c r="M113" s="171" t="s">
        <v>210</v>
      </c>
      <c r="N113" s="171" t="s">
        <v>209</v>
      </c>
      <c r="O113" s="171" t="s">
        <v>112</v>
      </c>
      <c r="P113" s="170" t="s">
        <v>423</v>
      </c>
      <c r="Q113" s="170">
        <v>505021</v>
      </c>
      <c r="R113" s="170">
        <v>2</v>
      </c>
      <c r="S113" s="170"/>
      <c r="T113" s="170"/>
      <c r="U113" s="170">
        <v>11</v>
      </c>
      <c r="V113" s="213" t="s">
        <v>253</v>
      </c>
      <c r="W113" s="307">
        <v>47833333.333333299</v>
      </c>
      <c r="X113" s="307">
        <f t="shared" si="0"/>
        <v>47833333.333333299</v>
      </c>
      <c r="Y113" s="171" t="s">
        <v>61</v>
      </c>
      <c r="Z113" s="171" t="s">
        <v>49</v>
      </c>
      <c r="AA113" s="171" t="s">
        <v>403</v>
      </c>
    </row>
    <row r="114" spans="1:44" ht="407.25" customHeight="1" x14ac:dyDescent="0.7">
      <c r="A114" s="282">
        <v>91</v>
      </c>
      <c r="B114" s="130" t="s">
        <v>422</v>
      </c>
      <c r="C114" s="130" t="s">
        <v>219</v>
      </c>
      <c r="D114" s="247" t="s">
        <v>273</v>
      </c>
      <c r="E114" s="131" t="s">
        <v>416</v>
      </c>
      <c r="F114" s="131" t="s">
        <v>58</v>
      </c>
      <c r="G114" s="131">
        <v>1</v>
      </c>
      <c r="H114" s="316" t="s">
        <v>65</v>
      </c>
      <c r="I114" s="316">
        <v>6</v>
      </c>
      <c r="J114" s="247" t="s">
        <v>377</v>
      </c>
      <c r="K114" s="131" t="s">
        <v>114</v>
      </c>
      <c r="L114" s="131" t="s">
        <v>115</v>
      </c>
      <c r="M114" s="131" t="s">
        <v>210</v>
      </c>
      <c r="N114" s="131" t="s">
        <v>209</v>
      </c>
      <c r="O114" s="131" t="s">
        <v>112</v>
      </c>
      <c r="P114" s="130" t="s">
        <v>423</v>
      </c>
      <c r="Q114" s="130">
        <v>505021</v>
      </c>
      <c r="R114" s="130">
        <v>2</v>
      </c>
      <c r="S114" s="130"/>
      <c r="T114" s="130"/>
      <c r="U114" s="130">
        <v>11</v>
      </c>
      <c r="V114" s="249" t="s">
        <v>253</v>
      </c>
      <c r="W114" s="306">
        <v>47833333.333333299</v>
      </c>
      <c r="X114" s="306">
        <f t="shared" si="0"/>
        <v>47833333.333333299</v>
      </c>
      <c r="Y114" s="131" t="s">
        <v>61</v>
      </c>
      <c r="Z114" s="131" t="s">
        <v>49</v>
      </c>
      <c r="AA114" s="131" t="s">
        <v>403</v>
      </c>
    </row>
    <row r="115" spans="1:44" ht="407.25" customHeight="1" x14ac:dyDescent="0.7">
      <c r="A115" s="282">
        <v>92</v>
      </c>
      <c r="B115" s="130" t="s">
        <v>422</v>
      </c>
      <c r="C115" s="130" t="s">
        <v>219</v>
      </c>
      <c r="D115" s="247" t="s">
        <v>273</v>
      </c>
      <c r="E115" s="131" t="s">
        <v>417</v>
      </c>
      <c r="F115" s="131" t="s">
        <v>58</v>
      </c>
      <c r="G115" s="131">
        <v>1</v>
      </c>
      <c r="H115" s="316" t="s">
        <v>65</v>
      </c>
      <c r="I115" s="316">
        <v>6</v>
      </c>
      <c r="J115" s="247" t="s">
        <v>377</v>
      </c>
      <c r="K115" s="131" t="s">
        <v>114</v>
      </c>
      <c r="L115" s="131" t="s">
        <v>115</v>
      </c>
      <c r="M115" s="131" t="s">
        <v>210</v>
      </c>
      <c r="N115" s="131" t="s">
        <v>209</v>
      </c>
      <c r="O115" s="131" t="s">
        <v>112</v>
      </c>
      <c r="P115" s="130" t="s">
        <v>423</v>
      </c>
      <c r="Q115" s="130">
        <v>505021</v>
      </c>
      <c r="R115" s="130">
        <v>2</v>
      </c>
      <c r="S115" s="130"/>
      <c r="T115" s="130"/>
      <c r="U115" s="130">
        <v>11</v>
      </c>
      <c r="V115" s="249" t="s">
        <v>253</v>
      </c>
      <c r="W115" s="306">
        <v>47833333.333333299</v>
      </c>
      <c r="X115" s="306">
        <f t="shared" si="0"/>
        <v>47833333.333333299</v>
      </c>
      <c r="Y115" s="131" t="s">
        <v>61</v>
      </c>
      <c r="Z115" s="131" t="s">
        <v>49</v>
      </c>
      <c r="AA115" s="131" t="s">
        <v>403</v>
      </c>
    </row>
    <row r="116" spans="1:44" ht="407.25" customHeight="1" x14ac:dyDescent="0.7">
      <c r="A116" s="170">
        <v>93</v>
      </c>
      <c r="B116" s="170" t="s">
        <v>422</v>
      </c>
      <c r="C116" s="170" t="s">
        <v>219</v>
      </c>
      <c r="D116" s="212" t="s">
        <v>273</v>
      </c>
      <c r="E116" s="171" t="s">
        <v>418</v>
      </c>
      <c r="F116" s="171" t="s">
        <v>58</v>
      </c>
      <c r="G116" s="171">
        <v>1</v>
      </c>
      <c r="H116" s="171" t="s">
        <v>75</v>
      </c>
      <c r="I116" s="171">
        <v>6.9</v>
      </c>
      <c r="J116" s="212" t="s">
        <v>377</v>
      </c>
      <c r="K116" s="171" t="s">
        <v>114</v>
      </c>
      <c r="L116" s="171" t="s">
        <v>115</v>
      </c>
      <c r="M116" s="171" t="s">
        <v>210</v>
      </c>
      <c r="N116" s="171" t="s">
        <v>209</v>
      </c>
      <c r="O116" s="171" t="s">
        <v>112</v>
      </c>
      <c r="P116" s="170" t="s">
        <v>423</v>
      </c>
      <c r="Q116" s="170">
        <v>505021</v>
      </c>
      <c r="R116" s="170">
        <v>2</v>
      </c>
      <c r="S116" s="170"/>
      <c r="T116" s="170"/>
      <c r="U116" s="170">
        <v>11</v>
      </c>
      <c r="V116" s="213" t="s">
        <v>253</v>
      </c>
      <c r="W116" s="307">
        <v>47833333.333333299</v>
      </c>
      <c r="X116" s="307">
        <f t="shared" si="0"/>
        <v>47833333.333333299</v>
      </c>
      <c r="Y116" s="171" t="s">
        <v>61</v>
      </c>
      <c r="Z116" s="171" t="s">
        <v>49</v>
      </c>
      <c r="AA116" s="171" t="s">
        <v>403</v>
      </c>
    </row>
    <row r="117" spans="1:44" ht="407.25" customHeight="1" x14ac:dyDescent="0.7">
      <c r="A117" s="170">
        <v>94</v>
      </c>
      <c r="B117" s="170" t="s">
        <v>422</v>
      </c>
      <c r="C117" s="170" t="s">
        <v>219</v>
      </c>
      <c r="D117" s="212" t="s">
        <v>273</v>
      </c>
      <c r="E117" s="171" t="s">
        <v>419</v>
      </c>
      <c r="F117" s="171" t="s">
        <v>58</v>
      </c>
      <c r="G117" s="171">
        <v>1</v>
      </c>
      <c r="H117" s="171" t="s">
        <v>75</v>
      </c>
      <c r="I117" s="171">
        <v>6.9</v>
      </c>
      <c r="J117" s="212" t="s">
        <v>377</v>
      </c>
      <c r="K117" s="171" t="s">
        <v>114</v>
      </c>
      <c r="L117" s="171" t="s">
        <v>115</v>
      </c>
      <c r="M117" s="171" t="s">
        <v>210</v>
      </c>
      <c r="N117" s="171" t="s">
        <v>209</v>
      </c>
      <c r="O117" s="171" t="s">
        <v>112</v>
      </c>
      <c r="P117" s="170" t="s">
        <v>423</v>
      </c>
      <c r="Q117" s="170">
        <v>505021</v>
      </c>
      <c r="R117" s="170">
        <v>2</v>
      </c>
      <c r="S117" s="170"/>
      <c r="T117" s="170"/>
      <c r="U117" s="170">
        <v>11</v>
      </c>
      <c r="V117" s="213" t="s">
        <v>253</v>
      </c>
      <c r="W117" s="307">
        <v>47833333.333333299</v>
      </c>
      <c r="X117" s="307">
        <f t="shared" si="0"/>
        <v>47833333.333333299</v>
      </c>
      <c r="Y117" s="171" t="s">
        <v>61</v>
      </c>
      <c r="Z117" s="171" t="s">
        <v>49</v>
      </c>
      <c r="AA117" s="171" t="s">
        <v>403</v>
      </c>
    </row>
    <row r="118" spans="1:44" ht="409.6" customHeight="1" x14ac:dyDescent="0.7">
      <c r="A118" s="290">
        <v>95</v>
      </c>
      <c r="B118" s="212" t="s">
        <v>218</v>
      </c>
      <c r="C118" s="212" t="s">
        <v>420</v>
      </c>
      <c r="D118" s="212" t="s">
        <v>421</v>
      </c>
      <c r="E118" s="291" t="s">
        <v>437</v>
      </c>
      <c r="F118" s="170" t="s">
        <v>58</v>
      </c>
      <c r="G118" s="170">
        <v>1</v>
      </c>
      <c r="H118" s="170" t="s">
        <v>75</v>
      </c>
      <c r="I118" s="170">
        <v>6.8</v>
      </c>
      <c r="J118" s="290" t="s">
        <v>377</v>
      </c>
      <c r="K118" s="170" t="s">
        <v>114</v>
      </c>
      <c r="L118" s="291" t="s">
        <v>115</v>
      </c>
      <c r="M118" s="291" t="s">
        <v>210</v>
      </c>
      <c r="N118" s="291" t="s">
        <v>209</v>
      </c>
      <c r="O118" s="291" t="s">
        <v>112</v>
      </c>
      <c r="P118" s="170" t="s">
        <v>423</v>
      </c>
      <c r="Q118" s="170">
        <v>505021</v>
      </c>
      <c r="R118" s="170">
        <v>2</v>
      </c>
      <c r="S118" s="291"/>
      <c r="T118" s="291"/>
      <c r="U118" s="291" t="s">
        <v>120</v>
      </c>
      <c r="V118" s="292" t="s">
        <v>253</v>
      </c>
      <c r="W118" s="307">
        <v>50400000</v>
      </c>
      <c r="X118" s="307">
        <v>50400000</v>
      </c>
      <c r="Y118" s="170" t="s">
        <v>61</v>
      </c>
      <c r="Z118" s="170" t="s">
        <v>49</v>
      </c>
      <c r="AA118" s="170" t="s">
        <v>403</v>
      </c>
    </row>
    <row r="119" spans="1:44" ht="409.6" customHeight="1" x14ac:dyDescent="0.7">
      <c r="A119" s="253">
        <v>96</v>
      </c>
      <c r="B119" s="130" t="s">
        <v>422</v>
      </c>
      <c r="C119" s="130" t="s">
        <v>219</v>
      </c>
      <c r="D119" s="273" t="s">
        <v>273</v>
      </c>
      <c r="E119" s="271" t="s">
        <v>438</v>
      </c>
      <c r="F119" s="130" t="s">
        <v>58</v>
      </c>
      <c r="G119" s="130">
        <v>1</v>
      </c>
      <c r="H119" s="282" t="s">
        <v>65</v>
      </c>
      <c r="I119" s="282">
        <v>6</v>
      </c>
      <c r="J119" s="269" t="s">
        <v>377</v>
      </c>
      <c r="K119" s="130" t="s">
        <v>114</v>
      </c>
      <c r="L119" s="130" t="s">
        <v>115</v>
      </c>
      <c r="M119" s="130" t="s">
        <v>210</v>
      </c>
      <c r="N119" s="130" t="s">
        <v>209</v>
      </c>
      <c r="O119" s="130" t="s">
        <v>112</v>
      </c>
      <c r="P119" s="130" t="s">
        <v>423</v>
      </c>
      <c r="Q119" s="130">
        <v>505021</v>
      </c>
      <c r="R119" s="130">
        <v>2</v>
      </c>
      <c r="S119" s="130"/>
      <c r="T119" s="130"/>
      <c r="U119" s="130">
        <v>11</v>
      </c>
      <c r="V119" s="272" t="s">
        <v>253</v>
      </c>
      <c r="W119" s="306">
        <v>48533333</v>
      </c>
      <c r="X119" s="306">
        <v>48533333</v>
      </c>
      <c r="Y119" s="130" t="s">
        <v>61</v>
      </c>
      <c r="Z119" s="130" t="s">
        <v>49</v>
      </c>
      <c r="AA119" s="130" t="s">
        <v>403</v>
      </c>
    </row>
    <row r="120" spans="1:44" ht="407.25" customHeight="1" x14ac:dyDescent="0.7">
      <c r="A120" s="253">
        <v>97</v>
      </c>
      <c r="B120" s="278" t="s">
        <v>218</v>
      </c>
      <c r="C120" s="279" t="s">
        <v>420</v>
      </c>
      <c r="D120" s="279" t="s">
        <v>424</v>
      </c>
      <c r="E120" s="279" t="s">
        <v>439</v>
      </c>
      <c r="F120" s="279" t="s">
        <v>58</v>
      </c>
      <c r="G120" s="279">
        <v>1</v>
      </c>
      <c r="H120" s="279" t="s">
        <v>75</v>
      </c>
      <c r="I120" s="279">
        <v>6.5</v>
      </c>
      <c r="J120" s="279" t="s">
        <v>202</v>
      </c>
      <c r="K120" s="279" t="s">
        <v>114</v>
      </c>
      <c r="L120" s="279" t="s">
        <v>115</v>
      </c>
      <c r="M120" s="279" t="s">
        <v>210</v>
      </c>
      <c r="N120" s="279" t="s">
        <v>209</v>
      </c>
      <c r="O120" s="279" t="s">
        <v>112</v>
      </c>
      <c r="P120" s="278" t="s">
        <v>423</v>
      </c>
      <c r="Q120" s="278">
        <v>505021</v>
      </c>
      <c r="R120" s="278">
        <v>2</v>
      </c>
      <c r="S120" s="279"/>
      <c r="T120" s="279"/>
      <c r="U120" s="279" t="s">
        <v>120</v>
      </c>
      <c r="V120" s="285" t="s">
        <v>253</v>
      </c>
      <c r="W120" s="308">
        <v>50400000</v>
      </c>
      <c r="X120" s="308">
        <v>50400000</v>
      </c>
      <c r="Y120" s="279" t="s">
        <v>61</v>
      </c>
      <c r="Z120" s="279" t="s">
        <v>49</v>
      </c>
      <c r="AA120" s="279" t="s">
        <v>248</v>
      </c>
    </row>
    <row r="121" spans="1:44" ht="407.25" customHeight="1" x14ac:dyDescent="0.7">
      <c r="A121" s="269">
        <v>98</v>
      </c>
      <c r="B121" s="130"/>
      <c r="C121" s="271" t="s">
        <v>426</v>
      </c>
      <c r="D121" s="271" t="s">
        <v>427</v>
      </c>
      <c r="E121" s="275" t="s">
        <v>430</v>
      </c>
      <c r="F121" s="271" t="s">
        <v>58</v>
      </c>
      <c r="G121" s="271">
        <v>1</v>
      </c>
      <c r="H121" s="271" t="s">
        <v>65</v>
      </c>
      <c r="I121" s="271">
        <v>6</v>
      </c>
      <c r="J121" s="271" t="s">
        <v>432</v>
      </c>
      <c r="K121" s="271" t="s">
        <v>60</v>
      </c>
      <c r="L121" s="276" t="s">
        <v>92</v>
      </c>
      <c r="M121" s="154" t="s">
        <v>94</v>
      </c>
      <c r="N121" s="154" t="s">
        <v>94</v>
      </c>
      <c r="O121" s="154" t="s">
        <v>94</v>
      </c>
      <c r="P121" s="248" t="s">
        <v>96</v>
      </c>
      <c r="Q121" s="248" t="s">
        <v>104</v>
      </c>
      <c r="R121" s="130"/>
      <c r="S121" s="271"/>
      <c r="T121" s="271"/>
      <c r="U121" s="271"/>
      <c r="V121" s="274" t="s">
        <v>431</v>
      </c>
      <c r="W121" s="306">
        <v>12138600</v>
      </c>
      <c r="X121" s="306">
        <v>12138600</v>
      </c>
      <c r="Y121" s="271" t="s">
        <v>61</v>
      </c>
      <c r="Z121" s="271" t="s">
        <v>49</v>
      </c>
      <c r="AA121" s="271" t="s">
        <v>429</v>
      </c>
      <c r="AC121" s="161"/>
      <c r="AD121" s="161"/>
      <c r="AE121" s="161"/>
      <c r="AF121" s="161"/>
      <c r="AG121" s="161"/>
      <c r="AH121" s="164"/>
      <c r="AI121" s="164"/>
      <c r="AJ121" s="164"/>
      <c r="AK121" s="164"/>
      <c r="AL121" s="161"/>
      <c r="AM121" s="161"/>
      <c r="AN121" s="161"/>
      <c r="AO121" s="161"/>
      <c r="AP121" s="161"/>
      <c r="AQ121" s="161"/>
      <c r="AR121" s="161"/>
    </row>
    <row r="122" spans="1:44" ht="409.6" customHeight="1" x14ac:dyDescent="0.7">
      <c r="A122" s="269">
        <v>98</v>
      </c>
      <c r="B122" s="130" t="s">
        <v>425</v>
      </c>
      <c r="C122" s="271" t="s">
        <v>426</v>
      </c>
      <c r="D122" s="271" t="s">
        <v>427</v>
      </c>
      <c r="E122" s="130" t="s">
        <v>430</v>
      </c>
      <c r="F122" s="271" t="s">
        <v>58</v>
      </c>
      <c r="G122" s="271">
        <v>1</v>
      </c>
      <c r="H122" s="271" t="s">
        <v>65</v>
      </c>
      <c r="I122" s="271">
        <v>6</v>
      </c>
      <c r="J122" s="271" t="s">
        <v>432</v>
      </c>
      <c r="K122" s="271" t="s">
        <v>114</v>
      </c>
      <c r="L122" s="130" t="s">
        <v>115</v>
      </c>
      <c r="M122" s="271" t="s">
        <v>210</v>
      </c>
      <c r="N122" s="271" t="s">
        <v>209</v>
      </c>
      <c r="O122" s="271">
        <v>6</v>
      </c>
      <c r="P122" s="271" t="s">
        <v>423</v>
      </c>
      <c r="Q122" s="271">
        <v>505039</v>
      </c>
      <c r="R122" s="130">
        <v>2</v>
      </c>
      <c r="S122" s="271"/>
      <c r="T122" s="271"/>
      <c r="U122" s="271">
        <v>11</v>
      </c>
      <c r="V122" s="274" t="s">
        <v>428</v>
      </c>
      <c r="W122" s="306">
        <v>80000000</v>
      </c>
      <c r="X122" s="306">
        <v>80000000</v>
      </c>
      <c r="Y122" s="271" t="s">
        <v>61</v>
      </c>
      <c r="Z122" s="271" t="s">
        <v>49</v>
      </c>
      <c r="AA122" s="271" t="s">
        <v>429</v>
      </c>
    </row>
    <row r="123" spans="1:44" ht="407.25" customHeight="1" x14ac:dyDescent="0.7">
      <c r="A123" s="269">
        <v>99</v>
      </c>
      <c r="B123" s="247" t="s">
        <v>381</v>
      </c>
      <c r="C123" s="247" t="s">
        <v>196</v>
      </c>
      <c r="D123" s="247" t="s">
        <v>434</v>
      </c>
      <c r="E123" s="151" t="s">
        <v>435</v>
      </c>
      <c r="F123" s="271" t="s">
        <v>58</v>
      </c>
      <c r="G123" s="271">
        <v>1</v>
      </c>
      <c r="H123" s="271" t="s">
        <v>65</v>
      </c>
      <c r="I123" s="247">
        <v>12</v>
      </c>
      <c r="J123" s="247" t="s">
        <v>391</v>
      </c>
      <c r="K123" s="247" t="s">
        <v>114</v>
      </c>
      <c r="L123" s="131" t="s">
        <v>115</v>
      </c>
      <c r="M123" s="248" t="s">
        <v>275</v>
      </c>
      <c r="N123" s="131" t="s">
        <v>209</v>
      </c>
      <c r="O123" s="131">
        <v>8</v>
      </c>
      <c r="P123" s="131"/>
      <c r="Q123" s="131"/>
      <c r="R123" s="131"/>
      <c r="S123" s="131"/>
      <c r="T123" s="131"/>
      <c r="U123" s="131" t="s">
        <v>120</v>
      </c>
      <c r="V123" s="277" t="s">
        <v>436</v>
      </c>
      <c r="W123" s="309">
        <v>36000000</v>
      </c>
      <c r="X123" s="309">
        <v>36000000</v>
      </c>
      <c r="Y123" s="271" t="s">
        <v>61</v>
      </c>
      <c r="Z123" s="271" t="s">
        <v>49</v>
      </c>
      <c r="AA123" s="247" t="s">
        <v>208</v>
      </c>
    </row>
    <row r="124" spans="1:44" ht="407.25" customHeight="1" x14ac:dyDescent="0.7">
      <c r="A124" s="253">
        <v>100</v>
      </c>
      <c r="B124" s="247"/>
      <c r="C124" s="247" t="s">
        <v>440</v>
      </c>
      <c r="D124" s="247">
        <v>80101706</v>
      </c>
      <c r="E124" s="151" t="s">
        <v>441</v>
      </c>
      <c r="F124" s="271" t="s">
        <v>58</v>
      </c>
      <c r="G124" s="271">
        <v>1</v>
      </c>
      <c r="H124" s="271" t="s">
        <v>65</v>
      </c>
      <c r="I124" s="247">
        <v>2</v>
      </c>
      <c r="J124" s="247" t="s">
        <v>377</v>
      </c>
      <c r="K124" s="247" t="s">
        <v>60</v>
      </c>
      <c r="L124" s="154" t="s">
        <v>92</v>
      </c>
      <c r="M124" s="154" t="s">
        <v>94</v>
      </c>
      <c r="N124" s="154" t="s">
        <v>94</v>
      </c>
      <c r="O124" s="154" t="s">
        <v>94</v>
      </c>
      <c r="P124" s="154" t="s">
        <v>98</v>
      </c>
      <c r="Q124" s="154" t="s">
        <v>97</v>
      </c>
      <c r="R124" s="154" t="s">
        <v>93</v>
      </c>
      <c r="S124" s="154"/>
      <c r="T124" s="154"/>
      <c r="U124" s="154" t="s">
        <v>120</v>
      </c>
      <c r="V124" s="277" t="s">
        <v>54</v>
      </c>
      <c r="W124" s="310">
        <v>10000000</v>
      </c>
      <c r="X124" s="310">
        <v>10000000</v>
      </c>
      <c r="Y124" s="271" t="s">
        <v>61</v>
      </c>
      <c r="Z124" s="271" t="s">
        <v>49</v>
      </c>
      <c r="AA124" s="247" t="s">
        <v>442</v>
      </c>
      <c r="AB124" s="161"/>
      <c r="AC124" s="161"/>
      <c r="AD124" s="161"/>
      <c r="AE124" s="161"/>
      <c r="AF124" s="161"/>
      <c r="AG124" s="161"/>
      <c r="AH124" s="164"/>
      <c r="AI124" s="164"/>
      <c r="AJ124" s="164"/>
      <c r="AK124" s="164"/>
      <c r="AL124" s="161"/>
      <c r="AM124" s="161"/>
      <c r="AN124" s="161"/>
      <c r="AO124" s="161"/>
      <c r="AP124" s="161"/>
      <c r="AQ124" s="161"/>
      <c r="AR124" s="161"/>
    </row>
    <row r="125" spans="1:44" ht="407.25" customHeight="1" x14ac:dyDescent="0.7">
      <c r="A125" s="269">
        <v>101</v>
      </c>
      <c r="B125" s="247"/>
      <c r="C125" s="247" t="s">
        <v>57</v>
      </c>
      <c r="D125" s="247" t="s">
        <v>444</v>
      </c>
      <c r="E125" s="151" t="s">
        <v>447</v>
      </c>
      <c r="F125" s="247" t="s">
        <v>58</v>
      </c>
      <c r="G125" s="247">
        <v>1</v>
      </c>
      <c r="H125" s="247" t="s">
        <v>65</v>
      </c>
      <c r="I125" s="247">
        <v>1</v>
      </c>
      <c r="J125" s="247" t="s">
        <v>445</v>
      </c>
      <c r="K125" s="247" t="s">
        <v>60</v>
      </c>
      <c r="L125" s="154" t="s">
        <v>92</v>
      </c>
      <c r="M125" s="154" t="s">
        <v>94</v>
      </c>
      <c r="N125" s="154" t="s">
        <v>94</v>
      </c>
      <c r="O125" s="154" t="s">
        <v>93</v>
      </c>
      <c r="P125" s="154" t="s">
        <v>97</v>
      </c>
      <c r="Q125" s="154" t="s">
        <v>98</v>
      </c>
      <c r="R125" s="154" t="s">
        <v>102</v>
      </c>
      <c r="S125" s="154"/>
      <c r="T125" s="154"/>
      <c r="U125" s="154" t="s">
        <v>120</v>
      </c>
      <c r="V125" s="277" t="s">
        <v>446</v>
      </c>
      <c r="W125" s="306">
        <v>4000000</v>
      </c>
      <c r="X125" s="306">
        <v>4000000</v>
      </c>
      <c r="Y125" s="271" t="s">
        <v>61</v>
      </c>
      <c r="Z125" s="271" t="s">
        <v>49</v>
      </c>
      <c r="AA125" s="131" t="s">
        <v>170</v>
      </c>
      <c r="AC125" s="161"/>
      <c r="AD125" s="161"/>
      <c r="AE125" s="161"/>
      <c r="AF125" s="161"/>
      <c r="AG125" s="161"/>
      <c r="AH125" s="164"/>
      <c r="AI125" s="164"/>
      <c r="AJ125" s="164"/>
      <c r="AK125" s="164"/>
      <c r="AL125" s="161"/>
      <c r="AM125" s="161"/>
      <c r="AN125" s="161"/>
      <c r="AO125" s="161"/>
      <c r="AP125" s="161"/>
      <c r="AQ125" s="161"/>
      <c r="AR125" s="161"/>
    </row>
    <row r="126" spans="1:44" ht="407.25" customHeight="1" x14ac:dyDescent="0.7">
      <c r="A126" s="269">
        <v>102</v>
      </c>
      <c r="B126" s="269"/>
      <c r="C126" s="247" t="s">
        <v>57</v>
      </c>
      <c r="D126" s="269">
        <v>40101701</v>
      </c>
      <c r="E126" s="151" t="s">
        <v>452</v>
      </c>
      <c r="F126" s="247" t="s">
        <v>58</v>
      </c>
      <c r="G126" s="247">
        <v>1</v>
      </c>
      <c r="H126" s="247" t="s">
        <v>65</v>
      </c>
      <c r="I126" s="269">
        <v>1</v>
      </c>
      <c r="J126" s="247" t="s">
        <v>445</v>
      </c>
      <c r="K126" s="247" t="s">
        <v>60</v>
      </c>
      <c r="L126" s="154" t="s">
        <v>92</v>
      </c>
      <c r="M126" s="154" t="s">
        <v>94</v>
      </c>
      <c r="N126" s="154" t="s">
        <v>93</v>
      </c>
      <c r="O126" s="154" t="s">
        <v>93</v>
      </c>
      <c r="P126" s="154" t="s">
        <v>101</v>
      </c>
      <c r="Q126" s="154" t="s">
        <v>96</v>
      </c>
      <c r="R126" s="154" t="s">
        <v>450</v>
      </c>
      <c r="S126" s="154"/>
      <c r="T126" s="154"/>
      <c r="U126" s="154" t="s">
        <v>120</v>
      </c>
      <c r="V126" s="269" t="s">
        <v>451</v>
      </c>
      <c r="W126" s="311">
        <v>3500000</v>
      </c>
      <c r="X126" s="311">
        <v>3500000</v>
      </c>
      <c r="Y126" s="271" t="s">
        <v>61</v>
      </c>
      <c r="Z126" s="271" t="s">
        <v>49</v>
      </c>
      <c r="AA126" s="131" t="s">
        <v>170</v>
      </c>
    </row>
    <row r="127" spans="1:44" ht="407.25" customHeight="1" x14ac:dyDescent="0.7">
      <c r="A127" s="253">
        <v>103</v>
      </c>
      <c r="B127" s="217" t="s">
        <v>235</v>
      </c>
      <c r="C127" s="217" t="s">
        <v>484</v>
      </c>
      <c r="D127" s="253" t="s">
        <v>273</v>
      </c>
      <c r="E127" s="268" t="s">
        <v>453</v>
      </c>
      <c r="F127" s="217" t="s">
        <v>58</v>
      </c>
      <c r="G127" s="217">
        <v>1</v>
      </c>
      <c r="H127" s="217" t="s">
        <v>65</v>
      </c>
      <c r="I127" s="253">
        <v>6</v>
      </c>
      <c r="J127" s="217" t="s">
        <v>377</v>
      </c>
      <c r="K127" s="217" t="s">
        <v>114</v>
      </c>
      <c r="L127" s="217" t="s">
        <v>115</v>
      </c>
      <c r="M127" s="217" t="s">
        <v>275</v>
      </c>
      <c r="N127" s="217" t="s">
        <v>209</v>
      </c>
      <c r="O127" s="217" t="s">
        <v>214</v>
      </c>
      <c r="P127" s="217" t="s">
        <v>423</v>
      </c>
      <c r="Q127" s="217">
        <v>599059</v>
      </c>
      <c r="R127" s="217">
        <v>2</v>
      </c>
      <c r="S127" s="217"/>
      <c r="T127" s="217"/>
      <c r="U127" s="217">
        <v>11</v>
      </c>
      <c r="V127" s="280" t="s">
        <v>274</v>
      </c>
      <c r="W127" s="312">
        <v>45000000</v>
      </c>
      <c r="X127" s="312">
        <v>45000000</v>
      </c>
      <c r="Y127" s="254" t="s">
        <v>61</v>
      </c>
      <c r="Z127" s="254" t="s">
        <v>49</v>
      </c>
      <c r="AA127" s="254" t="s">
        <v>251</v>
      </c>
      <c r="AB127" s="271"/>
    </row>
    <row r="128" spans="1:44" ht="407.25" customHeight="1" x14ac:dyDescent="0.7">
      <c r="A128" s="253">
        <v>104</v>
      </c>
      <c r="B128" s="217" t="s">
        <v>235</v>
      </c>
      <c r="C128" s="217" t="s">
        <v>270</v>
      </c>
      <c r="D128" s="253" t="s">
        <v>273</v>
      </c>
      <c r="E128" s="268" t="s">
        <v>454</v>
      </c>
      <c r="F128" s="217" t="s">
        <v>58</v>
      </c>
      <c r="G128" s="217">
        <v>1</v>
      </c>
      <c r="H128" s="217" t="s">
        <v>65</v>
      </c>
      <c r="I128" s="253">
        <v>2</v>
      </c>
      <c r="J128" s="217" t="s">
        <v>377</v>
      </c>
      <c r="K128" s="217" t="s">
        <v>114</v>
      </c>
      <c r="L128" s="217" t="s">
        <v>115</v>
      </c>
      <c r="M128" s="217" t="s">
        <v>275</v>
      </c>
      <c r="N128" s="217" t="s">
        <v>209</v>
      </c>
      <c r="O128" s="217" t="s">
        <v>214</v>
      </c>
      <c r="P128" s="217" t="s">
        <v>423</v>
      </c>
      <c r="Q128" s="217">
        <v>599072</v>
      </c>
      <c r="R128" s="217">
        <v>2</v>
      </c>
      <c r="S128" s="217"/>
      <c r="T128" s="217"/>
      <c r="U128" s="217">
        <v>10</v>
      </c>
      <c r="V128" s="280" t="s">
        <v>274</v>
      </c>
      <c r="W128" s="312">
        <v>10000000</v>
      </c>
      <c r="X128" s="312">
        <v>10000000</v>
      </c>
      <c r="Y128" s="254" t="s">
        <v>61</v>
      </c>
      <c r="Z128" s="254" t="s">
        <v>49</v>
      </c>
      <c r="AA128" s="254" t="s">
        <v>265</v>
      </c>
      <c r="AB128" s="281"/>
    </row>
    <row r="129" spans="1:27" ht="407.25" customHeight="1" x14ac:dyDescent="0.7">
      <c r="A129" s="253">
        <v>105</v>
      </c>
      <c r="B129" s="217" t="s">
        <v>235</v>
      </c>
      <c r="C129" s="217" t="s">
        <v>475</v>
      </c>
      <c r="D129" s="253" t="s">
        <v>273</v>
      </c>
      <c r="E129" s="268" t="s">
        <v>455</v>
      </c>
      <c r="F129" s="217" t="s">
        <v>58</v>
      </c>
      <c r="G129" s="217">
        <v>1</v>
      </c>
      <c r="H129" s="217" t="s">
        <v>65</v>
      </c>
      <c r="I129" s="253">
        <v>6</v>
      </c>
      <c r="J129" s="217" t="s">
        <v>377</v>
      </c>
      <c r="K129" s="217" t="s">
        <v>114</v>
      </c>
      <c r="L129" s="243" t="s">
        <v>115</v>
      </c>
      <c r="M129" s="256" t="s">
        <v>210</v>
      </c>
      <c r="N129" s="243" t="s">
        <v>209</v>
      </c>
      <c r="O129" s="243">
        <v>7</v>
      </c>
      <c r="P129" s="243" t="s">
        <v>423</v>
      </c>
      <c r="Q129" s="243">
        <v>599059</v>
      </c>
      <c r="R129" s="243">
        <v>2</v>
      </c>
      <c r="S129" s="243"/>
      <c r="T129" s="243"/>
      <c r="U129" s="243">
        <v>11</v>
      </c>
      <c r="V129" s="280" t="s">
        <v>274</v>
      </c>
      <c r="W129" s="312">
        <v>24000000</v>
      </c>
      <c r="X129" s="312">
        <v>24000000</v>
      </c>
      <c r="Y129" s="254" t="s">
        <v>61</v>
      </c>
      <c r="Z129" s="254" t="s">
        <v>49</v>
      </c>
      <c r="AA129" s="254" t="s">
        <v>473</v>
      </c>
    </row>
    <row r="130" spans="1:27" ht="407.25" customHeight="1" x14ac:dyDescent="0.7">
      <c r="A130" s="253">
        <v>106</v>
      </c>
      <c r="B130" s="217" t="s">
        <v>235</v>
      </c>
      <c r="C130" s="217" t="s">
        <v>475</v>
      </c>
      <c r="D130" s="253" t="s">
        <v>273</v>
      </c>
      <c r="E130" s="268" t="s">
        <v>456</v>
      </c>
      <c r="F130" s="217" t="s">
        <v>58</v>
      </c>
      <c r="G130" s="217">
        <v>1</v>
      </c>
      <c r="H130" s="217" t="s">
        <v>65</v>
      </c>
      <c r="I130" s="253">
        <v>6</v>
      </c>
      <c r="J130" s="217" t="s">
        <v>377</v>
      </c>
      <c r="K130" s="217" t="s">
        <v>114</v>
      </c>
      <c r="L130" s="243" t="s">
        <v>115</v>
      </c>
      <c r="M130" s="256" t="s">
        <v>210</v>
      </c>
      <c r="N130" s="243" t="s">
        <v>209</v>
      </c>
      <c r="O130" s="243">
        <v>7</v>
      </c>
      <c r="P130" s="243" t="s">
        <v>423</v>
      </c>
      <c r="Q130" s="243">
        <v>599059</v>
      </c>
      <c r="R130" s="243">
        <v>2</v>
      </c>
      <c r="S130" s="243"/>
      <c r="T130" s="243"/>
      <c r="U130" s="243">
        <v>11</v>
      </c>
      <c r="V130" s="280" t="s">
        <v>274</v>
      </c>
      <c r="W130" s="312">
        <v>18000000</v>
      </c>
      <c r="X130" s="312">
        <v>18000000</v>
      </c>
      <c r="Y130" s="254" t="s">
        <v>61</v>
      </c>
      <c r="Z130" s="254" t="s">
        <v>49</v>
      </c>
      <c r="AA130" s="254" t="s">
        <v>473</v>
      </c>
    </row>
    <row r="131" spans="1:27" ht="407.25" customHeight="1" x14ac:dyDescent="0.7">
      <c r="A131" s="253">
        <v>107</v>
      </c>
      <c r="B131" s="217" t="s">
        <v>235</v>
      </c>
      <c r="C131" s="217" t="s">
        <v>475</v>
      </c>
      <c r="D131" s="253" t="s">
        <v>273</v>
      </c>
      <c r="E131" s="268" t="s">
        <v>457</v>
      </c>
      <c r="F131" s="217" t="s">
        <v>58</v>
      </c>
      <c r="G131" s="217">
        <v>1</v>
      </c>
      <c r="H131" s="217" t="s">
        <v>65</v>
      </c>
      <c r="I131" s="253">
        <v>6</v>
      </c>
      <c r="J131" s="217" t="s">
        <v>377</v>
      </c>
      <c r="K131" s="217" t="s">
        <v>114</v>
      </c>
      <c r="L131" s="243" t="s">
        <v>115</v>
      </c>
      <c r="M131" s="256" t="s">
        <v>210</v>
      </c>
      <c r="N131" s="243" t="s">
        <v>209</v>
      </c>
      <c r="O131" s="243">
        <v>7</v>
      </c>
      <c r="P131" s="243" t="s">
        <v>423</v>
      </c>
      <c r="Q131" s="243">
        <v>599059</v>
      </c>
      <c r="R131" s="243">
        <v>2</v>
      </c>
      <c r="S131" s="243"/>
      <c r="T131" s="243"/>
      <c r="U131" s="243">
        <v>11</v>
      </c>
      <c r="V131" s="280" t="s">
        <v>274</v>
      </c>
      <c r="W131" s="312">
        <v>30000000</v>
      </c>
      <c r="X131" s="312">
        <v>30000000</v>
      </c>
      <c r="Y131" s="254" t="s">
        <v>61</v>
      </c>
      <c r="Z131" s="254" t="s">
        <v>49</v>
      </c>
      <c r="AA131" s="254" t="s">
        <v>473</v>
      </c>
    </row>
    <row r="132" spans="1:27" ht="407.25" customHeight="1" x14ac:dyDescent="0.7">
      <c r="A132" s="253">
        <v>108</v>
      </c>
      <c r="B132" s="217" t="s">
        <v>235</v>
      </c>
      <c r="C132" s="217" t="s">
        <v>475</v>
      </c>
      <c r="D132" s="253" t="s">
        <v>273</v>
      </c>
      <c r="E132" s="268" t="s">
        <v>458</v>
      </c>
      <c r="F132" s="217" t="s">
        <v>58</v>
      </c>
      <c r="G132" s="217">
        <v>1</v>
      </c>
      <c r="H132" s="217" t="s">
        <v>65</v>
      </c>
      <c r="I132" s="253">
        <v>6</v>
      </c>
      <c r="J132" s="217" t="s">
        <v>377</v>
      </c>
      <c r="K132" s="217" t="s">
        <v>114</v>
      </c>
      <c r="L132" s="243" t="s">
        <v>115</v>
      </c>
      <c r="M132" s="256" t="s">
        <v>210</v>
      </c>
      <c r="N132" s="243" t="s">
        <v>209</v>
      </c>
      <c r="O132" s="243">
        <v>7</v>
      </c>
      <c r="P132" s="243" t="s">
        <v>423</v>
      </c>
      <c r="Q132" s="243">
        <v>599059</v>
      </c>
      <c r="R132" s="243">
        <v>2</v>
      </c>
      <c r="S132" s="243"/>
      <c r="T132" s="243"/>
      <c r="U132" s="243">
        <v>11</v>
      </c>
      <c r="V132" s="280" t="s">
        <v>274</v>
      </c>
      <c r="W132" s="312">
        <v>38000000</v>
      </c>
      <c r="X132" s="312">
        <v>38000000</v>
      </c>
      <c r="Y132" s="254" t="s">
        <v>61</v>
      </c>
      <c r="Z132" s="254" t="s">
        <v>49</v>
      </c>
      <c r="AA132" s="254" t="s">
        <v>473</v>
      </c>
    </row>
    <row r="133" spans="1:27" ht="407.25" customHeight="1" x14ac:dyDescent="0.7">
      <c r="A133" s="253">
        <v>109</v>
      </c>
      <c r="B133" s="217" t="s">
        <v>235</v>
      </c>
      <c r="C133" s="217" t="s">
        <v>475</v>
      </c>
      <c r="D133" s="253" t="s">
        <v>273</v>
      </c>
      <c r="E133" s="268" t="s">
        <v>459</v>
      </c>
      <c r="F133" s="217" t="s">
        <v>58</v>
      </c>
      <c r="G133" s="217">
        <v>1</v>
      </c>
      <c r="H133" s="217" t="s">
        <v>65</v>
      </c>
      <c r="I133" s="253">
        <v>6</v>
      </c>
      <c r="J133" s="217" t="s">
        <v>377</v>
      </c>
      <c r="K133" s="217" t="s">
        <v>114</v>
      </c>
      <c r="L133" s="243" t="s">
        <v>115</v>
      </c>
      <c r="M133" s="256" t="s">
        <v>210</v>
      </c>
      <c r="N133" s="243" t="s">
        <v>209</v>
      </c>
      <c r="O133" s="243">
        <v>7</v>
      </c>
      <c r="P133" s="243" t="s">
        <v>423</v>
      </c>
      <c r="Q133" s="243">
        <v>599059</v>
      </c>
      <c r="R133" s="243">
        <v>2</v>
      </c>
      <c r="S133" s="243"/>
      <c r="T133" s="243"/>
      <c r="U133" s="243">
        <v>11</v>
      </c>
      <c r="V133" s="280" t="s">
        <v>274</v>
      </c>
      <c r="W133" s="312">
        <v>38000000</v>
      </c>
      <c r="X133" s="312">
        <v>38000000</v>
      </c>
      <c r="Y133" s="254" t="s">
        <v>61</v>
      </c>
      <c r="Z133" s="254" t="s">
        <v>49</v>
      </c>
      <c r="AA133" s="254" t="s">
        <v>473</v>
      </c>
    </row>
    <row r="134" spans="1:27" ht="407.25" customHeight="1" x14ac:dyDescent="0.7">
      <c r="A134" s="253">
        <v>110</v>
      </c>
      <c r="B134" s="217" t="s">
        <v>235</v>
      </c>
      <c r="C134" s="217" t="s">
        <v>475</v>
      </c>
      <c r="D134" s="253" t="s">
        <v>273</v>
      </c>
      <c r="E134" s="268" t="s">
        <v>460</v>
      </c>
      <c r="F134" s="217" t="s">
        <v>58</v>
      </c>
      <c r="G134" s="217">
        <v>1</v>
      </c>
      <c r="H134" s="217" t="s">
        <v>65</v>
      </c>
      <c r="I134" s="253">
        <v>6</v>
      </c>
      <c r="J134" s="217" t="s">
        <v>377</v>
      </c>
      <c r="K134" s="217" t="s">
        <v>114</v>
      </c>
      <c r="L134" s="243" t="s">
        <v>115</v>
      </c>
      <c r="M134" s="256" t="s">
        <v>210</v>
      </c>
      <c r="N134" s="243" t="s">
        <v>209</v>
      </c>
      <c r="O134" s="243">
        <v>7</v>
      </c>
      <c r="P134" s="243" t="s">
        <v>423</v>
      </c>
      <c r="Q134" s="243">
        <v>599059</v>
      </c>
      <c r="R134" s="243">
        <v>2</v>
      </c>
      <c r="S134" s="243"/>
      <c r="T134" s="243"/>
      <c r="U134" s="243">
        <v>11</v>
      </c>
      <c r="V134" s="280" t="s">
        <v>274</v>
      </c>
      <c r="W134" s="312">
        <v>34000000</v>
      </c>
      <c r="X134" s="312">
        <v>34000000</v>
      </c>
      <c r="Y134" s="254" t="s">
        <v>61</v>
      </c>
      <c r="Z134" s="254" t="s">
        <v>49</v>
      </c>
      <c r="AA134" s="254" t="s">
        <v>473</v>
      </c>
    </row>
    <row r="135" spans="1:27" ht="407.25" customHeight="1" x14ac:dyDescent="0.7">
      <c r="A135" s="253">
        <v>111</v>
      </c>
      <c r="B135" s="217" t="s">
        <v>235</v>
      </c>
      <c r="C135" s="217" t="s">
        <v>475</v>
      </c>
      <c r="D135" s="253" t="s">
        <v>273</v>
      </c>
      <c r="E135" s="268" t="s">
        <v>461</v>
      </c>
      <c r="F135" s="217" t="s">
        <v>58</v>
      </c>
      <c r="G135" s="217">
        <v>1</v>
      </c>
      <c r="H135" s="217" t="s">
        <v>65</v>
      </c>
      <c r="I135" s="253">
        <v>6</v>
      </c>
      <c r="J135" s="217" t="s">
        <v>377</v>
      </c>
      <c r="K135" s="217" t="s">
        <v>114</v>
      </c>
      <c r="L135" s="243" t="s">
        <v>115</v>
      </c>
      <c r="M135" s="256" t="s">
        <v>210</v>
      </c>
      <c r="N135" s="243" t="s">
        <v>209</v>
      </c>
      <c r="O135" s="243">
        <v>7</v>
      </c>
      <c r="P135" s="243" t="s">
        <v>423</v>
      </c>
      <c r="Q135" s="243">
        <v>599059</v>
      </c>
      <c r="R135" s="243">
        <v>2</v>
      </c>
      <c r="S135" s="243"/>
      <c r="T135" s="243"/>
      <c r="U135" s="243">
        <v>11</v>
      </c>
      <c r="V135" s="280" t="s">
        <v>274</v>
      </c>
      <c r="W135" s="312">
        <v>31000000</v>
      </c>
      <c r="X135" s="312">
        <v>31000000</v>
      </c>
      <c r="Y135" s="254" t="s">
        <v>61</v>
      </c>
      <c r="Z135" s="254" t="s">
        <v>49</v>
      </c>
      <c r="AA135" s="254" t="s">
        <v>473</v>
      </c>
    </row>
    <row r="136" spans="1:27" ht="407.25" customHeight="1" x14ac:dyDescent="0.7">
      <c r="A136" s="253">
        <v>112</v>
      </c>
      <c r="B136" s="217" t="s">
        <v>235</v>
      </c>
      <c r="C136" s="254" t="s">
        <v>487</v>
      </c>
      <c r="D136" s="253" t="s">
        <v>273</v>
      </c>
      <c r="E136" s="268" t="s">
        <v>462</v>
      </c>
      <c r="F136" s="217" t="s">
        <v>58</v>
      </c>
      <c r="G136" s="217">
        <v>1</v>
      </c>
      <c r="H136" s="217" t="s">
        <v>65</v>
      </c>
      <c r="I136" s="253" t="s">
        <v>476</v>
      </c>
      <c r="J136" s="217" t="s">
        <v>377</v>
      </c>
      <c r="K136" s="217" t="s">
        <v>114</v>
      </c>
      <c r="L136" s="243" t="s">
        <v>115</v>
      </c>
      <c r="M136" s="256" t="s">
        <v>210</v>
      </c>
      <c r="N136" s="243" t="s">
        <v>209</v>
      </c>
      <c r="O136" s="243">
        <v>7</v>
      </c>
      <c r="P136" s="243" t="s">
        <v>423</v>
      </c>
      <c r="Q136" s="243">
        <v>599059</v>
      </c>
      <c r="R136" s="243">
        <v>2</v>
      </c>
      <c r="S136" s="243"/>
      <c r="T136" s="243"/>
      <c r="U136" s="243">
        <v>11</v>
      </c>
      <c r="V136" s="280" t="s">
        <v>274</v>
      </c>
      <c r="W136" s="312" t="s">
        <v>488</v>
      </c>
      <c r="X136" s="312" t="s">
        <v>488</v>
      </c>
      <c r="Y136" s="254" t="s">
        <v>61</v>
      </c>
      <c r="Z136" s="254" t="s">
        <v>49</v>
      </c>
      <c r="AA136" s="254" t="s">
        <v>477</v>
      </c>
    </row>
    <row r="137" spans="1:27" ht="407.25" customHeight="1" x14ac:dyDescent="0.7">
      <c r="A137" s="253">
        <v>113</v>
      </c>
      <c r="B137" s="217" t="s">
        <v>235</v>
      </c>
      <c r="C137" s="254" t="s">
        <v>487</v>
      </c>
      <c r="D137" s="253" t="s">
        <v>273</v>
      </c>
      <c r="E137" s="268" t="s">
        <v>463</v>
      </c>
      <c r="F137" s="217" t="s">
        <v>58</v>
      </c>
      <c r="G137" s="217">
        <v>1</v>
      </c>
      <c r="H137" s="217" t="s">
        <v>65</v>
      </c>
      <c r="I137" s="253" t="s">
        <v>476</v>
      </c>
      <c r="J137" s="217" t="s">
        <v>377</v>
      </c>
      <c r="K137" s="217" t="s">
        <v>114</v>
      </c>
      <c r="L137" s="243" t="s">
        <v>115</v>
      </c>
      <c r="M137" s="256" t="s">
        <v>210</v>
      </c>
      <c r="N137" s="243" t="s">
        <v>209</v>
      </c>
      <c r="O137" s="243">
        <v>7</v>
      </c>
      <c r="P137" s="243" t="s">
        <v>423</v>
      </c>
      <c r="Q137" s="243">
        <v>599059</v>
      </c>
      <c r="R137" s="243">
        <v>2</v>
      </c>
      <c r="S137" s="243"/>
      <c r="T137" s="243"/>
      <c r="U137" s="243">
        <v>11</v>
      </c>
      <c r="V137" s="280" t="s">
        <v>274</v>
      </c>
      <c r="W137" s="312" t="s">
        <v>488</v>
      </c>
      <c r="X137" s="312" t="s">
        <v>488</v>
      </c>
      <c r="Y137" s="254" t="s">
        <v>61</v>
      </c>
      <c r="Z137" s="254" t="s">
        <v>49</v>
      </c>
      <c r="AA137" s="254" t="s">
        <v>477</v>
      </c>
    </row>
    <row r="138" spans="1:27" ht="407.25" customHeight="1" x14ac:dyDescent="0.7">
      <c r="A138" s="253">
        <v>114</v>
      </c>
      <c r="B138" s="217" t="s">
        <v>483</v>
      </c>
      <c r="C138" s="254" t="s">
        <v>270</v>
      </c>
      <c r="D138" s="253" t="s">
        <v>273</v>
      </c>
      <c r="E138" s="268" t="s">
        <v>464</v>
      </c>
      <c r="F138" s="217" t="s">
        <v>58</v>
      </c>
      <c r="G138" s="217">
        <v>1</v>
      </c>
      <c r="H138" s="217" t="s">
        <v>276</v>
      </c>
      <c r="I138" s="253">
        <v>2</v>
      </c>
      <c r="J138" s="217" t="s">
        <v>377</v>
      </c>
      <c r="K138" s="217" t="s">
        <v>114</v>
      </c>
      <c r="L138" s="254" t="s">
        <v>115</v>
      </c>
      <c r="M138" s="254" t="s">
        <v>210</v>
      </c>
      <c r="N138" s="254" t="s">
        <v>209</v>
      </c>
      <c r="O138" s="254">
        <v>7</v>
      </c>
      <c r="P138" s="282" t="s">
        <v>423</v>
      </c>
      <c r="Q138" s="282">
        <v>599059</v>
      </c>
      <c r="R138" s="282">
        <v>2</v>
      </c>
      <c r="S138" s="254"/>
      <c r="T138" s="254"/>
      <c r="U138" s="254">
        <v>11</v>
      </c>
      <c r="V138" s="280" t="s">
        <v>274</v>
      </c>
      <c r="W138" s="312">
        <v>16901408</v>
      </c>
      <c r="X138" s="312">
        <v>16901408</v>
      </c>
      <c r="Y138" s="254" t="s">
        <v>61</v>
      </c>
      <c r="Z138" s="254" t="s">
        <v>49</v>
      </c>
      <c r="AA138" s="254" t="s">
        <v>478</v>
      </c>
    </row>
    <row r="139" spans="1:27" ht="407.25" customHeight="1" x14ac:dyDescent="0.7">
      <c r="A139" s="253">
        <v>115</v>
      </c>
      <c r="B139" s="217" t="s">
        <v>483</v>
      </c>
      <c r="C139" s="254" t="s">
        <v>219</v>
      </c>
      <c r="D139" s="253" t="s">
        <v>273</v>
      </c>
      <c r="E139" s="268" t="s">
        <v>465</v>
      </c>
      <c r="F139" s="217" t="s">
        <v>58</v>
      </c>
      <c r="G139" s="217">
        <v>1</v>
      </c>
      <c r="H139" s="217" t="s">
        <v>65</v>
      </c>
      <c r="I139" s="253">
        <v>3</v>
      </c>
      <c r="J139" s="217" t="s">
        <v>377</v>
      </c>
      <c r="K139" s="217" t="s">
        <v>114</v>
      </c>
      <c r="L139" s="254" t="s">
        <v>115</v>
      </c>
      <c r="M139" s="254" t="s">
        <v>210</v>
      </c>
      <c r="N139" s="254" t="s">
        <v>209</v>
      </c>
      <c r="O139" s="254">
        <v>7</v>
      </c>
      <c r="P139" s="282" t="s">
        <v>423</v>
      </c>
      <c r="Q139" s="282">
        <v>599059</v>
      </c>
      <c r="R139" s="282">
        <v>2</v>
      </c>
      <c r="S139" s="254"/>
      <c r="T139" s="254"/>
      <c r="U139" s="254">
        <v>11</v>
      </c>
      <c r="V139" s="280" t="s">
        <v>274</v>
      </c>
      <c r="W139" s="312">
        <v>16900000</v>
      </c>
      <c r="X139" s="312">
        <v>16900000</v>
      </c>
      <c r="Y139" s="254" t="s">
        <v>61</v>
      </c>
      <c r="Z139" s="254" t="s">
        <v>49</v>
      </c>
      <c r="AA139" s="254" t="s">
        <v>479</v>
      </c>
    </row>
    <row r="140" spans="1:27" ht="407.25" customHeight="1" x14ac:dyDescent="0.7">
      <c r="A140" s="253">
        <v>116</v>
      </c>
      <c r="B140" s="217" t="s">
        <v>483</v>
      </c>
      <c r="C140" s="254" t="s">
        <v>219</v>
      </c>
      <c r="D140" s="253" t="s">
        <v>273</v>
      </c>
      <c r="E140" s="268" t="s">
        <v>466</v>
      </c>
      <c r="F140" s="217" t="s">
        <v>58</v>
      </c>
      <c r="G140" s="217">
        <v>1</v>
      </c>
      <c r="H140" s="217" t="s">
        <v>65</v>
      </c>
      <c r="I140" s="253">
        <v>6</v>
      </c>
      <c r="J140" s="217" t="s">
        <v>377</v>
      </c>
      <c r="K140" s="217" t="s">
        <v>114</v>
      </c>
      <c r="L140" s="254" t="s">
        <v>115</v>
      </c>
      <c r="M140" s="254" t="s">
        <v>210</v>
      </c>
      <c r="N140" s="254" t="s">
        <v>209</v>
      </c>
      <c r="O140" s="254">
        <v>7</v>
      </c>
      <c r="P140" s="282" t="s">
        <v>423</v>
      </c>
      <c r="Q140" s="282">
        <v>599059</v>
      </c>
      <c r="R140" s="282">
        <v>2</v>
      </c>
      <c r="S140" s="254"/>
      <c r="T140" s="254"/>
      <c r="U140" s="254">
        <v>11</v>
      </c>
      <c r="V140" s="280" t="s">
        <v>274</v>
      </c>
      <c r="W140" s="312">
        <v>50000000</v>
      </c>
      <c r="X140" s="312">
        <v>50000000</v>
      </c>
      <c r="Y140" s="254" t="s">
        <v>61</v>
      </c>
      <c r="Z140" s="254" t="s">
        <v>49</v>
      </c>
      <c r="AA140" s="254" t="s">
        <v>479</v>
      </c>
    </row>
    <row r="141" spans="1:27" ht="407.25" customHeight="1" x14ac:dyDescent="0.7">
      <c r="A141" s="253">
        <v>117</v>
      </c>
      <c r="B141" s="217" t="s">
        <v>483</v>
      </c>
      <c r="C141" s="254" t="s">
        <v>219</v>
      </c>
      <c r="D141" s="253" t="s">
        <v>273</v>
      </c>
      <c r="E141" s="268" t="s">
        <v>467</v>
      </c>
      <c r="F141" s="217" t="s">
        <v>58</v>
      </c>
      <c r="G141" s="217">
        <v>1</v>
      </c>
      <c r="H141" s="217" t="s">
        <v>65</v>
      </c>
      <c r="I141" s="253">
        <v>2</v>
      </c>
      <c r="J141" s="217" t="s">
        <v>377</v>
      </c>
      <c r="K141" s="217" t="s">
        <v>114</v>
      </c>
      <c r="L141" s="254" t="s">
        <v>115</v>
      </c>
      <c r="M141" s="254" t="s">
        <v>210</v>
      </c>
      <c r="N141" s="254" t="s">
        <v>209</v>
      </c>
      <c r="O141" s="254">
        <v>7</v>
      </c>
      <c r="P141" s="282" t="s">
        <v>423</v>
      </c>
      <c r="Q141" s="282">
        <v>599059</v>
      </c>
      <c r="R141" s="282">
        <v>2</v>
      </c>
      <c r="S141" s="254"/>
      <c r="T141" s="254"/>
      <c r="U141" s="254">
        <v>11</v>
      </c>
      <c r="V141" s="280" t="s">
        <v>274</v>
      </c>
      <c r="W141" s="312">
        <v>11267606</v>
      </c>
      <c r="X141" s="312">
        <v>11267606</v>
      </c>
      <c r="Y141" s="254" t="s">
        <v>61</v>
      </c>
      <c r="Z141" s="254" t="s">
        <v>49</v>
      </c>
      <c r="AA141" s="254" t="s">
        <v>479</v>
      </c>
    </row>
    <row r="142" spans="1:27" ht="407.25" customHeight="1" x14ac:dyDescent="0.7">
      <c r="A142" s="253">
        <v>118</v>
      </c>
      <c r="B142" s="217" t="s">
        <v>483</v>
      </c>
      <c r="C142" s="254" t="s">
        <v>219</v>
      </c>
      <c r="D142" s="253" t="s">
        <v>273</v>
      </c>
      <c r="E142" s="268" t="s">
        <v>468</v>
      </c>
      <c r="F142" s="217" t="s">
        <v>58</v>
      </c>
      <c r="G142" s="217">
        <v>1</v>
      </c>
      <c r="H142" s="217" t="s">
        <v>65</v>
      </c>
      <c r="I142" s="253">
        <v>2</v>
      </c>
      <c r="J142" s="217" t="s">
        <v>377</v>
      </c>
      <c r="K142" s="217" t="s">
        <v>114</v>
      </c>
      <c r="L142" s="254" t="s">
        <v>115</v>
      </c>
      <c r="M142" s="254" t="s">
        <v>210</v>
      </c>
      <c r="N142" s="254" t="s">
        <v>209</v>
      </c>
      <c r="O142" s="254">
        <v>7</v>
      </c>
      <c r="P142" s="282" t="s">
        <v>423</v>
      </c>
      <c r="Q142" s="282">
        <v>599059</v>
      </c>
      <c r="R142" s="282">
        <v>2</v>
      </c>
      <c r="S142" s="254"/>
      <c r="T142" s="254"/>
      <c r="U142" s="254">
        <v>11</v>
      </c>
      <c r="V142" s="280" t="s">
        <v>274</v>
      </c>
      <c r="W142" s="312">
        <v>11267606</v>
      </c>
      <c r="X142" s="312">
        <v>11267606</v>
      </c>
      <c r="Y142" s="254" t="s">
        <v>61</v>
      </c>
      <c r="Z142" s="254" t="s">
        <v>49</v>
      </c>
      <c r="AA142" s="254" t="s">
        <v>479</v>
      </c>
    </row>
    <row r="143" spans="1:27" ht="407.25" customHeight="1" x14ac:dyDescent="0.7">
      <c r="A143" s="253">
        <v>119</v>
      </c>
      <c r="B143" s="217" t="s">
        <v>483</v>
      </c>
      <c r="C143" s="254" t="s">
        <v>219</v>
      </c>
      <c r="D143" s="253" t="s">
        <v>273</v>
      </c>
      <c r="E143" s="268" t="s">
        <v>469</v>
      </c>
      <c r="F143" s="217" t="s">
        <v>58</v>
      </c>
      <c r="G143" s="217">
        <v>1</v>
      </c>
      <c r="H143" s="217" t="s">
        <v>65</v>
      </c>
      <c r="I143" s="253">
        <v>5</v>
      </c>
      <c r="J143" s="217" t="s">
        <v>377</v>
      </c>
      <c r="K143" s="217" t="s">
        <v>114</v>
      </c>
      <c r="L143" s="254" t="s">
        <v>115</v>
      </c>
      <c r="M143" s="254" t="s">
        <v>210</v>
      </c>
      <c r="N143" s="254" t="s">
        <v>209</v>
      </c>
      <c r="O143" s="254">
        <v>7</v>
      </c>
      <c r="P143" s="282" t="s">
        <v>423</v>
      </c>
      <c r="Q143" s="282">
        <v>599059</v>
      </c>
      <c r="R143" s="282">
        <v>2</v>
      </c>
      <c r="S143" s="254"/>
      <c r="T143" s="254"/>
      <c r="U143" s="254">
        <v>11</v>
      </c>
      <c r="V143" s="280" t="s">
        <v>274</v>
      </c>
      <c r="W143" s="312">
        <v>35280000</v>
      </c>
      <c r="X143" s="312">
        <v>35280000</v>
      </c>
      <c r="Y143" s="254" t="s">
        <v>61</v>
      </c>
      <c r="Z143" s="254" t="s">
        <v>49</v>
      </c>
      <c r="AA143" s="254" t="s">
        <v>479</v>
      </c>
    </row>
    <row r="144" spans="1:27" ht="407.25" customHeight="1" x14ac:dyDescent="0.7">
      <c r="A144" s="253">
        <v>120</v>
      </c>
      <c r="B144" s="217" t="s">
        <v>483</v>
      </c>
      <c r="C144" s="254" t="s">
        <v>219</v>
      </c>
      <c r="D144" s="253" t="s">
        <v>273</v>
      </c>
      <c r="E144" s="268" t="s">
        <v>470</v>
      </c>
      <c r="F144" s="217" t="s">
        <v>58</v>
      </c>
      <c r="G144" s="217">
        <v>1</v>
      </c>
      <c r="H144" s="217" t="s">
        <v>65</v>
      </c>
      <c r="I144" s="253">
        <v>5</v>
      </c>
      <c r="J144" s="217" t="s">
        <v>377</v>
      </c>
      <c r="K144" s="217" t="s">
        <v>114</v>
      </c>
      <c r="L144" s="254" t="s">
        <v>115</v>
      </c>
      <c r="M144" s="254" t="s">
        <v>210</v>
      </c>
      <c r="N144" s="254" t="s">
        <v>209</v>
      </c>
      <c r="O144" s="254">
        <v>7</v>
      </c>
      <c r="P144" s="282" t="s">
        <v>423</v>
      </c>
      <c r="Q144" s="282">
        <v>599059</v>
      </c>
      <c r="R144" s="282">
        <v>2</v>
      </c>
      <c r="S144" s="254"/>
      <c r="T144" s="254"/>
      <c r="U144" s="254">
        <v>11</v>
      </c>
      <c r="V144" s="280" t="s">
        <v>274</v>
      </c>
      <c r="W144" s="312">
        <v>35280000</v>
      </c>
      <c r="X144" s="312">
        <v>35280000</v>
      </c>
      <c r="Y144" s="254" t="s">
        <v>61</v>
      </c>
      <c r="Z144" s="254" t="s">
        <v>49</v>
      </c>
      <c r="AA144" s="254" t="s">
        <v>479</v>
      </c>
    </row>
    <row r="145" spans="1:27" ht="368.25" customHeight="1" x14ac:dyDescent="0.7">
      <c r="A145" s="253">
        <v>121</v>
      </c>
      <c r="B145" s="217" t="s">
        <v>266</v>
      </c>
      <c r="C145" s="254" t="s">
        <v>420</v>
      </c>
      <c r="D145" s="253" t="s">
        <v>273</v>
      </c>
      <c r="E145" s="268" t="s">
        <v>471</v>
      </c>
      <c r="F145" s="217" t="s">
        <v>58</v>
      </c>
      <c r="G145" s="217">
        <v>1</v>
      </c>
      <c r="H145" s="217" t="s">
        <v>65</v>
      </c>
      <c r="I145" s="253">
        <v>6</v>
      </c>
      <c r="J145" s="217" t="s">
        <v>377</v>
      </c>
      <c r="K145" s="217" t="s">
        <v>114</v>
      </c>
      <c r="L145" s="254" t="s">
        <v>115</v>
      </c>
      <c r="M145" s="254" t="s">
        <v>210</v>
      </c>
      <c r="N145" s="254" t="s">
        <v>209</v>
      </c>
      <c r="O145" s="254">
        <v>7</v>
      </c>
      <c r="P145" s="282" t="s">
        <v>423</v>
      </c>
      <c r="Q145" s="282">
        <v>599059</v>
      </c>
      <c r="R145" s="282">
        <v>2</v>
      </c>
      <c r="S145" s="254"/>
      <c r="T145" s="254"/>
      <c r="U145" s="254">
        <v>11</v>
      </c>
      <c r="V145" s="280" t="s">
        <v>253</v>
      </c>
      <c r="W145" s="312">
        <v>12720000</v>
      </c>
      <c r="X145" s="312">
        <v>12720000</v>
      </c>
      <c r="Y145" s="254" t="s">
        <v>61</v>
      </c>
      <c r="Z145" s="254" t="s">
        <v>49</v>
      </c>
      <c r="AA145" s="254" t="s">
        <v>248</v>
      </c>
    </row>
    <row r="146" spans="1:27" ht="204.75" customHeight="1" x14ac:dyDescent="0.7">
      <c r="A146" s="253">
        <v>122</v>
      </c>
      <c r="B146" s="253"/>
      <c r="C146" s="217" t="s">
        <v>474</v>
      </c>
      <c r="D146" s="253">
        <v>84131503</v>
      </c>
      <c r="E146" s="268" t="s">
        <v>489</v>
      </c>
      <c r="F146" s="217" t="s">
        <v>58</v>
      </c>
      <c r="G146" s="217">
        <v>1</v>
      </c>
      <c r="H146" s="217" t="s">
        <v>65</v>
      </c>
      <c r="I146" s="253">
        <v>12</v>
      </c>
      <c r="J146" s="217" t="s">
        <v>391</v>
      </c>
      <c r="K146" s="217" t="s">
        <v>60</v>
      </c>
      <c r="L146" s="243" t="s">
        <v>92</v>
      </c>
      <c r="M146" s="243" t="s">
        <v>94</v>
      </c>
      <c r="N146" s="243" t="s">
        <v>94</v>
      </c>
      <c r="O146" s="243" t="s">
        <v>94</v>
      </c>
      <c r="P146" s="256" t="s">
        <v>104</v>
      </c>
      <c r="Q146" s="256" t="s">
        <v>95</v>
      </c>
      <c r="R146" s="256" t="s">
        <v>105</v>
      </c>
      <c r="S146" s="243">
        <v>5</v>
      </c>
      <c r="T146" s="243"/>
      <c r="U146" s="243">
        <v>5</v>
      </c>
      <c r="V146" s="280" t="s">
        <v>53</v>
      </c>
      <c r="W146" s="312">
        <v>4576711</v>
      </c>
      <c r="X146" s="312">
        <v>4576711</v>
      </c>
      <c r="Y146" s="254" t="s">
        <v>61</v>
      </c>
      <c r="Z146" s="254" t="s">
        <v>49</v>
      </c>
      <c r="AA146" s="254" t="s">
        <v>173</v>
      </c>
    </row>
    <row r="147" spans="1:27" ht="339" customHeight="1" x14ac:dyDescent="0.7">
      <c r="A147" s="253">
        <v>123</v>
      </c>
      <c r="B147" s="282" t="s">
        <v>482</v>
      </c>
      <c r="C147" s="254" t="s">
        <v>350</v>
      </c>
      <c r="D147" s="254" t="s">
        <v>273</v>
      </c>
      <c r="E147" s="268" t="s">
        <v>472</v>
      </c>
      <c r="F147" s="254" t="s">
        <v>58</v>
      </c>
      <c r="G147" s="254">
        <v>1</v>
      </c>
      <c r="H147" s="254" t="s">
        <v>65</v>
      </c>
      <c r="I147" s="254">
        <v>6</v>
      </c>
      <c r="J147" s="254" t="s">
        <v>202</v>
      </c>
      <c r="K147" s="254" t="s">
        <v>114</v>
      </c>
      <c r="L147" s="254" t="s">
        <v>115</v>
      </c>
      <c r="M147" s="254" t="s">
        <v>210</v>
      </c>
      <c r="N147" s="254" t="s">
        <v>209</v>
      </c>
      <c r="O147" s="254" t="s">
        <v>112</v>
      </c>
      <c r="P147" s="282" t="s">
        <v>423</v>
      </c>
      <c r="Q147" s="282">
        <v>50004</v>
      </c>
      <c r="R147" s="282">
        <v>2</v>
      </c>
      <c r="S147" s="254"/>
      <c r="T147" s="254"/>
      <c r="U147" s="254">
        <v>11</v>
      </c>
      <c r="V147" s="280" t="s">
        <v>253</v>
      </c>
      <c r="W147" s="313">
        <v>49920000</v>
      </c>
      <c r="X147" s="313">
        <v>49920000</v>
      </c>
      <c r="Y147" s="254" t="s">
        <v>61</v>
      </c>
      <c r="Z147" s="254" t="s">
        <v>49</v>
      </c>
      <c r="AA147" s="254" t="s">
        <v>481</v>
      </c>
    </row>
    <row r="148" spans="1:27" ht="335.25" customHeight="1" x14ac:dyDescent="0.7">
      <c r="A148" s="253">
        <v>124</v>
      </c>
      <c r="B148" s="254" t="s">
        <v>486</v>
      </c>
      <c r="C148" s="254" t="s">
        <v>420</v>
      </c>
      <c r="D148" s="254" t="s">
        <v>273</v>
      </c>
      <c r="E148" s="254" t="s">
        <v>490</v>
      </c>
      <c r="F148" s="254" t="s">
        <v>58</v>
      </c>
      <c r="G148" s="254">
        <v>1</v>
      </c>
      <c r="H148" s="254" t="s">
        <v>65</v>
      </c>
      <c r="I148" s="254">
        <v>6</v>
      </c>
      <c r="J148" s="254" t="s">
        <v>202</v>
      </c>
      <c r="K148" s="254" t="s">
        <v>114</v>
      </c>
      <c r="L148" s="254" t="s">
        <v>115</v>
      </c>
      <c r="M148" s="254" t="s">
        <v>210</v>
      </c>
      <c r="N148" s="254" t="s">
        <v>209</v>
      </c>
      <c r="O148" s="254">
        <v>7</v>
      </c>
      <c r="P148" s="254" t="s">
        <v>423</v>
      </c>
      <c r="Q148" s="254">
        <v>599059</v>
      </c>
      <c r="R148" s="254">
        <v>2</v>
      </c>
      <c r="S148" s="254"/>
      <c r="T148" s="254"/>
      <c r="U148" s="254">
        <v>11</v>
      </c>
      <c r="V148" s="284" t="s">
        <v>485</v>
      </c>
      <c r="W148" s="313">
        <v>48000000</v>
      </c>
      <c r="X148" s="313">
        <v>48000000</v>
      </c>
      <c r="Y148" s="254" t="s">
        <v>61</v>
      </c>
      <c r="Z148" s="254" t="s">
        <v>49</v>
      </c>
      <c r="AA148" s="254" t="s">
        <v>378</v>
      </c>
    </row>
    <row r="149" spans="1:27" ht="335.25" customHeight="1" x14ac:dyDescent="0.7">
      <c r="A149" s="283"/>
      <c r="B149" s="281"/>
      <c r="C149" s="281"/>
      <c r="D149" s="281"/>
      <c r="E149" s="281"/>
      <c r="F149" s="281"/>
      <c r="G149" s="281"/>
      <c r="H149" s="281"/>
      <c r="I149" s="281"/>
      <c r="J149" s="281"/>
      <c r="K149" s="281"/>
      <c r="L149" s="281"/>
      <c r="M149" s="281"/>
      <c r="N149" s="281"/>
      <c r="O149" s="281"/>
      <c r="P149" s="281"/>
      <c r="Q149" s="281"/>
      <c r="R149" s="281"/>
      <c r="S149" s="281"/>
      <c r="T149" s="281"/>
      <c r="U149" s="281"/>
      <c r="V149" s="286"/>
      <c r="W149" s="314"/>
      <c r="X149" s="314"/>
      <c r="Y149" s="281"/>
      <c r="Z149" s="281"/>
      <c r="AA149" s="281"/>
    </row>
    <row r="150" spans="1:27" ht="272.45" customHeight="1" x14ac:dyDescent="0.7">
      <c r="A150" s="159"/>
      <c r="B150" s="160"/>
      <c r="C150" s="318"/>
      <c r="D150" s="161"/>
      <c r="E150" s="135"/>
      <c r="F150" s="142"/>
      <c r="G150" s="142"/>
      <c r="H150" s="136"/>
      <c r="I150" s="136"/>
      <c r="J150" s="137"/>
      <c r="K150" s="138"/>
      <c r="L150" s="138"/>
      <c r="M150" s="139"/>
      <c r="N150" s="138"/>
      <c r="O150" s="138"/>
      <c r="P150" s="140"/>
      <c r="Q150" s="141"/>
      <c r="R150" s="161"/>
      <c r="S150" s="161"/>
      <c r="T150" s="161"/>
      <c r="U150" s="161"/>
      <c r="V150" s="162"/>
      <c r="W150" s="163"/>
      <c r="X150" s="163"/>
      <c r="Y150" s="161"/>
      <c r="Z150" s="161"/>
      <c r="AA150" s="161"/>
    </row>
    <row r="151" spans="1:27" ht="272.45" customHeight="1" x14ac:dyDescent="0.9">
      <c r="E151" s="354" t="s">
        <v>492</v>
      </c>
      <c r="F151" s="354"/>
      <c r="G151" s="354"/>
      <c r="H151" s="354"/>
      <c r="I151" s="354"/>
      <c r="J151" s="354"/>
      <c r="K151" s="143"/>
      <c r="L151" s="143"/>
      <c r="M151" s="354" t="s">
        <v>402</v>
      </c>
      <c r="N151" s="354"/>
      <c r="O151" s="354"/>
      <c r="P151" s="354"/>
      <c r="Q151" s="354"/>
      <c r="R151" s="354"/>
      <c r="S151" s="354"/>
      <c r="T151" s="354"/>
      <c r="U151" s="354"/>
      <c r="V151" s="354"/>
      <c r="W151" s="354"/>
    </row>
  </sheetData>
  <autoFilter ref="A18:AR148">
    <sortState ref="A121:AR148">
      <sortCondition ref="A19:A150"/>
    </sortState>
  </autoFilter>
  <mergeCells count="20">
    <mergeCell ref="E151:J151"/>
    <mergeCell ref="M151:W151"/>
    <mergeCell ref="D16:E16"/>
    <mergeCell ref="H16:I16"/>
    <mergeCell ref="H17:I17"/>
    <mergeCell ref="E9:F9"/>
    <mergeCell ref="E10:F10"/>
    <mergeCell ref="J10:X14"/>
    <mergeCell ref="E11:F11"/>
    <mergeCell ref="E12:F12"/>
    <mergeCell ref="E13:F13"/>
    <mergeCell ref="E14:F14"/>
    <mergeCell ref="C2:AA2"/>
    <mergeCell ref="D3:E3"/>
    <mergeCell ref="E4:F4"/>
    <mergeCell ref="J4:X8"/>
    <mergeCell ref="E5:F5"/>
    <mergeCell ref="E6:F6"/>
    <mergeCell ref="E7:F7"/>
    <mergeCell ref="E8:F8"/>
  </mergeCells>
  <dataValidations count="1">
    <dataValidation type="list" allowBlank="1" showInputMessage="1" showErrorMessage="1" sqref="AR19:AR21">
      <formula1>$A$34:$A$41</formula1>
    </dataValidation>
  </dataValidations>
  <printOptions horizontalCentered="1" verticalCentered="1"/>
  <pageMargins left="0" right="0" top="0" bottom="0" header="0" footer="0"/>
  <pageSetup paperSize="518" scale="10" fitToHeight="9" orientation="landscape" r:id="rId1"/>
  <rowBreaks count="3" manualBreakCount="3">
    <brk id="122" max="26" man="1"/>
    <brk id="132" max="26" man="1"/>
    <brk id="142" max="26"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AG35 AR35 AR47</xm:sqref>
        </x14:dataValidation>
        <x14:dataValidation type="list" allowBlank="1" showInputMessage="1" showErrorMessage="1">
          <x14:formula1>
            <xm:f>'C:\PLAN COMPRAS\PLAN 2003\[plan_sice2003.xls]LISTAS'!#REF!</xm:f>
          </x14:formula1>
          <xm:sqref>AG19:AG21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3a344f3-c904-4ab4-86f5-c653124dba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797DA1F8A9D584B95AFBDB404738305" ma:contentTypeVersion="15" ma:contentTypeDescription="Crear nuevo documento." ma:contentTypeScope="" ma:versionID="9ab5ec16b60147564ffaf7f21b765875">
  <xsd:schema xmlns:xsd="http://www.w3.org/2001/XMLSchema" xmlns:xs="http://www.w3.org/2001/XMLSchema" xmlns:p="http://schemas.microsoft.com/office/2006/metadata/properties" xmlns:ns3="33a344f3-c904-4ab4-86f5-c653124dbae0" xmlns:ns4="e11c22ac-ebd3-4ad9-91ba-947ec0bfef5e" targetNamespace="http://schemas.microsoft.com/office/2006/metadata/properties" ma:root="true" ma:fieldsID="a60cda84a958995811bde01af1b9cca7" ns3:_="" ns4:_="">
    <xsd:import namespace="33a344f3-c904-4ab4-86f5-c653124dbae0"/>
    <xsd:import namespace="e11c22ac-ebd3-4ad9-91ba-947ec0bfef5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GenerationTime" minOccurs="0"/>
                <xsd:element ref="ns3:MediaServiceEventHashCode" minOccurs="0"/>
                <xsd:element ref="ns3:MediaServiceSystemTags"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344f3-c904-4ab4-86f5-c653124dba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1c22ac-ebd3-4ad9-91ba-947ec0bfef5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7DA170-D45C-470E-9DE2-F74554E14876}">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e11c22ac-ebd3-4ad9-91ba-947ec0bfef5e"/>
    <ds:schemaRef ds:uri="33a344f3-c904-4ab4-86f5-c653124dbae0"/>
    <ds:schemaRef ds:uri="http://www.w3.org/XML/1998/namespace"/>
  </ds:schemaRefs>
</ds:datastoreItem>
</file>

<file path=customXml/itemProps2.xml><?xml version="1.0" encoding="utf-8"?>
<ds:datastoreItem xmlns:ds="http://schemas.openxmlformats.org/officeDocument/2006/customXml" ds:itemID="{8CE368D5-EA36-4F41-80C5-169C898E3C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a344f3-c904-4ab4-86f5-c653124dbae0"/>
    <ds:schemaRef ds:uri="e11c22ac-ebd3-4ad9-91ba-947ec0bfef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D3EEA3-1C1F-4F33-B4CC-FF804EC826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Hoja1</vt:lpstr>
      <vt:lpstr>serv publicos</vt:lpstr>
      <vt:lpstr>PAA ABRIL 2024</vt:lpstr>
      <vt:lpstr>'PAA ABRIL 2024'!Área_de_impresión</vt:lpstr>
      <vt:lpstr>'serv publicos'!Área_de_impresión</vt:lpstr>
      <vt:lpstr>'PAA ABRIL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Rosa Maria Bolaños Tovar</cp:lastModifiedBy>
  <cp:lastPrinted>2024-06-07T00:34:09Z</cp:lastPrinted>
  <dcterms:created xsi:type="dcterms:W3CDTF">2019-05-08T16:37:35Z</dcterms:created>
  <dcterms:modified xsi:type="dcterms:W3CDTF">2024-06-07T02:48:40Z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0x010100C797DA1F8A9D584B95AFBDB404738305</vt:lpwstr>
  </property>
</Properties>
</file>