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cubillos\Documents\Contratación 2024\PAA 2024\"/>
    </mc:Choice>
  </mc:AlternateContent>
  <bookViews>
    <workbookView xWindow="0" yWindow="0" windowWidth="19470" windowHeight="7905" tabRatio="511" firstSheet="2" activeTab="2"/>
  </bookViews>
  <sheets>
    <sheet name="Hoja1" sheetId="133" r:id="rId1"/>
    <sheet name="serv publicos" sheetId="121" r:id="rId2"/>
    <sheet name="PAA ENERO 2024" sheetId="13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'PAA ENERO 2024'!$A$19:$AR$75</definedName>
    <definedName name="_xlnm.Print_Area" localSheetId="2">'PAA ENERO 2024'!$A$1:$AA$79</definedName>
    <definedName name="_xlnm.Print_Area" localSheetId="1">'serv publicos'!$D$12:$H$17</definedName>
    <definedName name="base_1">[1]BASE_DATOS!$A$1:$C$147</definedName>
    <definedName name="ELEMENTOS_DE_ASEO">"BASE_DATOS"</definedName>
    <definedName name="Fuente3">[2]Hoja2!$A$1:$C$207</definedName>
    <definedName name="gloria" localSheetId="2">#REF!</definedName>
    <definedName name="JUAN" localSheetId="2">#REF!</definedName>
    <definedName name="JUAN">#REF!</definedName>
    <definedName name="julian" localSheetId="2">#REF!</definedName>
    <definedName name="MAO">'[3]PLAN COMPRAS_2003'!$A$4:$D$382</definedName>
    <definedName name="MOA">'[3]PLAN COMPRAS_2003'!$A$4:$D$382</definedName>
    <definedName name="RUTH" localSheetId="2">#REF!</definedName>
    <definedName name="_xlnm.Print_Titles" localSheetId="2">'PAA ENERO 2024'!$19:$19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8" i="130" l="1"/>
  <c r="W18" i="130" l="1"/>
  <c r="C5" i="133"/>
  <c r="C4" i="133"/>
  <c r="AJ18" i="130" l="1"/>
  <c r="AK18" i="130"/>
  <c r="X18" i="130"/>
  <c r="E12" i="130" s="1"/>
  <c r="G17" i="121" l="1"/>
  <c r="F17" i="121"/>
  <c r="J8" i="121" l="1"/>
  <c r="U7" i="121"/>
  <c r="T7" i="121"/>
  <c r="M4" i="121"/>
  <c r="I8" i="121"/>
  <c r="K8" i="121"/>
  <c r="H8" i="121"/>
  <c r="G8" i="121"/>
  <c r="L5" i="121"/>
  <c r="L6" i="121"/>
  <c r="L7" i="121"/>
  <c r="L4" i="121"/>
  <c r="N4" i="121" s="1"/>
  <c r="M7" i="121"/>
  <c r="M6" i="121"/>
  <c r="M5" i="121"/>
  <c r="M8" i="121" l="1"/>
  <c r="N5" i="121"/>
  <c r="N7" i="121"/>
  <c r="N6" i="121"/>
  <c r="L8" i="121"/>
  <c r="N8" i="121" s="1"/>
</calcChain>
</file>

<file path=xl/comments1.xml><?xml version="1.0" encoding="utf-8"?>
<comments xmlns="http://schemas.openxmlformats.org/spreadsheetml/2006/main">
  <authors>
    <author>Julian Mauricio Martínez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INCLUYE $500 MIL DE SALDO DEL RUBRO</t>
        </r>
      </text>
    </comment>
  </commentList>
</comments>
</file>

<file path=xl/comments2.xml><?xml version="1.0" encoding="utf-8"?>
<comments xmlns="http://schemas.openxmlformats.org/spreadsheetml/2006/main">
  <authors>
    <author>Gabriela Diaz Galindo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</commentList>
</comments>
</file>

<file path=xl/sharedStrings.xml><?xml version="1.0" encoding="utf-8"?>
<sst xmlns="http://schemas.openxmlformats.org/spreadsheetml/2006/main" count="1026" uniqueCount="273">
  <si>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</si>
  <si>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</si>
  <si>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</si>
  <si>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</si>
  <si>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</si>
  <si>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</si>
  <si>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</si>
  <si>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</si>
  <si>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</si>
  <si>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</si>
  <si>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</si>
  <si>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</si>
  <si>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</si>
  <si>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</si>
  <si>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</si>
  <si>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</si>
  <si>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</si>
  <si>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</si>
  <si>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</si>
  <si>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</si>
  <si>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</si>
  <si>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</si>
  <si>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</si>
  <si>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</si>
  <si>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</si>
  <si>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</si>
  <si>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</si>
  <si>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</si>
  <si>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</si>
  <si>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</si>
  <si>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</si>
  <si>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</si>
  <si>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</si>
  <si>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</si>
  <si>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</si>
  <si>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</si>
  <si>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</si>
  <si>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</si>
  <si>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</si>
  <si>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</si>
  <si>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</si>
  <si>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</si>
  <si>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</si>
  <si>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</si>
  <si>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</si>
  <si>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</si>
  <si>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</si>
  <si>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</si>
  <si>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</si>
  <si>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</si>
  <si>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</si>
  <si>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</si>
  <si>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</si>
  <si>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</si>
  <si>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</si>
  <si>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</si>
  <si>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</si>
  <si>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</si>
  <si>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</si>
  <si>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</si>
  <si>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</si>
  <si>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</si>
  <si>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</si>
  <si>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</si>
  <si>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</si>
  <si>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</si>
  <si>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</si>
  <si>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</si>
  <si>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</si>
  <si>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</si>
  <si>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</si>
  <si>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</si>
  <si>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</si>
  <si>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</si>
  <si>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</si>
  <si>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FEBRERO</t>
  </si>
  <si>
    <t>A-02-02-02-008-007-01-4 SERVICIOS DE MANTENIMIENTO Y REPARACIÓN DE MAQUINARIA Y EQUIPO DE TRANSPORTE</t>
  </si>
  <si>
    <t>MAYO</t>
  </si>
  <si>
    <t>Adquisición  de la Papelería, utiles de escritorio y Oficina para el uso de las dependencias de la Función Pública.   LINEA PAA No 1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</si>
  <si>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</si>
  <si>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</si>
  <si>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80101706
84131501
84131601</t>
  </si>
  <si>
    <t>84131501
84131601</t>
  </si>
  <si>
    <t>55101519
82111901
82111902
82101504</t>
  </si>
  <si>
    <t xml:space="preserve">
84131503</t>
  </si>
  <si>
    <t>CONCURSO DE MERITOS</t>
  </si>
  <si>
    <t>A-02-02-01-003-006-01  LLANTAS DE CAUCHO Y NEUMÁTICOS (CÁMARAS DE AIRE)</t>
  </si>
  <si>
    <t>A-02-02-02-008-007-01-5 SERVICIOS DE MANTENIMIENTO Y REPARACIÓN DE OTRA MAQUINARIA Y OTRO EQUIPO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</si>
  <si>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</si>
  <si>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Adquirir herramientas y materiales metálicos de ferretería para el mantenimiento preventivo y correctivo del inmueble del Departamento - contrato suministros.   LINEA PAA No 4</t>
  </si>
  <si>
    <t>Publicación de Edictos y convocatorias del Departamento Administrativo de la Función Pública en un diario de Amplia circulación Nacional  LINEA PAA No 6</t>
  </si>
  <si>
    <t>DIRECCIÓN JURÍDICA</t>
  </si>
  <si>
    <t>72101510
72101509
72151603
72151605</t>
  </si>
  <si>
    <t>80121500  80121600 80121700,80121800</t>
  </si>
  <si>
    <t>2121700
46171622
44103206</t>
  </si>
  <si>
    <t>SUBASTA INVERSA</t>
  </si>
  <si>
    <t>56101522
56112104</t>
  </si>
  <si>
    <t>A-02-01-01-003-008-01-1 ASIENTOS</t>
  </si>
  <si>
    <t>A</t>
  </si>
  <si>
    <t>01</t>
  </si>
  <si>
    <t>02</t>
  </si>
  <si>
    <t>001</t>
  </si>
  <si>
    <t>006</t>
  </si>
  <si>
    <t>003</t>
  </si>
  <si>
    <t>008</t>
  </si>
  <si>
    <t>1</t>
  </si>
  <si>
    <t>4</t>
  </si>
  <si>
    <t>004</t>
  </si>
  <si>
    <t>09</t>
  </si>
  <si>
    <t>005</t>
  </si>
  <si>
    <t>007</t>
  </si>
  <si>
    <t>03</t>
  </si>
  <si>
    <t>002</t>
  </si>
  <si>
    <t>07</t>
  </si>
  <si>
    <t>05</t>
  </si>
  <si>
    <t>009</t>
  </si>
  <si>
    <t>SERVICIOS DE DISTRIBUCIÓN DE ELECTRICIDAD, Y SERVICIOS DE DISTRIBUCIÓN DE GAS (POR CUENTA PROPIA)</t>
  </si>
  <si>
    <t>SERVICIOS DE DISTRIBUCIÓN DE AGUA (POR CUENTA PROPIA)</t>
  </si>
  <si>
    <t>5</t>
  </si>
  <si>
    <t>SERVICIOS DE MANTENIMIENTO Y REPARACIÓN DE MAQUINARIA Y EQUIPO DE TRANSPORTE</t>
  </si>
  <si>
    <t>INVERSION</t>
  </si>
  <si>
    <t>RUBRO PRESUPUESTAL</t>
  </si>
  <si>
    <t>CONTRACREDITAR</t>
  </si>
  <si>
    <t>ACREDITAR</t>
  </si>
  <si>
    <t>10</t>
  </si>
  <si>
    <t>72151511
72151515
73152108</t>
  </si>
  <si>
    <t>72101507
81101508</t>
  </si>
  <si>
    <t xml:space="preserve">78181500 78181501
78181502  78181503 
78181505 </t>
  </si>
  <si>
    <t>NOVIEMBRE</t>
  </si>
  <si>
    <t>A-02-02-02-008-002-01 SERVICIOS JURÍDICOS</t>
  </si>
  <si>
    <t>ENERGIA</t>
  </si>
  <si>
    <t xml:space="preserve">AGUA </t>
  </si>
  <si>
    <t>ALCANTARILLADO</t>
  </si>
  <si>
    <t>TELEFONÍA</t>
  </si>
  <si>
    <t>TIPO SERVICIO</t>
  </si>
  <si>
    <t>PRESUPUESTO ASIGNADO</t>
  </si>
  <si>
    <t>PAGOS A LA FECHA</t>
  </si>
  <si>
    <t>MESES PENDIENTES</t>
  </si>
  <si>
    <t>SALDO DE APROPIACION</t>
  </si>
  <si>
    <t>VALOR TRASLADO</t>
  </si>
  <si>
    <t>02-02-02-009-004</t>
  </si>
  <si>
    <t>02-02-02-006-009-01</t>
  </si>
  <si>
    <t>02-02-02-006-009-02</t>
  </si>
  <si>
    <t>02-02-02-008-004</t>
  </si>
  <si>
    <t>VALOR  MENSUAL ESTIMADO</t>
  </si>
  <si>
    <t>VALOR TOTAL ESTIMADO</t>
  </si>
  <si>
    <t>TOTALES</t>
  </si>
  <si>
    <t>VALOR ULTIMO CONSUMO</t>
  </si>
  <si>
    <t>RUBRO</t>
  </si>
  <si>
    <t>TRASLADO</t>
  </si>
  <si>
    <t>TRASLADO INTERNO MEDIANTE RESOLUCION</t>
  </si>
  <si>
    <t>02-02-02-008-007-01-4</t>
  </si>
  <si>
    <t>TRASLADO INTERNO MEDIANTE RESOLUCION INTERNA</t>
  </si>
  <si>
    <t xml:space="preserve">43202200
43211706
 45121520 
52161500
20101601
43211807
43211802
</t>
  </si>
  <si>
    <t>39112505
39112508
39101601
39112102</t>
  </si>
  <si>
    <t>A-02-01-01-004-005-02 MAQUINARIA DE INFORMÁTICA Y SUS PARTES, PIEZAS Y ACCESORIOS</t>
  </si>
  <si>
    <t>Rubro presupuestal - proyecto de inversión</t>
  </si>
  <si>
    <t>Mes de publicación del proceso de selección</t>
  </si>
  <si>
    <t>Item</t>
  </si>
  <si>
    <t>Cuenta - programa</t>
  </si>
  <si>
    <t>Subcuenta - subprograma</t>
  </si>
  <si>
    <t>Objeto - proyecto</t>
  </si>
  <si>
    <t>Ordinal- subproyecto</t>
  </si>
  <si>
    <t>Suboridnal</t>
  </si>
  <si>
    <t>Recurso</t>
  </si>
  <si>
    <t>A-02-01-01-004-007-02 APARATOS TRANSMISORES DE TELEVISIÓN Y RADIO; TELEVISIÓN, VIDEO Y CÁMARAS DIGITALES; TELÉFONOS</t>
  </si>
  <si>
    <t>Valor total contrato poryectado</t>
  </si>
  <si>
    <t>valor vigencia 2023</t>
  </si>
  <si>
    <t>15% de la vigencia futura</t>
  </si>
  <si>
    <t>valor de la vigencia (17 meses)</t>
  </si>
  <si>
    <t>JUDY MAGALI RODRIGUEZ SANTANA
COORDINADORA GRUPO GESTION ADMINISTRATIVA</t>
  </si>
  <si>
    <t>LIDOSKA JULIA PERALTA 
SECRETARIA GENERAL</t>
  </si>
  <si>
    <t>VALOR DEL CONTRATO EN LA VIGENCIA 2024</t>
  </si>
  <si>
    <t>ADICION  O REDUCCION AL CONTRATO EN  VIGENCIA 2024</t>
  </si>
  <si>
    <t>VALOR NETO DEL CONTRATO VIGENCIA 2024</t>
  </si>
  <si>
    <t>27112814 26121600
39121700 39101800
39101600 31201500
39111800 46171500
27112821 31161500
12352300 23131500
 30151800
39111800
31211500</t>
  </si>
  <si>
    <t>GRUPO DE GESTIÓN HUMANA - GRUPO GESTION ADMINISTRATIVA</t>
  </si>
  <si>
    <t>PLAN ANUAL DE ADQUISICIONES 2024 DAFP</t>
  </si>
  <si>
    <t>JUDY MAGALI RODRIGUEZ SANTANA jsantana@funcionpublica.gov,co TEL 3344080 EXT. 111</t>
  </si>
  <si>
    <t>SI</t>
  </si>
  <si>
    <t>PENDIENTE</t>
  </si>
  <si>
    <t>JUDY MAGALI RODRIGUEZ SANTANA jsantana@funcionpublica.gov,co TEL 3344080 EXT. 112</t>
  </si>
  <si>
    <t>Adquisición  y suministro de tóner y cartuchos para impresoras.  LINEA PAA No 2</t>
  </si>
  <si>
    <t>Adquisición de Unidades de Imagen para Impresoras   LINEA PAA No 5</t>
  </si>
  <si>
    <t xml:space="preserve">Reparaciones locativas  LINEA PAA No. 7 </t>
  </si>
  <si>
    <t xml:space="preserve">Soporte técnico y mantenimiento preventivo y correctivo de los aires acondicionados del auditorio de la entidad.  LINEA PAA No. 8 </t>
  </si>
  <si>
    <t>Adquisición del programa de seguros de responsabilidad civil para los vehículos de la entidad   LINEA PAA No. 9</t>
  </si>
  <si>
    <t xml:space="preserve">Adquisición del programa de seguros del inmueble y bienes muebles y responsabilidad civil de servidores públicos (todo riesgo)  LINEA PAA No. 10 </t>
  </si>
  <si>
    <t>Mantenimiento preventivo y correctivo sistema eléctrico del edificio LINEA DEL PAA No. 12</t>
  </si>
  <si>
    <t xml:space="preserve">Servicio de mantenimiento preventivo y correctivo  para el parque automotor del Departamento, incluidos los repuestos  LINEA PAA No. 13 </t>
  </si>
  <si>
    <t xml:space="preserve">Adquisición de llantas, necesarias para el normal funcionamiento del parque automotor de la FUNCION PUBLICA.  LINEA PAA No. 14 </t>
  </si>
  <si>
    <t xml:space="preserve">Mantenimiento preventivo y correctivo del sistema biométrico LINEA PAA No. 15 </t>
  </si>
  <si>
    <t xml:space="preserve">Revisión, mantenimiento preventivo y correctivo de los sistemas de sonido ambiental- sonido del auditorio, hidráulico, de detección y extinción de incendios y sanitario con respuestos y materiales.   LINEA PAA No. 16 </t>
  </si>
  <si>
    <t xml:space="preserve">Prestar los servicios de vigilancia, seguimiento y control diario de los procesos  judiciales a nivel Nacional, diferentes a la ciudad de Bogotá D.C.LINEA PAA No. 17 </t>
  </si>
  <si>
    <t xml:space="preserve">Adquisición de sillas ergonómicas para el personal del Departamento  LINEA PAA No. 18 </t>
  </si>
  <si>
    <t xml:space="preserve">Prestar el Servicio de Aseo y Cafetería, incluidos maquinaria e insumos, en las instalaciones físicas.   LINEA PAA No. 19 </t>
  </si>
  <si>
    <t xml:space="preserve">Servicio de vigilancia y recepción en el edificio sede de Función Pública PAA LINEA No. 20 </t>
  </si>
  <si>
    <t xml:space="preserve">Prestación de servicios profesionales en seguros  LINEA PAA No. 21 </t>
  </si>
  <si>
    <t xml:space="preserve">Pintura para tráfico pesado - LINEA PAA No. 22 </t>
  </si>
  <si>
    <t>Certificación de inspección de acreditación  de los dos ascensores  LINEA PAA No. 23</t>
  </si>
  <si>
    <t>Accesorios para equipos de cómputo  LINEA PAA No 24</t>
  </si>
  <si>
    <t>Lámparas luminarias Led LINEA PAA No  25</t>
  </si>
  <si>
    <t>Adquisición de televisores para las áreas comunes y salas de reunión del edificio LINEA PAA 26</t>
  </si>
  <si>
    <t>OFICINA DE TECNOLOGÍAS DE LA INFORMACIÓN Y LAS COMUNICACIONES-OTIC</t>
  </si>
  <si>
    <t>81111800, 81111500, 81161700</t>
  </si>
  <si>
    <t>MINIMA CUANTIA</t>
  </si>
  <si>
    <t>Jhon Ricardo Morales Franco
Jrmorales@funcionpublica.gov.co</t>
  </si>
  <si>
    <t>0599 - 1000 - 8 MEJORAMIENTO DE LAS TECNOLOGÍAS DE LA INFORMACIÓN Y LAS COMUNICACIONES A NIVEL INSTITUCIONAL PARA DAR CUMPLIMIENTO A LAS POLÍTICAS DE GOBIERNO DIGITAL Y TRANSFORMACIÓN DIGITAL BOGOTÁ</t>
  </si>
  <si>
    <t>81112500
81111500</t>
  </si>
  <si>
    <t>CONTRATACIÓN DIRECTA</t>
  </si>
  <si>
    <t xml:space="preserve">0505-1000-6 FORTALECIMIENTO DE LAS CAPACIDADES INSTITUCIONALES PARA LA PRESTACION OPTIMA DE UN SERVICIO PUBLICO DE CALIDAD A LAS CIUDADANIAS BOGOTA </t>
  </si>
  <si>
    <t>Contratar el servicio de mantenimiento y cargue de extintores de la Función Pública, incluidos repuestos.   LINEA PAA No. 27</t>
  </si>
  <si>
    <t xml:space="preserve">78111502 
90121502 </t>
  </si>
  <si>
    <t>Ricardo Corrales rcorrales@funcionpublica.gov.co</t>
  </si>
  <si>
    <t>GRUPO DE GESTION HUMANA</t>
  </si>
  <si>
    <t>Tiquetes aereos nacionales e internacionales LINEA PAA No 28</t>
  </si>
  <si>
    <t>Renovacion suscripcion IP V. LINEA PAA No 29</t>
  </si>
  <si>
    <t>Nube Privada LINEA PAA No. 30</t>
  </si>
  <si>
    <t>Prestacion de servicios profesionales LINEA PAA No. 31</t>
  </si>
  <si>
    <t>Prestacion de servicios profesionales LINEA PAA No. 32</t>
  </si>
  <si>
    <t>Prestacion de servicios profesionales LINEA PAA No. 33</t>
  </si>
  <si>
    <t>Prestacion de servicios profesionales LINEA PAA No. 34</t>
  </si>
  <si>
    <t>Prestacion de servicios profesionales LINEA PAA No. 35</t>
  </si>
  <si>
    <t>DIRECCION DE DESARROLLO ORGANIZACIONAL</t>
  </si>
  <si>
    <t>GERARDO DUQUE
gduque@funcionpublica.gov.co</t>
  </si>
  <si>
    <t>Prestacion de servicios profesionales LINEA PAA No. 36</t>
  </si>
  <si>
    <t>Prestacion de servicios profesionales LINEA PAA No. 37</t>
  </si>
  <si>
    <t>Prestacion de servicios profesionales LINEA PAA No. 38</t>
  </si>
  <si>
    <t>Prestacion de servicios profesionales LINEA PAA No. 39</t>
  </si>
  <si>
    <t>Prestacion de servicios profesionales LINEA PAA No. 41</t>
  </si>
  <si>
    <t>Prestacion de servicios profesionales LINEA PAA No. 42</t>
  </si>
  <si>
    <t xml:space="preserve">0505-1000-5 CONSOLIDACIÓN DE LAS CAPACIDADES DE GESTIÓN Y DESEMPEÑO DE LAS ENTIDADES Y SERVIDORES PÚBLICOS DEL NIVEL TERRITORIAL Y NACIONAL PARA RECUPERAR LA CONFIANZA DE LA CIUDADANÍA EN EL ESTADO - NACIONAL </t>
  </si>
  <si>
    <t xml:space="preserve">Judy Magali Rodriguez- Coordinadora Grupo Gestión Administrativa
Cindy Maria Cubillos Ruíz - Coordinadora Grupo de Gestión Contractual </t>
  </si>
  <si>
    <t>SELECCIÓN ABREVIADA DE MENOR CUANTÍA</t>
  </si>
  <si>
    <t>ARMANDO LOPEZ alopez@funcionpublica.gov,co</t>
  </si>
  <si>
    <t>MENOR CUANTÍA</t>
  </si>
  <si>
    <t>0505-1000-6 FORTALECIMIENTO DE LAS CAPACIDADES INSTITUCIONALES PARA LA PRESTACIÓN OPTIMA DE UN SERVICIO PÚBLICO DE CALIDAD A LAS CIUDADANÍAS - BOGOTÁ</t>
  </si>
  <si>
    <t>Servicio de apoyo para el fortalecimiento de la gestion de las entidades públicas - 0505-1000-6-53105B-0505039-02-10</t>
  </si>
  <si>
    <t>Documentos de lineamientos técnicos - 0505-1000-6-53105B-0505002-02-10</t>
  </si>
  <si>
    <t>OFICINA ASESORA DE COMUNICACIONES</t>
  </si>
  <si>
    <t>DANIEL CANAL FRANCO
dcanal@funcionpublica.gov.co</t>
  </si>
  <si>
    <t>Documentos para el desarrollo de políticas</t>
  </si>
  <si>
    <t>Documentos para la gestión jurídica</t>
  </si>
  <si>
    <t xml:space="preserve">Documentos para la modernización institucional </t>
  </si>
  <si>
    <t>DIRECCIÓN GENERAL</t>
  </si>
  <si>
    <t>SUBDIRECCIÓN GENERAL</t>
  </si>
  <si>
    <t xml:space="preserve">C-0505-1000-7 PROYECTO TRANSFORMACIÓN DE LAS ADMINISTRACIONES PÚBLICAS MEDIANTE EL DESARROLLO DE POLÍTICAS Y LINEAMIENTOS QUE PERMITAN EL FORTALECIMIENTO DE LOS COMPONENETES DE LA FUNCIÓN ADMINISTRATIVA, LA FUNCIÓN PÚBLICA Y LA GESTIÓN PÚBLICA NACIONAL </t>
  </si>
  <si>
    <t>CÉSAR AUGUSTO MANRIQUE SOACHA 
dgeneral@funcionpublica.gov.co</t>
  </si>
  <si>
    <t>82111503
80100000
 82111500</t>
  </si>
  <si>
    <t>JESÚS HERNANDO AMADO ABRIL
jamado@funcionpublica.gov.co</t>
  </si>
  <si>
    <t>ARMANDO LÓPEZ CORTES
alopez@funcionpublica.gov.co</t>
  </si>
  <si>
    <t>Servicio de asistencia técnica  integral de portafolio de servicios de la entidad - 0505-1000-5-53105B-0505021-01-10</t>
  </si>
  <si>
    <t xml:space="preserve">Mantenimiento preventivo y correctivo de la planta eléctrica,LINEA PAA No. 11 </t>
  </si>
  <si>
    <t>Prestación de servicios profesionales  LINEA PAA No. 49</t>
  </si>
  <si>
    <t>Prestación de servicios profesionales  LINEA PAA No. 51</t>
  </si>
  <si>
    <t>Prestación de servicios profesionales  LINEA PAA No. 52</t>
  </si>
  <si>
    <t>Prestación de servicios profesionales  LINEA PAA No. 54</t>
  </si>
  <si>
    <t>Prestación de servicios profesionales  LINEA PAA No. 55</t>
  </si>
  <si>
    <t>Prestación de servicios profesionales  LINEA PAA No. 53</t>
  </si>
  <si>
    <t>Documentos para el desarrollo de capacidades institucionales -0599-1000-7-53105B-0599072</t>
  </si>
  <si>
    <t>Servicios tecnológicos 0599-1000-8-0599069-02-10</t>
  </si>
  <si>
    <t>Servicio de actualización del Sistema de Gestión - 0599-1000-8-0599076-02-10</t>
  </si>
  <si>
    <t>Contrato con el operador logístico para el desarrollo de eventos de la entidad LINEA PAA No. 40</t>
  </si>
  <si>
    <t>Prestación de servicios profesionales  LINEA PAA No. 43</t>
  </si>
  <si>
    <t>Prestación de servicios profesionales  LINEA PAA No. 44</t>
  </si>
  <si>
    <t>Prestación de servicios profesionales  LINEA PAA No. 45</t>
  </si>
  <si>
    <t>Prestación de servicios profesionales  LINEA PAA No. 46</t>
  </si>
  <si>
    <t>Prestación de servicios profesionales  LINEA PAA No. 47</t>
  </si>
  <si>
    <t>Prestación de servicios profesionales  LINEA PAA No. 48</t>
  </si>
  <si>
    <t>Servicio de apoyo para el fortalecimiento de la gestion de las entidades públicas -0505-1000-6-53105B-0505039-02-10</t>
  </si>
  <si>
    <t>80101706
93151500
93151600
80101505
93151512</t>
  </si>
  <si>
    <t>CÉSAR AUGUSTO MANRIQUE SOACHA
DIRECTOR GENERAL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</si>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</sst>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&quot;$&quot;\ * #,##0_);_(&quot;$&quot;\ * \(#,##0\);_(&quot;$&quot;\ * &quot;-&quot;??_);_(@_)"/>
    <numFmt numFmtId="169" formatCode="_([$$-240A]\ * #,##0.00_);_([$$-240A]\ * \(#,##0.00\);_([$$-240A]\ * &quot;-&quot;??_);_(@_)"/>
    <numFmt numFmtId="170" formatCode="&quot;$&quot;\ #,##0.00"/>
    <numFmt numFmtId="171" formatCode="00"/>
    <numFmt numFmtId="172" formatCode="000"/>
    <numFmt numFmtId="173" formatCode="_-[$$-240A]\ * #,##0.00_-;\-[$$-240A]\ * #,##0.00_-;_-[$$-240A]\ * &quot;-&quot;??_-;_-@_-"/>
    <numFmt numFmtId="174" formatCode="_-* #,##0.00_-;\-* #,##0.00_-;_-* &quot;-&quot;_-;_-@_-"/>
  </numFmts>
  <fonts count="126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24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26"/>
      <color rgb="FF002060"/>
      <name val="Arial"/>
      <family val="2"/>
    </font>
    <font>
      <b/>
      <sz val="72"/>
      <name val="Arial"/>
      <family val="2"/>
    </font>
    <font>
      <b/>
      <sz val="72"/>
      <name val="Arial Narrow"/>
      <family val="2"/>
    </font>
    <font>
      <sz val="18"/>
      <name val="Arial"/>
      <family val="2"/>
    </font>
    <font>
      <sz val="72"/>
      <name val="Arial"/>
      <family val="2"/>
    </font>
    <font>
      <b/>
      <sz val="48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72"/>
      <color rgb="FFFF0000"/>
      <name val="Arial"/>
      <family val="2"/>
    </font>
    <font>
      <b/>
      <sz val="48"/>
      <color rgb="FF002060"/>
      <name val="Arial Narrow"/>
      <family val="2"/>
    </font>
    <font>
      <b/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FF0000"/>
      <name val="Calibri"/>
      <family val="2"/>
      <scheme val="minor"/>
    </font>
    <font>
      <sz val="24"/>
      <name val="Arial"/>
      <family val="2"/>
    </font>
    <font>
      <sz val="24"/>
      <color theme="1"/>
      <name val="Arial"/>
      <family val="2"/>
    </font>
    <font>
      <b/>
      <sz val="24"/>
      <color theme="1" tint="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04">
    <xf numFmtId="0" fontId="0" fillId="0" borderId="0"/>
    <xf numFmtId="0" fontId="66" fillId="2" borderId="0" applyNumberFormat="0" applyBorder="0" applyAlignment="0" applyProtection="0"/>
    <xf numFmtId="41" fontId="7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6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5" fontId="64" fillId="0" borderId="0" applyFont="0" applyFill="0" applyBorder="0" applyAlignment="0" applyProtection="0"/>
    <xf numFmtId="41" fontId="70" fillId="0" borderId="0" applyFont="0" applyFill="0" applyBorder="0" applyAlignment="0" applyProtection="0"/>
    <xf numFmtId="0" fontId="94" fillId="0" borderId="0"/>
    <xf numFmtId="0" fontId="70" fillId="0" borderId="0"/>
    <xf numFmtId="9" fontId="70" fillId="0" borderId="0" applyFont="0" applyFill="0" applyBorder="0" applyAlignment="0" applyProtection="0"/>
    <xf numFmtId="41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41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6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2" fontId="64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7" fontId="64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4" fillId="0" borderId="0"/>
    <xf numFmtId="167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104" fillId="0" borderId="0" applyFill="0">
      <alignment horizontal="center" vertical="center" wrapText="1"/>
    </xf>
    <xf numFmtId="172" fontId="104" fillId="7" borderId="0" applyFill="0" applyProtection="0">
      <alignment horizontal="center" vertical="center"/>
    </xf>
    <xf numFmtId="1" fontId="104" fillId="3" borderId="0" applyFill="0">
      <alignment horizontal="center" vertical="center"/>
    </xf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25" fillId="0" borderId="0"/>
    <xf numFmtId="41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9" fillId="0" borderId="0"/>
    <xf numFmtId="0" fontId="1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4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6" fontId="9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4">
    <xf numFmtId="0" fontId="0" fillId="0" borderId="0" xfId="0"/>
    <xf numFmtId="0" fontId="68" fillId="3" borderId="0" xfId="0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39" fontId="88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8" fontId="0" fillId="3" borderId="0" xfId="0" applyNumberFormat="1" applyFont="1" applyFill="1" applyBorder="1" applyAlignment="1">
      <alignment horizontal="center" vertical="center" wrapText="1"/>
    </xf>
    <xf numFmtId="169" fontId="0" fillId="3" borderId="0" xfId="0" applyNumberFormat="1" applyFont="1" applyFill="1" applyBorder="1" applyAlignment="1">
      <alignment horizontal="center" vertical="center" wrapText="1"/>
    </xf>
    <xf numFmtId="14" fontId="81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9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0" fontId="64" fillId="3" borderId="0" xfId="0" applyNumberFormat="1" applyFont="1" applyFill="1" applyBorder="1" applyAlignment="1">
      <alignment horizontal="center" vertical="center" wrapText="1"/>
    </xf>
    <xf numFmtId="170" fontId="0" fillId="3" borderId="0" xfId="0" applyNumberFormat="1" applyFont="1" applyFill="1" applyAlignment="1">
      <alignment horizontal="center" vertical="center" wrapText="1"/>
    </xf>
    <xf numFmtId="0" fontId="75" fillId="3" borderId="0" xfId="0" applyFont="1" applyFill="1" applyBorder="1" applyAlignment="1">
      <alignment horizontal="center" vertical="center" wrapText="1"/>
    </xf>
    <xf numFmtId="0" fontId="82" fillId="3" borderId="0" xfId="0" applyFont="1" applyFill="1" applyBorder="1" applyAlignment="1">
      <alignment horizontal="left" vertical="center" wrapText="1"/>
    </xf>
    <xf numFmtId="0" fontId="64" fillId="3" borderId="0" xfId="0" applyFont="1" applyFill="1" applyBorder="1" applyAlignment="1">
      <alignment horizontal="center" vertical="center" wrapText="1"/>
    </xf>
    <xf numFmtId="49" fontId="67" fillId="3" borderId="0" xfId="0" applyNumberFormat="1" applyFont="1" applyFill="1" applyAlignment="1">
      <alignment horizontal="center" vertical="center" wrapText="1"/>
    </xf>
    <xf numFmtId="0" fontId="39" fillId="3" borderId="0" xfId="0" applyFont="1" applyFill="1" applyAlignment="1">
      <alignment wrapText="1"/>
    </xf>
    <xf numFmtId="0" fontId="73" fillId="3" borderId="0" xfId="0" applyFont="1" applyFill="1" applyAlignment="1">
      <alignment wrapText="1"/>
    </xf>
    <xf numFmtId="0" fontId="73" fillId="3" borderId="0" xfId="0" applyFont="1" applyFill="1" applyAlignment="1">
      <alignment horizontal="center" vertical="center" wrapText="1"/>
    </xf>
    <xf numFmtId="165" fontId="73" fillId="3" borderId="0" xfId="0" applyNumberFormat="1" applyFont="1" applyFill="1" applyAlignment="1">
      <alignment wrapText="1"/>
    </xf>
    <xf numFmtId="44" fontId="73" fillId="3" borderId="0" xfId="0" applyNumberFormat="1" applyFont="1" applyFill="1" applyAlignment="1">
      <alignment wrapText="1"/>
    </xf>
    <xf numFmtId="165" fontId="100" fillId="3" borderId="0" xfId="0" applyNumberFormat="1" applyFont="1" applyFill="1" applyAlignment="1">
      <alignment wrapText="1"/>
    </xf>
    <xf numFmtId="170" fontId="73" fillId="3" borderId="0" xfId="0" applyNumberFormat="1" applyFont="1" applyFill="1" applyAlignment="1">
      <alignment wrapText="1"/>
    </xf>
    <xf numFmtId="170" fontId="73" fillId="3" borderId="0" xfId="0" applyNumberFormat="1" applyFont="1" applyFill="1" applyAlignment="1">
      <alignment horizontal="center" vertical="center" wrapText="1"/>
    </xf>
    <xf numFmtId="165" fontId="73" fillId="3" borderId="0" xfId="0" applyNumberFormat="1" applyFont="1" applyFill="1" applyAlignment="1">
      <alignment horizontal="center" vertical="center" wrapText="1"/>
    </xf>
    <xf numFmtId="0" fontId="102" fillId="3" borderId="0" xfId="0" applyFont="1" applyFill="1" applyAlignment="1">
      <alignment horizontal="center" vertical="center" wrapText="1"/>
    </xf>
    <xf numFmtId="0" fontId="102" fillId="3" borderId="0" xfId="0" applyFont="1" applyFill="1" applyBorder="1" applyAlignment="1">
      <alignment horizontal="center" vertical="center" wrapText="1"/>
    </xf>
    <xf numFmtId="0" fontId="103" fillId="3" borderId="0" xfId="0" applyFont="1" applyFill="1" applyAlignment="1">
      <alignment horizontal="center" vertical="center"/>
    </xf>
    <xf numFmtId="0" fontId="96" fillId="3" borderId="2" xfId="0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14" fontId="87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center" vertical="center" wrapText="1"/>
    </xf>
    <xf numFmtId="0" fontId="96" fillId="3" borderId="2" xfId="0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left" vertical="center"/>
    </xf>
    <xf numFmtId="14" fontId="87" fillId="3" borderId="2" xfId="0" applyNumberFormat="1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9" fillId="5" borderId="2" xfId="0" applyFont="1" applyFill="1" applyBorder="1" applyAlignment="1">
      <alignment horizontal="justify" vertical="center" wrapText="1"/>
    </xf>
    <xf numFmtId="0" fontId="79" fillId="5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justify" vertical="center" wrapText="1"/>
    </xf>
    <xf numFmtId="170" fontId="39" fillId="0" borderId="2" xfId="0" applyNumberFormat="1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170" fontId="39" fillId="6" borderId="2" xfId="0" applyNumberFormat="1" applyFont="1" applyFill="1" applyBorder="1" applyAlignment="1">
      <alignment horizontal="right" vertical="center" wrapText="1"/>
    </xf>
    <xf numFmtId="170" fontId="39" fillId="4" borderId="2" xfId="0" applyNumberFormat="1" applyFont="1" applyFill="1" applyBorder="1" applyAlignment="1">
      <alignment horizontal="right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170" fontId="79" fillId="5" borderId="2" xfId="0" applyNumberFormat="1" applyFont="1" applyFill="1" applyBorder="1" applyAlignment="1">
      <alignment horizontal="center" vertical="center" wrapText="1"/>
    </xf>
    <xf numFmtId="170" fontId="79" fillId="5" borderId="2" xfId="0" applyNumberFormat="1" applyFont="1" applyFill="1" applyBorder="1" applyAlignment="1">
      <alignment vertical="center" wrapText="1"/>
    </xf>
    <xf numFmtId="170" fontId="39" fillId="0" borderId="2" xfId="0" applyNumberFormat="1" applyFont="1" applyBorder="1" applyAlignment="1">
      <alignment horizontal="center" vertical="center" wrapText="1"/>
    </xf>
    <xf numFmtId="0" fontId="79" fillId="5" borderId="5" xfId="0" applyFont="1" applyFill="1" applyBorder="1" applyAlignment="1">
      <alignment horizontal="justify" vertical="center" wrapText="1"/>
    </xf>
    <xf numFmtId="0" fontId="39" fillId="0" borderId="5" xfId="0" applyFont="1" applyBorder="1" applyAlignment="1">
      <alignment horizontal="justify" vertical="center" wrapText="1"/>
    </xf>
    <xf numFmtId="0" fontId="111" fillId="3" borderId="0" xfId="0" applyFont="1" applyFill="1" applyAlignment="1">
      <alignment horizontal="center" vertical="center" wrapText="1"/>
    </xf>
    <xf numFmtId="0" fontId="111" fillId="3" borderId="0" xfId="0" applyFont="1" applyFill="1" applyAlignment="1">
      <alignment wrapText="1"/>
    </xf>
    <xf numFmtId="0" fontId="72" fillId="3" borderId="0" xfId="295" applyNumberFormat="1" applyFont="1" applyFill="1" applyAlignment="1">
      <alignment horizontal="left" wrapText="1"/>
    </xf>
    <xf numFmtId="44" fontId="72" fillId="3" borderId="0" xfId="295" applyNumberFormat="1" applyFont="1" applyFill="1" applyAlignment="1">
      <alignment horizontal="left" wrapText="1"/>
    </xf>
    <xf numFmtId="165" fontId="110" fillId="3" borderId="0" xfId="297" applyFont="1" applyFill="1" applyAlignment="1">
      <alignment horizontal="right" vertical="center" wrapText="1"/>
    </xf>
    <xf numFmtId="0" fontId="113" fillId="3" borderId="0" xfId="295" applyNumberFormat="1" applyFont="1" applyFill="1" applyAlignment="1">
      <alignment horizontal="left" wrapText="1"/>
    </xf>
    <xf numFmtId="165" fontId="83" fillId="3" borderId="0" xfId="297" applyFont="1" applyFill="1" applyAlignment="1">
      <alignment horizontal="right" vertical="center" wrapText="1"/>
    </xf>
    <xf numFmtId="0" fontId="106" fillId="3" borderId="2" xfId="299" applyFont="1" applyFill="1" applyBorder="1" applyAlignment="1">
      <alignment horizontal="center" vertical="center" wrapText="1"/>
    </xf>
    <xf numFmtId="169" fontId="85" fillId="8" borderId="2" xfId="300" applyNumberFormat="1" applyFont="1" applyFill="1" applyBorder="1" applyAlignment="1">
      <alignment horizontal="right" vertical="center" wrapText="1"/>
    </xf>
    <xf numFmtId="165" fontId="85" fillId="8" borderId="2" xfId="301" applyNumberFormat="1" applyFont="1" applyFill="1" applyBorder="1" applyAlignment="1">
      <alignment horizontal="center" vertical="center" wrapText="1"/>
    </xf>
    <xf numFmtId="173" fontId="0" fillId="0" borderId="0" xfId="0" applyNumberFormat="1"/>
    <xf numFmtId="0" fontId="102" fillId="3" borderId="0" xfId="0" applyFont="1" applyFill="1" applyAlignment="1">
      <alignment horizontal="center" vertical="center"/>
    </xf>
    <xf numFmtId="0" fontId="65" fillId="3" borderId="0" xfId="0" applyFont="1" applyFill="1"/>
    <xf numFmtId="0" fontId="99" fillId="3" borderId="2" xfId="0" applyFont="1" applyFill="1" applyBorder="1" applyAlignment="1">
      <alignment horizontal="center" vertical="center" wrapText="1"/>
    </xf>
    <xf numFmtId="0" fontId="90" fillId="3" borderId="2" xfId="0" applyFont="1" applyFill="1" applyBorder="1" applyAlignment="1">
      <alignment horizontal="center" vertical="center" wrapText="1"/>
    </xf>
    <xf numFmtId="14" fontId="89" fillId="3" borderId="2" xfId="0" applyNumberFormat="1" applyFont="1" applyFill="1" applyBorder="1" applyAlignment="1">
      <alignment horizontal="center" vertical="center" wrapText="1"/>
    </xf>
    <xf numFmtId="0" fontId="89" fillId="3" borderId="2" xfId="0" applyFont="1" applyFill="1" applyBorder="1" applyAlignment="1">
      <alignment horizontal="left" vertical="center" wrapText="1"/>
    </xf>
    <xf numFmtId="0" fontId="89" fillId="3" borderId="2" xfId="0" applyFont="1" applyFill="1" applyBorder="1" applyAlignment="1">
      <alignment horizontal="center" vertical="center" wrapText="1"/>
    </xf>
    <xf numFmtId="49" fontId="106" fillId="3" borderId="2" xfId="0" applyNumberFormat="1" applyFont="1" applyFill="1" applyBorder="1" applyAlignment="1">
      <alignment horizontal="center" vertical="center"/>
    </xf>
    <xf numFmtId="0" fontId="109" fillId="3" borderId="2" xfId="0" applyFont="1" applyFill="1" applyBorder="1" applyAlignment="1">
      <alignment horizontal="left" vertical="center"/>
    </xf>
    <xf numFmtId="15" fontId="109" fillId="3" borderId="2" xfId="0" applyNumberFormat="1" applyFont="1" applyFill="1" applyBorder="1" applyAlignment="1">
      <alignment horizontal="center" vertical="center"/>
    </xf>
    <xf numFmtId="167" fontId="106" fillId="3" borderId="2" xfId="117" applyNumberFormat="1" applyFont="1" applyFill="1" applyBorder="1" applyAlignment="1">
      <alignment horizontal="center" vertical="center"/>
    </xf>
    <xf numFmtId="174" fontId="110" fillId="3" borderId="0" xfId="297" applyNumberFormat="1" applyFont="1" applyFill="1" applyAlignment="1">
      <alignment horizontal="right" vertical="center" wrapText="1"/>
    </xf>
    <xf numFmtId="166" fontId="64" fillId="3" borderId="0" xfId="296" applyFont="1" applyFill="1" applyBorder="1" applyAlignment="1">
      <alignment horizontal="center" wrapText="1"/>
    </xf>
    <xf numFmtId="166" fontId="64" fillId="3" borderId="0" xfId="296" applyFont="1" applyFill="1" applyBorder="1" applyAlignment="1">
      <alignment horizontal="center" vertical="center" wrapText="1"/>
    </xf>
    <xf numFmtId="49" fontId="67" fillId="3" borderId="0" xfId="0" applyNumberFormat="1" applyFont="1" applyFill="1" applyBorder="1" applyAlignment="1">
      <alignment horizontal="center" vertical="center" wrapText="1"/>
    </xf>
    <xf numFmtId="0" fontId="69" fillId="3" borderId="0" xfId="0" applyFont="1" applyFill="1" applyBorder="1" applyAlignment="1">
      <alignment vertical="center" wrapText="1"/>
    </xf>
    <xf numFmtId="0" fontId="71" fillId="3" borderId="0" xfId="0" applyFont="1" applyFill="1" applyBorder="1" applyAlignment="1">
      <alignment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69" fillId="3" borderId="0" xfId="0" applyFont="1" applyFill="1" applyBorder="1" applyAlignment="1">
      <alignment horizontal="left" vertical="center" wrapText="1"/>
    </xf>
    <xf numFmtId="0" fontId="71" fillId="3" borderId="0" xfId="0" applyFont="1" applyFill="1" applyAlignment="1">
      <alignment vertical="center" wrapText="1"/>
    </xf>
    <xf numFmtId="0" fontId="0" fillId="3" borderId="0" xfId="0" quotePrefix="1" applyFont="1" applyFill="1" applyBorder="1" applyAlignment="1">
      <alignment horizontal="center" vertical="center" wrapText="1"/>
    </xf>
    <xf numFmtId="0" fontId="78" fillId="3" borderId="0" xfId="3" quotePrefix="1" applyFont="1" applyFill="1" applyBorder="1" applyAlignment="1">
      <alignment horizontal="center" vertical="center" wrapText="1"/>
    </xf>
    <xf numFmtId="165" fontId="71" fillId="3" borderId="0" xfId="0" applyNumberFormat="1" applyFont="1" applyFill="1" applyAlignment="1">
      <alignment vertical="center" wrapText="1"/>
    </xf>
    <xf numFmtId="170" fontId="71" fillId="3" borderId="0" xfId="0" applyNumberFormat="1" applyFont="1" applyFill="1" applyAlignment="1">
      <alignment vertical="center" wrapText="1"/>
    </xf>
    <xf numFmtId="0" fontId="112" fillId="3" borderId="0" xfId="0" applyFont="1" applyFill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86" fillId="3" borderId="2" xfId="0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14" fontId="95" fillId="3" borderId="2" xfId="0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justify" vertical="center" wrapText="1"/>
    </xf>
    <xf numFmtId="49" fontId="96" fillId="3" borderId="2" xfId="0" applyNumberFormat="1" applyFont="1" applyFill="1" applyBorder="1" applyAlignment="1">
      <alignment horizontal="center" vertical="center" wrapText="1"/>
    </xf>
    <xf numFmtId="0" fontId="108" fillId="3" borderId="2" xfId="0" applyFont="1" applyFill="1" applyBorder="1" applyAlignment="1">
      <alignment horizontal="left" vertical="center" wrapText="1"/>
    </xf>
    <xf numFmtId="15" fontId="108" fillId="3" borderId="2" xfId="0" applyNumberFormat="1" applyFont="1" applyFill="1" applyBorder="1" applyAlignment="1">
      <alignment horizontal="center" vertical="center" wrapText="1"/>
    </xf>
    <xf numFmtId="167" fontId="114" fillId="3" borderId="2" xfId="117" applyNumberFormat="1" applyFont="1" applyFill="1" applyBorder="1" applyAlignment="1">
      <alignment horizontal="center" vertical="center"/>
    </xf>
    <xf numFmtId="15" fontId="87" fillId="3" borderId="2" xfId="0" applyNumberFormat="1" applyFont="1" applyFill="1" applyBorder="1" applyAlignment="1">
      <alignment horizontal="center" vertical="center" wrapText="1"/>
    </xf>
    <xf numFmtId="0" fontId="91" fillId="3" borderId="2" xfId="299" applyFont="1" applyFill="1" applyBorder="1" applyAlignment="1">
      <alignment horizontal="center" vertical="center" wrapText="1"/>
    </xf>
    <xf numFmtId="167" fontId="107" fillId="3" borderId="2" xfId="295" applyNumberFormat="1" applyFont="1" applyFill="1" applyBorder="1" applyAlignment="1">
      <alignment horizontal="right" vertical="center" wrapText="1"/>
    </xf>
    <xf numFmtId="167" fontId="73" fillId="3" borderId="2" xfId="0" applyNumberFormat="1" applyFont="1" applyFill="1" applyBorder="1"/>
    <xf numFmtId="0" fontId="73" fillId="3" borderId="2" xfId="0" applyFont="1" applyFill="1" applyBorder="1"/>
    <xf numFmtId="49" fontId="65" fillId="3" borderId="0" xfId="0" applyNumberFormat="1" applyFont="1" applyFill="1"/>
    <xf numFmtId="0" fontId="65" fillId="3" borderId="0" xfId="0" applyFont="1" applyFill="1" applyAlignment="1">
      <alignment horizontal="center" vertical="center"/>
    </xf>
    <xf numFmtId="167" fontId="73" fillId="3" borderId="0" xfId="0" applyNumberFormat="1" applyFont="1" applyFill="1"/>
    <xf numFmtId="0" fontId="0" fillId="3" borderId="0" xfId="0" applyFill="1" applyAlignment="1">
      <alignment horizontal="center" vertical="center"/>
    </xf>
    <xf numFmtId="49" fontId="0" fillId="3" borderId="0" xfId="0" applyNumberFormat="1" applyFill="1"/>
    <xf numFmtId="0" fontId="73" fillId="3" borderId="0" xfId="0" applyFont="1" applyFill="1"/>
    <xf numFmtId="168" fontId="73" fillId="3" borderId="0" xfId="0" applyNumberFormat="1" applyFont="1" applyFill="1"/>
    <xf numFmtId="49" fontId="101" fillId="9" borderId="2" xfId="1" applyNumberFormat="1" applyFont="1" applyFill="1" applyBorder="1" applyAlignment="1">
      <alignment horizontal="center" vertical="center" wrapText="1"/>
    </xf>
    <xf numFmtId="0" fontId="105" fillId="9" borderId="2" xfId="1" applyFont="1" applyFill="1" applyBorder="1" applyAlignment="1">
      <alignment horizontal="center" vertical="center" wrapText="1"/>
    </xf>
    <xf numFmtId="0" fontId="105" fillId="9" borderId="2" xfId="1" applyFont="1" applyFill="1" applyBorder="1" applyAlignment="1">
      <alignment horizontal="center" vertical="center" textRotation="90" wrapText="1"/>
    </xf>
    <xf numFmtId="0" fontId="101" fillId="9" borderId="2" xfId="1" applyFont="1" applyFill="1" applyBorder="1" applyAlignment="1">
      <alignment horizontal="center" vertical="center" wrapText="1"/>
    </xf>
    <xf numFmtId="0" fontId="84" fillId="9" borderId="2" xfId="1" applyFont="1" applyFill="1" applyBorder="1" applyAlignment="1">
      <alignment horizontal="center" vertical="center" wrapText="1"/>
    </xf>
    <xf numFmtId="0" fontId="115" fillId="9" borderId="2" xfId="1" applyFont="1" applyFill="1" applyBorder="1" applyAlignment="1">
      <alignment horizontal="center" vertical="center" wrapText="1"/>
    </xf>
    <xf numFmtId="0" fontId="85" fillId="4" borderId="2" xfId="1" applyFont="1" applyFill="1" applyBorder="1" applyAlignment="1">
      <alignment horizontal="center" vertical="center" wrapText="1"/>
    </xf>
    <xf numFmtId="0" fontId="76" fillId="3" borderId="2" xfId="0" applyFont="1" applyFill="1" applyBorder="1" applyAlignment="1">
      <alignment horizontal="center" vertical="center" wrapText="1"/>
    </xf>
    <xf numFmtId="174" fontId="117" fillId="3" borderId="0" xfId="295" applyNumberFormat="1" applyFont="1" applyFill="1" applyBorder="1" applyAlignment="1">
      <alignment horizontal="right" vertical="center" wrapText="1"/>
    </xf>
    <xf numFmtId="174" fontId="117" fillId="3" borderId="0" xfId="0" applyNumberFormat="1" applyFont="1" applyFill="1" applyBorder="1" applyAlignment="1">
      <alignment horizontal="right" vertical="center" wrapText="1"/>
    </xf>
    <xf numFmtId="174" fontId="117" fillId="3" borderId="0" xfId="295" applyNumberFormat="1" applyFont="1" applyFill="1" applyAlignment="1">
      <alignment horizontal="right" vertical="center" wrapText="1"/>
    </xf>
    <xf numFmtId="174" fontId="117" fillId="3" borderId="0" xfId="0" applyNumberFormat="1" applyFont="1" applyFill="1" applyAlignment="1">
      <alignment horizontal="right" vertical="center" wrapText="1"/>
    </xf>
    <xf numFmtId="174" fontId="117" fillId="3" borderId="0" xfId="0" applyNumberFormat="1" applyFont="1" applyFill="1" applyAlignment="1">
      <alignment horizontal="center" vertical="center" wrapText="1"/>
    </xf>
    <xf numFmtId="174" fontId="118" fillId="9" borderId="2" xfId="298" applyNumberFormat="1" applyFont="1" applyFill="1" applyBorder="1" applyAlignment="1">
      <alignment horizontal="center" vertical="center" wrapText="1"/>
    </xf>
    <xf numFmtId="174" fontId="118" fillId="9" borderId="2" xfId="1" applyNumberFormat="1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167" fontId="119" fillId="3" borderId="2" xfId="117" applyFont="1" applyFill="1" applyBorder="1" applyAlignment="1">
      <alignment horizontal="center" vertical="center" wrapText="1"/>
    </xf>
    <xf numFmtId="174" fontId="117" fillId="3" borderId="0" xfId="0" applyNumberFormat="1" applyFont="1" applyFill="1"/>
    <xf numFmtId="0" fontId="76" fillId="3" borderId="3" xfId="0" applyFont="1" applyFill="1" applyBorder="1" applyAlignment="1">
      <alignment horizontal="center" vertical="center" wrapText="1"/>
    </xf>
    <xf numFmtId="0" fontId="76" fillId="3" borderId="19" xfId="0" applyFont="1" applyFill="1" applyBorder="1" applyAlignment="1">
      <alignment horizontal="center" vertical="center" wrapText="1"/>
    </xf>
    <xf numFmtId="0" fontId="76" fillId="3" borderId="11" xfId="0" applyFont="1" applyFill="1" applyBorder="1" applyAlignment="1">
      <alignment horizontal="center" vertical="center" wrapText="1"/>
    </xf>
    <xf numFmtId="0" fontId="106" fillId="0" borderId="2" xfId="299" applyFont="1" applyFill="1" applyBorder="1" applyAlignment="1">
      <alignment horizontal="center" vertical="center" wrapText="1"/>
    </xf>
    <xf numFmtId="0" fontId="0" fillId="0" borderId="0" xfId="0" applyFill="1"/>
    <xf numFmtId="0" fontId="96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167" fontId="106" fillId="0" borderId="2" xfId="117" applyNumberFormat="1" applyFont="1" applyFill="1" applyBorder="1" applyAlignment="1">
      <alignment horizontal="center" vertical="center"/>
    </xf>
    <xf numFmtId="49" fontId="96" fillId="0" borderId="2" xfId="0" applyNumberFormat="1" applyFont="1" applyFill="1" applyBorder="1" applyAlignment="1">
      <alignment horizontal="center" vertical="center" wrapText="1"/>
    </xf>
    <xf numFmtId="0" fontId="108" fillId="0" borderId="2" xfId="0" applyFont="1" applyFill="1" applyBorder="1" applyAlignment="1">
      <alignment horizontal="left" vertical="center" wrapText="1"/>
    </xf>
    <xf numFmtId="15" fontId="108" fillId="0" borderId="2" xfId="0" applyNumberFormat="1" applyFont="1" applyFill="1" applyBorder="1" applyAlignment="1">
      <alignment horizontal="center" vertical="center" wrapText="1"/>
    </xf>
    <xf numFmtId="0" fontId="91" fillId="3" borderId="2" xfId="299" applyFont="1" applyFill="1" applyBorder="1" applyAlignment="1">
      <alignment horizontal="justify" vertical="center" wrapText="1"/>
    </xf>
    <xf numFmtId="0" fontId="123" fillId="3" borderId="2" xfId="299" applyFont="1" applyFill="1" applyBorder="1" applyAlignment="1">
      <alignment horizontal="center" vertical="center" wrapText="1"/>
    </xf>
    <xf numFmtId="49" fontId="124" fillId="3" borderId="2" xfId="299" applyNumberFormat="1" applyFont="1" applyFill="1" applyBorder="1"/>
    <xf numFmtId="14" fontId="91" fillId="3" borderId="2" xfId="299" applyNumberFormat="1" applyFont="1" applyFill="1" applyBorder="1" applyAlignment="1">
      <alignment horizontal="center" vertical="center" wrapText="1"/>
    </xf>
    <xf numFmtId="0" fontId="91" fillId="3" borderId="2" xfId="264" applyFont="1" applyFill="1" applyBorder="1" applyAlignment="1">
      <alignment horizontal="center" vertical="center" wrapText="1"/>
    </xf>
    <xf numFmtId="0" fontId="91" fillId="3" borderId="2" xfId="0" applyFont="1" applyFill="1" applyBorder="1" applyAlignment="1">
      <alignment horizontal="center" vertical="center" wrapText="1"/>
    </xf>
    <xf numFmtId="0" fontId="125" fillId="3" borderId="2" xfId="264" applyFont="1" applyFill="1" applyBorder="1" applyAlignment="1">
      <alignment horizontal="center" vertical="center" wrapText="1"/>
    </xf>
    <xf numFmtId="0" fontId="91" fillId="0" borderId="2" xfId="299" applyFont="1" applyFill="1" applyBorder="1" applyAlignment="1">
      <alignment horizontal="center" vertical="center" wrapText="1"/>
    </xf>
    <xf numFmtId="49" fontId="91" fillId="3" borderId="2" xfId="299" applyNumberFormat="1" applyFont="1" applyFill="1" applyBorder="1" applyAlignment="1">
      <alignment horizontal="center" vertical="center" wrapText="1"/>
    </xf>
    <xf numFmtId="0" fontId="91" fillId="0" borderId="2" xfId="42" applyFont="1" applyFill="1" applyBorder="1" applyAlignment="1">
      <alignment horizontal="center" vertical="center" wrapText="1"/>
    </xf>
    <xf numFmtId="49" fontId="91" fillId="3" borderId="2" xfId="299" applyNumberFormat="1" applyFont="1" applyFill="1" applyBorder="1" applyAlignment="1">
      <alignment horizontal="center" vertical="center"/>
    </xf>
    <xf numFmtId="49" fontId="124" fillId="3" borderId="2" xfId="0" applyNumberFormat="1" applyFont="1" applyFill="1" applyBorder="1"/>
    <xf numFmtId="0" fontId="91" fillId="3" borderId="2" xfId="0" applyFont="1" applyFill="1" applyBorder="1" applyAlignment="1">
      <alignment horizontal="justify" vertical="center" wrapText="1"/>
    </xf>
    <xf numFmtId="49" fontId="91" fillId="0" borderId="2" xfId="299" applyNumberFormat="1" applyFont="1" applyFill="1" applyBorder="1" applyAlignment="1">
      <alignment horizontal="center" vertical="center"/>
    </xf>
    <xf numFmtId="49" fontId="91" fillId="5" borderId="2" xfId="299" applyNumberFormat="1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17" fontId="91" fillId="3" borderId="2" xfId="299" applyNumberFormat="1" applyFont="1" applyFill="1" applyBorder="1" applyAlignment="1">
      <alignment horizontal="center" vertical="center" wrapText="1"/>
    </xf>
    <xf numFmtId="49" fontId="91" fillId="0" borderId="2" xfId="299" applyNumberFormat="1" applyFont="1" applyFill="1" applyBorder="1" applyAlignment="1">
      <alignment horizontal="center" vertical="center" wrapText="1"/>
    </xf>
    <xf numFmtId="167" fontId="119" fillId="0" borderId="2" xfId="117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justify" vertical="center" wrapText="1"/>
    </xf>
    <xf numFmtId="0" fontId="91" fillId="0" borderId="2" xfId="299" applyFont="1" applyFill="1" applyBorder="1" applyAlignment="1">
      <alignment horizontal="justify" vertical="center" wrapText="1"/>
    </xf>
    <xf numFmtId="0" fontId="0" fillId="0" borderId="2" xfId="0" applyFill="1" applyBorder="1"/>
    <xf numFmtId="0" fontId="91" fillId="3" borderId="2" xfId="299" applyNumberFormat="1" applyFont="1" applyFill="1" applyBorder="1" applyAlignment="1">
      <alignment horizontal="center" vertical="center" wrapText="1"/>
    </xf>
    <xf numFmtId="49" fontId="91" fillId="5" borderId="2" xfId="299" applyNumberFormat="1" applyFont="1" applyFill="1" applyBorder="1" applyAlignment="1">
      <alignment horizontal="center" vertical="center" wrapText="1"/>
    </xf>
    <xf numFmtId="0" fontId="122" fillId="4" borderId="2" xfId="0" applyFont="1" applyFill="1" applyBorder="1"/>
    <xf numFmtId="0" fontId="96" fillId="0" borderId="2" xfId="0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left" vertical="center"/>
    </xf>
    <xf numFmtId="14" fontId="87" fillId="0" borderId="2" xfId="0" applyNumberFormat="1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center" vertical="center"/>
    </xf>
    <xf numFmtId="167" fontId="114" fillId="0" borderId="2" xfId="117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73" fillId="3" borderId="0" xfId="0" applyFont="1" applyFill="1" applyAlignment="1">
      <alignment horizontal="center" wrapText="1"/>
    </xf>
    <xf numFmtId="0" fontId="75" fillId="3" borderId="15" xfId="0" applyFont="1" applyFill="1" applyBorder="1" applyAlignment="1">
      <alignment horizontal="left" vertical="center" wrapText="1"/>
    </xf>
    <xf numFmtId="166" fontId="64" fillId="3" borderId="0" xfId="296" applyFont="1" applyFill="1" applyBorder="1" applyAlignment="1">
      <alignment horizontal="center" wrapText="1"/>
    </xf>
    <xf numFmtId="166" fontId="64" fillId="3" borderId="0" xfId="296" applyFont="1" applyFill="1" applyBorder="1" applyAlignment="1">
      <alignment horizontal="center" vertical="center" wrapText="1"/>
    </xf>
    <xf numFmtId="0" fontId="73" fillId="3" borderId="0" xfId="0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left" vertical="center" wrapText="1"/>
    </xf>
    <xf numFmtId="0" fontId="120" fillId="3" borderId="2" xfId="0" applyFont="1" applyFill="1" applyBorder="1" applyAlignment="1">
      <alignment horizontal="center" vertical="center" wrapText="1"/>
    </xf>
    <xf numFmtId="0" fontId="76" fillId="3" borderId="2" xfId="0" applyFont="1" applyFill="1" applyBorder="1" applyAlignment="1">
      <alignment horizontal="center" vertical="center" wrapText="1"/>
    </xf>
    <xf numFmtId="0" fontId="120" fillId="3" borderId="16" xfId="0" quotePrefix="1" applyFont="1" applyFill="1" applyBorder="1" applyAlignment="1">
      <alignment horizontal="center" vertical="center" wrapText="1"/>
    </xf>
    <xf numFmtId="0" fontId="120" fillId="3" borderId="2" xfId="0" quotePrefix="1" applyFont="1" applyFill="1" applyBorder="1" applyAlignment="1">
      <alignment horizontal="center" vertical="center" wrapText="1"/>
    </xf>
    <xf numFmtId="0" fontId="120" fillId="3" borderId="17" xfId="0" applyFont="1" applyFill="1" applyBorder="1" applyAlignment="1">
      <alignment horizontal="left" vertical="center" wrapText="1"/>
    </xf>
    <xf numFmtId="0" fontId="120" fillId="3" borderId="2" xfId="0" applyFont="1" applyFill="1" applyBorder="1" applyAlignment="1">
      <alignment horizontal="left" vertical="center" wrapText="1"/>
    </xf>
    <xf numFmtId="0" fontId="120" fillId="3" borderId="4" xfId="0" applyFont="1" applyFill="1" applyBorder="1" applyAlignment="1">
      <alignment horizontal="left" vertical="center" wrapText="1"/>
    </xf>
    <xf numFmtId="0" fontId="120" fillId="3" borderId="5" xfId="0" applyFont="1" applyFill="1" applyBorder="1" applyAlignment="1">
      <alignment horizontal="left" vertical="center" wrapText="1"/>
    </xf>
    <xf numFmtId="0" fontId="80" fillId="3" borderId="6" xfId="0" applyFont="1" applyFill="1" applyBorder="1" applyAlignment="1">
      <alignment horizontal="center" vertical="center" wrapText="1"/>
    </xf>
    <xf numFmtId="0" fontId="80" fillId="3" borderId="7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80" fillId="3" borderId="9" xfId="0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center" vertical="center" wrapText="1"/>
    </xf>
    <xf numFmtId="0" fontId="80" fillId="3" borderId="10" xfId="0" applyFont="1" applyFill="1" applyBorder="1" applyAlignment="1">
      <alignment horizontal="center" vertical="center" wrapText="1"/>
    </xf>
    <xf numFmtId="0" fontId="80" fillId="3" borderId="12" xfId="0" applyFont="1" applyFill="1" applyBorder="1" applyAlignment="1">
      <alignment horizontal="center" vertical="center" wrapText="1"/>
    </xf>
    <xf numFmtId="0" fontId="80" fillId="3" borderId="13" xfId="0" applyFont="1" applyFill="1" applyBorder="1" applyAlignment="1">
      <alignment horizontal="center" vertical="center" wrapText="1"/>
    </xf>
    <xf numFmtId="0" fontId="80" fillId="3" borderId="14" xfId="0" applyFont="1" applyFill="1" applyBorder="1" applyAlignment="1">
      <alignment horizontal="center" vertical="center" wrapText="1"/>
    </xf>
    <xf numFmtId="168" fontId="121" fillId="3" borderId="4" xfId="0" applyNumberFormat="1" applyFont="1" applyFill="1" applyBorder="1" applyAlignment="1">
      <alignment horizontal="right" vertical="center" wrapText="1"/>
    </xf>
    <xf numFmtId="168" fontId="121" fillId="3" borderId="5" xfId="0" applyNumberFormat="1" applyFont="1" applyFill="1" applyBorder="1" applyAlignment="1">
      <alignment horizontal="right" vertical="center" wrapText="1"/>
    </xf>
    <xf numFmtId="169" fontId="116" fillId="3" borderId="2" xfId="0" applyNumberFormat="1" applyFont="1" applyFill="1" applyBorder="1" applyAlignment="1">
      <alignment horizontal="right" vertical="center" wrapText="1"/>
    </xf>
    <xf numFmtId="166" fontId="116" fillId="3" borderId="2" xfId="296" applyFont="1" applyFill="1" applyBorder="1" applyAlignment="1">
      <alignment horizontal="right" vertical="center" wrapText="1"/>
    </xf>
    <xf numFmtId="14" fontId="121" fillId="5" borderId="4" xfId="0" applyNumberFormat="1" applyFont="1" applyFill="1" applyBorder="1" applyAlignment="1">
      <alignment horizontal="right" vertical="center" wrapText="1"/>
    </xf>
    <xf numFmtId="14" fontId="121" fillId="5" borderId="5" xfId="0" applyNumberFormat="1" applyFont="1" applyFill="1" applyBorder="1" applyAlignment="1">
      <alignment horizontal="right" vertical="center" wrapText="1"/>
    </xf>
  </cellXfs>
  <cellStyles count="304">
    <cellStyle name="Énfasis1" xfId="1" builtinId="29"/>
    <cellStyle name="Hipervínculo" xfId="3" builtinId="8"/>
    <cellStyle name="Millares [0] 2" xfId="2"/>
    <cellStyle name="Millares [0] 2 2" xfId="8"/>
    <cellStyle name="Millares [0] 2 2 2" xfId="16"/>
    <cellStyle name="Millares [0] 2 2 2 2" xfId="21"/>
    <cellStyle name="Millares [0] 2 2 2 2 2" xfId="26"/>
    <cellStyle name="Millares [0] 2 2 2 2 2 2" xfId="31"/>
    <cellStyle name="Millares [0] 2 2 2 2 2 3" xfId="36"/>
    <cellStyle name="Millares [0] 2 2 2 2 2 4" xfId="41"/>
    <cellStyle name="Millares [0] 2 2 2 2 2 4 2" xfId="49"/>
    <cellStyle name="Millares [0] 2 2 2 2 2 4 2 2" xfId="61"/>
    <cellStyle name="Millares [0] 2 2 2 2 2 4 2 2 2" xfId="66"/>
    <cellStyle name="Millares [0] 2 2 2 2 2 4 2 3" xfId="77"/>
    <cellStyle name="Millares [0] 2 2 2 2 2 4 2 4" xfId="85"/>
    <cellStyle name="Millares [0] 2 2 2 2 2 4 2 4 2" xfId="98"/>
    <cellStyle name="Millares [0] 2 2 2 2 2 4 2 4 2 2" xfId="106"/>
    <cellStyle name="Millares [0] 2 2 2 2 2 4 3" xfId="54"/>
    <cellStyle name="Millares [0] 2 2 2 2 2 4 3 2" xfId="60"/>
    <cellStyle name="Millares [0] 2 2 2 2 2 4 3 2 2" xfId="67"/>
    <cellStyle name="Millares [0] 2 2 2 2 2 4 3 3" xfId="76"/>
    <cellStyle name="Millares [0] 2 2 2 2 2 4 3 4" xfId="84"/>
    <cellStyle name="Millares [0] 2 2 2 2 2 4 3 4 2" xfId="97"/>
    <cellStyle name="Millares [0] 2 2 2 2 2 4 3 4 2 2" xfId="105"/>
    <cellStyle name="Millares [0] 2 3" xfId="12"/>
    <cellStyle name="Millares [0] 2 3 2" xfId="17"/>
    <cellStyle name="Millares [0] 2 3 2 2" xfId="22"/>
    <cellStyle name="Millares [0] 2 3 2 2 2" xfId="27"/>
    <cellStyle name="Millares [0] 2 3 2 2 3" xfId="32"/>
    <cellStyle name="Millares [0] 2 3 2 2 4" xfId="37"/>
    <cellStyle name="Millares [0] 2 3 2 2 4 2" xfId="45"/>
    <cellStyle name="Millares [0] 2 3 2 2 4 2 2" xfId="59"/>
    <cellStyle name="Millares [0] 2 3 2 2 4 2 2 2" xfId="68"/>
    <cellStyle name="Millares [0] 2 3 2 2 4 2 3" xfId="75"/>
    <cellStyle name="Millares [0] 2 3 2 2 4 2 4" xfId="83"/>
    <cellStyle name="Millares [0] 2 3 2 2 4 2 4 2" xfId="96"/>
    <cellStyle name="Millares [0] 2 3 2 2 4 2 4 2 2" xfId="104"/>
    <cellStyle name="Millares [0] 2 3 2 2 4 3" xfId="50"/>
    <cellStyle name="Millares [0] 2 3 2 2 4 3 2" xfId="55"/>
    <cellStyle name="Millares [0] 2 3 2 2 4 3 2 2" xfId="64"/>
    <cellStyle name="Millares [0] 2 3 2 2 4 3 3" xfId="71"/>
    <cellStyle name="Millares [0] 2 3 2 2 4 3 4" xfId="79"/>
    <cellStyle name="Millares [0] 2 3 2 2 4 3 4 2" xfId="92"/>
    <cellStyle name="Millares [0] 2 3 2 2 4 3 4 2 2" xfId="100"/>
    <cellStyle name="Millares [0] 2 3 2 2 4 3 4 2 2 2" xfId="113"/>
    <cellStyle name="Millares [0] 2 3 2 2 4 3 4 2 2 2 2" xfId="118"/>
    <cellStyle name="Millares [0] 2 3 2 2 4 3 4 2 2 2 2 2" xfId="122"/>
    <cellStyle name="Millares [0] 2 3 2 2 4 3 4 2 2 2 2 2 2" xfId="128"/>
    <cellStyle name="Millares [0] 2 3 2 2 4 3 4 2 2 2 2 2 2 2" xfId="133"/>
    <cellStyle name="Millares [0] 2 3 2 2 4 3 4 2 2 2 2 2 2 2 2" xfId="137"/>
    <cellStyle name="Millares [0] 2 3 2 2 4 3 4 2 2 2 2 2 2 2 2 2" xfId="146"/>
    <cellStyle name="Millares [0] 2 3 2 2 4 3 4 2 2 2 2 2 2 2 2 2 2" xfId="157"/>
    <cellStyle name="Millares [0] 2 3 2 2 4 3 4 2 2 2 2 2 2 2 2 2 3" xfId="164"/>
    <cellStyle name="Millares [0] 2 3 2 2 4 3 4 2 2 2 2 2 2 2 2 2 3 2" xfId="174"/>
    <cellStyle name="Millares [0] 2 3 2 2 4 3 4 2 2 2 2 2 2 2 2 2 3 2 2" xfId="185"/>
    <cellStyle name="Millares [0] 2 3 2 2 4 3 4 2 2 2 2 2 2 2 2 2 3 2 2 2" xfId="197"/>
    <cellStyle name="Millares [0] 2 3 2 2 4 3 4 2 2 2 2 2 2 2 2 2 3 2 2 2 2" xfId="213"/>
    <cellStyle name="Millares [0] 2 3 2 2 4 3 4 2 2 2 2 2 2 2 2 2 3 2 2 2 2 2" xfId="219"/>
    <cellStyle name="Millares [0] 2 3 2 2 4 3 4 2 2 2 2 2 2 2 2 2 3 2 2 2 2 2 2" xfId="229"/>
    <cellStyle name="Millares [0] 2 3 2 2 4 3 4 2 2 2 2 2 2 2 2 2 3 2 2 2 2 2 2 2" xfId="240"/>
    <cellStyle name="Millares [0] 2 3 2 2 4 3 4 2 2 2 2 2 2 2 2 2 3 2 2 2 2 2 2 3" xfId="252"/>
    <cellStyle name="Millares [0] 2 3 2 2 4 3 4 2 2 2 2 2 2 2 2 2 3 2 2 2 2 2 2 3 2" xfId="266"/>
    <cellStyle name="Millares [0] 2 3 2 2 4 3 4 2 2 2 2 2 2 2 2 2 3 2 2 2 2 2 2 3 2 2" xfId="268"/>
    <cellStyle name="Millares [0] 2 3 2 2 4 3 4 2 2 2 2 2 2 2 2 2 3 2 2 2 2 2 2 3 2 2 2" xfId="289"/>
    <cellStyle name="Millares [0] 2 3 2 2 4 3 4 2 2 2 2 2 2 2 2 2 3 2 2 2 2 2 2 3 2 3" xfId="282"/>
    <cellStyle name="Millares [0] 2 3 2 2 4 3 4 2 2 2 2 2 2 2 2 2 3 2 2 2 2 2 2 3 2 3 2" xfId="295"/>
    <cellStyle name="Millares [0] 2 3 2 2 4 3 4 2 2 2 2 2 2 2 2 2 3 2 2 2 2 2 2 4" xfId="302"/>
    <cellStyle name="Millares [0] 2 3 2 2 4 3 4 2 3" xfId="159"/>
    <cellStyle name="Millares [0] 2 3 2 2 4 3 4 2 3 2" xfId="201"/>
    <cellStyle name="Millares [0] 2 3 2 2 4 3 4 2 3 2 2" xfId="217"/>
    <cellStyle name="Millares [0] 2 3 2 2 4 3 4 2 3 2 2 2" xfId="223"/>
    <cellStyle name="Millares [0] 2 3 2 2 4 3 4 2 3 2 2 2 2" xfId="233"/>
    <cellStyle name="Millares [0] 2 3 2 2 4 3 4 2 3 2 2 2 2 2" xfId="244"/>
    <cellStyle name="Millares [0] 2 3 2 2 4 3 4 2 3 2 2 2 2 3" xfId="256"/>
    <cellStyle name="Millares [0] 2 3 2 2 4 3 4 2 3 3" xfId="287"/>
    <cellStyle name="Millares [0] 2 3 2 2 4 3 4 2 3 3 2" xfId="300"/>
    <cellStyle name="Millares [0] 3" xfId="6"/>
    <cellStyle name="Millares [0] 3 2" xfId="15"/>
    <cellStyle name="Millares [0] 3 2 2" xfId="20"/>
    <cellStyle name="Millares [0] 3 2 2 2" xfId="25"/>
    <cellStyle name="Millares [0] 3 2 2 2 2" xfId="30"/>
    <cellStyle name="Millares [0] 3 2 2 2 3" xfId="35"/>
    <cellStyle name="Millares [0] 3 2 2 2 4" xfId="40"/>
    <cellStyle name="Millares [0] 3 2 2 2 4 2" xfId="48"/>
    <cellStyle name="Millares [0] 3 2 2 2 4 3" xfId="53"/>
    <cellStyle name="Millares [0] 3 2 2 2 4 3 2" xfId="58"/>
    <cellStyle name="Millares [0] 3 2 2 2 4 3 2 2" xfId="69"/>
    <cellStyle name="Millares [0] 3 2 2 2 4 3 3" xfId="74"/>
    <cellStyle name="Millares [0] 3 2 2 2 4 3 4" xfId="82"/>
    <cellStyle name="Millares [0] 3 2 2 2 4 3 4 2" xfId="95"/>
    <cellStyle name="Millares [0] 3 2 2 2 4 3 4 2 2" xfId="103"/>
    <cellStyle name="Millares [0] 3 2 2 2 4 3 4 2 2 2" xfId="116"/>
    <cellStyle name="Millares [0] 3 2 2 2 4 3 4 2 2 2 2" xfId="121"/>
    <cellStyle name="Millares [0] 3 2 2 2 4 3 4 2 2 2 2 2" xfId="125"/>
    <cellStyle name="Millares [0] 3 2 2 2 4 3 4 2 2 2 2 2 2" xfId="131"/>
    <cellStyle name="Millares [0] 3 2 2 2 4 3 4 2 2 2 2 2 2 2" xfId="136"/>
    <cellStyle name="Millares [0] 3 2 2 2 4 3 4 2 2 2 2 2 2 2 2" xfId="140"/>
    <cellStyle name="Millares [0] 3 2 2 2 4 3 4 2 2 2 2 2 2 2 2 2" xfId="147"/>
    <cellStyle name="Millares [0] 3 2 2 2 4 3 4 2 2 2 2 2 2 2 2 2 2" xfId="167"/>
    <cellStyle name="Millares [0] 3 2 2 2 4 3 4 2 2 2 2 2 2 2 2 2 2 2" xfId="177"/>
    <cellStyle name="Millares [0] 3 2 2 2 4 3 4 2 2 2 2 2 2 2 2 2 2 2 2" xfId="188"/>
    <cellStyle name="Millares [0] 3 2 2 2 4 3 4 2 2 2 2 2 2 2 2 2 2 2 2 2" xfId="200"/>
    <cellStyle name="Millares [0] 3 2 2 2 4 3 4 2 2 2 2 2 2 2 2 2 2 2 2 2 2" xfId="216"/>
    <cellStyle name="Millares [0] 3 2 2 2 4 3 4 2 2 2 2 2 2 2 2 2 2 2 2 2 2 2" xfId="222"/>
    <cellStyle name="Millares [0] 3 2 2 2 4 3 4 2 2 2 2 2 2 2 2 2 2 2 2 2 2 2 2" xfId="232"/>
    <cellStyle name="Millares [0] 3 2 2 2 4 3 4 2 2 2 2 2 2 2 2 2 2 2 2 2 2 2 2 2" xfId="243"/>
    <cellStyle name="Millares [0] 3 2 2 2 4 3 4 2 2 2 2 2 2 2 2 2 2 2 2 2 2 2 2 3" xfId="255"/>
    <cellStyle name="Millares [0] 3 2 2 2 4 3 4 2 2 2 2 2 2 2 2 2 2 2 2 2 2 2 2 3 2" xfId="273"/>
    <cellStyle name="Millares [0] 3 2 2 2 4 3 4 2 2 2 2 2 2 2 2 2 2 2 2 2 2 2 2 3 3" xfId="285"/>
    <cellStyle name="Millares [0] 3 2 2 2 4 3 4 2 2 2 2 2 2 2 2 2 2 2 2 2 2 2 2 3 3 2" xfId="298"/>
    <cellStyle name="Millares [0] 4" xfId="132"/>
    <cellStyle name="Millares 2" xfId="152"/>
    <cellStyle name="Millares 3" xfId="265"/>
    <cellStyle name="Moneda" xfId="117" builtinId="4"/>
    <cellStyle name="Moneda [0] 2" xfId="44"/>
    <cellStyle name="Moneda [0] 2 2" xfId="4"/>
    <cellStyle name="Moneda [0] 2 2 2" xfId="13"/>
    <cellStyle name="Moneda [0] 2 2 2 2" xfId="18"/>
    <cellStyle name="Moneda [0] 2 2 2 2 2" xfId="23"/>
    <cellStyle name="Moneda [0] 2 2 2 2 2 2" xfId="28"/>
    <cellStyle name="Moneda [0] 2 2 2 2 2 3" xfId="33"/>
    <cellStyle name="Moneda [0] 2 2 2 2 2 4" xfId="38"/>
    <cellStyle name="Moneda [0] 2 2 2 2 2 4 2" xfId="46"/>
    <cellStyle name="Moneda [0] 2 2 2 2 2 4 3" xfId="51"/>
    <cellStyle name="Moneda [0] 2 2 2 2 2 4 3 2" xfId="56"/>
    <cellStyle name="Moneda [0] 2 2 2 2 2 4 3 2 2" xfId="70"/>
    <cellStyle name="Moneda [0] 2 2 2 2 2 4 3 3" xfId="72"/>
    <cellStyle name="Moneda [0] 2 2 2 2 2 4 3 4" xfId="80"/>
    <cellStyle name="Moneda [0] 2 2 2 2 2 4 3 4 2" xfId="93"/>
    <cellStyle name="Moneda [0] 2 2 2 2 2 4 3 4 2 2" xfId="101"/>
    <cellStyle name="Moneda [0] 2 2 2 2 2 4 3 4 2 2 2" xfId="114"/>
    <cellStyle name="Moneda [0] 2 2 2 2 2 4 3 4 2 2 2 2" xfId="119"/>
    <cellStyle name="Moneda [0] 2 2 2 2 2 4 3 4 2 2 2 2 2" xfId="123"/>
    <cellStyle name="Moneda [0] 2 2 2 2 2 4 3 4 2 2 2 2 2 2" xfId="129"/>
    <cellStyle name="Moneda [0] 2 2 2 2 2 4 3 4 2 2 2 2 2 2 2" xfId="134"/>
    <cellStyle name="Moneda [0] 2 2 2 2 2 4 3 4 2 2 2 2 2 2 2 2" xfId="138"/>
    <cellStyle name="Moneda [0] 2 2 2 2 2 4 3 4 2 2 2 2 2 2 2 2 2" xfId="148"/>
    <cellStyle name="Moneda [0] 2 2 2 2 2 4 3 4 2 2 2 2 2 2 2 2 2 2" xfId="165"/>
    <cellStyle name="Moneda [0] 2 2 2 2 2 4 3 4 2 2 2 2 2 2 2 2 2 2 2" xfId="175"/>
    <cellStyle name="Moneda [0] 2 2 2 2 2 4 3 4 2 2 2 2 2 2 2 2 2 2 2 2" xfId="186"/>
    <cellStyle name="Moneda [0] 2 2 2 2 2 4 3 4 2 2 2 2 2 2 2 2 2 2 2 2 2" xfId="198"/>
    <cellStyle name="Moneda [0] 2 2 2 2 2 4 3 4 2 2 2 2 2 2 2 2 2 2 2 2 2 2" xfId="214"/>
    <cellStyle name="Moneda [0] 2 2 2 2 2 4 3 4 2 2 2 2 2 2 2 2 2 2 2 2 2 2 2" xfId="220"/>
    <cellStyle name="Moneda [0] 2 2 2 2 2 4 3 4 2 2 2 2 2 2 2 2 2 2 2 2 2 2 2 2" xfId="230"/>
    <cellStyle name="Moneda [0] 2 2 2 2 2 4 3 4 2 2 2 2 2 2 2 2 2 2 2 2 2 2 2 2 2" xfId="241"/>
    <cellStyle name="Moneda [0] 2 2 2 2 2 4 3 4 2 2 2 2 2 2 2 2 2 2 2 2 2 2 2 2 3" xfId="253"/>
    <cellStyle name="Moneda [0] 2 2 2 2 2 4 3 4 2 2 2 2 2 2 2 2 2 2 2 2 2 2 2 2 3 2" xfId="283"/>
    <cellStyle name="Moneda [0] 2 2 2 2 2 4 3 4 2 2 2 2 2 2 2 2 2 2 2 2 2 2 2 2 3 2 2" xfId="296"/>
    <cellStyle name="Moneda [0] 2 2 3" xfId="88"/>
    <cellStyle name="Moneda [0] 2 2 3 2" xfId="108"/>
    <cellStyle name="Moneda [0] 2 2 3 2 2" xfId="141"/>
    <cellStyle name="Moneda [0] 2 2 3 2 2 2" xfId="153"/>
    <cellStyle name="Moneda [0] 2 2 3 2 2 3" xfId="178"/>
    <cellStyle name="Moneda [0] 2 2 3 2 2 3 2" xfId="189"/>
    <cellStyle name="Moneda [0] 2 2 3 2 2 3 2 2" xfId="207"/>
    <cellStyle name="Moneda [0] 2 2 3 2 2 3 2 3" xfId="235"/>
    <cellStyle name="Moneda [0] 2 2 3 2 2 3 2 3 2" xfId="248"/>
    <cellStyle name="Moneda [0] 2 2 3 2 2 3 2 3 3" xfId="258"/>
    <cellStyle name="Moneda [0] 2 2 3 2 2 3 2 3 3 2" xfId="269"/>
    <cellStyle name="Moneda [0] 2 2 3 2 2 3 2 3 3 2 2" xfId="277"/>
    <cellStyle name="Moneda [0] 2 2 3 2 2 3 2 3 3 2 2 2" xfId="279"/>
    <cellStyle name="Moneda [0] 2 2 3 2 2 3 2 3 3 2 2 3" xfId="280"/>
    <cellStyle name="Moneda [0] 2 2 3 2 2 3 2 3 3 2 2 4" xfId="281"/>
    <cellStyle name="Moneda [0] 2 2 3 2 2 3 2 3 3 2 3" xfId="290"/>
    <cellStyle name="Moneda [0] 2 3" xfId="112"/>
    <cellStyle name="Moneda [0] 3" xfId="184"/>
    <cellStyle name="Moneda [0] 4" xfId="195"/>
    <cellStyle name="Moneda [0] 5" xfId="228"/>
    <cellStyle name="Moneda 2" xfId="7"/>
    <cellStyle name="Moneda 2 2" xfId="5"/>
    <cellStyle name="Moneda 2 2 2" xfId="14"/>
    <cellStyle name="Moneda 2 2 2 2" xfId="19"/>
    <cellStyle name="Moneda 2 2 2 2 2" xfId="24"/>
    <cellStyle name="Moneda 2 2 2 2 2 2" xfId="29"/>
    <cellStyle name="Moneda 2 2 2 2 2 3" xfId="34"/>
    <cellStyle name="Moneda 2 2 2 2 2 4" xfId="39"/>
    <cellStyle name="Moneda 2 2 2 2 2 4 2" xfId="47"/>
    <cellStyle name="Moneda 2 2 2 2 2 4 2 2" xfId="62"/>
    <cellStyle name="Moneda 2 2 2 2 2 4 2 2 2" xfId="65"/>
    <cellStyle name="Moneda 2 2 2 2 2 4 2 3" xfId="78"/>
    <cellStyle name="Moneda 2 2 2 2 2 4 2 4" xfId="86"/>
    <cellStyle name="Moneda 2 2 2 2 2 4 2 4 2" xfId="99"/>
    <cellStyle name="Moneda 2 2 2 2 2 4 2 4 2 2" xfId="107"/>
    <cellStyle name="Moneda 2 2 2 2 2 4 3" xfId="52"/>
    <cellStyle name="Moneda 2 2 2 2 2 4 3 2" xfId="57"/>
    <cellStyle name="Moneda 2 2 2 2 2 4 3 2 2" xfId="63"/>
    <cellStyle name="Moneda 2 2 2 2 2 4 3 3" xfId="73"/>
    <cellStyle name="Moneda 2 2 2 2 2 4 3 4" xfId="81"/>
    <cellStyle name="Moneda 2 2 2 2 2 4 3 4 2" xfId="94"/>
    <cellStyle name="Moneda 2 2 2 2 2 4 3 4 2 2" xfId="102"/>
    <cellStyle name="Moneda 2 2 2 2 2 4 3 4 2 2 2" xfId="115"/>
    <cellStyle name="Moneda 2 2 2 2 2 4 3 4 2 2 2 2" xfId="120"/>
    <cellStyle name="Moneda 2 2 2 2 2 4 3 4 2 2 2 2 2" xfId="124"/>
    <cellStyle name="Moneda 2 2 2 2 2 4 3 4 2 2 2 2 2 2" xfId="130"/>
    <cellStyle name="Moneda 2 2 2 2 2 4 3 4 2 2 2 2 2 2 2" xfId="135"/>
    <cellStyle name="Moneda 2 2 2 2 2 4 3 4 2 2 2 2 2 2 2 2" xfId="139"/>
    <cellStyle name="Moneda 2 2 2 2 2 4 3 4 2 2 2 2 2 2 2 2 2" xfId="145"/>
    <cellStyle name="Moneda 2 2 2 2 2 4 3 4 2 2 2 2 2 2 2 2 2 2" xfId="158"/>
    <cellStyle name="Moneda 2 2 2 2 2 4 3 4 2 2 2 2 2 2 2 2 2 3" xfId="166"/>
    <cellStyle name="Moneda 2 2 2 2 2 4 3 4 2 2 2 2 2 2 2 2 2 3 2" xfId="176"/>
    <cellStyle name="Moneda 2 2 2 2 2 4 3 4 2 2 2 2 2 2 2 2 2 3 2 2" xfId="187"/>
    <cellStyle name="Moneda 2 2 2 2 2 4 3 4 2 2 2 2 2 2 2 2 2 3 2 2 2" xfId="199"/>
    <cellStyle name="Moneda 2 2 2 2 2 4 3 4 2 2 2 2 2 2 2 2 2 3 2 2 2 2" xfId="215"/>
    <cellStyle name="Moneda 2 2 2 2 2 4 3 4 2 2 2 2 2 2 2 2 2 3 2 2 2 2 2" xfId="221"/>
    <cellStyle name="Moneda 2 2 2 2 2 4 3 4 2 2 2 2 2 2 2 2 2 3 2 2 2 2 2 2" xfId="231"/>
    <cellStyle name="Moneda 2 2 2 2 2 4 3 4 2 2 2 2 2 2 2 2 2 3 2 2 2 2 2 2 2" xfId="242"/>
    <cellStyle name="Moneda 2 2 2 2 2 4 3 4 2 2 2 2 2 2 2 2 2 3 2 2 2 2 2 2 3" xfId="254"/>
    <cellStyle name="Moneda 2 2 2 2 2 4 3 4 2 2 2 2 2 2 2 2 2 3 2 2 2 2 2 2 3 2" xfId="267"/>
    <cellStyle name="Moneda 2 2 2 2 2 4 3 4 2 2 2 2 2 2 2 2 2 3 2 2 2 2 2 2 3 2 2" xfId="284"/>
    <cellStyle name="Moneda 2 2 2 2 2 4 3 4 2 2 2 2 2 2 2 2 2 3 2 2 2 2 2 2 3 2 2 2" xfId="297"/>
    <cellStyle name="Moneda 2 2 2 2 2 4 3 4 2 2 2 2 2 2 2 2 2 3 2 2 2 2 2 2 4" xfId="303"/>
    <cellStyle name="Moneda 2 2 2 2 2 4 3 4 2 2 2 2 2 2 2 2 2 3 2 2 3" xfId="275"/>
    <cellStyle name="Moneda 2 2 2 2 2 4 3 4 2 3" xfId="160"/>
    <cellStyle name="Moneda 2 2 2 2 2 4 3 4 2 3 2" xfId="202"/>
    <cellStyle name="Moneda 2 2 2 2 2 4 3 4 2 3 2 2" xfId="218"/>
    <cellStyle name="Moneda 2 2 2 2 2 4 3 4 2 3 2 2 2" xfId="224"/>
    <cellStyle name="Moneda 2 2 2 2 2 4 3 4 2 3 2 2 2 2" xfId="234"/>
    <cellStyle name="Moneda 2 2 2 2 2 4 3 4 2 3 2 2 2 2 2" xfId="245"/>
    <cellStyle name="Moneda 2 2 2 2 2 4 3 4 2 3 2 2 2 2 3" xfId="257"/>
    <cellStyle name="Moneda 2 2 2 2 2 4 3 4 2 3 3" xfId="288"/>
    <cellStyle name="Moneda 2 2 2 2 2 4 3 4 2 3 3 2" xfId="301"/>
    <cellStyle name="Moneda 2 2 3" xfId="91"/>
    <cellStyle name="Moneda 2 2 3 2" xfId="111"/>
    <cellStyle name="Moneda 2 2 3 2 2" xfId="144"/>
    <cellStyle name="Moneda 2 2 3 2 2 2" xfId="156"/>
    <cellStyle name="Moneda 2 2 3 2 2 3" xfId="181"/>
    <cellStyle name="Moneda 2 2 3 2 2 3 2" xfId="192"/>
    <cellStyle name="Moneda 2 2 3 2 2 3 2 2" xfId="210"/>
    <cellStyle name="Moneda 2 2 3 2 2 3 2 3" xfId="238"/>
    <cellStyle name="Moneda 2 2 3 2 2 3 2 3 2" xfId="251"/>
    <cellStyle name="Moneda 2 2 3 2 2 3 2 3 3" xfId="261"/>
    <cellStyle name="Moneda 2 2 3 2 2 3 2 3 3 2" xfId="272"/>
    <cellStyle name="Moneda 2 2 3 2 2 3 2 3 3 2 2" xfId="293"/>
    <cellStyle name="Moneda 3" xfId="127"/>
    <cellStyle name="Moneda 3 2" xfId="263"/>
    <cellStyle name="Moneda 4" xfId="150"/>
    <cellStyle name="Moneda 5" xfId="170"/>
    <cellStyle name="Moneda 5 2" xfId="173"/>
    <cellStyle name="Moneda 6" xfId="183"/>
    <cellStyle name="Moneda 7" xfId="194"/>
    <cellStyle name="Moneda 8" xfId="204"/>
    <cellStyle name="Moneda 8 2" xfId="206"/>
    <cellStyle name="Moneda 8 2 2" xfId="212"/>
    <cellStyle name="Moneda 9" xfId="227"/>
    <cellStyle name="Nivel 1,2.3,5,6,9" xfId="161"/>
    <cellStyle name="Nivel 4" xfId="162"/>
    <cellStyle name="Nivel 7" xfId="163"/>
    <cellStyle name="Normal" xfId="0" builtinId="0"/>
    <cellStyle name="Normal 10" xfId="193"/>
    <cellStyle name="Normal 11" xfId="226"/>
    <cellStyle name="Normal 12" xfId="276"/>
    <cellStyle name="Normal 13" xfId="278"/>
    <cellStyle name="Normal 2" xfId="9"/>
    <cellStyle name="Normal 3" xfId="10"/>
    <cellStyle name="Normal 3 2" xfId="87"/>
    <cellStyle name="Normal 3 3" xfId="90"/>
    <cellStyle name="Normal 3 3 2" xfId="109"/>
    <cellStyle name="Normal 3 3 2 2" xfId="142"/>
    <cellStyle name="Normal 3 3 2 2 2" xfId="154"/>
    <cellStyle name="Normal 3 3 2 2 3" xfId="179"/>
    <cellStyle name="Normal 3 3 2 2 3 2" xfId="190"/>
    <cellStyle name="Normal 3 3 2 2 3 2 2" xfId="209"/>
    <cellStyle name="Normal 3 3 2 2 3 2 3" xfId="236"/>
    <cellStyle name="Normal 3 3 2 2 3 2 3 2" xfId="249"/>
    <cellStyle name="Normal 3 3 2 2 3 2 3 3" xfId="259"/>
    <cellStyle name="Normal 3 3 2 2 3 2 3 3 2" xfId="270"/>
    <cellStyle name="Normal 3 3 2 2 3 2 3 3 2 2" xfId="291"/>
    <cellStyle name="Normal 3 3 2 2 3 2 3 3 2 3" xfId="294"/>
    <cellStyle name="Normal 4" xfId="42"/>
    <cellStyle name="Normal 4 2" xfId="169"/>
    <cellStyle name="Normal 4 2 2" xfId="172"/>
    <cellStyle name="Normal 4 3" xfId="264"/>
    <cellStyle name="Normal 4 4" xfId="274"/>
    <cellStyle name="Normal 4 5" xfId="286"/>
    <cellStyle name="Normal 4 5 2" xfId="299"/>
    <cellStyle name="Normal 5" xfId="126"/>
    <cellStyle name="Normal 6" xfId="149"/>
    <cellStyle name="Normal 7" xfId="151"/>
    <cellStyle name="Normal 8" xfId="168"/>
    <cellStyle name="Normal 8 2" xfId="171"/>
    <cellStyle name="Normal 8 2 2" xfId="196"/>
    <cellStyle name="Normal 8 2 2 2" xfId="203"/>
    <cellStyle name="Normal 8 2 2 2 2" xfId="205"/>
    <cellStyle name="Normal 8 2 2 2 2 2" xfId="211"/>
    <cellStyle name="Normal 8 2 2 2 2 2 2" xfId="225"/>
    <cellStyle name="Normal 8 2 2 2 2 2 2 2" xfId="239"/>
    <cellStyle name="Normal 8 2 2 2 2 2 2 2 2" xfId="247"/>
    <cellStyle name="Normal 8 2 2 2 2 2 2 3" xfId="246"/>
    <cellStyle name="Normal 9" xfId="182"/>
    <cellStyle name="Porcentaje 2" xfId="11"/>
    <cellStyle name="Porcentaje 2 2" xfId="89"/>
    <cellStyle name="Porcentaje 2 2 2" xfId="110"/>
    <cellStyle name="Porcentaje 2 2 2 2" xfId="143"/>
    <cellStyle name="Porcentaje 2 2 2 2 2" xfId="155"/>
    <cellStyle name="Porcentaje 2 2 2 2 3" xfId="180"/>
    <cellStyle name="Porcentaje 2 2 2 2 3 2" xfId="191"/>
    <cellStyle name="Porcentaje 2 2 2 2 3 2 2" xfId="208"/>
    <cellStyle name="Porcentaje 2 2 2 2 3 2 3" xfId="237"/>
    <cellStyle name="Porcentaje 2 2 2 2 3 2 3 2" xfId="250"/>
    <cellStyle name="Porcentaje 2 2 2 2 3 2 3 3" xfId="260"/>
    <cellStyle name="Porcentaje 2 2 2 2 3 2 3 3 2" xfId="271"/>
    <cellStyle name="Porcentaje 2 2 2 2 3 2 3 3 2 2" xfId="292"/>
    <cellStyle name="Porcentaje 2 3" xfId="262"/>
    <cellStyle name="Porcentaje 3" xfId="43"/>
  </cellStyles>
  <dxfs count="0"/>
  <tableStyles count="0" defaultTableStyle="TableStyleMedium2" defaultPivotStyle="PivotStyleLight16"/>
  <colors>
    <mruColors>
      <color rgb="FF7DF42C"/>
      <color rgb="FFFF00FF"/>
      <color rgb="FFEAB8FE"/>
      <color rgb="FFCC6600"/>
      <color rgb="FFE5B7BA"/>
      <color rgb="FF669900"/>
      <color rgb="FFF1D7D9"/>
      <color rgb="FFBCBCBC"/>
      <color rgb="FF66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504264</xdr:colOff>
      <xdr:row>13</xdr:row>
      <xdr:rowOff>280147</xdr:rowOff>
    </xdr:from>
    <xdr:ext cx="7334462" cy="3030605"/>
    <xdr:pic>
      <xdr:nvPicPr>
        <xdr:cNvPr id="2" name="Imagen 1" descr="2023-05-16_Logo_colombia_vida">
          <a:extLst>
            <a:ext uri="{FF2B5EF4-FFF2-40B4-BE49-F238E27FC236}">
              <a16:creationId xmlns:a16="http://schemas.microsoft.com/office/drawing/2014/main" id="{207E6906-0B6E-4AAF-A488-3A8BA68D42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" y="10062322"/>
          <a:ext cx="7334462" cy="30306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0sg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0sg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 INICIAL (3)"/>
      <sheetName val="ORIGINAL (2)"/>
      <sheetName val="BASE_DATOS"/>
      <sheetName val="PLAN COMPRAS_2003"/>
    </sheetNames>
    <sheetDataSet>
      <sheetData sheetId="0" refreshError="1"/>
      <sheetData sheetId="1"/>
      <sheetData sheetId="2"/>
      <sheetData sheetId="3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 INICIAL (3)"/>
      <sheetName val="ORIGINAL (2)"/>
      <sheetName val="BASE_DATOS"/>
      <sheetName val="PLAN COMPRAS_2003"/>
    </sheetNames>
    <sheetDataSet>
      <sheetData sheetId="0" refreshError="1"/>
      <sheetData sheetId="1"/>
      <sheetData sheetId="2"/>
      <sheetData sheetId="3">
        <row r="1">
          <cell r="A1" t="str">
            <v>Nombre del Articulo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21" x14ac:dyDescent="0.35"/>
  <cols>
    <col min="2" max="2" width="42" bestFit="1" customWidth="1"/>
    <col min="3" max="3" width="39.36328125" bestFit="1" customWidth="1"/>
  </cols>
  <sheetData>
    <row r="2" spans="2:3" x14ac:dyDescent="0.35">
      <c r="B2" t="s">
        <v>166</v>
      </c>
      <c r="C2" t="s">
        <v>167</v>
      </c>
    </row>
    <row r="3" spans="2:3" ht="30" x14ac:dyDescent="0.35">
      <c r="B3" s="70">
        <v>113723143</v>
      </c>
      <c r="C3" s="71">
        <v>15162518</v>
      </c>
    </row>
    <row r="4" spans="2:3" x14ac:dyDescent="0.35">
      <c r="B4" t="s">
        <v>169</v>
      </c>
      <c r="C4" s="72">
        <f>B3-C3</f>
        <v>98560625</v>
      </c>
    </row>
    <row r="5" spans="2:3" x14ac:dyDescent="0.35">
      <c r="B5" t="s">
        <v>168</v>
      </c>
      <c r="C5" s="72">
        <f>C4*0.15</f>
        <v>14784093.75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U17"/>
  <sheetViews>
    <sheetView topLeftCell="C7" zoomScaleNormal="100" zoomScaleSheetLayoutView="89" workbookViewId="0">
      <selection activeCell="K5" sqref="K5"/>
    </sheetView>
  </sheetViews>
  <sheetFormatPr baseColWidth="10" defaultRowHeight="21" x14ac:dyDescent="0.35"/>
  <cols>
    <col min="1" max="3" width="10.90625" style="47"/>
    <col min="4" max="4" width="14.26953125" style="47" customWidth="1"/>
    <col min="5" max="5" width="30.36328125" style="47" customWidth="1"/>
    <col min="6" max="6" width="12.453125" style="47" customWidth="1"/>
    <col min="7" max="7" width="14.1796875" style="47" customWidth="1"/>
    <col min="8" max="8" width="17.7265625" style="47" customWidth="1"/>
    <col min="9" max="9" width="6.6328125" style="47" customWidth="1"/>
    <col min="10" max="10" width="10" style="47" customWidth="1"/>
    <col min="11" max="11" width="11" style="47" customWidth="1"/>
    <col min="12" max="12" width="10.453125" style="47" customWidth="1"/>
    <col min="13" max="13" width="11.1796875" style="47" customWidth="1"/>
    <col min="14" max="14" width="11.90625" style="47" customWidth="1"/>
    <col min="15" max="15" width="5.54296875" style="46" customWidth="1"/>
    <col min="16" max="16" width="4.1796875" style="47" customWidth="1"/>
    <col min="17" max="17" width="14.1796875" style="47" customWidth="1"/>
    <col min="18" max="18" width="21.6328125" style="47" customWidth="1"/>
    <col min="19" max="19" width="10.90625" style="47"/>
    <col min="20" max="20" width="11.90625" style="47" customWidth="1"/>
    <col min="21" max="21" width="10.1796875" style="47" customWidth="1"/>
    <col min="22" max="16384" width="10.90625" style="47"/>
  </cols>
  <sheetData>
    <row r="2" spans="1:21" x14ac:dyDescent="0.35">
      <c r="Q2" s="181" t="s">
        <v>150</v>
      </c>
      <c r="R2" s="181"/>
      <c r="S2" s="181"/>
      <c r="T2" s="181"/>
      <c r="U2" s="181"/>
    </row>
    <row r="3" spans="1:21" ht="52.5" customHeight="1" x14ac:dyDescent="0.35">
      <c r="E3" s="49" t="s">
        <v>121</v>
      </c>
      <c r="F3" s="50" t="s">
        <v>134</v>
      </c>
      <c r="G3" s="50" t="s">
        <v>135</v>
      </c>
      <c r="H3" s="50" t="s">
        <v>136</v>
      </c>
      <c r="I3" s="50" t="s">
        <v>137</v>
      </c>
      <c r="J3" s="50" t="s">
        <v>147</v>
      </c>
      <c r="K3" s="50" t="s">
        <v>144</v>
      </c>
      <c r="L3" s="50" t="s">
        <v>145</v>
      </c>
      <c r="M3" s="50" t="s">
        <v>138</v>
      </c>
      <c r="N3" s="50" t="s">
        <v>139</v>
      </c>
      <c r="O3" s="50" t="s">
        <v>43</v>
      </c>
      <c r="Q3" s="49" t="s">
        <v>121</v>
      </c>
      <c r="R3" s="50" t="s">
        <v>148</v>
      </c>
      <c r="S3" s="50" t="s">
        <v>134</v>
      </c>
      <c r="T3" s="50" t="s">
        <v>122</v>
      </c>
      <c r="U3" s="50" t="s">
        <v>123</v>
      </c>
    </row>
    <row r="4" spans="1:21" ht="63" x14ac:dyDescent="0.35">
      <c r="E4" s="51" t="s">
        <v>141</v>
      </c>
      <c r="F4" s="51" t="s">
        <v>130</v>
      </c>
      <c r="G4" s="52">
        <v>175000000</v>
      </c>
      <c r="H4" s="52">
        <v>123038441</v>
      </c>
      <c r="I4" s="53">
        <v>4</v>
      </c>
      <c r="J4" s="59">
        <v>14600000</v>
      </c>
      <c r="K4" s="52">
        <v>14800000</v>
      </c>
      <c r="L4" s="52">
        <f>SUM(I4*K4)</f>
        <v>59200000</v>
      </c>
      <c r="M4" s="52">
        <f>SUM(G4-H4)+500000</f>
        <v>52461559</v>
      </c>
      <c r="N4" s="55">
        <f>SUM(M4-L4)</f>
        <v>-6738441</v>
      </c>
      <c r="O4" s="4">
        <v>223</v>
      </c>
      <c r="Q4" s="51" t="s">
        <v>141</v>
      </c>
      <c r="R4" s="51" t="s">
        <v>116</v>
      </c>
      <c r="S4" s="53" t="s">
        <v>130</v>
      </c>
      <c r="T4" s="50"/>
      <c r="U4" s="58">
        <v>6738441</v>
      </c>
    </row>
    <row r="5" spans="1:21" ht="31.5" x14ac:dyDescent="0.35">
      <c r="E5" s="51" t="s">
        <v>142</v>
      </c>
      <c r="F5" s="51" t="s">
        <v>131</v>
      </c>
      <c r="G5" s="52">
        <v>9500000</v>
      </c>
      <c r="H5" s="52">
        <v>7803412</v>
      </c>
      <c r="I5" s="53">
        <v>4</v>
      </c>
      <c r="J5" s="59">
        <v>941848</v>
      </c>
      <c r="K5" s="52">
        <v>1300000</v>
      </c>
      <c r="L5" s="52">
        <f>SUM(I5*K5)</f>
        <v>5200000</v>
      </c>
      <c r="M5" s="52">
        <f>SUM(G5-H5)</f>
        <v>1696588</v>
      </c>
      <c r="N5" s="55">
        <f>SUM(M5-L5)</f>
        <v>-3503412</v>
      </c>
      <c r="O5" s="4">
        <v>123</v>
      </c>
      <c r="Q5" s="51" t="s">
        <v>142</v>
      </c>
      <c r="R5" s="51" t="s">
        <v>117</v>
      </c>
      <c r="S5" s="53" t="s">
        <v>131</v>
      </c>
      <c r="T5" s="50"/>
      <c r="U5" s="58">
        <v>3503412</v>
      </c>
    </row>
    <row r="6" spans="1:21" ht="51" customHeight="1" x14ac:dyDescent="0.35">
      <c r="E6" s="51" t="s">
        <v>140</v>
      </c>
      <c r="F6" s="51" t="s">
        <v>132</v>
      </c>
      <c r="G6" s="52">
        <v>900000</v>
      </c>
      <c r="H6" s="52">
        <v>477901</v>
      </c>
      <c r="I6" s="53">
        <v>4</v>
      </c>
      <c r="J6" s="59">
        <v>54770</v>
      </c>
      <c r="K6" s="52">
        <v>55000</v>
      </c>
      <c r="L6" s="52">
        <f>SUM(I6*K6)</f>
        <v>220000</v>
      </c>
      <c r="M6" s="52">
        <f>SUM(G6-H6)</f>
        <v>422099</v>
      </c>
      <c r="N6" s="54">
        <f>SUM(M6-L6)</f>
        <v>202099</v>
      </c>
      <c r="O6" s="4">
        <v>223</v>
      </c>
      <c r="Q6" s="51" t="s">
        <v>151</v>
      </c>
      <c r="R6" s="51" t="s">
        <v>119</v>
      </c>
      <c r="S6" s="48" t="s">
        <v>149</v>
      </c>
      <c r="T6" s="57">
        <v>10241853</v>
      </c>
      <c r="U6" s="58"/>
    </row>
    <row r="7" spans="1:21" x14ac:dyDescent="0.35">
      <c r="E7" s="51" t="s">
        <v>143</v>
      </c>
      <c r="F7" s="51" t="s">
        <v>133</v>
      </c>
      <c r="G7" s="52">
        <v>75000000</v>
      </c>
      <c r="H7" s="52">
        <v>41692906.149999999</v>
      </c>
      <c r="I7" s="53">
        <v>4</v>
      </c>
      <c r="J7" s="59">
        <v>5333910</v>
      </c>
      <c r="K7" s="52">
        <v>5400000</v>
      </c>
      <c r="L7" s="52">
        <f>SUM(I7*K7)</f>
        <v>21600000</v>
      </c>
      <c r="M7" s="52">
        <f>SUM(G7-H7)</f>
        <v>33307093.850000001</v>
      </c>
      <c r="N7" s="54">
        <f>SUM(M7-L7)</f>
        <v>11707093.850000001</v>
      </c>
      <c r="O7" s="4">
        <v>223</v>
      </c>
      <c r="Q7" s="182" t="s">
        <v>146</v>
      </c>
      <c r="R7" s="183"/>
      <c r="S7" s="48"/>
      <c r="T7" s="57">
        <f>SUM(T4:T6)</f>
        <v>10241853</v>
      </c>
      <c r="U7" s="57">
        <f>SUM(U4:U6)</f>
        <v>10241853</v>
      </c>
    </row>
    <row r="8" spans="1:21" x14ac:dyDescent="0.35">
      <c r="E8" s="182" t="s">
        <v>146</v>
      </c>
      <c r="F8" s="183"/>
      <c r="G8" s="52">
        <f t="shared" ref="G8:M8" si="0">SUM(G4:G7)</f>
        <v>260400000</v>
      </c>
      <c r="H8" s="52">
        <f t="shared" si="0"/>
        <v>173012660.15000001</v>
      </c>
      <c r="I8" s="56">
        <f t="shared" si="0"/>
        <v>16</v>
      </c>
      <c r="J8" s="59">
        <f t="shared" si="0"/>
        <v>20930528</v>
      </c>
      <c r="K8" s="52">
        <f t="shared" si="0"/>
        <v>21555000</v>
      </c>
      <c r="L8" s="52">
        <f t="shared" si="0"/>
        <v>86220000</v>
      </c>
      <c r="M8" s="52">
        <f t="shared" si="0"/>
        <v>87887339.849999994</v>
      </c>
      <c r="N8" s="54">
        <f>SUM(M8-L8)</f>
        <v>1667339.849999994</v>
      </c>
      <c r="O8" s="53"/>
    </row>
    <row r="12" spans="1:21" x14ac:dyDescent="0.35">
      <c r="A12" s="48"/>
      <c r="B12" s="48"/>
      <c r="C12" s="48"/>
      <c r="D12" s="181" t="s">
        <v>152</v>
      </c>
      <c r="E12" s="181"/>
      <c r="F12" s="181"/>
      <c r="G12" s="181"/>
      <c r="H12" s="181"/>
    </row>
    <row r="13" spans="1:21" ht="31.5" x14ac:dyDescent="0.35">
      <c r="A13" s="48"/>
      <c r="B13" s="48"/>
      <c r="C13" s="48"/>
      <c r="D13" s="60" t="s">
        <v>121</v>
      </c>
      <c r="E13" s="50" t="s">
        <v>148</v>
      </c>
      <c r="F13" s="50" t="s">
        <v>122</v>
      </c>
      <c r="G13" s="50" t="s">
        <v>123</v>
      </c>
      <c r="N13" s="46"/>
      <c r="O13" s="47"/>
    </row>
    <row r="14" spans="1:21" ht="47.25" x14ac:dyDescent="0.35">
      <c r="A14" s="48"/>
      <c r="B14" s="48"/>
      <c r="C14" s="48"/>
      <c r="D14" s="61" t="s">
        <v>141</v>
      </c>
      <c r="E14" s="51" t="s">
        <v>116</v>
      </c>
      <c r="F14" s="50"/>
      <c r="G14" s="57">
        <v>6738441</v>
      </c>
      <c r="N14" s="46"/>
      <c r="O14" s="47"/>
    </row>
    <row r="15" spans="1:21" ht="31.5" x14ac:dyDescent="0.35">
      <c r="A15" s="48"/>
      <c r="B15" s="48"/>
      <c r="C15" s="48"/>
      <c r="D15" s="61" t="s">
        <v>142</v>
      </c>
      <c r="E15" s="51" t="s">
        <v>117</v>
      </c>
      <c r="F15" s="50"/>
      <c r="G15" s="57">
        <v>3503412</v>
      </c>
      <c r="N15" s="46"/>
      <c r="O15" s="47"/>
    </row>
    <row r="16" spans="1:21" ht="31.5" x14ac:dyDescent="0.35">
      <c r="A16" s="48"/>
      <c r="B16" s="48"/>
      <c r="C16" s="48"/>
      <c r="D16" s="61" t="s">
        <v>151</v>
      </c>
      <c r="E16" s="51" t="s">
        <v>119</v>
      </c>
      <c r="F16" s="57">
        <v>10241853</v>
      </c>
      <c r="G16" s="57"/>
      <c r="N16" s="46"/>
      <c r="O16" s="47"/>
    </row>
    <row r="17" spans="1:15" x14ac:dyDescent="0.35">
      <c r="A17" s="48"/>
      <c r="B17" s="48"/>
      <c r="C17" s="48"/>
      <c r="D17" s="184" t="s">
        <v>146</v>
      </c>
      <c r="E17" s="183"/>
      <c r="F17" s="57">
        <f>SUM(F14:F16)</f>
        <v>10241853</v>
      </c>
      <c r="G17" s="57">
        <f>SUM(G14:G16)</f>
        <v>10241853</v>
      </c>
      <c r="N17" s="46"/>
      <c r="O17" s="47"/>
    </row>
  </sheetData>
  <mergeCells count="5">
    <mergeCell ref="Q2:U2"/>
    <mergeCell ref="Q7:R7"/>
    <mergeCell ref="E8:F8"/>
    <mergeCell ref="D12:H12"/>
    <mergeCell ref="D17:E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colBreaks count="2" manualBreakCount="2">
    <brk id="8" max="7" man="1"/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R95"/>
  <sheetViews>
    <sheetView tabSelected="1" zoomScale="40" zoomScaleNormal="40" zoomScaleSheetLayoutView="10" zoomScalePageLayoutView="24" workbookViewId="0">
      <selection activeCell="E5" sqref="E5:F5"/>
    </sheetView>
  </sheetViews>
  <sheetFormatPr baseColWidth="10" defaultRowHeight="272.45" customHeight="1" x14ac:dyDescent="0.9"/>
  <cols>
    <col min="1" max="1" width="27.36328125" style="36" customWidth="1"/>
    <col min="2" max="2" width="37.1796875" style="116" customWidth="1"/>
    <col min="3" max="3" width="39" style="6" customWidth="1"/>
    <col min="4" max="4" width="40.90625" style="6" customWidth="1"/>
    <col min="5" max="5" width="90" style="6" customWidth="1"/>
    <col min="6" max="6" width="22.36328125" style="6" customWidth="1"/>
    <col min="7" max="7" width="29.6328125" style="6" customWidth="1"/>
    <col min="8" max="8" width="24.54296875" style="6" customWidth="1"/>
    <col min="9" max="9" width="18.54296875" style="6" customWidth="1"/>
    <col min="10" max="10" width="28.7265625" style="115" customWidth="1"/>
    <col min="11" max="11" width="33.81640625" style="6" customWidth="1"/>
    <col min="12" max="12" width="6.90625" style="6" hidden="1" customWidth="1"/>
    <col min="13" max="13" width="14.36328125" style="6" hidden="1" customWidth="1"/>
    <col min="14" max="14" width="15.26953125" style="6" hidden="1" customWidth="1"/>
    <col min="15" max="15" width="9.81640625" style="6" hidden="1" customWidth="1"/>
    <col min="16" max="16" width="12.36328125" style="6" hidden="1" customWidth="1"/>
    <col min="17" max="17" width="21.6328125" style="6" hidden="1" customWidth="1"/>
    <col min="18" max="18" width="12.6328125" style="6" hidden="1" customWidth="1"/>
    <col min="19" max="20" width="7.6328125" style="6" hidden="1" customWidth="1"/>
    <col min="21" max="21" width="3" style="6" hidden="1" customWidth="1"/>
    <col min="22" max="22" width="57.90625" style="6" customWidth="1"/>
    <col min="23" max="23" width="81.1796875" style="136" customWidth="1"/>
    <col min="24" max="24" width="78.90625" style="136" customWidth="1"/>
    <col min="25" max="25" width="15.08984375" style="6" customWidth="1"/>
    <col min="26" max="26" width="22.1796875" style="6" customWidth="1"/>
    <col min="27" max="27" width="36.81640625" style="6" customWidth="1"/>
    <col min="28" max="28" width="10.6328125" style="6" customWidth="1"/>
    <col min="29" max="29" width="15.54296875" style="6" customWidth="1"/>
    <col min="30" max="30" width="18.36328125" style="6" customWidth="1"/>
    <col min="31" max="31" width="17.08984375" style="6" customWidth="1"/>
    <col min="32" max="32" width="16.7265625" style="6" customWidth="1"/>
    <col min="33" max="33" width="15.26953125" style="6" customWidth="1"/>
    <col min="34" max="35" width="84.7265625" style="117" customWidth="1"/>
    <col min="36" max="36" width="80.26953125" style="117" customWidth="1"/>
    <col min="37" max="37" width="76.90625" style="117" customWidth="1"/>
    <col min="38" max="38" width="44.453125" style="6" customWidth="1"/>
    <col min="39" max="39" width="31.453125" style="6" customWidth="1"/>
    <col min="40" max="40" width="35.26953125" style="6" customWidth="1"/>
    <col min="41" max="41" width="15.08984375" style="6" customWidth="1"/>
    <col min="42" max="42" width="20.7265625" style="6" customWidth="1"/>
    <col min="43" max="43" width="25.08984375" style="6" customWidth="1"/>
    <col min="44" max="44" width="30.26953125" style="6" customWidth="1"/>
    <col min="45" max="16384" width="10.90625" style="6"/>
  </cols>
  <sheetData>
    <row r="1" spans="1:44" ht="48" customHeight="1" x14ac:dyDescent="0.7">
      <c r="A1" s="35"/>
      <c r="B1" s="87"/>
      <c r="C1" s="1"/>
      <c r="D1" s="3"/>
      <c r="E1" s="8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27"/>
      <c r="X1" s="128"/>
      <c r="Y1" s="3"/>
      <c r="Z1" s="3"/>
      <c r="AA1" s="3"/>
      <c r="AB1" s="89"/>
      <c r="AC1" s="7"/>
      <c r="AD1" s="64"/>
      <c r="AE1" s="25"/>
      <c r="AF1" s="8"/>
      <c r="AG1" s="8"/>
      <c r="AH1" s="26"/>
      <c r="AI1" s="26"/>
      <c r="AJ1" s="27"/>
      <c r="AK1" s="28"/>
      <c r="AL1" s="8"/>
      <c r="AM1" s="8"/>
      <c r="AN1" s="8"/>
      <c r="AO1" s="8"/>
      <c r="AP1" s="8"/>
      <c r="AQ1" s="8"/>
      <c r="AR1" s="9"/>
    </row>
    <row r="2" spans="1:44" ht="61.5" x14ac:dyDescent="0.7">
      <c r="A2" s="34"/>
      <c r="B2" s="6"/>
      <c r="C2" s="189" t="s">
        <v>177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90"/>
      <c r="AC2" s="7"/>
      <c r="AD2" s="64"/>
      <c r="AE2" s="25"/>
      <c r="AF2" s="8"/>
      <c r="AG2" s="8"/>
      <c r="AH2" s="26"/>
      <c r="AI2" s="26"/>
      <c r="AJ2" s="27"/>
      <c r="AK2" s="28"/>
      <c r="AL2" s="8"/>
      <c r="AM2" s="8"/>
      <c r="AN2" s="8"/>
      <c r="AO2" s="8"/>
      <c r="AP2" s="8"/>
      <c r="AQ2" s="8"/>
      <c r="AR2" s="9"/>
    </row>
    <row r="3" spans="1:44" ht="45.75" customHeight="1" x14ac:dyDescent="0.7">
      <c r="A3" s="35"/>
      <c r="B3" s="87"/>
      <c r="C3" s="1"/>
      <c r="D3" s="21"/>
      <c r="E3" s="9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27"/>
      <c r="X3" s="128"/>
      <c r="Y3" s="3"/>
      <c r="Z3" s="3"/>
      <c r="AA3" s="3"/>
      <c r="AB3" s="89"/>
      <c r="AC3" s="7"/>
      <c r="AD3" s="64"/>
      <c r="AE3" s="25"/>
      <c r="AF3" s="8"/>
      <c r="AG3" s="8"/>
      <c r="AH3" s="26"/>
      <c r="AI3" s="26"/>
      <c r="AJ3" s="27"/>
      <c r="AK3" s="28"/>
      <c r="AL3" s="8"/>
      <c r="AM3" s="8"/>
      <c r="AN3" s="8"/>
      <c r="AO3" s="8"/>
      <c r="AP3" s="8"/>
      <c r="AQ3" s="8"/>
      <c r="AR3" s="9"/>
    </row>
    <row r="4" spans="1:44" ht="61.5" x14ac:dyDescent="0.7">
      <c r="A4" s="35"/>
      <c r="B4" s="87"/>
      <c r="C4" s="1"/>
      <c r="D4" s="190" t="s">
        <v>0</v>
      </c>
      <c r="E4" s="19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27"/>
      <c r="X4" s="128"/>
      <c r="Y4" s="3"/>
      <c r="Z4" s="3"/>
      <c r="AA4" s="3"/>
      <c r="AB4" s="89"/>
      <c r="AC4" s="7"/>
      <c r="AD4" s="64"/>
      <c r="AE4" s="25"/>
      <c r="AF4" s="8"/>
      <c r="AG4" s="8"/>
      <c r="AH4" s="26"/>
      <c r="AI4" s="26"/>
      <c r="AJ4" s="27"/>
      <c r="AK4" s="28"/>
      <c r="AL4" s="8"/>
      <c r="AM4" s="8"/>
      <c r="AN4" s="8"/>
      <c r="AO4" s="8"/>
      <c r="AP4" s="8"/>
      <c r="AQ4" s="8"/>
      <c r="AR4" s="9"/>
    </row>
    <row r="5" spans="1:44" ht="61.5" x14ac:dyDescent="0.7">
      <c r="A5" s="34"/>
      <c r="B5" s="24"/>
      <c r="C5" s="2"/>
      <c r="D5" s="126" t="s">
        <v>1</v>
      </c>
      <c r="E5" s="191" t="s">
        <v>2</v>
      </c>
      <c r="F5" s="191"/>
      <c r="G5" s="3"/>
      <c r="H5" s="7"/>
      <c r="I5" s="7"/>
      <c r="J5" s="192" t="s">
        <v>3</v>
      </c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7"/>
      <c r="Z5" s="7"/>
      <c r="AA5" s="7"/>
      <c r="AB5" s="92"/>
      <c r="AC5" s="7"/>
      <c r="AD5" s="64"/>
      <c r="AE5" s="25"/>
      <c r="AF5" s="8"/>
      <c r="AG5" s="8"/>
      <c r="AH5" s="26"/>
      <c r="AI5" s="26"/>
      <c r="AJ5" s="27"/>
      <c r="AK5" s="28"/>
      <c r="AL5" s="8"/>
      <c r="AM5" s="8"/>
      <c r="AN5" s="8"/>
      <c r="AO5" s="8"/>
      <c r="AP5" s="8"/>
      <c r="AQ5" s="8"/>
      <c r="AR5" s="9"/>
    </row>
    <row r="6" spans="1:44" ht="61.5" x14ac:dyDescent="0.7">
      <c r="A6" s="34"/>
      <c r="B6" s="24"/>
      <c r="C6" s="2"/>
      <c r="D6" s="137" t="s">
        <v>4</v>
      </c>
      <c r="E6" s="191" t="s">
        <v>5</v>
      </c>
      <c r="F6" s="191"/>
      <c r="G6" s="3"/>
      <c r="H6" s="7"/>
      <c r="I6" s="7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7"/>
      <c r="Z6" s="7"/>
      <c r="AA6" s="7"/>
      <c r="AB6" s="92"/>
      <c r="AC6" s="7"/>
      <c r="AD6" s="64"/>
      <c r="AE6" s="25"/>
      <c r="AF6" s="8"/>
      <c r="AG6" s="8"/>
      <c r="AH6" s="26"/>
      <c r="AI6" s="26"/>
      <c r="AJ6" s="27"/>
      <c r="AK6" s="28"/>
      <c r="AL6" s="8"/>
      <c r="AM6" s="8"/>
      <c r="AN6" s="8"/>
      <c r="AO6" s="8"/>
      <c r="AP6" s="8"/>
      <c r="AQ6" s="8"/>
      <c r="AR6" s="9"/>
    </row>
    <row r="7" spans="1:44" ht="61.5" x14ac:dyDescent="0.7">
      <c r="A7" s="34"/>
      <c r="B7" s="24"/>
      <c r="C7" s="2"/>
      <c r="D7" s="137" t="s">
        <v>6</v>
      </c>
      <c r="E7" s="193">
        <v>7395656</v>
      </c>
      <c r="F7" s="193"/>
      <c r="G7" s="93"/>
      <c r="H7" s="7"/>
      <c r="I7" s="7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7"/>
      <c r="Z7" s="7"/>
      <c r="AA7" s="7"/>
      <c r="AB7" s="92"/>
      <c r="AC7" s="7"/>
      <c r="AD7" s="64"/>
      <c r="AE7" s="25" t="s">
        <v>7</v>
      </c>
      <c r="AF7" s="8"/>
      <c r="AG7" s="8"/>
      <c r="AH7" s="26"/>
      <c r="AI7" s="26"/>
      <c r="AJ7" s="27"/>
      <c r="AK7" s="28"/>
      <c r="AL7" s="8"/>
      <c r="AM7" s="8"/>
      <c r="AN7" s="8"/>
      <c r="AO7" s="8"/>
      <c r="AP7" s="8"/>
      <c r="AQ7" s="8"/>
      <c r="AR7" s="9"/>
    </row>
    <row r="8" spans="1:44" ht="61.5" x14ac:dyDescent="0.7">
      <c r="A8" s="34"/>
      <c r="B8" s="24"/>
      <c r="C8" s="2"/>
      <c r="D8" s="138" t="s">
        <v>8</v>
      </c>
      <c r="E8" s="194" t="s">
        <v>9</v>
      </c>
      <c r="F8" s="194"/>
      <c r="G8" s="94"/>
      <c r="H8" s="7"/>
      <c r="I8" s="7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7"/>
      <c r="Z8" s="7"/>
      <c r="AA8" s="7"/>
      <c r="AB8" s="92"/>
      <c r="AC8" s="7"/>
      <c r="AD8" s="64"/>
      <c r="AE8" s="25"/>
      <c r="AF8" s="8"/>
      <c r="AG8" s="8"/>
      <c r="AH8" s="26"/>
      <c r="AI8" s="26"/>
      <c r="AJ8" s="27"/>
      <c r="AK8" s="28"/>
      <c r="AL8" s="8"/>
      <c r="AM8" s="8"/>
      <c r="AN8" s="8"/>
      <c r="AO8" s="8"/>
      <c r="AP8" s="8"/>
      <c r="AQ8" s="8"/>
      <c r="AR8" s="9"/>
    </row>
    <row r="9" spans="1:44" ht="61.5" x14ac:dyDescent="0.7">
      <c r="A9" s="34"/>
      <c r="B9" s="24"/>
      <c r="C9" s="2"/>
      <c r="D9" s="137" t="s">
        <v>10</v>
      </c>
      <c r="E9" s="195" t="s">
        <v>11</v>
      </c>
      <c r="F9" s="195"/>
      <c r="G9" s="3"/>
      <c r="H9" s="7"/>
      <c r="I9" s="7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7"/>
      <c r="Z9" s="7"/>
      <c r="AA9" s="7"/>
      <c r="AB9" s="92"/>
      <c r="AC9" s="7"/>
      <c r="AD9" s="7"/>
      <c r="AE9" s="7"/>
      <c r="AF9" s="7"/>
      <c r="AG9" s="8"/>
      <c r="AH9" s="26"/>
      <c r="AI9" s="26"/>
      <c r="AJ9" s="27"/>
      <c r="AK9" s="28"/>
      <c r="AL9" s="8"/>
      <c r="AM9" s="8"/>
      <c r="AN9" s="8"/>
      <c r="AO9" s="8"/>
      <c r="AP9" s="8"/>
      <c r="AQ9" s="8"/>
      <c r="AR9" s="9"/>
    </row>
    <row r="10" spans="1:44" ht="61.5" x14ac:dyDescent="0.7">
      <c r="A10" s="34"/>
      <c r="B10" s="24"/>
      <c r="C10" s="2"/>
      <c r="D10" s="137" t="s">
        <v>12</v>
      </c>
      <c r="E10" s="196" t="s">
        <v>13</v>
      </c>
      <c r="F10" s="196"/>
      <c r="G10" s="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29"/>
      <c r="X10" s="130"/>
      <c r="Y10" s="7"/>
      <c r="Z10" s="7"/>
      <c r="AA10" s="7"/>
      <c r="AB10" s="92"/>
      <c r="AC10" s="7"/>
      <c r="AD10" s="7"/>
      <c r="AE10" s="7"/>
      <c r="AF10" s="7"/>
      <c r="AG10" s="8"/>
      <c r="AH10" s="26"/>
      <c r="AI10" s="26"/>
      <c r="AJ10" s="27"/>
      <c r="AK10" s="28"/>
      <c r="AL10" s="8"/>
      <c r="AM10" s="8"/>
      <c r="AN10" s="8"/>
      <c r="AO10" s="8"/>
      <c r="AP10" s="8"/>
      <c r="AQ10" s="8"/>
      <c r="AR10" s="9"/>
    </row>
    <row r="11" spans="1:44" ht="61.5" x14ac:dyDescent="0.7">
      <c r="A11" s="34"/>
      <c r="B11" s="24"/>
      <c r="C11" s="2"/>
      <c r="D11" s="137" t="s">
        <v>14</v>
      </c>
      <c r="E11" s="197" t="s">
        <v>232</v>
      </c>
      <c r="F11" s="198"/>
      <c r="G11" s="3"/>
      <c r="H11" s="7"/>
      <c r="I11" s="7"/>
      <c r="J11" s="199" t="s">
        <v>15</v>
      </c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1"/>
      <c r="Y11" s="7"/>
      <c r="Z11" s="7"/>
      <c r="AA11" s="7"/>
      <c r="AB11" s="92"/>
      <c r="AC11" s="7"/>
      <c r="AD11" s="7"/>
      <c r="AE11" s="7"/>
      <c r="AF11" s="7"/>
      <c r="AG11" s="8"/>
      <c r="AH11" s="26"/>
      <c r="AI11" s="26"/>
      <c r="AJ11" s="27"/>
      <c r="AK11" s="28"/>
      <c r="AL11" s="8"/>
      <c r="AM11" s="8"/>
      <c r="AN11" s="8"/>
      <c r="AO11" s="8"/>
      <c r="AP11" s="8"/>
      <c r="AQ11" s="8"/>
      <c r="AR11" s="9"/>
    </row>
    <row r="12" spans="1:44" ht="61.5" x14ac:dyDescent="0.7">
      <c r="A12" s="34"/>
      <c r="B12" s="24"/>
      <c r="C12" s="2"/>
      <c r="D12" s="137" t="s">
        <v>16</v>
      </c>
      <c r="E12" s="208">
        <f>SUM(X18)</f>
        <v>3313101713.1800003</v>
      </c>
      <c r="F12" s="209"/>
      <c r="G12" s="10"/>
      <c r="H12" s="7"/>
      <c r="I12" s="7"/>
      <c r="J12" s="202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7"/>
      <c r="Z12" s="7"/>
      <c r="AA12" s="7"/>
      <c r="AB12" s="92"/>
      <c r="AC12" s="7"/>
      <c r="AD12" s="7"/>
      <c r="AE12" s="7"/>
      <c r="AF12" s="7"/>
      <c r="AG12" s="8"/>
      <c r="AH12" s="26"/>
      <c r="AI12" s="26"/>
      <c r="AJ12" s="27"/>
      <c r="AK12" s="28"/>
      <c r="AL12" s="8"/>
      <c r="AM12" s="8"/>
      <c r="AN12" s="8"/>
      <c r="AO12" s="8"/>
      <c r="AP12" s="8"/>
      <c r="AQ12" s="8"/>
      <c r="AR12" s="9"/>
    </row>
    <row r="13" spans="1:44" ht="61.5" x14ac:dyDescent="0.7">
      <c r="A13" s="34"/>
      <c r="B13" s="24"/>
      <c r="C13" s="2"/>
      <c r="D13" s="137" t="s">
        <v>17</v>
      </c>
      <c r="E13" s="210">
        <v>364000000</v>
      </c>
      <c r="F13" s="210"/>
      <c r="G13" s="11"/>
      <c r="H13" s="7"/>
      <c r="I13" s="7"/>
      <c r="J13" s="202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7"/>
      <c r="Z13" s="7"/>
      <c r="AA13" s="3"/>
      <c r="AB13" s="92"/>
      <c r="AC13" s="7"/>
      <c r="AD13" s="7"/>
      <c r="AE13" s="7"/>
      <c r="AF13" s="7"/>
      <c r="AG13" s="8"/>
      <c r="AH13" s="26"/>
      <c r="AI13" s="26"/>
      <c r="AJ13" s="27"/>
      <c r="AK13" s="28"/>
      <c r="AL13" s="8"/>
      <c r="AM13" s="8"/>
      <c r="AN13" s="8"/>
      <c r="AO13" s="8"/>
      <c r="AP13" s="8"/>
      <c r="AQ13" s="8"/>
      <c r="AR13" s="9"/>
    </row>
    <row r="14" spans="1:44" ht="61.5" x14ac:dyDescent="0.7">
      <c r="A14" s="34"/>
      <c r="B14" s="24"/>
      <c r="C14" s="2"/>
      <c r="D14" s="137" t="s">
        <v>18</v>
      </c>
      <c r="E14" s="211">
        <v>36400000</v>
      </c>
      <c r="F14" s="211"/>
      <c r="G14" s="11"/>
      <c r="H14" s="7"/>
      <c r="I14" s="7"/>
      <c r="J14" s="202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4"/>
      <c r="Y14" s="7"/>
      <c r="Z14" s="7"/>
      <c r="AA14" s="7"/>
      <c r="AB14" s="92"/>
      <c r="AC14" s="7"/>
      <c r="AD14" s="7"/>
      <c r="AE14" s="7"/>
      <c r="AF14" s="7"/>
      <c r="AG14" s="8"/>
      <c r="AH14" s="29"/>
      <c r="AI14" s="29"/>
      <c r="AJ14" s="27"/>
      <c r="AK14" s="28"/>
      <c r="AL14" s="8"/>
      <c r="AM14" s="8"/>
      <c r="AN14" s="8"/>
      <c r="AO14" s="8"/>
      <c r="AP14" s="8"/>
      <c r="AQ14" s="8"/>
      <c r="AR14" s="9"/>
    </row>
    <row r="15" spans="1:44" ht="62.25" thickBot="1" x14ac:dyDescent="0.75">
      <c r="A15" s="34"/>
      <c r="B15" s="24"/>
      <c r="C15" s="2"/>
      <c r="D15" s="139" t="s">
        <v>19</v>
      </c>
      <c r="E15" s="212">
        <v>45313</v>
      </c>
      <c r="F15" s="213"/>
      <c r="G15" s="12"/>
      <c r="H15" s="7"/>
      <c r="I15" s="7"/>
      <c r="J15" s="205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7"/>
      <c r="Y15" s="7"/>
      <c r="Z15" s="13"/>
      <c r="AA15" s="7"/>
      <c r="AB15" s="92"/>
      <c r="AC15" s="7"/>
      <c r="AD15" s="7"/>
      <c r="AE15" s="7"/>
      <c r="AF15" s="7"/>
      <c r="AG15" s="8"/>
      <c r="AH15" s="26"/>
      <c r="AI15" s="26"/>
      <c r="AJ15" s="27"/>
      <c r="AK15" s="28"/>
      <c r="AL15" s="8"/>
      <c r="AM15" s="8"/>
      <c r="AN15" s="8"/>
      <c r="AO15" s="8"/>
      <c r="AP15" s="8"/>
      <c r="AQ15" s="8"/>
      <c r="AR15" s="9"/>
    </row>
    <row r="16" spans="1:44" ht="39.6" customHeight="1" x14ac:dyDescent="0.7">
      <c r="A16" s="34"/>
      <c r="B16" s="24"/>
      <c r="C16" s="2"/>
      <c r="D16" s="3"/>
      <c r="E16" s="14"/>
      <c r="F16" s="15"/>
      <c r="G16" s="15"/>
      <c r="H16" s="7"/>
      <c r="I16" s="7"/>
      <c r="J16" s="3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  <c r="W16" s="127"/>
      <c r="X16" s="128"/>
      <c r="Y16" s="7"/>
      <c r="Z16" s="7"/>
      <c r="AA16" s="18"/>
      <c r="AB16" s="95"/>
      <c r="AC16" s="7"/>
      <c r="AD16" s="64"/>
      <c r="AE16" s="25"/>
      <c r="AF16" s="8"/>
      <c r="AG16" s="8"/>
      <c r="AH16" s="30"/>
      <c r="AI16" s="30"/>
      <c r="AJ16" s="27"/>
      <c r="AK16" s="28"/>
      <c r="AL16" s="8"/>
      <c r="AM16" s="8"/>
      <c r="AN16" s="8"/>
      <c r="AO16" s="8"/>
      <c r="AP16" s="8"/>
      <c r="AQ16" s="8"/>
      <c r="AR16" s="9"/>
    </row>
    <row r="17" spans="1:44" ht="39.6" customHeight="1" thickBot="1" x14ac:dyDescent="0.75">
      <c r="A17" s="34"/>
      <c r="B17" s="24"/>
      <c r="C17" s="2"/>
      <c r="D17" s="186" t="s">
        <v>20</v>
      </c>
      <c r="E17" s="186"/>
      <c r="F17" s="7"/>
      <c r="G17" s="19"/>
      <c r="H17" s="187"/>
      <c r="I17" s="187"/>
      <c r="J17" s="7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85"/>
      <c r="W17" s="131"/>
      <c r="X17" s="131"/>
      <c r="Y17" s="7"/>
      <c r="Z17" s="7"/>
      <c r="AA17" s="20"/>
      <c r="AB17" s="96"/>
      <c r="AC17" s="7"/>
      <c r="AD17" s="65"/>
      <c r="AE17" s="25"/>
      <c r="AF17" s="8"/>
      <c r="AG17" s="8"/>
      <c r="AH17" s="31"/>
      <c r="AI17" s="31"/>
      <c r="AJ17" s="32"/>
      <c r="AK17" s="33"/>
      <c r="AL17" s="5"/>
      <c r="AM17" s="8"/>
      <c r="AN17" s="8"/>
      <c r="AO17" s="8"/>
      <c r="AP17" s="8"/>
      <c r="AQ17" s="8"/>
      <c r="AR17" s="9"/>
    </row>
    <row r="18" spans="1:44" ht="85.5" customHeight="1" x14ac:dyDescent="0.9">
      <c r="A18" s="34"/>
      <c r="B18" s="24"/>
      <c r="C18" s="2"/>
      <c r="D18" s="21"/>
      <c r="E18" s="22"/>
      <c r="F18" s="7"/>
      <c r="G18" s="23"/>
      <c r="H18" s="188"/>
      <c r="I18" s="188"/>
      <c r="J18" s="7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86"/>
      <c r="W18" s="84">
        <f>SUBTOTAL(9,W20:W96)</f>
        <v>6631381801.46</v>
      </c>
      <c r="X18" s="84">
        <f>SUBTOTAL(9,X20:X96)</f>
        <v>3313101713.1800003</v>
      </c>
      <c r="Y18" s="66"/>
      <c r="Z18" s="62"/>
      <c r="AA18" s="62"/>
      <c r="AB18" s="97"/>
      <c r="AC18" s="62"/>
      <c r="AD18" s="67"/>
      <c r="AE18" s="63"/>
      <c r="AF18" s="63"/>
      <c r="AG18" s="63"/>
      <c r="AH18" s="66">
        <f>SUBTOTAL(9,AH20:AH75)</f>
        <v>0</v>
      </c>
      <c r="AI18" s="66"/>
      <c r="AJ18" s="66">
        <f>SUBTOTAL(9,AJ20:AJ75)</f>
        <v>0</v>
      </c>
      <c r="AK18" s="66">
        <f>SUBTOTAL(9,AK20:AK95)</f>
        <v>0</v>
      </c>
      <c r="AL18" s="68"/>
      <c r="AM18" s="68"/>
      <c r="AN18" s="8"/>
      <c r="AO18" s="8"/>
      <c r="AP18" s="8"/>
      <c r="AQ18" s="8"/>
      <c r="AR18" s="9"/>
    </row>
    <row r="19" spans="1:44" ht="257.25" customHeight="1" x14ac:dyDescent="0.35">
      <c r="A19" s="119" t="s">
        <v>21</v>
      </c>
      <c r="B19" s="119" t="s">
        <v>22</v>
      </c>
      <c r="C19" s="120" t="s">
        <v>23</v>
      </c>
      <c r="D19" s="120" t="s">
        <v>24</v>
      </c>
      <c r="E19" s="120" t="s">
        <v>25</v>
      </c>
      <c r="F19" s="120" t="s">
        <v>26</v>
      </c>
      <c r="G19" s="120" t="s">
        <v>27</v>
      </c>
      <c r="H19" s="120" t="s">
        <v>157</v>
      </c>
      <c r="I19" s="120" t="s">
        <v>28</v>
      </c>
      <c r="J19" s="120" t="s">
        <v>29</v>
      </c>
      <c r="K19" s="120" t="s">
        <v>30</v>
      </c>
      <c r="L19" s="121" t="s">
        <v>98</v>
      </c>
      <c r="M19" s="121" t="s">
        <v>159</v>
      </c>
      <c r="N19" s="121" t="s">
        <v>160</v>
      </c>
      <c r="O19" s="121" t="s">
        <v>161</v>
      </c>
      <c r="P19" s="121" t="s">
        <v>162</v>
      </c>
      <c r="Q19" s="121" t="s">
        <v>163</v>
      </c>
      <c r="R19" s="121" t="s">
        <v>158</v>
      </c>
      <c r="S19" s="121" t="s">
        <v>158</v>
      </c>
      <c r="T19" s="121" t="s">
        <v>158</v>
      </c>
      <c r="U19" s="121" t="s">
        <v>164</v>
      </c>
      <c r="V19" s="120" t="s">
        <v>156</v>
      </c>
      <c r="W19" s="132" t="s">
        <v>31</v>
      </c>
      <c r="X19" s="133" t="s">
        <v>32</v>
      </c>
      <c r="Y19" s="122" t="s">
        <v>33</v>
      </c>
      <c r="Z19" s="122" t="s">
        <v>34</v>
      </c>
      <c r="AA19" s="120" t="s">
        <v>35</v>
      </c>
      <c r="AB19" s="125"/>
      <c r="AC19" s="123" t="s">
        <v>36</v>
      </c>
      <c r="AD19" s="123" t="s">
        <v>37</v>
      </c>
      <c r="AE19" s="123" t="s">
        <v>38</v>
      </c>
      <c r="AF19" s="123" t="s">
        <v>39</v>
      </c>
      <c r="AG19" s="123" t="s">
        <v>40</v>
      </c>
      <c r="AH19" s="124" t="s">
        <v>41</v>
      </c>
      <c r="AI19" s="124" t="s">
        <v>172</v>
      </c>
      <c r="AJ19" s="124" t="s">
        <v>173</v>
      </c>
      <c r="AK19" s="124" t="s">
        <v>174</v>
      </c>
      <c r="AL19" s="123" t="s">
        <v>42</v>
      </c>
      <c r="AM19" s="123" t="s">
        <v>43</v>
      </c>
      <c r="AN19" s="123" t="s">
        <v>44</v>
      </c>
      <c r="AO19" s="123" t="s">
        <v>45</v>
      </c>
      <c r="AP19" s="123" t="s">
        <v>46</v>
      </c>
      <c r="AQ19" s="123" t="s">
        <v>47</v>
      </c>
      <c r="AR19" s="123" t="s">
        <v>48</v>
      </c>
    </row>
    <row r="20" spans="1:44" ht="409.6" customHeight="1" x14ac:dyDescent="0.35">
      <c r="A20" s="69">
        <v>1</v>
      </c>
      <c r="B20" s="108"/>
      <c r="C20" s="108" t="s">
        <v>58</v>
      </c>
      <c r="D20" s="108" t="s">
        <v>88</v>
      </c>
      <c r="E20" s="108" t="s">
        <v>78</v>
      </c>
      <c r="F20" s="108" t="s">
        <v>59</v>
      </c>
      <c r="G20" s="108">
        <v>1</v>
      </c>
      <c r="H20" s="108" t="s">
        <v>60</v>
      </c>
      <c r="I20" s="108">
        <v>2</v>
      </c>
      <c r="J20" s="108" t="s">
        <v>61</v>
      </c>
      <c r="K20" s="108" t="s">
        <v>62</v>
      </c>
      <c r="L20" s="160" t="s">
        <v>98</v>
      </c>
      <c r="M20" s="160" t="s">
        <v>100</v>
      </c>
      <c r="N20" s="160" t="s">
        <v>100</v>
      </c>
      <c r="O20" s="160" t="s">
        <v>99</v>
      </c>
      <c r="P20" s="160" t="s">
        <v>103</v>
      </c>
      <c r="Q20" s="160" t="s">
        <v>112</v>
      </c>
      <c r="R20" s="160" t="s">
        <v>99</v>
      </c>
      <c r="S20" s="160"/>
      <c r="T20" s="160"/>
      <c r="U20" s="160" t="s">
        <v>124</v>
      </c>
      <c r="V20" s="150" t="s">
        <v>64</v>
      </c>
      <c r="W20" s="134">
        <v>2480000</v>
      </c>
      <c r="X20" s="134">
        <v>2480000</v>
      </c>
      <c r="Y20" s="155" t="s">
        <v>63</v>
      </c>
      <c r="Z20" s="155" t="s">
        <v>49</v>
      </c>
      <c r="AA20" s="162" t="s">
        <v>178</v>
      </c>
      <c r="AB20" s="166"/>
      <c r="AC20" s="75"/>
      <c r="AD20" s="76"/>
      <c r="AE20" s="77"/>
      <c r="AF20" s="78"/>
      <c r="AG20" s="79"/>
      <c r="AH20" s="83"/>
      <c r="AI20" s="83"/>
      <c r="AJ20" s="83"/>
      <c r="AK20" s="83"/>
      <c r="AL20" s="81"/>
      <c r="AM20" s="80"/>
      <c r="AN20" s="81"/>
      <c r="AO20" s="82"/>
      <c r="AP20" s="82"/>
      <c r="AQ20" s="81"/>
      <c r="AR20" s="81"/>
    </row>
    <row r="21" spans="1:44" ht="409.5" x14ac:dyDescent="0.35">
      <c r="A21" s="69">
        <v>1</v>
      </c>
      <c r="B21" s="108"/>
      <c r="C21" s="108" t="s">
        <v>58</v>
      </c>
      <c r="D21" s="108" t="s">
        <v>80</v>
      </c>
      <c r="E21" s="108" t="s">
        <v>78</v>
      </c>
      <c r="F21" s="108" t="s">
        <v>59</v>
      </c>
      <c r="G21" s="108">
        <v>1</v>
      </c>
      <c r="H21" s="108" t="s">
        <v>60</v>
      </c>
      <c r="I21" s="108">
        <v>2</v>
      </c>
      <c r="J21" s="108" t="s">
        <v>61</v>
      </c>
      <c r="K21" s="108" t="s">
        <v>62</v>
      </c>
      <c r="L21" s="160" t="s">
        <v>98</v>
      </c>
      <c r="M21" s="158" t="s">
        <v>100</v>
      </c>
      <c r="N21" s="158" t="s">
        <v>100</v>
      </c>
      <c r="O21" s="158" t="s">
        <v>99</v>
      </c>
      <c r="P21" s="158" t="s">
        <v>103</v>
      </c>
      <c r="Q21" s="158" t="s">
        <v>112</v>
      </c>
      <c r="R21" s="158" t="s">
        <v>113</v>
      </c>
      <c r="S21" s="158"/>
      <c r="T21" s="158"/>
      <c r="U21" s="158" t="s">
        <v>124</v>
      </c>
      <c r="V21" s="150" t="s">
        <v>65</v>
      </c>
      <c r="W21" s="134">
        <v>10000000</v>
      </c>
      <c r="X21" s="134">
        <v>10000000</v>
      </c>
      <c r="Y21" s="155" t="s">
        <v>63</v>
      </c>
      <c r="Z21" s="155" t="s">
        <v>49</v>
      </c>
      <c r="AA21" s="162" t="s">
        <v>178</v>
      </c>
      <c r="AB21" s="166"/>
      <c r="AC21" s="75"/>
      <c r="AD21" s="76"/>
      <c r="AE21" s="77"/>
      <c r="AF21" s="78"/>
      <c r="AG21" s="79"/>
      <c r="AH21" s="83"/>
      <c r="AI21" s="83"/>
      <c r="AJ21" s="83"/>
      <c r="AK21" s="83"/>
      <c r="AL21" s="81"/>
      <c r="AM21" s="80"/>
      <c r="AN21" s="81"/>
      <c r="AO21" s="82"/>
      <c r="AP21" s="82"/>
      <c r="AQ21" s="81"/>
      <c r="AR21" s="81"/>
    </row>
    <row r="22" spans="1:44" ht="197.25" customHeight="1" x14ac:dyDescent="0.35">
      <c r="A22" s="69">
        <v>2</v>
      </c>
      <c r="B22" s="108"/>
      <c r="C22" s="108" t="s">
        <v>58</v>
      </c>
      <c r="D22" s="108">
        <v>44103103</v>
      </c>
      <c r="E22" s="108" t="s">
        <v>182</v>
      </c>
      <c r="F22" s="108" t="s">
        <v>59</v>
      </c>
      <c r="G22" s="108">
        <v>1</v>
      </c>
      <c r="H22" s="108" t="s">
        <v>77</v>
      </c>
      <c r="I22" s="108">
        <v>2</v>
      </c>
      <c r="J22" s="108" t="s">
        <v>68</v>
      </c>
      <c r="K22" s="108" t="s">
        <v>62</v>
      </c>
      <c r="L22" s="160" t="s">
        <v>98</v>
      </c>
      <c r="M22" s="158" t="s">
        <v>100</v>
      </c>
      <c r="N22" s="158" t="s">
        <v>100</v>
      </c>
      <c r="O22" s="158" t="s">
        <v>99</v>
      </c>
      <c r="P22" s="158" t="s">
        <v>103</v>
      </c>
      <c r="Q22" s="158" t="s">
        <v>109</v>
      </c>
      <c r="R22" s="158" t="s">
        <v>99</v>
      </c>
      <c r="S22" s="158"/>
      <c r="T22" s="158"/>
      <c r="U22" s="158" t="s">
        <v>124</v>
      </c>
      <c r="V22" s="150" t="s">
        <v>69</v>
      </c>
      <c r="W22" s="134">
        <v>22480000</v>
      </c>
      <c r="X22" s="134">
        <v>22480000</v>
      </c>
      <c r="Y22" s="155" t="s">
        <v>63</v>
      </c>
      <c r="Z22" s="155" t="s">
        <v>49</v>
      </c>
      <c r="AA22" s="162" t="s">
        <v>178</v>
      </c>
      <c r="AB22" s="166"/>
      <c r="AC22" s="75"/>
      <c r="AD22" s="76"/>
      <c r="AE22" s="77"/>
      <c r="AF22" s="78"/>
      <c r="AG22" s="79"/>
      <c r="AH22" s="83"/>
      <c r="AI22" s="83"/>
      <c r="AJ22" s="83"/>
      <c r="AK22" s="83"/>
      <c r="AL22" s="81"/>
      <c r="AM22" s="80"/>
      <c r="AN22" s="81"/>
      <c r="AO22" s="82"/>
      <c r="AP22" s="82"/>
      <c r="AQ22" s="81"/>
      <c r="AR22" s="81"/>
    </row>
    <row r="23" spans="1:44" ht="218.25" customHeight="1" x14ac:dyDescent="0.35">
      <c r="A23" s="69">
        <v>3</v>
      </c>
      <c r="B23" s="108"/>
      <c r="C23" s="108" t="s">
        <v>58</v>
      </c>
      <c r="D23" s="108">
        <v>84131603</v>
      </c>
      <c r="E23" s="108" t="s">
        <v>79</v>
      </c>
      <c r="F23" s="108" t="s">
        <v>59</v>
      </c>
      <c r="G23" s="108">
        <v>1</v>
      </c>
      <c r="H23" s="108" t="s">
        <v>73</v>
      </c>
      <c r="I23" s="108">
        <v>7</v>
      </c>
      <c r="J23" s="108" t="s">
        <v>72</v>
      </c>
      <c r="K23" s="108" t="s">
        <v>62</v>
      </c>
      <c r="L23" s="160" t="s">
        <v>98</v>
      </c>
      <c r="M23" s="158" t="s">
        <v>100</v>
      </c>
      <c r="N23" s="158" t="s">
        <v>100</v>
      </c>
      <c r="O23" s="158" t="s">
        <v>100</v>
      </c>
      <c r="P23" s="158" t="s">
        <v>110</v>
      </c>
      <c r="Q23" s="158" t="s">
        <v>101</v>
      </c>
      <c r="R23" s="158" t="s">
        <v>111</v>
      </c>
      <c r="S23" s="158" t="s">
        <v>118</v>
      </c>
      <c r="T23" s="158" t="s">
        <v>113</v>
      </c>
      <c r="U23" s="158" t="s">
        <v>124</v>
      </c>
      <c r="V23" s="150" t="s">
        <v>52</v>
      </c>
      <c r="W23" s="134">
        <v>9000000</v>
      </c>
      <c r="X23" s="134">
        <v>9000000</v>
      </c>
      <c r="Y23" s="155" t="s">
        <v>63</v>
      </c>
      <c r="Z23" s="155" t="s">
        <v>49</v>
      </c>
      <c r="AA23" s="162" t="s">
        <v>178</v>
      </c>
      <c r="AB23" s="166"/>
      <c r="AC23" s="98"/>
      <c r="AD23" s="38"/>
      <c r="AE23" s="39"/>
      <c r="AF23" s="38"/>
      <c r="AG23" s="40"/>
      <c r="AH23" s="83"/>
      <c r="AI23" s="83"/>
      <c r="AJ23" s="83"/>
      <c r="AK23" s="83"/>
      <c r="AL23" s="81"/>
      <c r="AM23" s="80"/>
      <c r="AN23" s="81"/>
      <c r="AO23" s="82"/>
      <c r="AP23" s="82"/>
      <c r="AQ23" s="81"/>
      <c r="AR23" s="81"/>
    </row>
    <row r="24" spans="1:44" ht="296.25" customHeight="1" x14ac:dyDescent="0.35">
      <c r="A24" s="69">
        <v>4</v>
      </c>
      <c r="B24" s="108"/>
      <c r="C24" s="108" t="s">
        <v>58</v>
      </c>
      <c r="D24" s="108" t="s">
        <v>175</v>
      </c>
      <c r="E24" s="108" t="s">
        <v>89</v>
      </c>
      <c r="F24" s="108" t="s">
        <v>59</v>
      </c>
      <c r="G24" s="108">
        <v>1</v>
      </c>
      <c r="H24" s="108" t="s">
        <v>77</v>
      </c>
      <c r="I24" s="108">
        <v>2</v>
      </c>
      <c r="J24" s="108" t="s">
        <v>72</v>
      </c>
      <c r="K24" s="108" t="s">
        <v>62</v>
      </c>
      <c r="L24" s="160" t="s">
        <v>98</v>
      </c>
      <c r="M24" s="158" t="s">
        <v>100</v>
      </c>
      <c r="N24" s="158" t="s">
        <v>100</v>
      </c>
      <c r="O24" s="158" t="s">
        <v>99</v>
      </c>
      <c r="P24" s="158" t="s">
        <v>107</v>
      </c>
      <c r="Q24" s="158" t="s">
        <v>112</v>
      </c>
      <c r="R24" s="158"/>
      <c r="S24" s="158"/>
      <c r="T24" s="158"/>
      <c r="U24" s="158" t="s">
        <v>124</v>
      </c>
      <c r="V24" s="150" t="s">
        <v>74</v>
      </c>
      <c r="W24" s="134">
        <v>4000000</v>
      </c>
      <c r="X24" s="134">
        <v>4000000</v>
      </c>
      <c r="Y24" s="155" t="s">
        <v>63</v>
      </c>
      <c r="Z24" s="155" t="s">
        <v>49</v>
      </c>
      <c r="AA24" s="162" t="s">
        <v>178</v>
      </c>
      <c r="AB24" s="166"/>
      <c r="AC24" s="37"/>
      <c r="AD24" s="38"/>
      <c r="AE24" s="39"/>
      <c r="AF24" s="38"/>
      <c r="AG24" s="40"/>
      <c r="AH24" s="83"/>
      <c r="AI24" s="83"/>
      <c r="AJ24" s="83"/>
      <c r="AK24" s="83"/>
      <c r="AL24" s="81"/>
      <c r="AM24" s="80"/>
      <c r="AN24" s="81"/>
      <c r="AO24" s="82"/>
      <c r="AP24" s="82"/>
      <c r="AQ24" s="81"/>
      <c r="AR24" s="81"/>
    </row>
    <row r="25" spans="1:44" ht="253.5" customHeight="1" x14ac:dyDescent="0.35">
      <c r="A25" s="69">
        <v>5</v>
      </c>
      <c r="B25" s="108"/>
      <c r="C25" s="108" t="s">
        <v>58</v>
      </c>
      <c r="D25" s="108">
        <v>44101706</v>
      </c>
      <c r="E25" s="108" t="s">
        <v>183</v>
      </c>
      <c r="F25" s="108" t="s">
        <v>59</v>
      </c>
      <c r="G25" s="108">
        <v>1</v>
      </c>
      <c r="H25" s="108" t="s">
        <v>128</v>
      </c>
      <c r="I25" s="108">
        <v>2</v>
      </c>
      <c r="J25" s="108" t="s">
        <v>61</v>
      </c>
      <c r="K25" s="108" t="s">
        <v>62</v>
      </c>
      <c r="L25" s="160" t="s">
        <v>98</v>
      </c>
      <c r="M25" s="158" t="s">
        <v>100</v>
      </c>
      <c r="N25" s="158" t="s">
        <v>100</v>
      </c>
      <c r="O25" s="158" t="s">
        <v>99</v>
      </c>
      <c r="P25" s="158" t="s">
        <v>103</v>
      </c>
      <c r="Q25" s="158" t="s">
        <v>109</v>
      </c>
      <c r="R25" s="158" t="s">
        <v>99</v>
      </c>
      <c r="S25" s="158"/>
      <c r="T25" s="158"/>
      <c r="U25" s="158" t="s">
        <v>124</v>
      </c>
      <c r="V25" s="150" t="s">
        <v>69</v>
      </c>
      <c r="W25" s="134">
        <v>5000000</v>
      </c>
      <c r="X25" s="134">
        <v>5000000</v>
      </c>
      <c r="Y25" s="155" t="s">
        <v>63</v>
      </c>
      <c r="Z25" s="155" t="s">
        <v>49</v>
      </c>
      <c r="AA25" s="162" t="s">
        <v>178</v>
      </c>
      <c r="AB25" s="166"/>
      <c r="AC25" s="37"/>
      <c r="AD25" s="99"/>
      <c r="AE25" s="39"/>
      <c r="AF25" s="38"/>
      <c r="AG25" s="40"/>
      <c r="AH25" s="83"/>
      <c r="AI25" s="83"/>
      <c r="AJ25" s="83"/>
      <c r="AK25" s="83"/>
      <c r="AL25" s="81"/>
      <c r="AM25" s="80"/>
      <c r="AN25" s="81"/>
      <c r="AO25" s="82"/>
      <c r="AP25" s="82"/>
      <c r="AQ25" s="81"/>
      <c r="AR25" s="81"/>
    </row>
    <row r="26" spans="1:44" ht="348" customHeight="1" x14ac:dyDescent="0.35">
      <c r="A26" s="69">
        <v>6</v>
      </c>
      <c r="B26" s="108"/>
      <c r="C26" s="108" t="s">
        <v>176</v>
      </c>
      <c r="D26" s="108" t="s">
        <v>83</v>
      </c>
      <c r="E26" s="108" t="s">
        <v>90</v>
      </c>
      <c r="F26" s="108" t="s">
        <v>59</v>
      </c>
      <c r="G26" s="108">
        <v>1</v>
      </c>
      <c r="H26" s="108" t="s">
        <v>60</v>
      </c>
      <c r="I26" s="108">
        <v>5</v>
      </c>
      <c r="J26" s="108" t="s">
        <v>72</v>
      </c>
      <c r="K26" s="108" t="s">
        <v>62</v>
      </c>
      <c r="L26" s="160" t="s">
        <v>98</v>
      </c>
      <c r="M26" s="158" t="s">
        <v>100</v>
      </c>
      <c r="N26" s="158" t="s">
        <v>100</v>
      </c>
      <c r="O26" s="158" t="s">
        <v>100</v>
      </c>
      <c r="P26" s="158" t="s">
        <v>104</v>
      </c>
      <c r="Q26" s="158" t="s">
        <v>115</v>
      </c>
      <c r="R26" s="158" t="s">
        <v>99</v>
      </c>
      <c r="S26" s="158"/>
      <c r="T26" s="158"/>
      <c r="U26" s="158" t="s">
        <v>124</v>
      </c>
      <c r="V26" s="150" t="s">
        <v>55</v>
      </c>
      <c r="W26" s="134">
        <v>1500000</v>
      </c>
      <c r="X26" s="134">
        <v>1500000</v>
      </c>
      <c r="Y26" s="155" t="s">
        <v>63</v>
      </c>
      <c r="Z26" s="155" t="s">
        <v>49</v>
      </c>
      <c r="AA26" s="162" t="s">
        <v>178</v>
      </c>
      <c r="AB26" s="166"/>
      <c r="AC26" s="37"/>
      <c r="AD26" s="99"/>
      <c r="AE26" s="39"/>
      <c r="AF26" s="38"/>
      <c r="AG26" s="40"/>
      <c r="AH26" s="83"/>
      <c r="AI26" s="83"/>
      <c r="AJ26" s="83"/>
      <c r="AK26" s="83"/>
      <c r="AL26" s="81"/>
      <c r="AM26" s="80"/>
      <c r="AN26" s="81"/>
      <c r="AO26" s="82"/>
      <c r="AP26" s="82"/>
      <c r="AQ26" s="81"/>
      <c r="AR26" s="81"/>
    </row>
    <row r="27" spans="1:44" ht="231" customHeight="1" x14ac:dyDescent="0.35">
      <c r="A27" s="69">
        <v>7</v>
      </c>
      <c r="B27" s="108"/>
      <c r="C27" s="108" t="s">
        <v>58</v>
      </c>
      <c r="D27" s="108" t="s">
        <v>126</v>
      </c>
      <c r="E27" s="108" t="s">
        <v>184</v>
      </c>
      <c r="F27" s="108" t="s">
        <v>59</v>
      </c>
      <c r="G27" s="108">
        <v>1</v>
      </c>
      <c r="H27" s="108" t="s">
        <v>73</v>
      </c>
      <c r="I27" s="108">
        <v>3</v>
      </c>
      <c r="J27" s="108" t="s">
        <v>233</v>
      </c>
      <c r="K27" s="108" t="s">
        <v>62</v>
      </c>
      <c r="L27" s="160" t="s">
        <v>98</v>
      </c>
      <c r="M27" s="158" t="s">
        <v>100</v>
      </c>
      <c r="N27" s="158" t="s">
        <v>100</v>
      </c>
      <c r="O27" s="158" t="s">
        <v>100</v>
      </c>
      <c r="P27" s="158" t="s">
        <v>109</v>
      </c>
      <c r="Q27" s="158" t="s">
        <v>107</v>
      </c>
      <c r="R27" s="158" t="s">
        <v>114</v>
      </c>
      <c r="S27" s="158"/>
      <c r="T27" s="158"/>
      <c r="U27" s="158" t="s">
        <v>124</v>
      </c>
      <c r="V27" s="150" t="s">
        <v>57</v>
      </c>
      <c r="W27" s="134">
        <v>60000000</v>
      </c>
      <c r="X27" s="134">
        <v>60000000</v>
      </c>
      <c r="Y27" s="155" t="s">
        <v>63</v>
      </c>
      <c r="Z27" s="155" t="s">
        <v>49</v>
      </c>
      <c r="AA27" s="162" t="s">
        <v>178</v>
      </c>
      <c r="AB27" s="166"/>
      <c r="AC27" s="37"/>
      <c r="AD27" s="99"/>
      <c r="AE27" s="39"/>
      <c r="AF27" s="38"/>
      <c r="AG27" s="40"/>
      <c r="AH27" s="83"/>
      <c r="AI27" s="83"/>
      <c r="AJ27" s="83"/>
      <c r="AK27" s="83"/>
      <c r="AL27" s="81"/>
      <c r="AM27" s="80"/>
      <c r="AN27" s="81"/>
      <c r="AO27" s="82"/>
      <c r="AP27" s="82"/>
      <c r="AQ27" s="81"/>
      <c r="AR27" s="81"/>
    </row>
    <row r="28" spans="1:44" ht="150" customHeight="1" x14ac:dyDescent="0.35">
      <c r="A28" s="69">
        <v>8</v>
      </c>
      <c r="B28" s="108"/>
      <c r="C28" s="108" t="s">
        <v>58</v>
      </c>
      <c r="D28" s="108">
        <v>72101511</v>
      </c>
      <c r="E28" s="108" t="s">
        <v>185</v>
      </c>
      <c r="F28" s="108" t="s">
        <v>59</v>
      </c>
      <c r="G28" s="108">
        <v>1</v>
      </c>
      <c r="H28" s="108" t="s">
        <v>75</v>
      </c>
      <c r="I28" s="108">
        <v>11</v>
      </c>
      <c r="J28" s="108" t="s">
        <v>72</v>
      </c>
      <c r="K28" s="108" t="s">
        <v>62</v>
      </c>
      <c r="L28" s="160" t="s">
        <v>98</v>
      </c>
      <c r="M28" s="158" t="s">
        <v>100</v>
      </c>
      <c r="N28" s="158" t="s">
        <v>100</v>
      </c>
      <c r="O28" s="158" t="s">
        <v>100</v>
      </c>
      <c r="P28" s="158" t="s">
        <v>104</v>
      </c>
      <c r="Q28" s="158" t="s">
        <v>110</v>
      </c>
      <c r="R28" s="158" t="s">
        <v>99</v>
      </c>
      <c r="S28" s="158"/>
      <c r="T28" s="158"/>
      <c r="U28" s="158" t="s">
        <v>124</v>
      </c>
      <c r="V28" s="150" t="s">
        <v>50</v>
      </c>
      <c r="W28" s="134">
        <v>8567244</v>
      </c>
      <c r="X28" s="134">
        <v>8567244</v>
      </c>
      <c r="Y28" s="155" t="s">
        <v>63</v>
      </c>
      <c r="Z28" s="155" t="s">
        <v>49</v>
      </c>
      <c r="AA28" s="162" t="s">
        <v>178</v>
      </c>
      <c r="AB28" s="166"/>
      <c r="AC28" s="41"/>
      <c r="AD28" s="42"/>
      <c r="AE28" s="43"/>
      <c r="AF28" s="42"/>
      <c r="AG28" s="44"/>
      <c r="AH28" s="83"/>
      <c r="AI28" s="83"/>
      <c r="AJ28" s="83"/>
      <c r="AK28" s="83"/>
      <c r="AL28" s="81"/>
      <c r="AM28" s="80"/>
      <c r="AN28" s="81"/>
      <c r="AO28" s="82"/>
      <c r="AP28" s="82"/>
      <c r="AQ28" s="81"/>
      <c r="AR28" s="81"/>
    </row>
    <row r="29" spans="1:44" ht="158.25" customHeight="1" x14ac:dyDescent="0.35">
      <c r="A29" s="69">
        <v>9</v>
      </c>
      <c r="B29" s="108"/>
      <c r="C29" s="108" t="s">
        <v>58</v>
      </c>
      <c r="D29" s="108" t="s">
        <v>84</v>
      </c>
      <c r="E29" s="108" t="s">
        <v>186</v>
      </c>
      <c r="F29" s="108" t="s">
        <v>59</v>
      </c>
      <c r="G29" s="108">
        <v>1</v>
      </c>
      <c r="H29" s="108" t="s">
        <v>67</v>
      </c>
      <c r="I29" s="108">
        <v>12</v>
      </c>
      <c r="J29" s="108" t="s">
        <v>233</v>
      </c>
      <c r="K29" s="108" t="s">
        <v>62</v>
      </c>
      <c r="L29" s="160" t="s">
        <v>98</v>
      </c>
      <c r="M29" s="158" t="s">
        <v>100</v>
      </c>
      <c r="N29" s="158" t="s">
        <v>100</v>
      </c>
      <c r="O29" s="158" t="s">
        <v>100</v>
      </c>
      <c r="P29" s="158" t="s">
        <v>110</v>
      </c>
      <c r="Q29" s="158" t="s">
        <v>101</v>
      </c>
      <c r="R29" s="158" t="s">
        <v>111</v>
      </c>
      <c r="S29" s="158" t="s">
        <v>118</v>
      </c>
      <c r="T29" s="158" t="s">
        <v>114</v>
      </c>
      <c r="U29" s="158" t="s">
        <v>124</v>
      </c>
      <c r="V29" s="150" t="s">
        <v>53</v>
      </c>
      <c r="W29" s="134">
        <v>60909442</v>
      </c>
      <c r="X29" s="134">
        <v>60909442</v>
      </c>
      <c r="Y29" s="155" t="s">
        <v>63</v>
      </c>
      <c r="Z29" s="155" t="s">
        <v>49</v>
      </c>
      <c r="AA29" s="162" t="s">
        <v>178</v>
      </c>
      <c r="AB29" s="166"/>
      <c r="AC29" s="100"/>
      <c r="AD29" s="100"/>
      <c r="AE29" s="101"/>
      <c r="AF29" s="102"/>
      <c r="AG29" s="100"/>
      <c r="AH29" s="83"/>
      <c r="AI29" s="83"/>
      <c r="AJ29" s="83"/>
      <c r="AK29" s="83"/>
      <c r="AL29" s="104"/>
      <c r="AM29" s="103"/>
      <c r="AN29" s="104"/>
      <c r="AO29" s="105"/>
      <c r="AP29" s="105"/>
      <c r="AQ29" s="104"/>
      <c r="AR29" s="104"/>
    </row>
    <row r="30" spans="1:44" ht="147.75" customHeight="1" x14ac:dyDescent="0.35">
      <c r="A30" s="69">
        <v>10</v>
      </c>
      <c r="B30" s="151"/>
      <c r="C30" s="108" t="s">
        <v>58</v>
      </c>
      <c r="D30" s="108" t="s">
        <v>82</v>
      </c>
      <c r="E30" s="108" t="s">
        <v>187</v>
      </c>
      <c r="F30" s="108" t="s">
        <v>59</v>
      </c>
      <c r="G30" s="108">
        <v>1</v>
      </c>
      <c r="H30" s="108" t="s">
        <v>272</v>
      </c>
      <c r="I30" s="108">
        <v>12</v>
      </c>
      <c r="J30" s="108" t="s">
        <v>233</v>
      </c>
      <c r="K30" s="108" t="s">
        <v>62</v>
      </c>
      <c r="L30" s="160" t="s">
        <v>98</v>
      </c>
      <c r="M30" s="158" t="s">
        <v>100</v>
      </c>
      <c r="N30" s="158" t="s">
        <v>100</v>
      </c>
      <c r="O30" s="158" t="s">
        <v>100</v>
      </c>
      <c r="P30" s="158" t="s">
        <v>110</v>
      </c>
      <c r="Q30" s="158" t="s">
        <v>101</v>
      </c>
      <c r="R30" s="158" t="s">
        <v>111</v>
      </c>
      <c r="S30" s="158" t="s">
        <v>118</v>
      </c>
      <c r="T30" s="158" t="s">
        <v>114</v>
      </c>
      <c r="U30" s="158" t="s">
        <v>124</v>
      </c>
      <c r="V30" s="150" t="s">
        <v>53</v>
      </c>
      <c r="W30" s="134">
        <v>141294347</v>
      </c>
      <c r="X30" s="134">
        <v>141294347</v>
      </c>
      <c r="Y30" s="155" t="s">
        <v>63</v>
      </c>
      <c r="Z30" s="155" t="s">
        <v>49</v>
      </c>
      <c r="AA30" s="162" t="s">
        <v>178</v>
      </c>
      <c r="AB30" s="166"/>
      <c r="AC30" s="41"/>
      <c r="AD30" s="42"/>
      <c r="AE30" s="43"/>
      <c r="AF30" s="38"/>
      <c r="AG30" s="44"/>
      <c r="AH30" s="83"/>
      <c r="AI30" s="83"/>
      <c r="AJ30" s="83"/>
      <c r="AK30" s="83"/>
      <c r="AL30" s="81"/>
      <c r="AM30" s="80"/>
      <c r="AN30" s="81"/>
      <c r="AO30" s="82"/>
      <c r="AP30" s="82"/>
      <c r="AQ30" s="81"/>
      <c r="AR30" s="81"/>
    </row>
    <row r="31" spans="1:44" ht="177" customHeight="1" x14ac:dyDescent="0.35">
      <c r="A31" s="69">
        <v>11</v>
      </c>
      <c r="B31" s="108"/>
      <c r="C31" s="108" t="s">
        <v>58</v>
      </c>
      <c r="D31" s="108">
        <v>73152108</v>
      </c>
      <c r="E31" s="108" t="s">
        <v>252</v>
      </c>
      <c r="F31" s="108" t="s">
        <v>59</v>
      </c>
      <c r="G31" s="108">
        <v>1</v>
      </c>
      <c r="H31" s="108" t="s">
        <v>75</v>
      </c>
      <c r="I31" s="108">
        <v>11</v>
      </c>
      <c r="J31" s="108" t="s">
        <v>72</v>
      </c>
      <c r="K31" s="108" t="s">
        <v>62</v>
      </c>
      <c r="L31" s="160" t="s">
        <v>98</v>
      </c>
      <c r="M31" s="158" t="s">
        <v>100</v>
      </c>
      <c r="N31" s="158" t="s">
        <v>100</v>
      </c>
      <c r="O31" s="158" t="s">
        <v>100</v>
      </c>
      <c r="P31" s="158" t="s">
        <v>104</v>
      </c>
      <c r="Q31" s="158" t="s">
        <v>110</v>
      </c>
      <c r="R31" s="158" t="s">
        <v>99</v>
      </c>
      <c r="S31" s="158"/>
      <c r="T31" s="158"/>
      <c r="U31" s="158" t="s">
        <v>124</v>
      </c>
      <c r="V31" s="150" t="s">
        <v>50</v>
      </c>
      <c r="W31" s="134">
        <v>27000000</v>
      </c>
      <c r="X31" s="134">
        <v>27000000</v>
      </c>
      <c r="Y31" s="155" t="s">
        <v>63</v>
      </c>
      <c r="Z31" s="155" t="s">
        <v>49</v>
      </c>
      <c r="AA31" s="162" t="s">
        <v>178</v>
      </c>
      <c r="AB31" s="166"/>
      <c r="AC31" s="41"/>
      <c r="AD31" s="42"/>
      <c r="AE31" s="43"/>
      <c r="AF31" s="42"/>
      <c r="AG31" s="44"/>
      <c r="AH31" s="83"/>
      <c r="AI31" s="83"/>
      <c r="AJ31" s="106"/>
      <c r="AK31" s="83"/>
      <c r="AL31" s="104"/>
      <c r="AM31" s="103"/>
      <c r="AN31" s="104"/>
      <c r="AO31" s="105"/>
      <c r="AP31" s="105"/>
      <c r="AQ31" s="104"/>
      <c r="AR31" s="104"/>
    </row>
    <row r="32" spans="1:44" ht="150" x14ac:dyDescent="0.35">
      <c r="A32" s="69">
        <v>12</v>
      </c>
      <c r="B32" s="108"/>
      <c r="C32" s="108" t="s">
        <v>58</v>
      </c>
      <c r="D32" s="108" t="s">
        <v>125</v>
      </c>
      <c r="E32" s="108" t="s">
        <v>188</v>
      </c>
      <c r="F32" s="108" t="s">
        <v>59</v>
      </c>
      <c r="G32" s="108">
        <v>1</v>
      </c>
      <c r="H32" s="167" t="s">
        <v>75</v>
      </c>
      <c r="I32" s="108">
        <v>9</v>
      </c>
      <c r="J32" s="108" t="s">
        <v>72</v>
      </c>
      <c r="K32" s="108" t="s">
        <v>62</v>
      </c>
      <c r="L32" s="160" t="s">
        <v>98</v>
      </c>
      <c r="M32" s="158" t="s">
        <v>100</v>
      </c>
      <c r="N32" s="158" t="s">
        <v>100</v>
      </c>
      <c r="O32" s="158" t="s">
        <v>100</v>
      </c>
      <c r="P32" s="158" t="s">
        <v>104</v>
      </c>
      <c r="Q32" s="158" t="s">
        <v>110</v>
      </c>
      <c r="R32" s="158" t="s">
        <v>99</v>
      </c>
      <c r="S32" s="158"/>
      <c r="T32" s="158"/>
      <c r="U32" s="158" t="s">
        <v>124</v>
      </c>
      <c r="V32" s="150" t="s">
        <v>50</v>
      </c>
      <c r="W32" s="134">
        <v>26990939</v>
      </c>
      <c r="X32" s="134">
        <v>26990939</v>
      </c>
      <c r="Y32" s="155" t="s">
        <v>63</v>
      </c>
      <c r="Z32" s="155" t="s">
        <v>49</v>
      </c>
      <c r="AA32" s="162" t="s">
        <v>178</v>
      </c>
      <c r="AB32" s="166"/>
      <c r="AC32" s="37"/>
      <c r="AD32" s="99"/>
      <c r="AE32" s="39"/>
      <c r="AF32" s="38"/>
      <c r="AG32" s="44"/>
      <c r="AH32" s="83"/>
      <c r="AI32" s="83"/>
      <c r="AJ32" s="83"/>
      <c r="AK32" s="83"/>
      <c r="AL32" s="104"/>
      <c r="AM32" s="103"/>
      <c r="AN32" s="104"/>
      <c r="AO32" s="105"/>
      <c r="AP32" s="105"/>
      <c r="AQ32" s="104"/>
      <c r="AR32" s="104"/>
    </row>
    <row r="33" spans="1:44" ht="289.5" customHeight="1" x14ac:dyDescent="0.35">
      <c r="A33" s="69">
        <v>13</v>
      </c>
      <c r="B33" s="108"/>
      <c r="C33" s="108" t="s">
        <v>58</v>
      </c>
      <c r="D33" s="108" t="s">
        <v>127</v>
      </c>
      <c r="E33" s="108" t="s">
        <v>189</v>
      </c>
      <c r="F33" s="108" t="s">
        <v>59</v>
      </c>
      <c r="G33" s="108">
        <v>1</v>
      </c>
      <c r="H33" s="108" t="s">
        <v>60</v>
      </c>
      <c r="I33" s="108">
        <v>24</v>
      </c>
      <c r="J33" s="108" t="s">
        <v>233</v>
      </c>
      <c r="K33" s="108" t="s">
        <v>62</v>
      </c>
      <c r="L33" s="160" t="s">
        <v>98</v>
      </c>
      <c r="M33" s="158" t="s">
        <v>100</v>
      </c>
      <c r="N33" s="158" t="s">
        <v>100</v>
      </c>
      <c r="O33" s="158" t="s">
        <v>100</v>
      </c>
      <c r="P33" s="158" t="s">
        <v>104</v>
      </c>
      <c r="Q33" s="158" t="s">
        <v>110</v>
      </c>
      <c r="R33" s="158" t="s">
        <v>99</v>
      </c>
      <c r="S33" s="158" t="s">
        <v>106</v>
      </c>
      <c r="T33" s="158"/>
      <c r="U33" s="158" t="s">
        <v>124</v>
      </c>
      <c r="V33" s="150" t="s">
        <v>76</v>
      </c>
      <c r="W33" s="134">
        <v>140448126</v>
      </c>
      <c r="X33" s="134">
        <v>10289240</v>
      </c>
      <c r="Y33" s="155" t="s">
        <v>179</v>
      </c>
      <c r="Z33" s="155" t="s">
        <v>180</v>
      </c>
      <c r="AA33" s="162" t="s">
        <v>181</v>
      </c>
      <c r="AB33" s="166"/>
      <c r="AC33" s="37"/>
      <c r="AD33" s="99"/>
      <c r="AE33" s="39"/>
      <c r="AF33" s="38"/>
      <c r="AG33" s="44"/>
      <c r="AH33" s="83"/>
      <c r="AI33" s="83"/>
      <c r="AJ33" s="83"/>
      <c r="AK33" s="83"/>
      <c r="AL33" s="104"/>
      <c r="AM33" s="103"/>
      <c r="AN33" s="104"/>
      <c r="AO33" s="105"/>
      <c r="AP33" s="105"/>
      <c r="AQ33" s="104"/>
      <c r="AR33" s="104"/>
    </row>
    <row r="34" spans="1:44" ht="267" customHeight="1" x14ac:dyDescent="0.35">
      <c r="A34" s="69">
        <v>14</v>
      </c>
      <c r="B34" s="108"/>
      <c r="C34" s="108" t="s">
        <v>58</v>
      </c>
      <c r="D34" s="108">
        <v>25172504</v>
      </c>
      <c r="E34" s="108" t="s">
        <v>190</v>
      </c>
      <c r="F34" s="108" t="s">
        <v>59</v>
      </c>
      <c r="G34" s="108">
        <v>1</v>
      </c>
      <c r="H34" s="153" t="s">
        <v>71</v>
      </c>
      <c r="I34" s="108">
        <v>2</v>
      </c>
      <c r="J34" s="108" t="s">
        <v>61</v>
      </c>
      <c r="K34" s="108" t="s">
        <v>62</v>
      </c>
      <c r="L34" s="160" t="s">
        <v>98</v>
      </c>
      <c r="M34" s="158" t="s">
        <v>100</v>
      </c>
      <c r="N34" s="158" t="s">
        <v>100</v>
      </c>
      <c r="O34" s="158" t="s">
        <v>99</v>
      </c>
      <c r="P34" s="158" t="s">
        <v>103</v>
      </c>
      <c r="Q34" s="158" t="s">
        <v>102</v>
      </c>
      <c r="R34" s="158" t="s">
        <v>99</v>
      </c>
      <c r="S34" s="158"/>
      <c r="T34" s="158"/>
      <c r="U34" s="158" t="s">
        <v>124</v>
      </c>
      <c r="V34" s="150" t="s">
        <v>86</v>
      </c>
      <c r="W34" s="134">
        <v>15000000</v>
      </c>
      <c r="X34" s="134">
        <v>15000000</v>
      </c>
      <c r="Y34" s="155" t="s">
        <v>63</v>
      </c>
      <c r="Z34" s="155" t="s">
        <v>49</v>
      </c>
      <c r="AA34" s="162" t="s">
        <v>178</v>
      </c>
      <c r="AB34" s="166"/>
      <c r="AC34" s="41"/>
      <c r="AD34" s="42"/>
      <c r="AE34" s="43"/>
      <c r="AF34" s="38"/>
      <c r="AG34" s="44"/>
      <c r="AH34" s="83"/>
      <c r="AI34" s="83"/>
      <c r="AJ34" s="83"/>
      <c r="AK34" s="83"/>
      <c r="AL34" s="104"/>
      <c r="AM34" s="103"/>
      <c r="AN34" s="104"/>
      <c r="AO34" s="105"/>
      <c r="AP34" s="105"/>
      <c r="AQ34" s="104"/>
      <c r="AR34" s="104"/>
    </row>
    <row r="35" spans="1:44" ht="183.75" customHeight="1" x14ac:dyDescent="0.4">
      <c r="A35" s="69">
        <v>15</v>
      </c>
      <c r="B35" s="152"/>
      <c r="C35" s="108" t="s">
        <v>58</v>
      </c>
      <c r="D35" s="108" t="s">
        <v>94</v>
      </c>
      <c r="E35" s="108" t="s">
        <v>191</v>
      </c>
      <c r="F35" s="108" t="s">
        <v>59</v>
      </c>
      <c r="G35" s="108">
        <v>1</v>
      </c>
      <c r="H35" s="153" t="s">
        <v>77</v>
      </c>
      <c r="I35" s="108">
        <v>6</v>
      </c>
      <c r="J35" s="108" t="s">
        <v>72</v>
      </c>
      <c r="K35" s="108" t="s">
        <v>62</v>
      </c>
      <c r="L35" s="160" t="s">
        <v>98</v>
      </c>
      <c r="M35" s="158" t="s">
        <v>100</v>
      </c>
      <c r="N35" s="158" t="s">
        <v>100</v>
      </c>
      <c r="O35" s="158" t="s">
        <v>100</v>
      </c>
      <c r="P35" s="158" t="s">
        <v>104</v>
      </c>
      <c r="Q35" s="158" t="s">
        <v>110</v>
      </c>
      <c r="R35" s="158" t="s">
        <v>99</v>
      </c>
      <c r="S35" s="158"/>
      <c r="T35" s="158"/>
      <c r="U35" s="158" t="s">
        <v>124</v>
      </c>
      <c r="V35" s="150" t="s">
        <v>50</v>
      </c>
      <c r="W35" s="134">
        <v>20000000</v>
      </c>
      <c r="X35" s="134">
        <v>20000000</v>
      </c>
      <c r="Y35" s="155" t="s">
        <v>63</v>
      </c>
      <c r="Z35" s="155" t="s">
        <v>49</v>
      </c>
      <c r="AA35" s="162" t="s">
        <v>178</v>
      </c>
      <c r="AB35" s="166"/>
      <c r="AC35" s="99"/>
      <c r="AD35" s="99"/>
      <c r="AE35" s="107"/>
      <c r="AF35" s="38"/>
      <c r="AG35" s="40"/>
      <c r="AH35" s="83"/>
      <c r="AI35" s="83"/>
      <c r="AJ35" s="106"/>
      <c r="AK35" s="83"/>
      <c r="AL35" s="104"/>
      <c r="AM35" s="103"/>
      <c r="AN35" s="104"/>
      <c r="AO35" s="105"/>
      <c r="AP35" s="105"/>
      <c r="AQ35" s="104"/>
      <c r="AR35" s="104"/>
    </row>
    <row r="36" spans="1:44" ht="390.75" customHeight="1" x14ac:dyDescent="0.4">
      <c r="A36" s="69">
        <v>16</v>
      </c>
      <c r="B36" s="161"/>
      <c r="C36" s="108" t="s">
        <v>58</v>
      </c>
      <c r="D36" s="155" t="s">
        <v>92</v>
      </c>
      <c r="E36" s="108" t="s">
        <v>192</v>
      </c>
      <c r="F36" s="155" t="s">
        <v>59</v>
      </c>
      <c r="G36" s="155">
        <v>1</v>
      </c>
      <c r="H36" s="108" t="s">
        <v>75</v>
      </c>
      <c r="I36" s="155">
        <v>11</v>
      </c>
      <c r="J36" s="108" t="s">
        <v>72</v>
      </c>
      <c r="K36" s="155" t="s">
        <v>62</v>
      </c>
      <c r="L36" s="160" t="s">
        <v>98</v>
      </c>
      <c r="M36" s="158" t="s">
        <v>100</v>
      </c>
      <c r="N36" s="158" t="s">
        <v>100</v>
      </c>
      <c r="O36" s="158" t="s">
        <v>100</v>
      </c>
      <c r="P36" s="158" t="s">
        <v>104</v>
      </c>
      <c r="Q36" s="158" t="s">
        <v>110</v>
      </c>
      <c r="R36" s="158" t="s">
        <v>99</v>
      </c>
      <c r="S36" s="158" t="s">
        <v>118</v>
      </c>
      <c r="T36" s="158"/>
      <c r="U36" s="158" t="s">
        <v>124</v>
      </c>
      <c r="V36" s="155" t="s">
        <v>87</v>
      </c>
      <c r="W36" s="134">
        <v>19854000</v>
      </c>
      <c r="X36" s="134">
        <v>19854000</v>
      </c>
      <c r="Y36" s="155" t="s">
        <v>63</v>
      </c>
      <c r="Z36" s="155" t="s">
        <v>49</v>
      </c>
      <c r="AA36" s="162" t="s">
        <v>178</v>
      </c>
      <c r="AB36" s="166"/>
      <c r="AC36" s="41"/>
      <c r="AD36" s="42"/>
      <c r="AE36" s="43"/>
      <c r="AF36" s="42"/>
      <c r="AG36" s="44"/>
      <c r="AH36" s="83"/>
      <c r="AI36" s="83"/>
      <c r="AJ36" s="83"/>
      <c r="AK36" s="83"/>
      <c r="AL36" s="104"/>
      <c r="AM36" s="103"/>
      <c r="AN36" s="104"/>
      <c r="AO36" s="105"/>
      <c r="AP36" s="105"/>
      <c r="AQ36" s="104"/>
      <c r="AR36" s="104"/>
    </row>
    <row r="37" spans="1:44" ht="345" customHeight="1" x14ac:dyDescent="0.4">
      <c r="A37" s="69">
        <v>17</v>
      </c>
      <c r="B37" s="161"/>
      <c r="C37" s="155" t="s">
        <v>91</v>
      </c>
      <c r="D37" s="155" t="s">
        <v>93</v>
      </c>
      <c r="E37" s="108" t="s">
        <v>193</v>
      </c>
      <c r="F37" s="155" t="s">
        <v>59</v>
      </c>
      <c r="G37" s="155">
        <v>1</v>
      </c>
      <c r="H37" s="167" t="s">
        <v>71</v>
      </c>
      <c r="I37" s="155">
        <v>9</v>
      </c>
      <c r="J37" s="108" t="s">
        <v>72</v>
      </c>
      <c r="K37" s="155" t="s">
        <v>62</v>
      </c>
      <c r="L37" s="160" t="s">
        <v>98</v>
      </c>
      <c r="M37" s="158" t="s">
        <v>100</v>
      </c>
      <c r="N37" s="158" t="s">
        <v>100</v>
      </c>
      <c r="O37" s="158" t="s">
        <v>100</v>
      </c>
      <c r="P37" s="158" t="s">
        <v>104</v>
      </c>
      <c r="Q37" s="158" t="s">
        <v>112</v>
      </c>
      <c r="R37" s="158" t="s">
        <v>99</v>
      </c>
      <c r="S37" s="158"/>
      <c r="T37" s="158"/>
      <c r="U37" s="158" t="s">
        <v>124</v>
      </c>
      <c r="V37" s="155" t="s">
        <v>129</v>
      </c>
      <c r="W37" s="134">
        <v>36000000</v>
      </c>
      <c r="X37" s="134">
        <v>36000000</v>
      </c>
      <c r="Y37" s="155" t="s">
        <v>63</v>
      </c>
      <c r="Z37" s="155" t="s">
        <v>49</v>
      </c>
      <c r="AA37" s="162" t="s">
        <v>234</v>
      </c>
      <c r="AB37" s="166"/>
      <c r="AC37" s="41"/>
      <c r="AD37" s="42"/>
      <c r="AE37" s="43"/>
      <c r="AF37" s="42"/>
      <c r="AG37" s="44"/>
      <c r="AH37" s="83"/>
      <c r="AI37" s="83"/>
      <c r="AJ37" s="83"/>
      <c r="AK37" s="83"/>
      <c r="AL37" s="104"/>
      <c r="AM37" s="103"/>
      <c r="AN37" s="104"/>
      <c r="AO37" s="105"/>
      <c r="AP37" s="105"/>
      <c r="AQ37" s="104"/>
      <c r="AR37" s="104"/>
    </row>
    <row r="38" spans="1:44" ht="254.25" customHeight="1" x14ac:dyDescent="0.35">
      <c r="A38" s="69">
        <v>18</v>
      </c>
      <c r="B38" s="154"/>
      <c r="C38" s="108" t="s">
        <v>58</v>
      </c>
      <c r="D38" s="108" t="s">
        <v>96</v>
      </c>
      <c r="E38" s="108" t="s">
        <v>194</v>
      </c>
      <c r="F38" s="108" t="s">
        <v>59</v>
      </c>
      <c r="G38" s="108">
        <v>1</v>
      </c>
      <c r="H38" s="108" t="s">
        <v>77</v>
      </c>
      <c r="I38" s="108">
        <v>2</v>
      </c>
      <c r="J38" s="108" t="s">
        <v>95</v>
      </c>
      <c r="K38" s="108" t="s">
        <v>62</v>
      </c>
      <c r="L38" s="160" t="s">
        <v>98</v>
      </c>
      <c r="M38" s="158" t="s">
        <v>100</v>
      </c>
      <c r="N38" s="158" t="s">
        <v>99</v>
      </c>
      <c r="O38" s="158" t="s">
        <v>99</v>
      </c>
      <c r="P38" s="158" t="s">
        <v>103</v>
      </c>
      <c r="Q38" s="158" t="s">
        <v>104</v>
      </c>
      <c r="R38" s="158" t="s">
        <v>99</v>
      </c>
      <c r="S38" s="158" t="s">
        <v>105</v>
      </c>
      <c r="T38" s="158"/>
      <c r="U38" s="158" t="s">
        <v>124</v>
      </c>
      <c r="V38" s="150" t="s">
        <v>97</v>
      </c>
      <c r="W38" s="134">
        <v>50000000</v>
      </c>
      <c r="X38" s="134">
        <v>50000000</v>
      </c>
      <c r="Y38" s="155" t="s">
        <v>63</v>
      </c>
      <c r="Z38" s="155" t="s">
        <v>49</v>
      </c>
      <c r="AA38" s="162" t="s">
        <v>178</v>
      </c>
      <c r="AB38" s="166"/>
      <c r="AC38" s="41"/>
      <c r="AD38" s="42"/>
      <c r="AE38" s="43"/>
      <c r="AF38" s="42"/>
      <c r="AG38" s="44"/>
      <c r="AH38" s="83"/>
      <c r="AI38" s="83"/>
      <c r="AJ38" s="83"/>
      <c r="AK38" s="83"/>
      <c r="AL38" s="104"/>
      <c r="AM38" s="103"/>
      <c r="AN38" s="104"/>
      <c r="AO38" s="105"/>
      <c r="AP38" s="105"/>
      <c r="AQ38" s="104"/>
      <c r="AR38" s="104"/>
    </row>
    <row r="39" spans="1:44" ht="254.25" customHeight="1" x14ac:dyDescent="0.35">
      <c r="A39" s="69">
        <v>19</v>
      </c>
      <c r="B39" s="154"/>
      <c r="C39" s="108" t="s">
        <v>58</v>
      </c>
      <c r="D39" s="108">
        <v>76111501</v>
      </c>
      <c r="E39" s="108" t="s">
        <v>195</v>
      </c>
      <c r="F39" s="108" t="s">
        <v>59</v>
      </c>
      <c r="G39" s="108">
        <v>1</v>
      </c>
      <c r="H39" s="155" t="s">
        <v>272</v>
      </c>
      <c r="I39" s="155">
        <v>12</v>
      </c>
      <c r="J39" s="153" t="s">
        <v>68</v>
      </c>
      <c r="K39" s="155" t="s">
        <v>62</v>
      </c>
      <c r="L39" s="160" t="s">
        <v>98</v>
      </c>
      <c r="M39" s="158" t="s">
        <v>100</v>
      </c>
      <c r="N39" s="158" t="s">
        <v>100</v>
      </c>
      <c r="O39" s="158" t="s">
        <v>100</v>
      </c>
      <c r="P39" s="158" t="s">
        <v>104</v>
      </c>
      <c r="Q39" s="158" t="s">
        <v>109</v>
      </c>
      <c r="R39" s="158" t="s">
        <v>111</v>
      </c>
      <c r="S39" s="158"/>
      <c r="T39" s="158"/>
      <c r="U39" s="158" t="s">
        <v>124</v>
      </c>
      <c r="V39" s="155" t="s">
        <v>51</v>
      </c>
      <c r="W39" s="134">
        <v>586351976.96000004</v>
      </c>
      <c r="X39" s="134">
        <v>169582824.68000001</v>
      </c>
      <c r="Y39" s="155" t="s">
        <v>179</v>
      </c>
      <c r="Z39" s="155" t="s">
        <v>180</v>
      </c>
      <c r="AA39" s="162" t="s">
        <v>181</v>
      </c>
      <c r="AB39" s="166"/>
      <c r="AC39" s="41"/>
      <c r="AD39" s="42"/>
      <c r="AE39" s="43"/>
      <c r="AF39" s="38"/>
      <c r="AG39" s="44"/>
      <c r="AH39" s="83"/>
      <c r="AI39" s="83"/>
      <c r="AJ39" s="83"/>
      <c r="AK39" s="83"/>
      <c r="AL39" s="104"/>
      <c r="AM39" s="103"/>
      <c r="AN39" s="104"/>
      <c r="AO39" s="105"/>
      <c r="AP39" s="105"/>
      <c r="AQ39" s="104"/>
      <c r="AR39" s="104"/>
    </row>
    <row r="40" spans="1:44" ht="333" customHeight="1" x14ac:dyDescent="0.35">
      <c r="A40" s="69">
        <v>20</v>
      </c>
      <c r="B40" s="108"/>
      <c r="C40" s="108" t="s">
        <v>58</v>
      </c>
      <c r="D40" s="108">
        <v>92121500</v>
      </c>
      <c r="E40" s="108" t="s">
        <v>196</v>
      </c>
      <c r="F40" s="108" t="s">
        <v>59</v>
      </c>
      <c r="G40" s="108">
        <v>1</v>
      </c>
      <c r="H40" s="108" t="s">
        <v>67</v>
      </c>
      <c r="I40" s="108">
        <v>24</v>
      </c>
      <c r="J40" s="108" t="s">
        <v>95</v>
      </c>
      <c r="K40" s="108" t="s">
        <v>62</v>
      </c>
      <c r="L40" s="160" t="s">
        <v>98</v>
      </c>
      <c r="M40" s="158" t="s">
        <v>100</v>
      </c>
      <c r="N40" s="158" t="s">
        <v>100</v>
      </c>
      <c r="O40" s="158" t="s">
        <v>100</v>
      </c>
      <c r="P40" s="158" t="s">
        <v>104</v>
      </c>
      <c r="Q40" s="158" t="s">
        <v>109</v>
      </c>
      <c r="R40" s="158" t="s">
        <v>100</v>
      </c>
      <c r="S40" s="158"/>
      <c r="T40" s="158"/>
      <c r="U40" s="158" t="s">
        <v>124</v>
      </c>
      <c r="V40" s="150" t="s">
        <v>56</v>
      </c>
      <c r="W40" s="134">
        <v>858000000</v>
      </c>
      <c r="X40" s="135">
        <v>127000000</v>
      </c>
      <c r="Y40" s="155" t="s">
        <v>179</v>
      </c>
      <c r="Z40" s="155" t="s">
        <v>180</v>
      </c>
      <c r="AA40" s="162" t="s">
        <v>181</v>
      </c>
      <c r="AB40" s="166"/>
      <c r="AC40" s="41"/>
      <c r="AD40" s="42"/>
      <c r="AE40" s="43"/>
      <c r="AF40" s="42"/>
      <c r="AG40" s="44"/>
      <c r="AH40" s="83"/>
      <c r="AI40" s="83"/>
      <c r="AJ40" s="83"/>
      <c r="AK40" s="83"/>
      <c r="AL40" s="104"/>
      <c r="AM40" s="103"/>
      <c r="AN40" s="104"/>
      <c r="AO40" s="105"/>
      <c r="AP40" s="105"/>
      <c r="AQ40" s="104"/>
      <c r="AR40" s="104"/>
    </row>
    <row r="41" spans="1:44" s="141" customFormat="1" ht="254.25" customHeight="1" x14ac:dyDescent="0.35">
      <c r="A41" s="140">
        <v>21</v>
      </c>
      <c r="B41" s="157"/>
      <c r="C41" s="157" t="s">
        <v>58</v>
      </c>
      <c r="D41" s="157" t="s">
        <v>81</v>
      </c>
      <c r="E41" s="157" t="s">
        <v>197</v>
      </c>
      <c r="F41" s="157" t="s">
        <v>59</v>
      </c>
      <c r="G41" s="157">
        <v>1</v>
      </c>
      <c r="H41" s="157" t="s">
        <v>75</v>
      </c>
      <c r="I41" s="157">
        <v>36</v>
      </c>
      <c r="J41" s="157" t="s">
        <v>85</v>
      </c>
      <c r="K41" s="157" t="s">
        <v>62</v>
      </c>
      <c r="L41" s="163" t="s">
        <v>98</v>
      </c>
      <c r="M41" s="168" t="s">
        <v>100</v>
      </c>
      <c r="N41" s="168" t="s">
        <v>100</v>
      </c>
      <c r="O41" s="168" t="s">
        <v>100</v>
      </c>
      <c r="P41" s="168" t="s">
        <v>104</v>
      </c>
      <c r="Q41" s="168" t="s">
        <v>103</v>
      </c>
      <c r="R41" s="168" t="s">
        <v>99</v>
      </c>
      <c r="S41" s="168" t="s">
        <v>105</v>
      </c>
      <c r="T41" s="168"/>
      <c r="U41" s="168" t="s">
        <v>124</v>
      </c>
      <c r="V41" s="165" t="s">
        <v>54</v>
      </c>
      <c r="W41" s="169">
        <v>0</v>
      </c>
      <c r="X41" s="169">
        <v>0</v>
      </c>
      <c r="Y41" s="165" t="s">
        <v>63</v>
      </c>
      <c r="Z41" s="165" t="s">
        <v>49</v>
      </c>
      <c r="AA41" s="170" t="s">
        <v>178</v>
      </c>
      <c r="AB41" s="166"/>
      <c r="AC41" s="142"/>
      <c r="AD41" s="143"/>
      <c r="AE41" s="144"/>
      <c r="AF41" s="143"/>
      <c r="AG41" s="145"/>
      <c r="AH41" s="146"/>
      <c r="AI41" s="146"/>
      <c r="AJ41" s="146"/>
      <c r="AK41" s="146"/>
      <c r="AL41" s="148"/>
      <c r="AM41" s="147"/>
      <c r="AN41" s="148"/>
      <c r="AO41" s="149"/>
      <c r="AP41" s="149"/>
      <c r="AQ41" s="148"/>
      <c r="AR41" s="148"/>
    </row>
    <row r="42" spans="1:44" ht="254.25" customHeight="1" x14ac:dyDescent="0.35">
      <c r="A42" s="69">
        <v>22</v>
      </c>
      <c r="B42" s="108"/>
      <c r="C42" s="108" t="s">
        <v>58</v>
      </c>
      <c r="D42" s="108">
        <v>31211500</v>
      </c>
      <c r="E42" s="108" t="s">
        <v>198</v>
      </c>
      <c r="F42" s="108" t="s">
        <v>59</v>
      </c>
      <c r="G42" s="108">
        <v>1</v>
      </c>
      <c r="H42" s="108" t="s">
        <v>67</v>
      </c>
      <c r="I42" s="108">
        <v>2</v>
      </c>
      <c r="J42" s="108" t="s">
        <v>72</v>
      </c>
      <c r="K42" s="108" t="s">
        <v>62</v>
      </c>
      <c r="L42" s="160" t="s">
        <v>98</v>
      </c>
      <c r="M42" s="158" t="s">
        <v>100</v>
      </c>
      <c r="N42" s="158" t="s">
        <v>100</v>
      </c>
      <c r="O42" s="158" t="s">
        <v>99</v>
      </c>
      <c r="P42" s="158" t="s">
        <v>103</v>
      </c>
      <c r="Q42" s="158" t="s">
        <v>109</v>
      </c>
      <c r="R42" s="158" t="s">
        <v>99</v>
      </c>
      <c r="S42" s="158"/>
      <c r="T42" s="158"/>
      <c r="U42" s="158" t="s">
        <v>124</v>
      </c>
      <c r="V42" s="150" t="s">
        <v>69</v>
      </c>
      <c r="W42" s="134">
        <v>197640</v>
      </c>
      <c r="X42" s="134">
        <v>197640</v>
      </c>
      <c r="Y42" s="155" t="s">
        <v>63</v>
      </c>
      <c r="Z42" s="155" t="s">
        <v>49</v>
      </c>
      <c r="AA42" s="162" t="s">
        <v>178</v>
      </c>
      <c r="AB42" s="166"/>
      <c r="AC42" s="41"/>
      <c r="AD42" s="42"/>
      <c r="AE42" s="43"/>
      <c r="AF42" s="42"/>
      <c r="AG42" s="44"/>
      <c r="AH42" s="83"/>
      <c r="AI42" s="83"/>
      <c r="AJ42" s="83"/>
      <c r="AK42" s="83"/>
      <c r="AL42" s="104"/>
      <c r="AM42" s="103"/>
      <c r="AN42" s="104"/>
      <c r="AO42" s="105"/>
      <c r="AP42" s="105"/>
      <c r="AQ42" s="104"/>
      <c r="AR42" s="104"/>
    </row>
    <row r="43" spans="1:44" ht="254.25" customHeight="1" x14ac:dyDescent="0.35">
      <c r="A43" s="69">
        <v>23</v>
      </c>
      <c r="B43" s="108"/>
      <c r="C43" s="108" t="s">
        <v>58</v>
      </c>
      <c r="D43" s="108">
        <v>81141804</v>
      </c>
      <c r="E43" s="108" t="s">
        <v>199</v>
      </c>
      <c r="F43" s="108" t="s">
        <v>59</v>
      </c>
      <c r="G43" s="108">
        <v>1</v>
      </c>
      <c r="H43" s="155" t="s">
        <v>60</v>
      </c>
      <c r="I43" s="108">
        <v>2</v>
      </c>
      <c r="J43" s="108" t="s">
        <v>72</v>
      </c>
      <c r="K43" s="108" t="s">
        <v>62</v>
      </c>
      <c r="L43" s="160" t="s">
        <v>98</v>
      </c>
      <c r="M43" s="158" t="s">
        <v>100</v>
      </c>
      <c r="N43" s="158" t="s">
        <v>100</v>
      </c>
      <c r="O43" s="158" t="s">
        <v>100</v>
      </c>
      <c r="P43" s="158" t="s">
        <v>104</v>
      </c>
      <c r="Q43" s="158" t="s">
        <v>103</v>
      </c>
      <c r="R43" s="158" t="s">
        <v>99</v>
      </c>
      <c r="S43" s="158" t="s">
        <v>105</v>
      </c>
      <c r="T43" s="158"/>
      <c r="U43" s="158" t="s">
        <v>124</v>
      </c>
      <c r="V43" s="150" t="s">
        <v>54</v>
      </c>
      <c r="W43" s="134">
        <v>706826</v>
      </c>
      <c r="X43" s="134">
        <v>706826</v>
      </c>
      <c r="Y43" s="155" t="s">
        <v>63</v>
      </c>
      <c r="Z43" s="155" t="s">
        <v>49</v>
      </c>
      <c r="AA43" s="162" t="s">
        <v>178</v>
      </c>
      <c r="AB43" s="166"/>
      <c r="AC43" s="37"/>
      <c r="AD43" s="38"/>
      <c r="AE43" s="39"/>
      <c r="AF43" s="38"/>
      <c r="AG43" s="40"/>
      <c r="AH43" s="83"/>
      <c r="AI43" s="83"/>
      <c r="AJ43" s="83"/>
      <c r="AK43" s="83"/>
      <c r="AL43" s="104"/>
      <c r="AM43" s="103"/>
      <c r="AN43" s="104"/>
      <c r="AO43" s="105"/>
      <c r="AP43" s="105"/>
      <c r="AQ43" s="104"/>
      <c r="AR43" s="104"/>
    </row>
    <row r="44" spans="1:44" ht="254.25" customHeight="1" x14ac:dyDescent="0.35">
      <c r="A44" s="69">
        <v>24</v>
      </c>
      <c r="B44" s="108"/>
      <c r="C44" s="108" t="s">
        <v>58</v>
      </c>
      <c r="D44" s="108" t="s">
        <v>153</v>
      </c>
      <c r="E44" s="108" t="s">
        <v>200</v>
      </c>
      <c r="F44" s="108" t="s">
        <v>59</v>
      </c>
      <c r="G44" s="108">
        <v>1</v>
      </c>
      <c r="H44" s="108" t="s">
        <v>67</v>
      </c>
      <c r="I44" s="108">
        <v>2</v>
      </c>
      <c r="J44" s="108" t="s">
        <v>68</v>
      </c>
      <c r="K44" s="108" t="s">
        <v>62</v>
      </c>
      <c r="L44" s="160" t="s">
        <v>98</v>
      </c>
      <c r="M44" s="158" t="s">
        <v>100</v>
      </c>
      <c r="N44" s="158" t="s">
        <v>99</v>
      </c>
      <c r="O44" s="158" t="s">
        <v>99</v>
      </c>
      <c r="P44" s="158" t="s">
        <v>107</v>
      </c>
      <c r="Q44" s="158" t="s">
        <v>109</v>
      </c>
      <c r="R44" s="158" t="s">
        <v>100</v>
      </c>
      <c r="S44" s="158"/>
      <c r="T44" s="158"/>
      <c r="U44" s="158" t="s">
        <v>124</v>
      </c>
      <c r="V44" s="150" t="s">
        <v>155</v>
      </c>
      <c r="W44" s="134">
        <v>32480000</v>
      </c>
      <c r="X44" s="134">
        <v>32480000</v>
      </c>
      <c r="Y44" s="155" t="s">
        <v>63</v>
      </c>
      <c r="Z44" s="155" t="s">
        <v>49</v>
      </c>
      <c r="AA44" s="162" t="s">
        <v>178</v>
      </c>
      <c r="AB44" s="166"/>
      <c r="AC44" s="37"/>
      <c r="AD44" s="38"/>
      <c r="AE44" s="39"/>
      <c r="AF44" s="38"/>
      <c r="AG44" s="40"/>
      <c r="AH44" s="83"/>
      <c r="AI44" s="83"/>
      <c r="AJ44" s="83"/>
      <c r="AK44" s="83"/>
      <c r="AL44" s="104"/>
      <c r="AM44" s="103"/>
      <c r="AN44" s="104"/>
      <c r="AO44" s="105"/>
      <c r="AP44" s="105"/>
      <c r="AQ44" s="104"/>
      <c r="AR44" s="104"/>
    </row>
    <row r="45" spans="1:44" ht="254.25" customHeight="1" x14ac:dyDescent="0.35">
      <c r="A45" s="69">
        <v>25</v>
      </c>
      <c r="B45" s="108"/>
      <c r="C45" s="108" t="s">
        <v>58</v>
      </c>
      <c r="D45" s="108" t="s">
        <v>154</v>
      </c>
      <c r="E45" s="108" t="s">
        <v>201</v>
      </c>
      <c r="F45" s="108" t="s">
        <v>59</v>
      </c>
      <c r="G45" s="108">
        <v>1</v>
      </c>
      <c r="H45" s="108" t="s">
        <v>70</v>
      </c>
      <c r="I45" s="108">
        <v>2.5</v>
      </c>
      <c r="J45" s="108" t="s">
        <v>61</v>
      </c>
      <c r="K45" s="108" t="s">
        <v>62</v>
      </c>
      <c r="L45" s="160" t="s">
        <v>98</v>
      </c>
      <c r="M45" s="158" t="s">
        <v>100</v>
      </c>
      <c r="N45" s="158" t="s">
        <v>100</v>
      </c>
      <c r="O45" s="158" t="s">
        <v>99</v>
      </c>
      <c r="P45" s="158" t="s">
        <v>103</v>
      </c>
      <c r="Q45" s="158" t="s">
        <v>104</v>
      </c>
      <c r="R45" s="158" t="s">
        <v>108</v>
      </c>
      <c r="S45" s="158"/>
      <c r="T45" s="158"/>
      <c r="U45" s="158" t="s">
        <v>124</v>
      </c>
      <c r="V45" s="150" t="s">
        <v>66</v>
      </c>
      <c r="W45" s="134">
        <v>16371180</v>
      </c>
      <c r="X45" s="134">
        <v>16371180</v>
      </c>
      <c r="Y45" s="155" t="s">
        <v>63</v>
      </c>
      <c r="Z45" s="155" t="s">
        <v>49</v>
      </c>
      <c r="AA45" s="162" t="s">
        <v>178</v>
      </c>
      <c r="AB45" s="166"/>
      <c r="AC45" s="37"/>
      <c r="AD45" s="38"/>
      <c r="AE45" s="39"/>
      <c r="AF45" s="38"/>
      <c r="AG45" s="40"/>
      <c r="AH45" s="83"/>
      <c r="AI45" s="83"/>
      <c r="AJ45" s="83"/>
      <c r="AK45" s="83"/>
      <c r="AL45" s="104"/>
      <c r="AM45" s="103"/>
      <c r="AN45" s="104"/>
      <c r="AO45" s="105"/>
      <c r="AP45" s="105"/>
      <c r="AQ45" s="104"/>
      <c r="AR45" s="104"/>
    </row>
    <row r="46" spans="1:44" ht="254.25" customHeight="1" x14ac:dyDescent="0.35">
      <c r="A46" s="69">
        <v>26</v>
      </c>
      <c r="B46" s="156"/>
      <c r="C46" s="108" t="s">
        <v>58</v>
      </c>
      <c r="D46" s="108">
        <v>52161505</v>
      </c>
      <c r="E46" s="108" t="s">
        <v>202</v>
      </c>
      <c r="F46" s="155" t="s">
        <v>59</v>
      </c>
      <c r="G46" s="155">
        <v>1</v>
      </c>
      <c r="H46" s="155" t="s">
        <v>77</v>
      </c>
      <c r="I46" s="155">
        <v>2</v>
      </c>
      <c r="J46" s="153" t="s">
        <v>61</v>
      </c>
      <c r="K46" s="155" t="s">
        <v>62</v>
      </c>
      <c r="L46" s="160" t="s">
        <v>98</v>
      </c>
      <c r="M46" s="158" t="s">
        <v>100</v>
      </c>
      <c r="N46" s="158" t="s">
        <v>99</v>
      </c>
      <c r="O46" s="158" t="s">
        <v>99</v>
      </c>
      <c r="P46" s="158" t="s">
        <v>107</v>
      </c>
      <c r="Q46" s="158" t="s">
        <v>110</v>
      </c>
      <c r="R46" s="158" t="s">
        <v>100</v>
      </c>
      <c r="S46" s="158"/>
      <c r="T46" s="158"/>
      <c r="U46" s="158" t="s">
        <v>124</v>
      </c>
      <c r="V46" s="155" t="s">
        <v>165</v>
      </c>
      <c r="W46" s="134">
        <v>32480000</v>
      </c>
      <c r="X46" s="134">
        <v>32480000</v>
      </c>
      <c r="Y46" s="155" t="s">
        <v>63</v>
      </c>
      <c r="Z46" s="155" t="s">
        <v>49</v>
      </c>
      <c r="AA46" s="162" t="s">
        <v>178</v>
      </c>
      <c r="AB46" s="166"/>
      <c r="AC46" s="37"/>
      <c r="AD46" s="38"/>
      <c r="AE46" s="39"/>
      <c r="AF46" s="38"/>
      <c r="AG46" s="40"/>
      <c r="AH46" s="83"/>
      <c r="AI46" s="83"/>
      <c r="AJ46" s="83"/>
      <c r="AK46" s="83"/>
      <c r="AL46" s="104"/>
      <c r="AM46" s="103"/>
      <c r="AN46" s="104"/>
      <c r="AO46" s="105"/>
      <c r="AP46" s="105"/>
      <c r="AQ46" s="104"/>
      <c r="AR46" s="104"/>
    </row>
    <row r="47" spans="1:44" ht="254.25" customHeight="1" x14ac:dyDescent="0.35">
      <c r="A47" s="69">
        <v>27</v>
      </c>
      <c r="B47" s="108"/>
      <c r="C47" s="108" t="s">
        <v>58</v>
      </c>
      <c r="D47" s="108">
        <v>46191601</v>
      </c>
      <c r="E47" s="108" t="s">
        <v>211</v>
      </c>
      <c r="F47" s="108" t="s">
        <v>59</v>
      </c>
      <c r="G47" s="108">
        <v>1</v>
      </c>
      <c r="H47" s="108" t="s">
        <v>71</v>
      </c>
      <c r="I47" s="108">
        <v>1</v>
      </c>
      <c r="J47" s="108" t="s">
        <v>72</v>
      </c>
      <c r="K47" s="108" t="s">
        <v>62</v>
      </c>
      <c r="L47" s="160" t="s">
        <v>98</v>
      </c>
      <c r="M47" s="158" t="s">
        <v>100</v>
      </c>
      <c r="N47" s="158" t="s">
        <v>100</v>
      </c>
      <c r="O47" s="158" t="s">
        <v>100</v>
      </c>
      <c r="P47" s="158" t="s">
        <v>104</v>
      </c>
      <c r="Q47" s="158" t="s">
        <v>110</v>
      </c>
      <c r="R47" s="158" t="s">
        <v>99</v>
      </c>
      <c r="S47" s="158" t="s">
        <v>118</v>
      </c>
      <c r="T47" s="158"/>
      <c r="U47" s="158" t="s">
        <v>124</v>
      </c>
      <c r="V47" s="155" t="s">
        <v>87</v>
      </c>
      <c r="W47" s="134">
        <v>2745000</v>
      </c>
      <c r="X47" s="134">
        <v>2745000</v>
      </c>
      <c r="Y47" s="155" t="s">
        <v>63</v>
      </c>
      <c r="Z47" s="155" t="s">
        <v>49</v>
      </c>
      <c r="AA47" s="162" t="s">
        <v>178</v>
      </c>
      <c r="AB47" s="166"/>
      <c r="AC47" s="100"/>
      <c r="AD47" s="100"/>
      <c r="AE47" s="101"/>
      <c r="AF47" s="102"/>
      <c r="AG47" s="100"/>
      <c r="AH47" s="83"/>
      <c r="AI47" s="83"/>
      <c r="AJ47" s="83"/>
      <c r="AK47" s="83"/>
      <c r="AL47" s="104"/>
      <c r="AM47" s="103"/>
      <c r="AN47" s="104"/>
      <c r="AO47" s="105"/>
      <c r="AP47" s="105"/>
      <c r="AQ47" s="104"/>
      <c r="AR47" s="104"/>
    </row>
    <row r="48" spans="1:44" s="141" customFormat="1" ht="254.25" customHeight="1" x14ac:dyDescent="0.35">
      <c r="A48" s="140">
        <v>28</v>
      </c>
      <c r="B48" s="157" t="s">
        <v>269</v>
      </c>
      <c r="C48" s="157" t="s">
        <v>214</v>
      </c>
      <c r="D48" s="157" t="s">
        <v>212</v>
      </c>
      <c r="E48" s="157" t="s">
        <v>215</v>
      </c>
      <c r="F48" s="157" t="s">
        <v>59</v>
      </c>
      <c r="G48" s="157">
        <v>1</v>
      </c>
      <c r="H48" s="157" t="s">
        <v>71</v>
      </c>
      <c r="I48" s="157">
        <v>12</v>
      </c>
      <c r="J48" s="157" t="s">
        <v>205</v>
      </c>
      <c r="K48" s="157" t="s">
        <v>120</v>
      </c>
      <c r="L48" s="163"/>
      <c r="M48" s="168"/>
      <c r="N48" s="168"/>
      <c r="O48" s="168"/>
      <c r="P48" s="168"/>
      <c r="Q48" s="168"/>
      <c r="R48" s="168"/>
      <c r="S48" s="168"/>
      <c r="T48" s="168"/>
      <c r="U48" s="168"/>
      <c r="V48" s="171" t="s">
        <v>210</v>
      </c>
      <c r="W48" s="134">
        <v>36400000</v>
      </c>
      <c r="X48" s="134">
        <v>36400000</v>
      </c>
      <c r="Y48" s="165" t="s">
        <v>63</v>
      </c>
      <c r="Z48" s="165" t="s">
        <v>49</v>
      </c>
      <c r="AA48" s="170" t="s">
        <v>213</v>
      </c>
      <c r="AB48" s="172"/>
      <c r="AC48" s="142"/>
      <c r="AD48" s="143"/>
      <c r="AE48" s="144"/>
      <c r="AF48" s="143"/>
      <c r="AG48" s="145"/>
      <c r="AH48" s="146"/>
      <c r="AI48" s="146"/>
      <c r="AJ48" s="146"/>
      <c r="AK48" s="146"/>
      <c r="AL48" s="148"/>
      <c r="AM48" s="147"/>
      <c r="AN48" s="148"/>
      <c r="AO48" s="149"/>
      <c r="AP48" s="149"/>
      <c r="AQ48" s="148"/>
      <c r="AR48" s="148"/>
    </row>
    <row r="49" spans="1:44" ht="331.5" customHeight="1" x14ac:dyDescent="0.35">
      <c r="A49" s="69">
        <v>29</v>
      </c>
      <c r="B49" s="108" t="s">
        <v>260</v>
      </c>
      <c r="C49" s="159" t="s">
        <v>203</v>
      </c>
      <c r="D49" s="108" t="s">
        <v>204</v>
      </c>
      <c r="E49" s="108" t="s">
        <v>216</v>
      </c>
      <c r="F49" s="108" t="s">
        <v>59</v>
      </c>
      <c r="G49" s="108">
        <v>1</v>
      </c>
      <c r="H49" s="108" t="s">
        <v>71</v>
      </c>
      <c r="I49" s="108">
        <v>12</v>
      </c>
      <c r="J49" s="108" t="s">
        <v>205</v>
      </c>
      <c r="K49" s="108" t="s">
        <v>120</v>
      </c>
      <c r="L49" s="160"/>
      <c r="M49" s="158"/>
      <c r="N49" s="158"/>
      <c r="O49" s="158"/>
      <c r="P49" s="158"/>
      <c r="Q49" s="158"/>
      <c r="R49" s="158"/>
      <c r="S49" s="158"/>
      <c r="T49" s="158"/>
      <c r="U49" s="158"/>
      <c r="V49" s="150" t="s">
        <v>207</v>
      </c>
      <c r="W49" s="134">
        <v>4480000</v>
      </c>
      <c r="X49" s="134">
        <v>4480000</v>
      </c>
      <c r="Y49" s="155" t="s">
        <v>63</v>
      </c>
      <c r="Z49" s="155" t="s">
        <v>49</v>
      </c>
      <c r="AA49" s="162" t="s">
        <v>206</v>
      </c>
      <c r="AB49" s="166"/>
      <c r="AC49" s="37"/>
      <c r="AD49" s="38"/>
      <c r="AE49" s="39"/>
      <c r="AF49" s="38"/>
      <c r="AG49" s="40"/>
      <c r="AH49" s="83"/>
      <c r="AI49" s="83"/>
      <c r="AJ49" s="83"/>
      <c r="AK49" s="106"/>
      <c r="AL49" s="104"/>
      <c r="AM49" s="103"/>
      <c r="AN49" s="104"/>
      <c r="AO49" s="105"/>
      <c r="AP49" s="105"/>
      <c r="AQ49" s="104"/>
      <c r="AR49" s="104"/>
    </row>
    <row r="50" spans="1:44" ht="282" customHeight="1" x14ac:dyDescent="0.35">
      <c r="A50" s="69">
        <v>30</v>
      </c>
      <c r="B50" s="108" t="s">
        <v>260</v>
      </c>
      <c r="C50" s="159" t="s">
        <v>203</v>
      </c>
      <c r="D50" s="108" t="s">
        <v>208</v>
      </c>
      <c r="E50" s="108" t="s">
        <v>217</v>
      </c>
      <c r="F50" s="108" t="s">
        <v>59</v>
      </c>
      <c r="G50" s="108">
        <v>1</v>
      </c>
      <c r="H50" s="108" t="s">
        <v>75</v>
      </c>
      <c r="I50" s="173">
        <v>60</v>
      </c>
      <c r="J50" s="108" t="s">
        <v>209</v>
      </c>
      <c r="K50" s="108" t="s">
        <v>120</v>
      </c>
      <c r="L50" s="160"/>
      <c r="M50" s="158"/>
      <c r="N50" s="158"/>
      <c r="O50" s="158"/>
      <c r="P50" s="158"/>
      <c r="Q50" s="158"/>
      <c r="R50" s="158"/>
      <c r="S50" s="158"/>
      <c r="T50" s="158"/>
      <c r="U50" s="158"/>
      <c r="V50" s="150" t="s">
        <v>207</v>
      </c>
      <c r="W50" s="134">
        <v>2590352050</v>
      </c>
      <c r="X50" s="134">
        <v>550000000</v>
      </c>
      <c r="Y50" s="155" t="s">
        <v>179</v>
      </c>
      <c r="Z50" s="155" t="s">
        <v>49</v>
      </c>
      <c r="AA50" s="162" t="s">
        <v>206</v>
      </c>
      <c r="AB50" s="166"/>
      <c r="AC50" s="37"/>
      <c r="AD50" s="38"/>
      <c r="AE50" s="39"/>
      <c r="AF50" s="38"/>
      <c r="AG50" s="40"/>
      <c r="AH50" s="83"/>
      <c r="AI50" s="83"/>
      <c r="AJ50" s="83"/>
      <c r="AK50" s="83"/>
      <c r="AL50" s="104"/>
      <c r="AM50" s="103"/>
      <c r="AN50" s="104"/>
      <c r="AO50" s="105"/>
      <c r="AP50" s="105"/>
      <c r="AQ50" s="104"/>
      <c r="AR50" s="104"/>
    </row>
    <row r="51" spans="1:44" ht="333" customHeight="1" x14ac:dyDescent="0.35">
      <c r="A51" s="69">
        <v>31</v>
      </c>
      <c r="B51" s="108" t="s">
        <v>260</v>
      </c>
      <c r="C51" s="159" t="s">
        <v>203</v>
      </c>
      <c r="D51" s="108">
        <v>81112200</v>
      </c>
      <c r="E51" s="108" t="s">
        <v>218</v>
      </c>
      <c r="F51" s="108" t="s">
        <v>59</v>
      </c>
      <c r="G51" s="108">
        <v>1</v>
      </c>
      <c r="H51" s="108" t="s">
        <v>71</v>
      </c>
      <c r="I51" s="108">
        <v>10.5</v>
      </c>
      <c r="J51" s="108" t="s">
        <v>209</v>
      </c>
      <c r="K51" s="108" t="s">
        <v>120</v>
      </c>
      <c r="L51" s="160"/>
      <c r="M51" s="158"/>
      <c r="N51" s="158"/>
      <c r="O51" s="158"/>
      <c r="P51" s="158"/>
      <c r="Q51" s="158"/>
      <c r="R51" s="158"/>
      <c r="S51" s="158"/>
      <c r="T51" s="158"/>
      <c r="U51" s="158"/>
      <c r="V51" s="150" t="s">
        <v>207</v>
      </c>
      <c r="W51" s="134">
        <v>67839712.5</v>
      </c>
      <c r="X51" s="134">
        <v>67839712.5</v>
      </c>
      <c r="Y51" s="155" t="s">
        <v>63</v>
      </c>
      <c r="Z51" s="155" t="s">
        <v>49</v>
      </c>
      <c r="AA51" s="162" t="s">
        <v>206</v>
      </c>
      <c r="AB51" s="166"/>
      <c r="AC51" s="37"/>
      <c r="AD51" s="38"/>
      <c r="AE51" s="39"/>
      <c r="AF51" s="38"/>
      <c r="AG51" s="40"/>
      <c r="AH51" s="83"/>
      <c r="AI51" s="83"/>
      <c r="AJ51" s="83"/>
      <c r="AK51" s="83"/>
      <c r="AL51" s="104"/>
      <c r="AM51" s="103"/>
      <c r="AN51" s="104"/>
      <c r="AO51" s="105"/>
      <c r="AP51" s="105"/>
      <c r="AQ51" s="104"/>
      <c r="AR51" s="104"/>
    </row>
    <row r="52" spans="1:44" ht="240" x14ac:dyDescent="0.35">
      <c r="A52" s="69">
        <v>32</v>
      </c>
      <c r="B52" s="108" t="s">
        <v>261</v>
      </c>
      <c r="C52" s="159" t="s">
        <v>203</v>
      </c>
      <c r="D52" s="108">
        <v>81112200</v>
      </c>
      <c r="E52" s="108" t="s">
        <v>219</v>
      </c>
      <c r="F52" s="108" t="s">
        <v>59</v>
      </c>
      <c r="G52" s="108">
        <v>1</v>
      </c>
      <c r="H52" s="108" t="s">
        <v>71</v>
      </c>
      <c r="I52" s="108">
        <v>10.5</v>
      </c>
      <c r="J52" s="108" t="s">
        <v>209</v>
      </c>
      <c r="K52" s="108" t="s">
        <v>120</v>
      </c>
      <c r="L52" s="160"/>
      <c r="M52" s="158"/>
      <c r="N52" s="158"/>
      <c r="O52" s="158"/>
      <c r="P52" s="158"/>
      <c r="Q52" s="158"/>
      <c r="R52" s="158"/>
      <c r="S52" s="158"/>
      <c r="T52" s="158"/>
      <c r="U52" s="158"/>
      <c r="V52" s="150" t="s">
        <v>207</v>
      </c>
      <c r="W52" s="134">
        <v>95642872.5</v>
      </c>
      <c r="X52" s="134">
        <v>95642872.5</v>
      </c>
      <c r="Y52" s="155" t="s">
        <v>63</v>
      </c>
      <c r="Z52" s="155" t="s">
        <v>49</v>
      </c>
      <c r="AA52" s="162" t="s">
        <v>206</v>
      </c>
      <c r="AB52" s="166"/>
      <c r="AC52" s="37"/>
      <c r="AD52" s="38"/>
      <c r="AE52" s="39"/>
      <c r="AF52" s="38"/>
      <c r="AG52" s="40"/>
      <c r="AH52" s="83"/>
      <c r="AI52" s="83"/>
      <c r="AJ52" s="106"/>
      <c r="AK52" s="83"/>
      <c r="AL52" s="104"/>
      <c r="AM52" s="103"/>
      <c r="AN52" s="104"/>
      <c r="AO52" s="105"/>
      <c r="AP52" s="105"/>
      <c r="AQ52" s="104"/>
      <c r="AR52" s="104"/>
    </row>
    <row r="53" spans="1:44" ht="273.75" customHeight="1" x14ac:dyDescent="0.35">
      <c r="A53" s="69">
        <v>33</v>
      </c>
      <c r="B53" s="108" t="s">
        <v>261</v>
      </c>
      <c r="C53" s="159" t="s">
        <v>203</v>
      </c>
      <c r="D53" s="108">
        <v>81112200</v>
      </c>
      <c r="E53" s="108" t="s">
        <v>220</v>
      </c>
      <c r="F53" s="108" t="s">
        <v>59</v>
      </c>
      <c r="G53" s="108">
        <v>1</v>
      </c>
      <c r="H53" s="108" t="s">
        <v>71</v>
      </c>
      <c r="I53" s="108">
        <v>10.5</v>
      </c>
      <c r="J53" s="108" t="s">
        <v>209</v>
      </c>
      <c r="K53" s="108" t="s">
        <v>120</v>
      </c>
      <c r="L53" s="160"/>
      <c r="M53" s="158"/>
      <c r="N53" s="158"/>
      <c r="O53" s="158"/>
      <c r="P53" s="158"/>
      <c r="Q53" s="158"/>
      <c r="R53" s="158"/>
      <c r="S53" s="158"/>
      <c r="T53" s="158"/>
      <c r="U53" s="158"/>
      <c r="V53" s="150" t="s">
        <v>207</v>
      </c>
      <c r="W53" s="134">
        <v>86215500</v>
      </c>
      <c r="X53" s="134">
        <v>86215500</v>
      </c>
      <c r="Y53" s="155" t="s">
        <v>63</v>
      </c>
      <c r="Z53" s="155" t="s">
        <v>49</v>
      </c>
      <c r="AA53" s="162" t="s">
        <v>206</v>
      </c>
      <c r="AB53" s="166"/>
      <c r="AC53" s="37"/>
      <c r="AD53" s="38"/>
      <c r="AE53" s="39"/>
      <c r="AF53" s="38"/>
      <c r="AG53" s="40"/>
      <c r="AH53" s="83"/>
      <c r="AI53" s="83"/>
      <c r="AJ53" s="83"/>
      <c r="AK53" s="83"/>
      <c r="AL53" s="104"/>
      <c r="AM53" s="103"/>
      <c r="AN53" s="104"/>
      <c r="AO53" s="105"/>
      <c r="AP53" s="105"/>
      <c r="AQ53" s="104"/>
      <c r="AR53" s="104"/>
    </row>
    <row r="54" spans="1:44" ht="279.75" customHeight="1" x14ac:dyDescent="0.35">
      <c r="A54" s="69">
        <v>34</v>
      </c>
      <c r="B54" s="108" t="s">
        <v>261</v>
      </c>
      <c r="C54" s="159" t="s">
        <v>203</v>
      </c>
      <c r="D54" s="108">
        <v>81112200</v>
      </c>
      <c r="E54" s="108" t="s">
        <v>221</v>
      </c>
      <c r="F54" s="108" t="s">
        <v>59</v>
      </c>
      <c r="G54" s="108">
        <v>1</v>
      </c>
      <c r="H54" s="108" t="s">
        <v>71</v>
      </c>
      <c r="I54" s="108">
        <v>10.5</v>
      </c>
      <c r="J54" s="108" t="s">
        <v>209</v>
      </c>
      <c r="K54" s="108" t="s">
        <v>120</v>
      </c>
      <c r="L54" s="160"/>
      <c r="M54" s="158"/>
      <c r="N54" s="158"/>
      <c r="O54" s="158"/>
      <c r="P54" s="158"/>
      <c r="Q54" s="158"/>
      <c r="R54" s="158"/>
      <c r="S54" s="158"/>
      <c r="T54" s="158"/>
      <c r="U54" s="158"/>
      <c r="V54" s="150" t="s">
        <v>207</v>
      </c>
      <c r="W54" s="134">
        <v>85077667.5</v>
      </c>
      <c r="X54" s="134">
        <v>85077667.5</v>
      </c>
      <c r="Y54" s="155" t="s">
        <v>63</v>
      </c>
      <c r="Z54" s="155" t="s">
        <v>49</v>
      </c>
      <c r="AA54" s="162" t="s">
        <v>206</v>
      </c>
      <c r="AB54" s="166"/>
      <c r="AC54" s="37"/>
      <c r="AD54" s="38"/>
      <c r="AE54" s="39"/>
      <c r="AF54" s="38"/>
      <c r="AG54" s="40"/>
      <c r="AH54" s="83"/>
      <c r="AI54" s="83"/>
      <c r="AJ54" s="83"/>
      <c r="AK54" s="83"/>
      <c r="AL54" s="104"/>
      <c r="AM54" s="103"/>
      <c r="AN54" s="104"/>
      <c r="AO54" s="105"/>
      <c r="AP54" s="105"/>
      <c r="AQ54" s="104"/>
      <c r="AR54" s="104"/>
    </row>
    <row r="55" spans="1:44" ht="282.75" customHeight="1" x14ac:dyDescent="0.7">
      <c r="A55" s="69">
        <v>35</v>
      </c>
      <c r="B55" s="108" t="s">
        <v>261</v>
      </c>
      <c r="C55" s="159" t="s">
        <v>203</v>
      </c>
      <c r="D55" s="108">
        <v>81112200</v>
      </c>
      <c r="E55" s="108" t="s">
        <v>222</v>
      </c>
      <c r="F55" s="108" t="s">
        <v>59</v>
      </c>
      <c r="G55" s="108">
        <v>1</v>
      </c>
      <c r="H55" s="108" t="s">
        <v>71</v>
      </c>
      <c r="I55" s="108">
        <v>10.5</v>
      </c>
      <c r="J55" s="108" t="s">
        <v>209</v>
      </c>
      <c r="K55" s="108" t="s">
        <v>120</v>
      </c>
      <c r="L55" s="160"/>
      <c r="M55" s="158"/>
      <c r="N55" s="158"/>
      <c r="O55" s="158"/>
      <c r="P55" s="158"/>
      <c r="Q55" s="158"/>
      <c r="R55" s="158"/>
      <c r="S55" s="158"/>
      <c r="T55" s="158"/>
      <c r="U55" s="158"/>
      <c r="V55" s="150" t="s">
        <v>207</v>
      </c>
      <c r="W55" s="134">
        <v>81736200</v>
      </c>
      <c r="X55" s="134">
        <v>81736200</v>
      </c>
      <c r="Y55" s="155" t="s">
        <v>63</v>
      </c>
      <c r="Z55" s="155" t="s">
        <v>49</v>
      </c>
      <c r="AA55" s="162" t="s">
        <v>206</v>
      </c>
      <c r="AB55" s="166"/>
      <c r="AC55" s="41"/>
      <c r="AD55" s="42"/>
      <c r="AE55" s="43"/>
      <c r="AF55" s="42"/>
      <c r="AG55" s="44"/>
      <c r="AH55" s="109"/>
      <c r="AI55" s="109"/>
      <c r="AJ55" s="110"/>
      <c r="AK55" s="109"/>
      <c r="AL55" s="111"/>
      <c r="AM55" s="45"/>
      <c r="AN55" s="45"/>
      <c r="AO55" s="45"/>
      <c r="AP55" s="45"/>
      <c r="AQ55" s="45"/>
      <c r="AR55" s="45"/>
    </row>
    <row r="56" spans="1:44" ht="282.75" customHeight="1" x14ac:dyDescent="0.7">
      <c r="A56" s="69">
        <v>36</v>
      </c>
      <c r="B56" s="157" t="s">
        <v>251</v>
      </c>
      <c r="C56" s="159" t="s">
        <v>223</v>
      </c>
      <c r="D56" s="108" t="s">
        <v>270</v>
      </c>
      <c r="E56" s="108" t="s">
        <v>225</v>
      </c>
      <c r="F56" s="108" t="s">
        <v>59</v>
      </c>
      <c r="G56" s="108">
        <v>1</v>
      </c>
      <c r="H56" s="108" t="s">
        <v>71</v>
      </c>
      <c r="I56" s="108">
        <v>6</v>
      </c>
      <c r="J56" s="108" t="s">
        <v>209</v>
      </c>
      <c r="K56" s="108" t="s">
        <v>120</v>
      </c>
      <c r="L56" s="160"/>
      <c r="M56" s="158"/>
      <c r="N56" s="158"/>
      <c r="O56" s="158"/>
      <c r="P56" s="158"/>
      <c r="Q56" s="158"/>
      <c r="R56" s="158"/>
      <c r="S56" s="158"/>
      <c r="T56" s="158"/>
      <c r="U56" s="158"/>
      <c r="V56" s="150" t="s">
        <v>231</v>
      </c>
      <c r="W56" s="134">
        <v>42000000</v>
      </c>
      <c r="X56" s="134">
        <v>42000000</v>
      </c>
      <c r="Y56" s="155" t="s">
        <v>63</v>
      </c>
      <c r="Z56" s="155" t="s">
        <v>49</v>
      </c>
      <c r="AA56" s="162" t="s">
        <v>224</v>
      </c>
      <c r="AB56" s="166"/>
      <c r="AC56" s="41"/>
      <c r="AD56" s="42"/>
      <c r="AE56" s="43"/>
      <c r="AF56" s="42"/>
      <c r="AG56" s="44"/>
      <c r="AH56" s="109"/>
      <c r="AI56" s="109"/>
      <c r="AJ56" s="110"/>
      <c r="AK56" s="109"/>
      <c r="AL56" s="111"/>
      <c r="AM56" s="45"/>
      <c r="AN56" s="45"/>
      <c r="AO56" s="45"/>
      <c r="AP56" s="45"/>
      <c r="AQ56" s="45"/>
      <c r="AR56" s="45"/>
    </row>
    <row r="57" spans="1:44" ht="282.75" customHeight="1" x14ac:dyDescent="0.7">
      <c r="A57" s="69">
        <v>37</v>
      </c>
      <c r="B57" s="157" t="s">
        <v>251</v>
      </c>
      <c r="C57" s="159" t="s">
        <v>223</v>
      </c>
      <c r="D57" s="108" t="s">
        <v>270</v>
      </c>
      <c r="E57" s="108" t="s">
        <v>226</v>
      </c>
      <c r="F57" s="108" t="s">
        <v>59</v>
      </c>
      <c r="G57" s="108">
        <v>1</v>
      </c>
      <c r="H57" s="108" t="s">
        <v>71</v>
      </c>
      <c r="I57" s="108">
        <v>6</v>
      </c>
      <c r="J57" s="108" t="s">
        <v>209</v>
      </c>
      <c r="K57" s="108" t="s">
        <v>120</v>
      </c>
      <c r="L57" s="160"/>
      <c r="M57" s="158"/>
      <c r="N57" s="158"/>
      <c r="O57" s="158"/>
      <c r="P57" s="158"/>
      <c r="Q57" s="158"/>
      <c r="R57" s="158"/>
      <c r="S57" s="158"/>
      <c r="T57" s="158"/>
      <c r="U57" s="158"/>
      <c r="V57" s="150" t="s">
        <v>231</v>
      </c>
      <c r="W57" s="134">
        <v>42000000</v>
      </c>
      <c r="X57" s="134">
        <v>42000000</v>
      </c>
      <c r="Y57" s="155" t="s">
        <v>63</v>
      </c>
      <c r="Z57" s="155" t="s">
        <v>49</v>
      </c>
      <c r="AA57" s="162" t="s">
        <v>224</v>
      </c>
      <c r="AB57" s="166"/>
      <c r="AC57" s="41"/>
      <c r="AD57" s="42"/>
      <c r="AE57" s="43"/>
      <c r="AF57" s="42"/>
      <c r="AG57" s="44"/>
      <c r="AH57" s="109"/>
      <c r="AI57" s="109"/>
      <c r="AJ57" s="110"/>
      <c r="AK57" s="109"/>
      <c r="AL57" s="111"/>
      <c r="AM57" s="45"/>
      <c r="AN57" s="45"/>
      <c r="AO57" s="45"/>
      <c r="AP57" s="45"/>
      <c r="AQ57" s="45"/>
      <c r="AR57" s="45"/>
    </row>
    <row r="58" spans="1:44" ht="282.75" customHeight="1" x14ac:dyDescent="0.7">
      <c r="A58" s="69">
        <v>38</v>
      </c>
      <c r="B58" s="157" t="s">
        <v>251</v>
      </c>
      <c r="C58" s="159" t="s">
        <v>223</v>
      </c>
      <c r="D58" s="108" t="s">
        <v>270</v>
      </c>
      <c r="E58" s="108" t="s">
        <v>227</v>
      </c>
      <c r="F58" s="108" t="s">
        <v>59</v>
      </c>
      <c r="G58" s="108">
        <v>1</v>
      </c>
      <c r="H58" s="108" t="s">
        <v>71</v>
      </c>
      <c r="I58" s="108">
        <v>6</v>
      </c>
      <c r="J58" s="108" t="s">
        <v>209</v>
      </c>
      <c r="K58" s="108" t="s">
        <v>120</v>
      </c>
      <c r="L58" s="160"/>
      <c r="M58" s="158"/>
      <c r="N58" s="158"/>
      <c r="O58" s="158"/>
      <c r="P58" s="158"/>
      <c r="Q58" s="158"/>
      <c r="R58" s="158"/>
      <c r="S58" s="158"/>
      <c r="T58" s="158"/>
      <c r="U58" s="158"/>
      <c r="V58" s="150" t="s">
        <v>231</v>
      </c>
      <c r="W58" s="134">
        <v>42000000</v>
      </c>
      <c r="X58" s="134">
        <v>42000000</v>
      </c>
      <c r="Y58" s="155" t="s">
        <v>63</v>
      </c>
      <c r="Z58" s="155" t="s">
        <v>49</v>
      </c>
      <c r="AA58" s="162" t="s">
        <v>224</v>
      </c>
      <c r="AB58" s="166"/>
      <c r="AC58" s="41"/>
      <c r="AD58" s="42"/>
      <c r="AE58" s="43"/>
      <c r="AF58" s="42"/>
      <c r="AG58" s="44"/>
      <c r="AH58" s="109"/>
      <c r="AI58" s="109"/>
      <c r="AJ58" s="110"/>
      <c r="AK58" s="109"/>
      <c r="AL58" s="111"/>
      <c r="AM58" s="45"/>
      <c r="AN58" s="45"/>
      <c r="AO58" s="45"/>
      <c r="AP58" s="45"/>
      <c r="AQ58" s="45"/>
      <c r="AR58" s="45"/>
    </row>
    <row r="59" spans="1:44" ht="282.75" customHeight="1" x14ac:dyDescent="0.7">
      <c r="A59" s="69">
        <v>39</v>
      </c>
      <c r="B59" s="157" t="s">
        <v>251</v>
      </c>
      <c r="C59" s="159" t="s">
        <v>223</v>
      </c>
      <c r="D59" s="108" t="s">
        <v>270</v>
      </c>
      <c r="E59" s="108" t="s">
        <v>228</v>
      </c>
      <c r="F59" s="108" t="s">
        <v>59</v>
      </c>
      <c r="G59" s="108">
        <v>1</v>
      </c>
      <c r="H59" s="108" t="s">
        <v>71</v>
      </c>
      <c r="I59" s="108">
        <v>6</v>
      </c>
      <c r="J59" s="108" t="s">
        <v>209</v>
      </c>
      <c r="K59" s="108" t="s">
        <v>120</v>
      </c>
      <c r="L59" s="160"/>
      <c r="M59" s="158"/>
      <c r="N59" s="158"/>
      <c r="O59" s="158"/>
      <c r="P59" s="158"/>
      <c r="Q59" s="158"/>
      <c r="R59" s="158"/>
      <c r="S59" s="158"/>
      <c r="T59" s="158"/>
      <c r="U59" s="158"/>
      <c r="V59" s="150" t="s">
        <v>231</v>
      </c>
      <c r="W59" s="134">
        <v>42000000</v>
      </c>
      <c r="X59" s="134">
        <v>42000000</v>
      </c>
      <c r="Y59" s="155" t="s">
        <v>63</v>
      </c>
      <c r="Z59" s="155" t="s">
        <v>49</v>
      </c>
      <c r="AA59" s="162" t="s">
        <v>224</v>
      </c>
      <c r="AB59" s="166"/>
      <c r="AC59" s="41"/>
      <c r="AD59" s="42"/>
      <c r="AE59" s="43"/>
      <c r="AF59" s="42"/>
      <c r="AG59" s="44"/>
      <c r="AH59" s="109"/>
      <c r="AI59" s="109"/>
      <c r="AJ59" s="110"/>
      <c r="AK59" s="109"/>
      <c r="AL59" s="111"/>
      <c r="AM59" s="45"/>
      <c r="AN59" s="45"/>
      <c r="AO59" s="45"/>
      <c r="AP59" s="45"/>
      <c r="AQ59" s="45"/>
      <c r="AR59" s="45"/>
    </row>
    <row r="60" spans="1:44" s="141" customFormat="1" ht="225" customHeight="1" x14ac:dyDescent="0.35">
      <c r="A60" s="69">
        <v>40</v>
      </c>
      <c r="B60" s="157" t="s">
        <v>237</v>
      </c>
      <c r="C60" s="159" t="s">
        <v>58</v>
      </c>
      <c r="D60" s="108">
        <v>80141607</v>
      </c>
      <c r="E60" s="108" t="s">
        <v>262</v>
      </c>
      <c r="F60" s="108" t="s">
        <v>59</v>
      </c>
      <c r="G60" s="108">
        <v>1</v>
      </c>
      <c r="H60" s="157" t="s">
        <v>75</v>
      </c>
      <c r="I60" s="108">
        <v>11</v>
      </c>
      <c r="J60" s="108" t="s">
        <v>235</v>
      </c>
      <c r="K60" s="108" t="s">
        <v>120</v>
      </c>
      <c r="L60" s="164"/>
      <c r="M60" s="174"/>
      <c r="N60" s="174"/>
      <c r="O60" s="174"/>
      <c r="P60" s="174"/>
      <c r="Q60" s="174"/>
      <c r="R60" s="174"/>
      <c r="S60" s="174"/>
      <c r="T60" s="174"/>
      <c r="U60" s="174"/>
      <c r="V60" s="150" t="s">
        <v>236</v>
      </c>
      <c r="W60" s="134">
        <v>300000000</v>
      </c>
      <c r="X60" s="134">
        <v>300000000</v>
      </c>
      <c r="Y60" s="155" t="s">
        <v>63</v>
      </c>
      <c r="Z60" s="155" t="s">
        <v>49</v>
      </c>
      <c r="AA60" s="162" t="s">
        <v>178</v>
      </c>
      <c r="AB60" s="175"/>
      <c r="AC60" s="176"/>
      <c r="AD60" s="177"/>
      <c r="AE60" s="178"/>
      <c r="AF60" s="177"/>
      <c r="AG60" s="179"/>
      <c r="AH60" s="146"/>
      <c r="AI60" s="146"/>
      <c r="AJ60" s="180"/>
      <c r="AK60" s="146"/>
      <c r="AL60" s="148"/>
      <c r="AM60" s="147"/>
      <c r="AN60" s="148"/>
      <c r="AO60" s="149"/>
      <c r="AP60" s="149"/>
      <c r="AQ60" s="148"/>
      <c r="AR60" s="148"/>
    </row>
    <row r="61" spans="1:44" s="141" customFormat="1" ht="225" customHeight="1" x14ac:dyDescent="0.35">
      <c r="A61" s="69">
        <v>41</v>
      </c>
      <c r="B61" s="157" t="s">
        <v>238</v>
      </c>
      <c r="C61" s="159" t="s">
        <v>239</v>
      </c>
      <c r="D61" s="108" t="s">
        <v>270</v>
      </c>
      <c r="E61" s="108" t="s">
        <v>229</v>
      </c>
      <c r="F61" s="108" t="s">
        <v>59</v>
      </c>
      <c r="G61" s="108">
        <v>1</v>
      </c>
      <c r="H61" s="108" t="s">
        <v>71</v>
      </c>
      <c r="I61" s="108">
        <v>10.5</v>
      </c>
      <c r="J61" s="108" t="s">
        <v>209</v>
      </c>
      <c r="K61" s="108" t="s">
        <v>120</v>
      </c>
      <c r="L61" s="164"/>
      <c r="M61" s="174"/>
      <c r="N61" s="174"/>
      <c r="O61" s="174"/>
      <c r="P61" s="174"/>
      <c r="Q61" s="174"/>
      <c r="R61" s="174"/>
      <c r="S61" s="174"/>
      <c r="T61" s="174"/>
      <c r="U61" s="174"/>
      <c r="V61" s="150" t="s">
        <v>236</v>
      </c>
      <c r="W61" s="134">
        <v>95642872.5</v>
      </c>
      <c r="X61" s="134">
        <v>95642872.5</v>
      </c>
      <c r="Y61" s="155" t="s">
        <v>63</v>
      </c>
      <c r="Z61" s="155" t="s">
        <v>49</v>
      </c>
      <c r="AA61" s="162" t="s">
        <v>240</v>
      </c>
      <c r="AB61" s="175"/>
      <c r="AC61" s="176"/>
      <c r="AD61" s="177"/>
      <c r="AE61" s="178"/>
      <c r="AF61" s="177"/>
      <c r="AG61" s="179"/>
      <c r="AH61" s="146"/>
      <c r="AI61" s="146"/>
      <c r="AJ61" s="180"/>
      <c r="AK61" s="146"/>
      <c r="AL61" s="148"/>
      <c r="AM61" s="147"/>
      <c r="AN61" s="148"/>
      <c r="AO61" s="149"/>
      <c r="AP61" s="149"/>
      <c r="AQ61" s="148"/>
      <c r="AR61" s="148"/>
    </row>
    <row r="62" spans="1:44" s="141" customFormat="1" ht="225" customHeight="1" x14ac:dyDescent="0.35">
      <c r="A62" s="69">
        <v>42</v>
      </c>
      <c r="B62" s="157" t="s">
        <v>238</v>
      </c>
      <c r="C62" s="159" t="s">
        <v>239</v>
      </c>
      <c r="D62" s="108" t="s">
        <v>270</v>
      </c>
      <c r="E62" s="108" t="s">
        <v>230</v>
      </c>
      <c r="F62" s="108" t="s">
        <v>59</v>
      </c>
      <c r="G62" s="108">
        <v>1</v>
      </c>
      <c r="H62" s="108" t="s">
        <v>71</v>
      </c>
      <c r="I62" s="108">
        <v>10.5</v>
      </c>
      <c r="J62" s="108" t="s">
        <v>209</v>
      </c>
      <c r="K62" s="108" t="s">
        <v>120</v>
      </c>
      <c r="L62" s="164"/>
      <c r="M62" s="174"/>
      <c r="N62" s="174"/>
      <c r="O62" s="174"/>
      <c r="P62" s="174"/>
      <c r="Q62" s="174"/>
      <c r="R62" s="174"/>
      <c r="S62" s="174"/>
      <c r="T62" s="174"/>
      <c r="U62" s="174"/>
      <c r="V62" s="150" t="s">
        <v>236</v>
      </c>
      <c r="W62" s="134">
        <v>81741292.5</v>
      </c>
      <c r="X62" s="134">
        <v>81741292.5</v>
      </c>
      <c r="Y62" s="155" t="s">
        <v>63</v>
      </c>
      <c r="Z62" s="155" t="s">
        <v>49</v>
      </c>
      <c r="AA62" s="162" t="s">
        <v>240</v>
      </c>
      <c r="AB62" s="175"/>
      <c r="AC62" s="176"/>
      <c r="AD62" s="177"/>
      <c r="AE62" s="178"/>
      <c r="AF62" s="177"/>
      <c r="AG62" s="179"/>
      <c r="AH62" s="146"/>
      <c r="AI62" s="146"/>
      <c r="AJ62" s="180"/>
      <c r="AK62" s="146"/>
      <c r="AL62" s="148"/>
      <c r="AM62" s="147"/>
      <c r="AN62" s="148"/>
      <c r="AO62" s="149"/>
      <c r="AP62" s="149"/>
      <c r="AQ62" s="148"/>
      <c r="AR62" s="148"/>
    </row>
    <row r="63" spans="1:44" s="141" customFormat="1" ht="337.5" customHeight="1" x14ac:dyDescent="0.35">
      <c r="A63" s="69">
        <v>43</v>
      </c>
      <c r="B63" s="157" t="s">
        <v>259</v>
      </c>
      <c r="C63" s="159" t="s">
        <v>244</v>
      </c>
      <c r="D63" s="108" t="s">
        <v>270</v>
      </c>
      <c r="E63" s="108" t="s">
        <v>263</v>
      </c>
      <c r="F63" s="108" t="s">
        <v>59</v>
      </c>
      <c r="G63" s="108">
        <v>1</v>
      </c>
      <c r="H63" s="108" t="s">
        <v>71</v>
      </c>
      <c r="I63" s="108">
        <v>10.5</v>
      </c>
      <c r="J63" s="108" t="s">
        <v>209</v>
      </c>
      <c r="K63" s="108" t="s">
        <v>120</v>
      </c>
      <c r="L63" s="164" t="s">
        <v>246</v>
      </c>
      <c r="M63" s="174">
        <v>128000000</v>
      </c>
      <c r="N63" s="174">
        <v>128000000</v>
      </c>
      <c r="O63" s="174" t="s">
        <v>63</v>
      </c>
      <c r="P63" s="174" t="s">
        <v>49</v>
      </c>
      <c r="Q63" s="174" t="s">
        <v>247</v>
      </c>
      <c r="R63" s="174"/>
      <c r="S63" s="174"/>
      <c r="T63" s="174"/>
      <c r="U63" s="174"/>
      <c r="V63" s="150" t="s">
        <v>246</v>
      </c>
      <c r="W63" s="134">
        <v>128000000</v>
      </c>
      <c r="X63" s="134">
        <v>128000000</v>
      </c>
      <c r="Y63" s="155" t="s">
        <v>63</v>
      </c>
      <c r="Z63" s="155" t="s">
        <v>49</v>
      </c>
      <c r="AA63" s="162" t="s">
        <v>247</v>
      </c>
      <c r="AB63" s="175"/>
      <c r="AC63" s="176"/>
      <c r="AD63" s="177"/>
      <c r="AE63" s="178"/>
      <c r="AF63" s="177"/>
      <c r="AG63" s="179"/>
      <c r="AH63" s="146"/>
      <c r="AI63" s="146"/>
      <c r="AJ63" s="180"/>
      <c r="AK63" s="146"/>
      <c r="AL63" s="148"/>
      <c r="AM63" s="147"/>
      <c r="AN63" s="148"/>
      <c r="AO63" s="149"/>
      <c r="AP63" s="149"/>
      <c r="AQ63" s="148"/>
      <c r="AR63" s="148"/>
    </row>
    <row r="64" spans="1:44" s="141" customFormat="1" ht="337.5" customHeight="1" x14ac:dyDescent="0.35">
      <c r="A64" s="69">
        <v>44</v>
      </c>
      <c r="B64" s="157" t="s">
        <v>259</v>
      </c>
      <c r="C64" s="159" t="s">
        <v>244</v>
      </c>
      <c r="D64" s="108" t="s">
        <v>270</v>
      </c>
      <c r="E64" s="108" t="s">
        <v>264</v>
      </c>
      <c r="F64" s="108" t="s">
        <v>59</v>
      </c>
      <c r="G64" s="108">
        <v>1</v>
      </c>
      <c r="H64" s="108" t="s">
        <v>71</v>
      </c>
      <c r="I64" s="108">
        <v>10.5</v>
      </c>
      <c r="J64" s="108" t="s">
        <v>209</v>
      </c>
      <c r="K64" s="108" t="s">
        <v>120</v>
      </c>
      <c r="L64" s="164" t="s">
        <v>246</v>
      </c>
      <c r="M64" s="174">
        <v>128000000</v>
      </c>
      <c r="N64" s="174">
        <v>128000000</v>
      </c>
      <c r="O64" s="174" t="s">
        <v>63</v>
      </c>
      <c r="P64" s="174" t="s">
        <v>49</v>
      </c>
      <c r="Q64" s="174" t="s">
        <v>247</v>
      </c>
      <c r="R64" s="174"/>
      <c r="S64" s="174"/>
      <c r="T64" s="174"/>
      <c r="U64" s="174"/>
      <c r="V64" s="150" t="s">
        <v>246</v>
      </c>
      <c r="W64" s="134">
        <v>128000000</v>
      </c>
      <c r="X64" s="134">
        <v>128000000</v>
      </c>
      <c r="Y64" s="155" t="s">
        <v>63</v>
      </c>
      <c r="Z64" s="155" t="s">
        <v>49</v>
      </c>
      <c r="AA64" s="162" t="s">
        <v>247</v>
      </c>
      <c r="AB64" s="175"/>
      <c r="AC64" s="176"/>
      <c r="AD64" s="177"/>
      <c r="AE64" s="178"/>
      <c r="AF64" s="177"/>
      <c r="AG64" s="179"/>
      <c r="AH64" s="146"/>
      <c r="AI64" s="146"/>
      <c r="AJ64" s="180"/>
      <c r="AK64" s="146"/>
      <c r="AL64" s="148"/>
      <c r="AM64" s="147"/>
      <c r="AN64" s="148"/>
      <c r="AO64" s="149"/>
      <c r="AP64" s="149"/>
      <c r="AQ64" s="148"/>
      <c r="AR64" s="148"/>
    </row>
    <row r="65" spans="1:44" s="141" customFormat="1" ht="337.5" customHeight="1" x14ac:dyDescent="0.35">
      <c r="A65" s="69">
        <v>45</v>
      </c>
      <c r="B65" s="157" t="s">
        <v>259</v>
      </c>
      <c r="C65" s="159" t="s">
        <v>244</v>
      </c>
      <c r="D65" s="108" t="s">
        <v>248</v>
      </c>
      <c r="E65" s="108" t="s">
        <v>265</v>
      </c>
      <c r="F65" s="108" t="s">
        <v>59</v>
      </c>
      <c r="G65" s="108">
        <v>1</v>
      </c>
      <c r="H65" s="108" t="s">
        <v>71</v>
      </c>
      <c r="I65" s="108">
        <v>10.5</v>
      </c>
      <c r="J65" s="108" t="s">
        <v>209</v>
      </c>
      <c r="K65" s="108" t="s">
        <v>120</v>
      </c>
      <c r="L65" s="164" t="s">
        <v>246</v>
      </c>
      <c r="M65" s="174">
        <v>102315633</v>
      </c>
      <c r="N65" s="174">
        <v>102315633</v>
      </c>
      <c r="O65" s="174" t="s">
        <v>63</v>
      </c>
      <c r="P65" s="174" t="s">
        <v>49</v>
      </c>
      <c r="Q65" s="174" t="s">
        <v>249</v>
      </c>
      <c r="R65" s="174"/>
      <c r="S65" s="174"/>
      <c r="T65" s="174"/>
      <c r="U65" s="174"/>
      <c r="V65" s="150" t="s">
        <v>246</v>
      </c>
      <c r="W65" s="134">
        <v>102315633</v>
      </c>
      <c r="X65" s="134">
        <v>102315633</v>
      </c>
      <c r="Y65" s="155" t="s">
        <v>63</v>
      </c>
      <c r="Z65" s="155" t="s">
        <v>49</v>
      </c>
      <c r="AA65" s="162" t="s">
        <v>249</v>
      </c>
      <c r="AB65" s="175"/>
      <c r="AC65" s="176"/>
      <c r="AD65" s="177"/>
      <c r="AE65" s="178"/>
      <c r="AF65" s="177"/>
      <c r="AG65" s="179"/>
      <c r="AH65" s="146"/>
      <c r="AI65" s="146"/>
      <c r="AJ65" s="180"/>
      <c r="AK65" s="146"/>
      <c r="AL65" s="148"/>
      <c r="AM65" s="147"/>
      <c r="AN65" s="148"/>
      <c r="AO65" s="149"/>
      <c r="AP65" s="149"/>
      <c r="AQ65" s="148"/>
      <c r="AR65" s="148"/>
    </row>
    <row r="66" spans="1:44" s="141" customFormat="1" ht="337.5" customHeight="1" x14ac:dyDescent="0.35">
      <c r="A66" s="69">
        <v>46</v>
      </c>
      <c r="B66" s="157" t="s">
        <v>241</v>
      </c>
      <c r="C66" s="159" t="s">
        <v>245</v>
      </c>
      <c r="D66" s="108">
        <v>80101706</v>
      </c>
      <c r="E66" s="108" t="s">
        <v>266</v>
      </c>
      <c r="F66" s="108" t="s">
        <v>59</v>
      </c>
      <c r="G66" s="108">
        <v>1</v>
      </c>
      <c r="H66" s="108" t="s">
        <v>71</v>
      </c>
      <c r="I66" s="108">
        <v>10.5</v>
      </c>
      <c r="J66" s="108" t="s">
        <v>209</v>
      </c>
      <c r="K66" s="108" t="s">
        <v>120</v>
      </c>
      <c r="L66" s="164" t="s">
        <v>246</v>
      </c>
      <c r="M66" s="174">
        <v>36750000</v>
      </c>
      <c r="N66" s="174">
        <v>36750000</v>
      </c>
      <c r="O66" s="174" t="s">
        <v>63</v>
      </c>
      <c r="P66" s="174" t="s">
        <v>49</v>
      </c>
      <c r="Q66" s="174" t="s">
        <v>249</v>
      </c>
      <c r="R66" s="174"/>
      <c r="S66" s="174"/>
      <c r="T66" s="174"/>
      <c r="U66" s="174"/>
      <c r="V66" s="150" t="s">
        <v>246</v>
      </c>
      <c r="W66" s="134">
        <v>36750000</v>
      </c>
      <c r="X66" s="134">
        <v>36750000</v>
      </c>
      <c r="Y66" s="155" t="s">
        <v>63</v>
      </c>
      <c r="Z66" s="155" t="s">
        <v>49</v>
      </c>
      <c r="AA66" s="162" t="s">
        <v>249</v>
      </c>
      <c r="AB66" s="175"/>
      <c r="AC66" s="176"/>
      <c r="AD66" s="177"/>
      <c r="AE66" s="178"/>
      <c r="AF66" s="177"/>
      <c r="AG66" s="179"/>
      <c r="AH66" s="146"/>
      <c r="AI66" s="146"/>
      <c r="AJ66" s="180"/>
      <c r="AK66" s="146"/>
      <c r="AL66" s="148"/>
      <c r="AM66" s="147"/>
      <c r="AN66" s="148"/>
      <c r="AO66" s="149"/>
      <c r="AP66" s="149"/>
      <c r="AQ66" s="148"/>
      <c r="AR66" s="148"/>
    </row>
    <row r="67" spans="1:44" s="141" customFormat="1" ht="337.5" customHeight="1" x14ac:dyDescent="0.35">
      <c r="A67" s="69">
        <v>47</v>
      </c>
      <c r="B67" s="157" t="s">
        <v>242</v>
      </c>
      <c r="C67" s="159" t="s">
        <v>91</v>
      </c>
      <c r="D67" s="108">
        <v>80121601</v>
      </c>
      <c r="E67" s="108" t="s">
        <v>267</v>
      </c>
      <c r="F67" s="108" t="s">
        <v>59</v>
      </c>
      <c r="G67" s="108">
        <v>1</v>
      </c>
      <c r="H67" s="108" t="s">
        <v>71</v>
      </c>
      <c r="I67" s="108">
        <v>10.5</v>
      </c>
      <c r="J67" s="108" t="s">
        <v>209</v>
      </c>
      <c r="K67" s="108" t="s">
        <v>120</v>
      </c>
      <c r="L67" s="164" t="s">
        <v>246</v>
      </c>
      <c r="M67" s="174">
        <v>84000000</v>
      </c>
      <c r="N67" s="174">
        <v>84000000</v>
      </c>
      <c r="O67" s="174" t="s">
        <v>63</v>
      </c>
      <c r="P67" s="174" t="s">
        <v>49</v>
      </c>
      <c r="Q67" s="174" t="s">
        <v>250</v>
      </c>
      <c r="R67" s="174"/>
      <c r="S67" s="174"/>
      <c r="T67" s="174"/>
      <c r="U67" s="174"/>
      <c r="V67" s="150" t="s">
        <v>246</v>
      </c>
      <c r="W67" s="134">
        <v>84000000</v>
      </c>
      <c r="X67" s="134">
        <v>84000000</v>
      </c>
      <c r="Y67" s="155" t="s">
        <v>63</v>
      </c>
      <c r="Z67" s="155" t="s">
        <v>49</v>
      </c>
      <c r="AA67" s="162" t="s">
        <v>250</v>
      </c>
      <c r="AB67" s="175"/>
      <c r="AC67" s="176"/>
      <c r="AD67" s="177"/>
      <c r="AE67" s="178"/>
      <c r="AF67" s="177"/>
      <c r="AG67" s="179"/>
      <c r="AH67" s="146"/>
      <c r="AI67" s="146"/>
      <c r="AJ67" s="180"/>
      <c r="AK67" s="146"/>
      <c r="AL67" s="148"/>
      <c r="AM67" s="147"/>
      <c r="AN67" s="148"/>
      <c r="AO67" s="149"/>
      <c r="AP67" s="149"/>
      <c r="AQ67" s="148"/>
      <c r="AR67" s="148"/>
    </row>
    <row r="68" spans="1:44" s="141" customFormat="1" ht="337.5" customHeight="1" x14ac:dyDescent="0.35">
      <c r="A68" s="69">
        <v>48</v>
      </c>
      <c r="B68" s="157" t="s">
        <v>242</v>
      </c>
      <c r="C68" s="159" t="s">
        <v>91</v>
      </c>
      <c r="D68" s="108">
        <v>80121601</v>
      </c>
      <c r="E68" s="108" t="s">
        <v>268</v>
      </c>
      <c r="F68" s="108" t="s">
        <v>59</v>
      </c>
      <c r="G68" s="108">
        <v>1</v>
      </c>
      <c r="H68" s="108" t="s">
        <v>71</v>
      </c>
      <c r="I68" s="108">
        <v>10.5</v>
      </c>
      <c r="J68" s="108" t="s">
        <v>209</v>
      </c>
      <c r="K68" s="108" t="s">
        <v>120</v>
      </c>
      <c r="L68" s="164" t="s">
        <v>246</v>
      </c>
      <c r="M68" s="174">
        <v>84000000</v>
      </c>
      <c r="N68" s="174">
        <v>84000000</v>
      </c>
      <c r="O68" s="174" t="s">
        <v>63</v>
      </c>
      <c r="P68" s="174" t="s">
        <v>49</v>
      </c>
      <c r="Q68" s="174" t="s">
        <v>250</v>
      </c>
      <c r="R68" s="174"/>
      <c r="S68" s="174"/>
      <c r="T68" s="174"/>
      <c r="U68" s="174"/>
      <c r="V68" s="150" t="s">
        <v>246</v>
      </c>
      <c r="W68" s="134">
        <v>84000000</v>
      </c>
      <c r="X68" s="134">
        <v>84000000</v>
      </c>
      <c r="Y68" s="155" t="s">
        <v>63</v>
      </c>
      <c r="Z68" s="155" t="s">
        <v>49</v>
      </c>
      <c r="AA68" s="162" t="s">
        <v>250</v>
      </c>
      <c r="AB68" s="175"/>
      <c r="AC68" s="176"/>
      <c r="AD68" s="177"/>
      <c r="AE68" s="178"/>
      <c r="AF68" s="177"/>
      <c r="AG68" s="179"/>
      <c r="AH68" s="146"/>
      <c r="AI68" s="146"/>
      <c r="AJ68" s="180"/>
      <c r="AK68" s="146"/>
      <c r="AL68" s="148"/>
      <c r="AM68" s="147"/>
      <c r="AN68" s="148"/>
      <c r="AO68" s="149"/>
      <c r="AP68" s="149"/>
      <c r="AQ68" s="148"/>
      <c r="AR68" s="148"/>
    </row>
    <row r="69" spans="1:44" s="141" customFormat="1" ht="348.75" customHeight="1" x14ac:dyDescent="0.35">
      <c r="A69" s="69">
        <v>49</v>
      </c>
      <c r="B69" s="157" t="s">
        <v>242</v>
      </c>
      <c r="C69" s="159" t="s">
        <v>91</v>
      </c>
      <c r="D69" s="108">
        <v>80121601</v>
      </c>
      <c r="E69" s="108" t="s">
        <v>253</v>
      </c>
      <c r="F69" s="108" t="s">
        <v>59</v>
      </c>
      <c r="G69" s="108">
        <v>1</v>
      </c>
      <c r="H69" s="108" t="s">
        <v>71</v>
      </c>
      <c r="I69" s="108">
        <v>5</v>
      </c>
      <c r="J69" s="108" t="s">
        <v>209</v>
      </c>
      <c r="K69" s="108" t="s">
        <v>120</v>
      </c>
      <c r="L69" s="164" t="s">
        <v>246</v>
      </c>
      <c r="M69" s="174">
        <v>10500000</v>
      </c>
      <c r="N69" s="174">
        <v>10500000</v>
      </c>
      <c r="O69" s="174" t="s">
        <v>63</v>
      </c>
      <c r="P69" s="174" t="s">
        <v>49</v>
      </c>
      <c r="Q69" s="174" t="s">
        <v>250</v>
      </c>
      <c r="R69" s="174"/>
      <c r="S69" s="174"/>
      <c r="T69" s="174"/>
      <c r="U69" s="174"/>
      <c r="V69" s="150" t="s">
        <v>246</v>
      </c>
      <c r="W69" s="134">
        <v>10500000</v>
      </c>
      <c r="X69" s="134">
        <v>10500000</v>
      </c>
      <c r="Y69" s="155" t="s">
        <v>63</v>
      </c>
      <c r="Z69" s="155" t="s">
        <v>49</v>
      </c>
      <c r="AA69" s="162" t="s">
        <v>250</v>
      </c>
      <c r="AB69" s="175"/>
      <c r="AC69" s="176"/>
      <c r="AD69" s="177"/>
      <c r="AE69" s="178"/>
      <c r="AF69" s="177"/>
      <c r="AG69" s="179"/>
      <c r="AH69" s="146"/>
      <c r="AI69" s="146"/>
      <c r="AJ69" s="180"/>
      <c r="AK69" s="146"/>
      <c r="AL69" s="148"/>
      <c r="AM69" s="147"/>
      <c r="AN69" s="148"/>
      <c r="AO69" s="149"/>
      <c r="AP69" s="149"/>
      <c r="AQ69" s="148"/>
      <c r="AR69" s="148"/>
    </row>
    <row r="70" spans="1:44" s="141" customFormat="1" ht="348.75" customHeight="1" x14ac:dyDescent="0.35">
      <c r="A70" s="69">
        <v>50</v>
      </c>
      <c r="B70" s="157" t="s">
        <v>242</v>
      </c>
      <c r="C70" s="159" t="s">
        <v>91</v>
      </c>
      <c r="D70" s="108">
        <v>80121601</v>
      </c>
      <c r="E70" s="108" t="s">
        <v>257</v>
      </c>
      <c r="F70" s="108" t="s">
        <v>59</v>
      </c>
      <c r="G70" s="108">
        <v>1</v>
      </c>
      <c r="H70" s="108" t="s">
        <v>71</v>
      </c>
      <c r="I70" s="108">
        <v>5</v>
      </c>
      <c r="J70" s="108" t="s">
        <v>209</v>
      </c>
      <c r="K70" s="108" t="s">
        <v>120</v>
      </c>
      <c r="L70" s="164" t="s">
        <v>246</v>
      </c>
      <c r="M70" s="174">
        <v>27500000</v>
      </c>
      <c r="N70" s="174">
        <v>27500000</v>
      </c>
      <c r="O70" s="174" t="s">
        <v>63</v>
      </c>
      <c r="P70" s="174" t="s">
        <v>49</v>
      </c>
      <c r="Q70" s="174" t="s">
        <v>250</v>
      </c>
      <c r="R70" s="174"/>
      <c r="S70" s="174"/>
      <c r="T70" s="174"/>
      <c r="U70" s="174"/>
      <c r="V70" s="150" t="s">
        <v>246</v>
      </c>
      <c r="W70" s="134">
        <v>27500000</v>
      </c>
      <c r="X70" s="134">
        <v>27500000</v>
      </c>
      <c r="Y70" s="155" t="s">
        <v>63</v>
      </c>
      <c r="Z70" s="155" t="s">
        <v>49</v>
      </c>
      <c r="AA70" s="162" t="s">
        <v>250</v>
      </c>
      <c r="AB70" s="175"/>
      <c r="AC70" s="176"/>
      <c r="AD70" s="177"/>
      <c r="AE70" s="178"/>
      <c r="AF70" s="177"/>
      <c r="AG70" s="179"/>
      <c r="AH70" s="146"/>
      <c r="AI70" s="146"/>
      <c r="AJ70" s="180"/>
      <c r="AK70" s="146"/>
      <c r="AL70" s="148"/>
      <c r="AM70" s="147"/>
      <c r="AN70" s="148"/>
      <c r="AO70" s="149"/>
      <c r="AP70" s="149"/>
      <c r="AQ70" s="148"/>
      <c r="AR70" s="148"/>
    </row>
    <row r="71" spans="1:44" s="141" customFormat="1" ht="348.75" customHeight="1" x14ac:dyDescent="0.35">
      <c r="A71" s="69">
        <v>51</v>
      </c>
      <c r="B71" s="157" t="s">
        <v>242</v>
      </c>
      <c r="C71" s="159" t="s">
        <v>91</v>
      </c>
      <c r="D71" s="108">
        <v>80121601</v>
      </c>
      <c r="E71" s="108" t="s">
        <v>254</v>
      </c>
      <c r="F71" s="108" t="s">
        <v>59</v>
      </c>
      <c r="G71" s="108">
        <v>1</v>
      </c>
      <c r="H71" s="108" t="s">
        <v>71</v>
      </c>
      <c r="I71" s="108">
        <v>5</v>
      </c>
      <c r="J71" s="108" t="s">
        <v>209</v>
      </c>
      <c r="K71" s="108" t="s">
        <v>120</v>
      </c>
      <c r="L71" s="164" t="s">
        <v>246</v>
      </c>
      <c r="M71" s="174">
        <v>27500000</v>
      </c>
      <c r="N71" s="174">
        <v>27500000</v>
      </c>
      <c r="O71" s="174" t="s">
        <v>63</v>
      </c>
      <c r="P71" s="174" t="s">
        <v>49</v>
      </c>
      <c r="Q71" s="174" t="s">
        <v>250</v>
      </c>
      <c r="R71" s="174"/>
      <c r="S71" s="174"/>
      <c r="T71" s="174"/>
      <c r="U71" s="174"/>
      <c r="V71" s="150" t="s">
        <v>246</v>
      </c>
      <c r="W71" s="134">
        <v>27500000</v>
      </c>
      <c r="X71" s="134">
        <v>27500000</v>
      </c>
      <c r="Y71" s="155" t="s">
        <v>63</v>
      </c>
      <c r="Z71" s="155" t="s">
        <v>49</v>
      </c>
      <c r="AA71" s="162" t="s">
        <v>250</v>
      </c>
      <c r="AB71" s="175"/>
      <c r="AC71" s="176"/>
      <c r="AD71" s="177"/>
      <c r="AE71" s="178"/>
      <c r="AF71" s="177"/>
      <c r="AG71" s="179"/>
      <c r="AH71" s="146"/>
      <c r="AI71" s="146"/>
      <c r="AJ71" s="180"/>
      <c r="AK71" s="146"/>
      <c r="AL71" s="148"/>
      <c r="AM71" s="147"/>
      <c r="AN71" s="148"/>
      <c r="AO71" s="149"/>
      <c r="AP71" s="149"/>
      <c r="AQ71" s="148"/>
      <c r="AR71" s="148"/>
    </row>
    <row r="72" spans="1:44" s="141" customFormat="1" ht="348.75" customHeight="1" x14ac:dyDescent="0.35">
      <c r="A72" s="69">
        <v>52</v>
      </c>
      <c r="B72" s="157" t="s">
        <v>242</v>
      </c>
      <c r="C72" s="159" t="s">
        <v>91</v>
      </c>
      <c r="D72" s="108">
        <v>80121601</v>
      </c>
      <c r="E72" s="108" t="s">
        <v>255</v>
      </c>
      <c r="F72" s="108" t="s">
        <v>59</v>
      </c>
      <c r="G72" s="108">
        <v>1</v>
      </c>
      <c r="H72" s="108" t="s">
        <v>71</v>
      </c>
      <c r="I72" s="108">
        <v>5</v>
      </c>
      <c r="J72" s="108" t="s">
        <v>209</v>
      </c>
      <c r="K72" s="108" t="s">
        <v>120</v>
      </c>
      <c r="L72" s="164" t="s">
        <v>246</v>
      </c>
      <c r="M72" s="174">
        <v>40000000</v>
      </c>
      <c r="N72" s="174">
        <v>40000000</v>
      </c>
      <c r="O72" s="174" t="s">
        <v>63</v>
      </c>
      <c r="P72" s="174" t="s">
        <v>49</v>
      </c>
      <c r="Q72" s="174" t="s">
        <v>250</v>
      </c>
      <c r="R72" s="174"/>
      <c r="S72" s="174"/>
      <c r="T72" s="174"/>
      <c r="U72" s="174"/>
      <c r="V72" s="150" t="s">
        <v>246</v>
      </c>
      <c r="W72" s="134">
        <v>40000000</v>
      </c>
      <c r="X72" s="134">
        <v>40000000</v>
      </c>
      <c r="Y72" s="155" t="s">
        <v>63</v>
      </c>
      <c r="Z72" s="155" t="s">
        <v>49</v>
      </c>
      <c r="AA72" s="162" t="s">
        <v>250</v>
      </c>
      <c r="AB72" s="175"/>
      <c r="AC72" s="176"/>
      <c r="AD72" s="177"/>
      <c r="AE72" s="178"/>
      <c r="AF72" s="177"/>
      <c r="AG72" s="179"/>
      <c r="AH72" s="146"/>
      <c r="AI72" s="146"/>
      <c r="AJ72" s="180"/>
      <c r="AK72" s="146"/>
      <c r="AL72" s="148"/>
      <c r="AM72" s="147"/>
      <c r="AN72" s="148"/>
      <c r="AO72" s="149"/>
      <c r="AP72" s="149"/>
      <c r="AQ72" s="148"/>
      <c r="AR72" s="148"/>
    </row>
    <row r="73" spans="1:44" s="141" customFormat="1" ht="348.75" customHeight="1" x14ac:dyDescent="0.35">
      <c r="A73" s="69">
        <v>53</v>
      </c>
      <c r="B73" s="157" t="s">
        <v>242</v>
      </c>
      <c r="C73" s="159" t="s">
        <v>91</v>
      </c>
      <c r="D73" s="108">
        <v>80121601</v>
      </c>
      <c r="E73" s="108" t="s">
        <v>258</v>
      </c>
      <c r="F73" s="108" t="s">
        <v>59</v>
      </c>
      <c r="G73" s="108">
        <v>1</v>
      </c>
      <c r="H73" s="108" t="s">
        <v>71</v>
      </c>
      <c r="I73" s="108">
        <v>5</v>
      </c>
      <c r="J73" s="108" t="s">
        <v>209</v>
      </c>
      <c r="K73" s="108" t="s">
        <v>120</v>
      </c>
      <c r="L73" s="164" t="s">
        <v>246</v>
      </c>
      <c r="M73" s="174">
        <v>27500000</v>
      </c>
      <c r="N73" s="174">
        <v>27500000</v>
      </c>
      <c r="O73" s="174" t="s">
        <v>63</v>
      </c>
      <c r="P73" s="174" t="s">
        <v>49</v>
      </c>
      <c r="Q73" s="174" t="s">
        <v>250</v>
      </c>
      <c r="R73" s="174"/>
      <c r="S73" s="174"/>
      <c r="T73" s="174"/>
      <c r="U73" s="174"/>
      <c r="V73" s="150" t="s">
        <v>246</v>
      </c>
      <c r="W73" s="134">
        <v>27500000</v>
      </c>
      <c r="X73" s="134">
        <v>27500000</v>
      </c>
      <c r="Y73" s="155" t="s">
        <v>63</v>
      </c>
      <c r="Z73" s="155" t="s">
        <v>49</v>
      </c>
      <c r="AA73" s="162" t="s">
        <v>250</v>
      </c>
      <c r="AB73" s="175"/>
      <c r="AC73" s="176"/>
      <c r="AD73" s="177"/>
      <c r="AE73" s="178"/>
      <c r="AF73" s="177"/>
      <c r="AG73" s="179"/>
      <c r="AH73" s="146"/>
      <c r="AI73" s="146"/>
      <c r="AJ73" s="180"/>
      <c r="AK73" s="146"/>
      <c r="AL73" s="148"/>
      <c r="AM73" s="147"/>
      <c r="AN73" s="148"/>
      <c r="AO73" s="149"/>
      <c r="AP73" s="149"/>
      <c r="AQ73" s="148"/>
      <c r="AR73" s="148"/>
    </row>
    <row r="74" spans="1:44" s="141" customFormat="1" ht="348.75" customHeight="1" x14ac:dyDescent="0.35">
      <c r="A74" s="69">
        <v>54</v>
      </c>
      <c r="B74" s="157" t="s">
        <v>243</v>
      </c>
      <c r="C74" s="159" t="s">
        <v>239</v>
      </c>
      <c r="D74" s="108" t="s">
        <v>270</v>
      </c>
      <c r="E74" s="108" t="s">
        <v>256</v>
      </c>
      <c r="F74" s="108" t="s">
        <v>59</v>
      </c>
      <c r="G74" s="108">
        <v>1</v>
      </c>
      <c r="H74" s="108" t="s">
        <v>71</v>
      </c>
      <c r="I74" s="108">
        <v>5</v>
      </c>
      <c r="J74" s="108" t="s">
        <v>209</v>
      </c>
      <c r="K74" s="108" t="s">
        <v>120</v>
      </c>
      <c r="L74" s="164" t="s">
        <v>246</v>
      </c>
      <c r="M74" s="174">
        <v>28500000</v>
      </c>
      <c r="N74" s="174">
        <v>28500000</v>
      </c>
      <c r="O74" s="174" t="s">
        <v>63</v>
      </c>
      <c r="P74" s="174" t="s">
        <v>49</v>
      </c>
      <c r="Q74" s="174" t="s">
        <v>240</v>
      </c>
      <c r="R74" s="174"/>
      <c r="S74" s="174"/>
      <c r="T74" s="174"/>
      <c r="U74" s="174"/>
      <c r="V74" s="150" t="s">
        <v>246</v>
      </c>
      <c r="W74" s="134">
        <v>28500000</v>
      </c>
      <c r="X74" s="134">
        <v>28500000</v>
      </c>
      <c r="Y74" s="155" t="s">
        <v>63</v>
      </c>
      <c r="Z74" s="155" t="s">
        <v>49</v>
      </c>
      <c r="AA74" s="162" t="s">
        <v>240</v>
      </c>
      <c r="AB74" s="175"/>
      <c r="AC74" s="176"/>
      <c r="AD74" s="177"/>
      <c r="AE74" s="178"/>
      <c r="AF74" s="177"/>
      <c r="AG74" s="179"/>
      <c r="AH74" s="146"/>
      <c r="AI74" s="146"/>
      <c r="AJ74" s="180"/>
      <c r="AK74" s="146"/>
      <c r="AL74" s="148"/>
      <c r="AM74" s="147"/>
      <c r="AN74" s="148"/>
      <c r="AO74" s="149"/>
      <c r="AP74" s="149"/>
      <c r="AQ74" s="148"/>
      <c r="AR74" s="148"/>
    </row>
    <row r="75" spans="1:44" s="141" customFormat="1" ht="348.75" customHeight="1" x14ac:dyDescent="0.35">
      <c r="A75" s="69">
        <v>55</v>
      </c>
      <c r="B75" s="157" t="s">
        <v>243</v>
      </c>
      <c r="C75" s="159" t="s">
        <v>239</v>
      </c>
      <c r="D75" s="108" t="s">
        <v>270</v>
      </c>
      <c r="E75" s="108" t="s">
        <v>257</v>
      </c>
      <c r="F75" s="108" t="s">
        <v>59</v>
      </c>
      <c r="G75" s="108">
        <v>1</v>
      </c>
      <c r="H75" s="108" t="s">
        <v>71</v>
      </c>
      <c r="I75" s="108">
        <v>5</v>
      </c>
      <c r="J75" s="108" t="s">
        <v>209</v>
      </c>
      <c r="K75" s="108" t="s">
        <v>120</v>
      </c>
      <c r="L75" s="164" t="s">
        <v>246</v>
      </c>
      <c r="M75" s="174">
        <v>23831280</v>
      </c>
      <c r="N75" s="174">
        <v>23831280</v>
      </c>
      <c r="O75" s="174" t="s">
        <v>63</v>
      </c>
      <c r="P75" s="174" t="s">
        <v>49</v>
      </c>
      <c r="Q75" s="174" t="s">
        <v>240</v>
      </c>
      <c r="R75" s="174"/>
      <c r="S75" s="174"/>
      <c r="T75" s="174"/>
      <c r="U75" s="174"/>
      <c r="V75" s="150" t="s">
        <v>246</v>
      </c>
      <c r="W75" s="134">
        <v>23831280</v>
      </c>
      <c r="X75" s="134">
        <v>23831280</v>
      </c>
      <c r="Y75" s="155" t="s">
        <v>63</v>
      </c>
      <c r="Z75" s="155" t="s">
        <v>49</v>
      </c>
      <c r="AA75" s="162" t="s">
        <v>240</v>
      </c>
      <c r="AB75" s="175"/>
      <c r="AC75" s="176"/>
      <c r="AD75" s="177"/>
      <c r="AE75" s="178"/>
      <c r="AF75" s="177"/>
      <c r="AG75" s="179"/>
      <c r="AH75" s="146"/>
      <c r="AI75" s="146"/>
      <c r="AJ75" s="180"/>
      <c r="AK75" s="146"/>
      <c r="AL75" s="148"/>
      <c r="AM75" s="147"/>
      <c r="AN75" s="148"/>
      <c r="AO75" s="149"/>
      <c r="AP75" s="149"/>
      <c r="AQ75" s="148"/>
      <c r="AR75" s="148"/>
    </row>
    <row r="76" spans="1:44" s="74" customFormat="1" ht="223.5" customHeight="1" x14ac:dyDescent="0.9">
      <c r="A76" s="73"/>
      <c r="B76" s="112"/>
      <c r="J76" s="113"/>
      <c r="W76" s="136"/>
      <c r="X76" s="136"/>
      <c r="AH76" s="114"/>
      <c r="AI76" s="114"/>
      <c r="AJ76" s="114"/>
      <c r="AK76" s="114"/>
    </row>
    <row r="77" spans="1:44" ht="272.45" customHeight="1" x14ac:dyDescent="0.9">
      <c r="B77" s="185" t="s">
        <v>170</v>
      </c>
      <c r="C77" s="185"/>
      <c r="D77" s="185"/>
      <c r="E77" s="185"/>
      <c r="F77" s="185"/>
      <c r="G77" s="185"/>
      <c r="H77" s="185"/>
      <c r="I77" s="185"/>
      <c r="J77" s="185"/>
      <c r="K77" s="185"/>
      <c r="L77" s="185" t="s">
        <v>271</v>
      </c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AH77" s="114"/>
      <c r="AI77" s="114"/>
      <c r="AJ77" s="114"/>
      <c r="AK77" s="114"/>
    </row>
    <row r="78" spans="1:44" ht="272.45" customHeight="1" x14ac:dyDescent="0.9">
      <c r="AH78" s="114"/>
      <c r="AI78" s="114"/>
      <c r="AJ78" s="114"/>
      <c r="AK78" s="114"/>
    </row>
    <row r="79" spans="1:44" ht="272.45" customHeight="1" x14ac:dyDescent="0.9">
      <c r="A79" s="185" t="s">
        <v>171</v>
      </c>
      <c r="B79" s="185"/>
      <c r="C79" s="185"/>
      <c r="D79" s="185"/>
      <c r="E79" s="185"/>
      <c r="F79" s="185"/>
      <c r="AH79" s="114"/>
      <c r="AI79" s="114"/>
      <c r="AJ79" s="114"/>
      <c r="AK79" s="114"/>
    </row>
    <row r="80" spans="1:44" ht="272.45" customHeight="1" x14ac:dyDescent="0.9">
      <c r="AH80" s="114"/>
      <c r="AI80" s="114"/>
      <c r="AJ80" s="114"/>
      <c r="AK80" s="114"/>
    </row>
    <row r="81" spans="34:37" ht="272.45" customHeight="1" x14ac:dyDescent="0.9">
      <c r="AH81" s="114"/>
      <c r="AI81" s="114"/>
      <c r="AJ81" s="114"/>
      <c r="AK81" s="114"/>
    </row>
    <row r="82" spans="34:37" ht="272.45" customHeight="1" x14ac:dyDescent="0.9">
      <c r="AH82" s="114"/>
      <c r="AI82" s="114"/>
      <c r="AJ82" s="114"/>
      <c r="AK82" s="114"/>
    </row>
    <row r="83" spans="34:37" ht="272.45" customHeight="1" x14ac:dyDescent="0.9">
      <c r="AH83" s="114"/>
      <c r="AI83" s="114"/>
      <c r="AJ83" s="114"/>
      <c r="AK83" s="114"/>
    </row>
    <row r="84" spans="34:37" ht="272.45" customHeight="1" x14ac:dyDescent="0.9">
      <c r="AH84" s="114"/>
      <c r="AI84" s="114"/>
      <c r="AJ84" s="114"/>
      <c r="AK84" s="114"/>
    </row>
    <row r="85" spans="34:37" ht="272.45" customHeight="1" x14ac:dyDescent="0.9">
      <c r="AH85" s="114"/>
      <c r="AI85" s="114"/>
      <c r="AJ85" s="114"/>
      <c r="AK85" s="114"/>
    </row>
    <row r="86" spans="34:37" ht="272.45" customHeight="1" x14ac:dyDescent="0.9">
      <c r="AH86" s="114"/>
      <c r="AI86" s="114"/>
      <c r="AJ86" s="114"/>
      <c r="AK86" s="114"/>
    </row>
    <row r="87" spans="34:37" ht="272.45" customHeight="1" x14ac:dyDescent="0.9">
      <c r="AH87" s="114"/>
      <c r="AI87" s="114"/>
      <c r="AJ87" s="114"/>
      <c r="AK87" s="114"/>
    </row>
    <row r="88" spans="34:37" ht="272.45" customHeight="1" x14ac:dyDescent="0.9">
      <c r="AH88" s="114"/>
      <c r="AI88" s="114"/>
      <c r="AJ88" s="114"/>
      <c r="AK88" s="114"/>
    </row>
    <row r="89" spans="34:37" ht="272.45" customHeight="1" x14ac:dyDescent="0.9">
      <c r="AH89" s="114"/>
      <c r="AI89" s="114"/>
      <c r="AJ89" s="114"/>
      <c r="AK89" s="114"/>
    </row>
    <row r="90" spans="34:37" ht="272.45" customHeight="1" x14ac:dyDescent="0.9">
      <c r="AH90" s="114"/>
      <c r="AI90" s="114"/>
      <c r="AJ90" s="114"/>
      <c r="AK90" s="114"/>
    </row>
    <row r="91" spans="34:37" ht="272.45" customHeight="1" x14ac:dyDescent="0.9">
      <c r="AH91" s="114"/>
      <c r="AI91" s="114"/>
      <c r="AJ91" s="114"/>
      <c r="AK91" s="114"/>
    </row>
    <row r="92" spans="34:37" ht="272.45" customHeight="1" x14ac:dyDescent="0.9">
      <c r="AH92" s="114"/>
      <c r="AI92" s="114"/>
      <c r="AJ92" s="114"/>
      <c r="AK92" s="114"/>
    </row>
    <row r="93" spans="34:37" ht="272.45" customHeight="1" x14ac:dyDescent="0.9">
      <c r="AH93" s="114"/>
      <c r="AI93" s="114"/>
      <c r="AJ93" s="114"/>
      <c r="AK93" s="114"/>
    </row>
    <row r="94" spans="34:37" ht="272.45" customHeight="1" x14ac:dyDescent="0.9">
      <c r="AH94" s="114"/>
      <c r="AI94" s="114"/>
      <c r="AJ94" s="114"/>
      <c r="AK94" s="114"/>
    </row>
    <row r="95" spans="34:37" ht="272.45" customHeight="1" x14ac:dyDescent="0.9">
      <c r="AJ95" s="118"/>
      <c r="AK95" s="118"/>
    </row>
  </sheetData>
  <autoFilter ref="A19:AR75"/>
  <mergeCells count="22">
    <mergeCell ref="A79:F79"/>
    <mergeCell ref="C2:AA2"/>
    <mergeCell ref="D4:E4"/>
    <mergeCell ref="E5:F5"/>
    <mergeCell ref="J5:X9"/>
    <mergeCell ref="E6:F6"/>
    <mergeCell ref="E7:F7"/>
    <mergeCell ref="E8:F8"/>
    <mergeCell ref="E9:F9"/>
    <mergeCell ref="E10:F10"/>
    <mergeCell ref="E11:F11"/>
    <mergeCell ref="J11:X15"/>
    <mergeCell ref="E12:F12"/>
    <mergeCell ref="E13:F13"/>
    <mergeCell ref="E14:F14"/>
    <mergeCell ref="E15:F15"/>
    <mergeCell ref="L77:W77"/>
    <mergeCell ref="D17:E17"/>
    <mergeCell ref="H17:I17"/>
    <mergeCell ref="H18:I18"/>
    <mergeCell ref="B77:E77"/>
    <mergeCell ref="F77:K77"/>
  </mergeCells>
  <dataValidations count="1">
    <dataValidation type="list" allowBlank="1" showInputMessage="1" showErrorMessage="1" sqref="AR20:AR22">
      <formula1>$A$33:$A$40</formula1>
    </dataValidation>
  </dataValidation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6" fitToHeight="27" orientation="landscape" r:id="rId1"/>
  <rowBreaks count="2" manualBreakCount="2">
    <brk id="41" min="32" max="42" man="1"/>
    <brk id="44" max="26" man="1"/>
  </rowBreaks>
  <colBreaks count="1" manualBreakCount="1">
    <brk id="27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AG35 AR35 AR47</xm:sqref>
        </x14:dataValidation>
        <x14:dataValidation type="list" allowBlank="1" showInputMessage="1" showErrorMessage="1">
          <x14:formula1>
            <xm:f>'C:\PLAN COMPRAS\PLAN 2003\[plan_sice2003.xls]LISTAS'!#REF!</xm:f>
          </x14:formula1>
          <xm:sqref>AG20:AG22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DA170-D45C-470E-9DE2-F74554E14876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2ab9999-8869-48b6-9aa5-e865c0354275"/>
    <ds:schemaRef ds:uri="http://purl.org/dc/elements/1.1/"/>
    <ds:schemaRef ds:uri="http://purl.org/dc/dcmitype/"/>
    <ds:schemaRef ds:uri="559ec1a2-13ee-4c96-b3bf-260cf952dacb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serv publicos</vt:lpstr>
      <vt:lpstr>PAA ENERO 2024</vt:lpstr>
      <vt:lpstr>'PAA ENERO 2024'!Área_de_impresión</vt:lpstr>
      <vt:lpstr>'serv publicos'!Área_de_impresión</vt:lpstr>
      <vt:lpstr>'PAA 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Cindy María Cubillos Ruíz</cp:lastModifiedBy>
  <cp:lastPrinted>2024-01-22T15:34:38Z</cp:lastPrinted>
  <dcterms:created xsi:type="dcterms:W3CDTF">2019-05-08T16:37:35Z</dcterms:created>
  <dcterms:modified xsi:type="dcterms:W3CDTF">2024-01-22T22:38:06Z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