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codeName="ThisWorkbook"/>
  <mc:AlternateContent xmlns:mc="http://schemas.openxmlformats.org/markup-compatibility/2006">
    <mc:Choice Requires="x15">
      <x15ac:absPath xmlns:x15ac="http://schemas.microsoft.com/office/spreadsheetml/2010/11/ac" url="F:\SECRETARIA GENERAL\MESES\2023\11.NOVIEMBRE\2023-11-29\"/>
    </mc:Choice>
  </mc:AlternateContent>
  <xr:revisionPtr revIDLastSave="0" documentId="13_ncr:1_{57EF486E-52CE-44CB-821B-C7CF7D0EB1DB}" xr6:coauthVersionLast="36" xr6:coauthVersionMax="36" xr10:uidLastSave="{00000000-0000-0000-0000-000000000000}"/>
  <bookViews>
    <workbookView xWindow="0" yWindow="0" windowWidth="20490" windowHeight="7245" xr2:uid="{00000000-000D-0000-FFFF-FFFF00000000}"/>
  </bookViews>
  <sheets>
    <sheet name="2023-11-29" sheetId="108" r:id="rId1"/>
  </sheets>
  <externalReferences>
    <externalReference r:id="rId2"/>
    <externalReference r:id="rId3"/>
    <externalReference r:id="rId4"/>
    <externalReference r:id="rId5"/>
    <externalReference r:id="rId6"/>
  </externalReferences>
  <definedNames>
    <definedName name="_xlnm._FilterDatabase" localSheetId="0" hidden="1">'2023-11-29'!$A$19:$AI$392</definedName>
    <definedName name="_xlnm.Print_Area" localSheetId="0">'2023-11-29'!$A$1:$Q$395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'2023-11-29'!$19:$19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7" i="108" l="1"/>
  <c r="AA191" i="108"/>
  <c r="AA196" i="108"/>
  <c r="AA26" i="108"/>
  <c r="AA31" i="108"/>
  <c r="AA34" i="108"/>
  <c r="AA45" i="108"/>
  <c r="AA49" i="108"/>
  <c r="AA50" i="108"/>
  <c r="AA56" i="108"/>
  <c r="AA138" i="108"/>
  <c r="AA142" i="108"/>
  <c r="AA143" i="108"/>
  <c r="AA353" i="108"/>
  <c r="AA328" i="108"/>
  <c r="AA319" i="108"/>
  <c r="AA318" i="108"/>
  <c r="AA317" i="108"/>
  <c r="AA316" i="108"/>
  <c r="AA315" i="108"/>
  <c r="AA314" i="108"/>
  <c r="AA313" i="108"/>
  <c r="AA305" i="108"/>
  <c r="AA171" i="108"/>
  <c r="AA135" i="108"/>
  <c r="AA132" i="108"/>
  <c r="AA129" i="108"/>
  <c r="AA126" i="108"/>
  <c r="AA123" i="108"/>
  <c r="AA120" i="108"/>
  <c r="AA117" i="108"/>
  <c r="AA114" i="108"/>
  <c r="AA110" i="108"/>
  <c r="AA106" i="108"/>
  <c r="AA103" i="108"/>
  <c r="AA102" i="108"/>
  <c r="AA101" i="108"/>
  <c r="AA93" i="108"/>
  <c r="AA92" i="108"/>
  <c r="AA91" i="108"/>
  <c r="AA90" i="108"/>
  <c r="AA88" i="108"/>
  <c r="AA87" i="108"/>
  <c r="AA86" i="108"/>
  <c r="AA84" i="108"/>
  <c r="AA83" i="108"/>
  <c r="AA82" i="108"/>
  <c r="AA81" i="108"/>
  <c r="AA80" i="108"/>
  <c r="AA79" i="108"/>
  <c r="AA78" i="108"/>
  <c r="AA77" i="108"/>
  <c r="AA76" i="108"/>
  <c r="AA75" i="108"/>
  <c r="AA262" i="108"/>
  <c r="AA261" i="108"/>
  <c r="AA260" i="108"/>
  <c r="AA259" i="108"/>
  <c r="AA168" i="108"/>
  <c r="AA161" i="108"/>
  <c r="AA160" i="108"/>
  <c r="AA159" i="108"/>
  <c r="AA61" i="108"/>
  <c r="AA43" i="108"/>
  <c r="AA41" i="108"/>
  <c r="AA192" i="108"/>
  <c r="Y18" i="108" l="1"/>
  <c r="AA342" i="108" l="1"/>
  <c r="W329" i="108"/>
  <c r="AA308" i="108"/>
  <c r="AA303" i="108"/>
  <c r="AA300" i="108"/>
  <c r="AA297" i="108"/>
  <c r="AA282" i="108"/>
  <c r="AA281" i="108"/>
  <c r="AA274" i="108"/>
  <c r="AA273" i="108"/>
  <c r="AA269" i="108"/>
  <c r="AA268" i="108"/>
  <c r="AA265" i="108"/>
  <c r="AA263" i="108"/>
  <c r="AA258" i="108"/>
  <c r="AA257" i="108"/>
  <c r="AA256" i="108"/>
  <c r="AA255" i="108"/>
  <c r="AA250" i="108"/>
  <c r="AA249" i="108"/>
  <c r="AA248" i="108"/>
  <c r="AA240" i="108"/>
  <c r="AA239" i="108"/>
  <c r="AA235" i="108"/>
  <c r="AA221" i="108"/>
  <c r="AA202" i="108"/>
  <c r="AA201" i="108"/>
  <c r="AA188" i="108"/>
  <c r="AA187" i="108"/>
  <c r="AA186" i="108"/>
  <c r="AA185" i="108"/>
  <c r="AA184" i="108"/>
  <c r="AA181" i="108"/>
  <c r="AA167" i="108"/>
  <c r="AA166" i="108"/>
  <c r="AA165" i="108"/>
  <c r="AA164" i="108"/>
  <c r="AA163" i="108"/>
  <c r="AA158" i="108"/>
  <c r="AA156" i="108"/>
  <c r="AA155" i="108"/>
  <c r="AA151" i="108"/>
  <c r="AA148" i="108"/>
  <c r="AA147" i="108"/>
  <c r="AA145" i="108"/>
  <c r="AA130" i="108"/>
  <c r="AA128" i="108"/>
  <c r="AA127" i="108"/>
  <c r="AA125" i="108"/>
  <c r="AA124" i="108"/>
  <c r="AA122" i="108"/>
  <c r="AA121" i="108"/>
  <c r="AA119" i="108"/>
  <c r="AA116" i="108"/>
  <c r="AA115" i="108"/>
  <c r="AA113" i="108"/>
  <c r="AA111" i="108"/>
  <c r="AA109" i="108"/>
  <c r="AA74" i="108"/>
  <c r="AA73" i="108"/>
  <c r="AA71" i="108"/>
  <c r="AA70" i="108"/>
  <c r="AA69" i="108"/>
  <c r="AA64" i="108"/>
  <c r="AA63" i="108"/>
  <c r="AA62" i="108"/>
  <c r="AA60" i="108"/>
  <c r="AA42" i="108"/>
  <c r="AA40" i="108"/>
  <c r="Z18" i="108" l="1"/>
  <c r="AA18" i="108"/>
  <c r="K353" i="108"/>
  <c r="J353" i="108"/>
  <c r="G353" i="108"/>
  <c r="F353" i="108"/>
  <c r="D353" i="108"/>
  <c r="K352" i="108" l="1"/>
  <c r="J352" i="108"/>
  <c r="G352" i="108"/>
  <c r="F352" i="108"/>
  <c r="D352" i="108"/>
  <c r="D351" i="108"/>
  <c r="K351" i="108"/>
  <c r="J351" i="108"/>
  <c r="G351" i="108"/>
  <c r="F351" i="108"/>
  <c r="K350" i="108"/>
  <c r="J350" i="108"/>
  <c r="G350" i="108"/>
  <c r="F350" i="108"/>
  <c r="D350" i="108"/>
  <c r="K349" i="108" l="1"/>
  <c r="J349" i="108"/>
  <c r="G349" i="108"/>
  <c r="F349" i="108"/>
  <c r="D349" i="108"/>
  <c r="K348" i="108"/>
  <c r="J348" i="108"/>
  <c r="G348" i="108"/>
  <c r="F348" i="108"/>
  <c r="D348" i="108"/>
  <c r="K335" i="108" l="1"/>
  <c r="J335" i="108"/>
  <c r="G335" i="108"/>
  <c r="F335" i="108"/>
  <c r="D335" i="108"/>
  <c r="D334" i="108"/>
  <c r="F334" i="108"/>
  <c r="G334" i="108"/>
  <c r="J334" i="108"/>
  <c r="K334" i="108"/>
  <c r="R16" i="108" l="1"/>
  <c r="N71" i="108" l="1"/>
  <c r="N70" i="108"/>
  <c r="N69" i="108"/>
  <c r="M18" i="108"/>
  <c r="N18" i="108" l="1"/>
  <c r="E12" i="10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Julian Mauricio Martínez</author>
    <author>Rosa Maria Bolaños Tovar</author>
    <author>Rosa María Bolaños Tovar</author>
  </authors>
  <commentList>
    <comment ref="A19" authorId="0" shapeId="0" xr:uid="{00000000-0006-0000-00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0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0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0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0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0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0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0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0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H31" authorId="1" shapeId="0" xr:uid="{00000000-0006-0000-0000-00000A000000}">
      <text>
        <r>
          <rPr>
            <b/>
            <sz val="11"/>
            <color indexed="81"/>
            <rFont val="Tahoma"/>
            <family val="2"/>
          </rPr>
          <t>VENN 15 DE MARZO DE 2023</t>
        </r>
      </text>
    </comment>
    <comment ref="I31" authorId="1" shapeId="0" xr:uid="{00000000-0006-0000-0000-00000B00000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E37" authorId="1" shapeId="0" xr:uid="{00000000-0006-0000-0000-00000C000000}">
      <text>
        <r>
          <rPr>
            <b/>
            <sz val="16"/>
            <color indexed="81"/>
            <rFont val="Tahoma"/>
            <family val="2"/>
          </rPr>
          <t>VENCE 16 DE ABRIL DE 2023</t>
        </r>
      </text>
    </comment>
    <comment ref="I47" authorId="1" shapeId="0" xr:uid="{00000000-0006-0000-0000-00000D000000}">
      <text>
        <r>
          <rPr>
            <b/>
            <sz val="24"/>
            <color indexed="81"/>
            <rFont val="Tahoma"/>
            <family val="2"/>
          </rPr>
          <t>Julian Mauricio Martínez:</t>
        </r>
        <r>
          <rPr>
            <sz val="24"/>
            <color indexed="81"/>
            <rFont val="Tahoma"/>
            <family val="2"/>
          </rPr>
          <t xml:space="preserve">
contato actual hasta 30 de mayo, luego se debe hacer nuevo contrato por noviembre y diciembre + VF.</t>
        </r>
      </text>
    </comment>
    <comment ref="I48" authorId="1" shapeId="0" xr:uid="{00000000-0006-0000-0000-00000E00000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49" authorId="1" shapeId="0" xr:uid="{00000000-0006-0000-0000-00000F000000}">
      <text>
        <r>
          <rPr>
            <sz val="11"/>
            <color indexed="81"/>
            <rFont val="Tahoma"/>
            <family val="2"/>
          </rPr>
          <t xml:space="preserve">VENCE EL 28 DE FEBRERO DE 2023
</t>
        </r>
        <r>
          <rPr>
            <sz val="9"/>
            <color indexed="81"/>
            <rFont val="Tahoma"/>
            <family val="2"/>
          </rPr>
          <t xml:space="preserve">
</t>
        </r>
      </text>
    </comment>
    <comment ref="Z49" authorId="1" shapeId="0" xr:uid="{00000000-0006-0000-0000-000010000000}">
      <text/>
    </comment>
    <comment ref="E56" authorId="1" shapeId="0" xr:uid="{00000000-0006-0000-0000-000011000000}">
      <text>
        <r>
          <rPr>
            <sz val="9"/>
            <color indexed="81"/>
            <rFont val="Tahoma"/>
            <family val="2"/>
          </rPr>
          <t>VENCE 31 DE ENERO</t>
        </r>
      </text>
    </comment>
    <comment ref="H56" authorId="1" shapeId="0" xr:uid="{00000000-0006-0000-0000-000012000000}">
      <text>
        <r>
          <rPr>
            <b/>
            <sz val="26"/>
            <color indexed="81"/>
            <rFont val="Tahoma"/>
            <family val="2"/>
          </rPr>
          <t>VENCE 31  DE ENERO DE 2023</t>
        </r>
        <r>
          <rPr>
            <sz val="9"/>
            <color indexed="81"/>
            <rFont val="Tahoma"/>
            <family val="2"/>
          </rPr>
          <t xml:space="preserve">
</t>
        </r>
      </text>
    </comment>
    <comment ref="H68" authorId="1" shapeId="0" xr:uid="{00000000-0006-0000-0000-000013000000}">
      <text>
        <r>
          <rPr>
            <sz val="16"/>
            <color indexed="81"/>
            <rFont val="Tahoma"/>
            <family val="2"/>
          </rPr>
          <t>INICIO 1 DE MARZO 2023</t>
        </r>
        <r>
          <rPr>
            <sz val="9"/>
            <color indexed="81"/>
            <rFont val="Tahoma"/>
            <family val="2"/>
          </rPr>
          <t xml:space="preserve">
</t>
        </r>
      </text>
    </comment>
    <comment ref="H74" authorId="1" shapeId="0" xr:uid="{00000000-0006-0000-0000-000014000000}">
      <text>
        <r>
          <rPr>
            <sz val="11"/>
            <color indexed="81"/>
            <rFont val="Tahoma"/>
            <family val="2"/>
          </rPr>
          <t xml:space="preserve">VENCE EL 28 DE FEBRERO DE 2023
</t>
        </r>
        <r>
          <rPr>
            <sz val="9"/>
            <color indexed="81"/>
            <rFont val="Tahoma"/>
            <family val="2"/>
          </rPr>
          <t xml:space="preserve">
</t>
        </r>
      </text>
    </comment>
    <comment ref="A94" authorId="2" shapeId="0" xr:uid="{00000000-0006-0000-0000-000015000000}">
      <text>
        <r>
          <rPr>
            <b/>
            <sz val="9"/>
            <color indexed="81"/>
            <rFont val="Tahoma"/>
            <family val="2"/>
          </rPr>
          <t>Rosa Maria Bolaños Tovar:</t>
        </r>
        <r>
          <rPr>
            <sz val="9"/>
            <color indexed="81"/>
            <rFont val="Tahoma"/>
            <family val="2"/>
          </rPr>
          <t xml:space="preserve">
validar si se contrató ya</t>
        </r>
      </text>
    </comment>
    <comment ref="E101" authorId="1" shapeId="0" xr:uid="{00000000-0006-0000-0000-000016000000}">
      <text>
        <r>
          <rPr>
            <sz val="16"/>
            <color indexed="81"/>
            <rFont val="Tahoma"/>
            <family val="2"/>
          </rPr>
          <t xml:space="preserve">
</t>
        </r>
        <r>
          <rPr>
            <b/>
            <sz val="16"/>
            <color indexed="81"/>
            <rFont val="Tahoma"/>
            <family val="2"/>
          </rPr>
          <t>contador publicao: de apoyo</t>
        </r>
      </text>
    </comment>
    <comment ref="E102" authorId="1" shapeId="0" xr:uid="{00000000-0006-0000-0000-000017000000}">
      <text>
        <r>
          <rPr>
            <b/>
            <sz val="12"/>
            <color indexed="81"/>
            <rFont val="Tahoma"/>
            <family val="2"/>
          </rPr>
          <t>HUBERT VENCE 15 DICIUEMBRE</t>
        </r>
      </text>
    </comment>
    <comment ref="E103" authorId="1" shapeId="0" xr:uid="{00000000-0006-0000-0000-000018000000}">
      <text>
        <r>
          <rPr>
            <b/>
            <sz val="18"/>
            <color indexed="81"/>
            <rFont val="Tahoma"/>
            <family val="2"/>
          </rPr>
          <t>dissy daza . 17 de diciembre</t>
        </r>
        <r>
          <rPr>
            <sz val="9"/>
            <color indexed="81"/>
            <rFont val="Tahoma"/>
            <family val="2"/>
          </rPr>
          <t xml:space="preserve">
</t>
        </r>
      </text>
    </comment>
    <comment ref="E104" authorId="1" shapeId="0" xr:uid="{00000000-0006-0000-0000-000019000000}">
      <text>
        <r>
          <rPr>
            <b/>
            <sz val="18"/>
            <color indexed="81"/>
            <rFont val="Tahoma"/>
            <family val="2"/>
          </rPr>
          <t>Jorge prieto:24 diciembre</t>
        </r>
      </text>
    </comment>
    <comment ref="E105" authorId="1" shapeId="0" xr:uid="{00000000-0006-0000-0000-00001A000000}">
      <text>
        <r>
          <rPr>
            <b/>
            <sz val="18"/>
            <color indexed="81"/>
            <rFont val="Tahoma"/>
            <family val="2"/>
          </rPr>
          <t>Jorge prieto:24 diciembre</t>
        </r>
      </text>
    </comment>
    <comment ref="E106" authorId="1" shapeId="0" xr:uid="{00000000-0006-0000-0000-00001B000000}">
      <text>
        <r>
          <rPr>
            <sz val="14"/>
            <color indexed="81"/>
            <rFont val="Tahoma"/>
            <family val="2"/>
          </rPr>
          <t>VECNE EL 1 DE MARZO DE 2023.</t>
        </r>
      </text>
    </comment>
    <comment ref="E141" authorId="1" shapeId="0" xr:uid="{00000000-0006-0000-0000-00001C000000}">
      <text>
        <r>
          <rPr>
            <sz val="16"/>
            <color indexed="81"/>
            <rFont val="Tahoma"/>
            <family val="2"/>
          </rPr>
          <t>ARQUITECTO</t>
        </r>
      </text>
    </comment>
    <comment ref="E144" authorId="1" shapeId="0" xr:uid="{00000000-0006-0000-0000-00001D000000}">
      <text>
        <r>
          <rPr>
            <b/>
            <sz val="18"/>
            <color indexed="81"/>
            <rFont val="Tahoma"/>
            <family val="2"/>
          </rPr>
          <t>conductor</t>
        </r>
      </text>
    </comment>
    <comment ref="L144" authorId="1" shapeId="0" xr:uid="{00000000-0006-0000-0000-00001E000000}">
      <text>
        <r>
          <rPr>
            <b/>
            <sz val="9"/>
            <color indexed="81"/>
            <rFont val="Tahoma"/>
            <family val="2"/>
          </rPr>
          <t>Julian Mauricio Martínez:</t>
        </r>
        <r>
          <rPr>
            <sz val="9"/>
            <color indexed="81"/>
            <rFont val="Tahoma"/>
            <family val="2"/>
          </rPr>
          <t xml:space="preserve">
conductor</t>
        </r>
      </text>
    </comment>
    <comment ref="H161" authorId="1" shapeId="0" xr:uid="{00000000-0006-0000-0000-00001F000000}">
      <text>
        <r>
          <rPr>
            <b/>
            <sz val="11"/>
            <color indexed="81"/>
            <rFont val="Tahoma"/>
            <family val="2"/>
          </rPr>
          <t>VENCE 30 DE MARZO DE 2023</t>
        </r>
      </text>
    </comment>
    <comment ref="E189" authorId="1" shapeId="0" xr:uid="{00000000-0006-0000-0000-000020000000}">
      <text>
        <r>
          <rPr>
            <sz val="9"/>
            <color indexed="81"/>
            <rFont val="Tahoma"/>
            <family val="2"/>
          </rPr>
          <t>VENCE 31 DE ENERO</t>
        </r>
      </text>
    </comment>
    <comment ref="H189" authorId="1" shapeId="0" xr:uid="{00000000-0006-0000-0000-000021000000}">
      <text>
        <r>
          <rPr>
            <b/>
            <sz val="14"/>
            <color indexed="81"/>
            <rFont val="Tahoma"/>
            <family val="2"/>
          </rPr>
          <t>VENCE 31  DE ENERO DE 2023</t>
        </r>
        <r>
          <rPr>
            <sz val="9"/>
            <color indexed="81"/>
            <rFont val="Tahoma"/>
            <family val="2"/>
          </rPr>
          <t xml:space="preserve">
</t>
        </r>
      </text>
    </comment>
    <comment ref="I189" authorId="1" shapeId="0" xr:uid="{00000000-0006-0000-0000-000022000000}">
      <text>
        <r>
          <rPr>
            <b/>
            <sz val="24"/>
            <color indexed="81"/>
            <rFont val="Tahoma"/>
            <family val="2"/>
          </rPr>
          <t>contrato de marzo a septiembre de 20223</t>
        </r>
      </text>
    </comment>
    <comment ref="I229" authorId="3" shapeId="0" xr:uid="{00000000-0006-0000-0000-000023000000}">
      <text>
        <r>
          <rPr>
            <b/>
            <sz val="9"/>
            <color indexed="81"/>
            <rFont val="Tahoma"/>
            <family val="2"/>
          </rPr>
          <t>Rosa María Bolaños Tovar:</t>
        </r>
        <r>
          <rPr>
            <sz val="9"/>
            <color indexed="81"/>
            <rFont val="Tahoma"/>
            <family val="2"/>
          </rPr>
          <t xml:space="preserve">
sólo va por los 4 meses, no va para planta temporal
</t>
        </r>
      </text>
    </comment>
    <comment ref="I231" authorId="3" shapeId="0" xr:uid="{00000000-0006-0000-0000-000024000000}">
      <text>
        <r>
          <rPr>
            <b/>
            <sz val="9"/>
            <color indexed="81"/>
            <rFont val="Tahoma"/>
            <family val="2"/>
          </rPr>
          <t>Rosa María Bolaños Tovar:</t>
        </r>
        <r>
          <rPr>
            <sz val="9"/>
            <color indexed="81"/>
            <rFont val="Tahoma"/>
            <family val="2"/>
          </rPr>
          <t xml:space="preserve">
sólo va por los 4 meses, no va para planta temporal
</t>
        </r>
      </text>
    </comment>
    <comment ref="I232" authorId="3" shapeId="0" xr:uid="{00000000-0006-0000-0000-000025000000}">
      <text>
        <r>
          <rPr>
            <b/>
            <sz val="9"/>
            <color indexed="81"/>
            <rFont val="Tahoma"/>
            <family val="2"/>
          </rPr>
          <t>Rosa María Bolaños Tovar:</t>
        </r>
        <r>
          <rPr>
            <sz val="9"/>
            <color indexed="81"/>
            <rFont val="Tahoma"/>
            <family val="2"/>
          </rPr>
          <t xml:space="preserve">
sólo va por los 4 meses, no va para planta temporal
</t>
        </r>
      </text>
    </comment>
    <comment ref="I233" authorId="3" shapeId="0" xr:uid="{00000000-0006-0000-0000-000026000000}">
      <text>
        <r>
          <rPr>
            <b/>
            <sz val="9"/>
            <color indexed="81"/>
            <rFont val="Tahoma"/>
            <family val="2"/>
          </rPr>
          <t>Rosa María Bolaños Tovar:</t>
        </r>
        <r>
          <rPr>
            <sz val="9"/>
            <color indexed="81"/>
            <rFont val="Tahoma"/>
            <family val="2"/>
          </rPr>
          <t xml:space="preserve">
sólo va por los 4 meses, no va para planta temporal
</t>
        </r>
      </text>
    </comment>
    <comment ref="I234" authorId="3" shapeId="0" xr:uid="{00000000-0006-0000-0000-000027000000}">
      <text>
        <r>
          <rPr>
            <b/>
            <sz val="9"/>
            <color indexed="81"/>
            <rFont val="Tahoma"/>
            <family val="2"/>
          </rPr>
          <t>Rosa María Bolaños Tovar:</t>
        </r>
        <r>
          <rPr>
            <sz val="9"/>
            <color indexed="81"/>
            <rFont val="Tahoma"/>
            <family val="2"/>
          </rPr>
          <t xml:space="preserve">
sólo va por los 4 meses, no va para planta temporal
</t>
        </r>
      </text>
    </comment>
    <comment ref="I235" authorId="3" shapeId="0" xr:uid="{00000000-0006-0000-0000-000028000000}">
      <text>
        <r>
          <rPr>
            <b/>
            <sz val="9"/>
            <color indexed="81"/>
            <rFont val="Tahoma"/>
            <family val="2"/>
          </rPr>
          <t>Rosa María Bolaños Tovar:</t>
        </r>
        <r>
          <rPr>
            <sz val="9"/>
            <color indexed="81"/>
            <rFont val="Tahoma"/>
            <family val="2"/>
          </rPr>
          <t xml:space="preserve">
sólo va por los 4 meses, no va para planta temporal
</t>
        </r>
      </text>
    </comment>
    <comment ref="I236" authorId="3" shapeId="0" xr:uid="{00000000-0006-0000-0000-000029000000}">
      <text>
        <r>
          <rPr>
            <b/>
            <sz val="9"/>
            <color indexed="81"/>
            <rFont val="Tahoma"/>
            <family val="2"/>
          </rPr>
          <t>Rosa María Bolaños Tovar:</t>
        </r>
        <r>
          <rPr>
            <sz val="9"/>
            <color indexed="81"/>
            <rFont val="Tahoma"/>
            <family val="2"/>
          </rPr>
          <t xml:space="preserve">
sólo va por los 4 meses, no va para planta temporal
</t>
        </r>
      </text>
    </comment>
    <comment ref="I237" authorId="3" shapeId="0" xr:uid="{00000000-0006-0000-0000-00002A000000}">
      <text>
        <r>
          <rPr>
            <b/>
            <sz val="9"/>
            <color indexed="81"/>
            <rFont val="Tahoma"/>
            <family val="2"/>
          </rPr>
          <t>Rosa María Bolaños Tovar:</t>
        </r>
        <r>
          <rPr>
            <sz val="9"/>
            <color indexed="81"/>
            <rFont val="Tahoma"/>
            <family val="2"/>
          </rPr>
          <t xml:space="preserve">
sólo va por los 4 meses, no va para planta temporal
</t>
        </r>
      </text>
    </comment>
    <comment ref="I238" authorId="3" shapeId="0" xr:uid="{00000000-0006-0000-0000-00002B000000}">
      <text>
        <r>
          <rPr>
            <b/>
            <sz val="9"/>
            <color indexed="81"/>
            <rFont val="Tahoma"/>
            <family val="2"/>
          </rPr>
          <t>Rosa María Bolaños Tovar:</t>
        </r>
        <r>
          <rPr>
            <sz val="9"/>
            <color indexed="81"/>
            <rFont val="Tahoma"/>
            <family val="2"/>
          </rPr>
          <t xml:space="preserve">
sólo va por los 4 meses, no va para planta temporal
</t>
        </r>
      </text>
    </comment>
    <comment ref="I242" authorId="3" shapeId="0" xr:uid="{00000000-0006-0000-0000-00002C000000}">
      <text>
        <r>
          <rPr>
            <b/>
            <sz val="9"/>
            <color indexed="81"/>
            <rFont val="Tahoma"/>
            <family val="2"/>
          </rPr>
          <t>Rosa María Bolaños Tovar:</t>
        </r>
        <r>
          <rPr>
            <sz val="9"/>
            <color indexed="81"/>
            <rFont val="Tahoma"/>
            <family val="2"/>
          </rPr>
          <t xml:space="preserve">
sólo va por los 4 meses, no va para planta temporal
</t>
        </r>
      </text>
    </comment>
    <comment ref="I244" authorId="3" shapeId="0" xr:uid="{00000000-0006-0000-0000-00002D000000}">
      <text>
        <r>
          <rPr>
            <b/>
            <sz val="9"/>
            <color indexed="81"/>
            <rFont val="Tahoma"/>
            <family val="2"/>
          </rPr>
          <t>Rosa María Bolaños Tovar:</t>
        </r>
        <r>
          <rPr>
            <sz val="9"/>
            <color indexed="81"/>
            <rFont val="Tahoma"/>
            <family val="2"/>
          </rPr>
          <t xml:space="preserve">
sólo va por los 4 meses, no va para planta temporal
</t>
        </r>
      </text>
    </comment>
    <comment ref="I246" authorId="3" shapeId="0" xr:uid="{00000000-0006-0000-0000-00002E000000}">
      <text>
        <r>
          <rPr>
            <b/>
            <sz val="9"/>
            <color indexed="81"/>
            <rFont val="Tahoma"/>
            <family val="2"/>
          </rPr>
          <t>Rosa María Bolaños Tovar:</t>
        </r>
        <r>
          <rPr>
            <sz val="9"/>
            <color indexed="81"/>
            <rFont val="Tahoma"/>
            <family val="2"/>
          </rPr>
          <t xml:space="preserve">
sólo va por los 4 meses, no va para planta temporal
</t>
        </r>
      </text>
    </comment>
    <comment ref="I247" authorId="3" shapeId="0" xr:uid="{00000000-0006-0000-0000-00002F000000}">
      <text>
        <r>
          <rPr>
            <b/>
            <sz val="9"/>
            <color indexed="81"/>
            <rFont val="Tahoma"/>
            <family val="2"/>
          </rPr>
          <t>Rosa María Bolaños Tovar:</t>
        </r>
        <r>
          <rPr>
            <sz val="9"/>
            <color indexed="81"/>
            <rFont val="Tahoma"/>
            <family val="2"/>
          </rPr>
          <t xml:space="preserve">
sólo va por los 4 meses, no va para planta temporal
</t>
        </r>
      </text>
    </comment>
    <comment ref="E311" authorId="1" shapeId="0" xr:uid="{00000000-0006-0000-0000-000030000000}">
      <text>
        <r>
          <rPr>
            <sz val="9"/>
            <color indexed="81"/>
            <rFont val="Tahoma"/>
            <family val="2"/>
          </rPr>
          <t>VENCE 31 DE ENERO</t>
        </r>
      </text>
    </comment>
    <comment ref="I311" authorId="1" shapeId="0" xr:uid="{00000000-0006-0000-0000-000031000000}">
      <text>
        <r>
          <rPr>
            <b/>
            <sz val="24"/>
            <color indexed="81"/>
            <rFont val="Tahoma"/>
            <family val="2"/>
          </rPr>
          <t>contrato de marzo a septiembre de 20223</t>
        </r>
      </text>
    </comment>
    <comment ref="I323" authorId="1" shapeId="0" xr:uid="{00000000-0006-0000-0000-00003200000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324" authorId="1" shapeId="0" xr:uid="{00000000-0006-0000-0000-000033000000}">
      <text>
        <r>
          <rPr>
            <b/>
            <sz val="11"/>
            <color indexed="81"/>
            <rFont val="Tahoma"/>
            <family val="2"/>
          </rPr>
          <t>VENN 15 DE MARZO DE 2023</t>
        </r>
      </text>
    </comment>
    <comment ref="I324" authorId="1" shapeId="0" xr:uid="{00000000-0006-0000-0000-00003400000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H325" authorId="1" shapeId="0" xr:uid="{00000000-0006-0000-0000-000035000000}">
      <text>
        <r>
          <rPr>
            <sz val="11"/>
            <color indexed="81"/>
            <rFont val="Tahoma"/>
            <family val="2"/>
          </rPr>
          <t xml:space="preserve">VENCE EL 28 DE FEBRERO DE 2023
</t>
        </r>
        <r>
          <rPr>
            <sz val="9"/>
            <color indexed="81"/>
            <rFont val="Tahoma"/>
            <family val="2"/>
          </rPr>
          <t xml:space="preserve">
</t>
        </r>
      </text>
    </comment>
    <comment ref="H326" authorId="1" shapeId="0" xr:uid="{00000000-0006-0000-0000-000036000000}">
      <text>
        <r>
          <rPr>
            <sz val="11"/>
            <color indexed="81"/>
            <rFont val="Tahoma"/>
            <family val="2"/>
          </rPr>
          <t xml:space="preserve">VENCE EL 28 DE FEBRERO DE 2023
</t>
        </r>
        <r>
          <rPr>
            <sz val="9"/>
            <color indexed="81"/>
            <rFont val="Tahoma"/>
            <family val="2"/>
          </rPr>
          <t xml:space="preserve">
</t>
        </r>
      </text>
    </comment>
    <comment ref="E385" authorId="1" shapeId="0" xr:uid="{00000000-0006-0000-0000-000037000000}">
      <text>
        <r>
          <rPr>
            <sz val="9"/>
            <color indexed="81"/>
            <rFont val="Tahoma"/>
            <family val="2"/>
          </rPr>
          <t>VENCE 31 DE ENERO</t>
        </r>
      </text>
    </comment>
    <comment ref="I385" authorId="1" shapeId="0" xr:uid="{00000000-0006-0000-0000-000038000000}">
      <text>
        <r>
          <rPr>
            <b/>
            <sz val="24"/>
            <color indexed="81"/>
            <rFont val="Tahoma"/>
            <family val="2"/>
          </rPr>
          <t>contrato de marzo a septiembre de 20223</t>
        </r>
      </text>
    </comment>
    <comment ref="E386" authorId="1" shapeId="0" xr:uid="{00000000-0006-0000-0000-000039000000}">
      <text>
        <r>
          <rPr>
            <sz val="9"/>
            <color indexed="81"/>
            <rFont val="Tahoma"/>
            <family val="2"/>
          </rPr>
          <t>VENCE 31 DE ENERO</t>
        </r>
      </text>
    </comment>
    <comment ref="I386" authorId="1" shapeId="0" xr:uid="{00000000-0006-0000-0000-00003A000000}">
      <text>
        <r>
          <rPr>
            <b/>
            <sz val="24"/>
            <color indexed="81"/>
            <rFont val="Tahoma"/>
            <family val="2"/>
          </rPr>
          <t>contrato de marzo a septiembre de 20223</t>
        </r>
      </text>
    </comment>
    <comment ref="E387" authorId="1" shapeId="0" xr:uid="{00000000-0006-0000-0000-00003B000000}">
      <text>
        <r>
          <rPr>
            <sz val="9"/>
            <color indexed="81"/>
            <rFont val="Tahoma"/>
            <family val="2"/>
          </rPr>
          <t>VENCE 31 DE ENERO</t>
        </r>
      </text>
    </comment>
    <comment ref="I387" authorId="1" shapeId="0" xr:uid="{00000000-0006-0000-0000-00003C000000}">
      <text>
        <r>
          <rPr>
            <b/>
            <sz val="24"/>
            <color indexed="81"/>
            <rFont val="Tahoma"/>
            <family val="2"/>
          </rPr>
          <t>contrato de marzo a septiembre de 20223</t>
        </r>
      </text>
    </comment>
  </commentList>
</comments>
</file>

<file path=xl/sharedStrings.xml><?xml version="1.0" encoding="utf-8"?>
<sst xmlns="http://schemas.openxmlformats.org/spreadsheetml/2006/main" count="4622" uniqueCount="974">
  <si>
    <t>PLAN ANUAL DE ADQUISICIONES 2023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</si>
  <si>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</si>
  <si>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</si>
  <si>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</si>
  <si>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</si>
  <si>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</si>
  <si>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</si>
  <si>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</si>
  <si>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</si>
  <si>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</si>
  <si>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</si>
  <si>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</si>
  <si>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</si>
  <si>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</si>
  <si>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</si>
  <si>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</si>
  <si>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Judy Magali Rodriguez Santana - Coordinadora Grupo Gestión Administrativa
Cindy Maria Cubillos Ruíz - Coordinadora Grupo de Gestión Contractual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</si>
  <si>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</si>
  <si>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</si>
  <si>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</si>
  <si>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</si>
  <si>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</si>
  <si>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</si>
  <si>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</si>
  <si>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</si>
  <si>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</si>
  <si>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</si>
  <si>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</si>
  <si>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</si>
  <si>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</si>
  <si>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del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</si>
  <si>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</si>
  <si>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</si>
  <si>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</si>
  <si>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</si>
  <si>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</si>
  <si>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</si>
  <si>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</si>
  <si>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</si>
  <si>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</si>
  <si>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contratos</t>
  </si>
  <si>
    <t>No. 
CTO</t>
  </si>
  <si>
    <t xml:space="preserve">CONTRATISTA </t>
  </si>
  <si>
    <t xml:space="preserve">FECHA DE SUSCRIPCION </t>
  </si>
  <si>
    <t>OBJETO</t>
  </si>
  <si>
    <t>TIPO DE CONTRATO</t>
  </si>
  <si>
    <t>VALOR TOTAL DEL CTO2</t>
  </si>
  <si>
    <t>ADICION  O REDUCCION AL CONTRATO EN $</t>
  </si>
  <si>
    <t xml:space="preserve">VALOR NETO DEL CONTRATO VIGENCIA </t>
  </si>
  <si>
    <t>FORMA DE PAGO</t>
  </si>
  <si>
    <t>CDP</t>
  </si>
  <si>
    <t>PLAZO DE EJECUCION</t>
  </si>
  <si>
    <t>FECHA DE INICIO</t>
  </si>
  <si>
    <t>FECHA DE TERMINACION</t>
  </si>
  <si>
    <t>SUPERVISOR</t>
  </si>
  <si>
    <t xml:space="preserve">AREA DEL SUPERVISOR </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</si>
  <si>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</si>
  <si>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44122101 44121503 44121605 44121612 44121615 44121618 44121619 44121621 44121630 44121634 44121701 44121702 44121704 44121706 44121716 44121804 44121902 44121905 44122003 44122011 44122104 44122107 44121505 44111515 14111507 44111500 14111500</t>
  </si>
  <si>
    <t>Adquisición  de la Papelería, utiles de escritorio y Oficina para el uso de las dependencias de la Función Pública.   LINEA PAA No 1</t>
  </si>
  <si>
    <t>GLOBAL</t>
  </si>
  <si>
    <t>JULIO</t>
  </si>
  <si>
    <t>GRANDES SUPERFICIES</t>
  </si>
  <si>
    <t>FUNCIONAMIENTO</t>
  </si>
  <si>
    <t>A-02-02-01-003-002-01 PASTA DE PAPEL, PAPEL Y CARTÓN</t>
  </si>
  <si>
    <t>NO</t>
  </si>
  <si>
    <t>N/A</t>
  </si>
  <si>
    <t>JULIÁN MAURICIO MARTíNEZ Ext. 400 jmartinez@funcionpublica.gov.co</t>
  </si>
  <si>
    <t>44122101 44121503 44121605 44121612 44121615 44121618 44121619 44121621 44121630 44121634 44121701 44121702 44121704 44121706 44121716 44121804 44121902 44121905 44122003 44122011 44122104 44122107 44121505 44111515
14111507 44111500 14111500</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</si>
  <si>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</si>
  <si>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</si>
  <si>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Adquisición  y suministro de tóner y cartuchos para impresoras.  LINEA PAA No 2</t>
  </si>
  <si>
    <t>MAYO</t>
  </si>
  <si>
    <t>ACUERDO MARCO DE PRECIOS</t>
  </si>
  <si>
    <t>A-02-02-01-003-005-01 PINTURAS Y BARNICES Y PRODUCTOS RELACIONADOS; COLORES PARA LA PINTURA ARTÍSTICA; TINTAS</t>
  </si>
  <si>
    <t>Adquisición de SEGUROS SOAT PARA VEHICULOS.   LINEA PAA No 3</t>
  </si>
  <si>
    <t>A-02-02-02-007-001-03-5-07 SERVICIOS DE SEGURO OBLIGATORIO DE ACCIDENTES DE TRÁNSITO (SOAT)</t>
  </si>
  <si>
    <t xml:space="preserve">27112814 26121600
39121700 39101800
39101600 31201500
39111800 46171500
27112821 31161500
12352300 23131500
 30151800 39111800 </t>
  </si>
  <si>
    <t>Adquirir herramientas y materiales de ferretería para el mantenimiento preventivo y correctivo del inmueble del Departamento - contrato de suministros   LINEA PAA No 4</t>
  </si>
  <si>
    <t>MÍNIMA CUANTÍA</t>
  </si>
  <si>
    <t>A-02-02-01-004-002 PRODUCTOS METÁLICOS ELABORADOS (EXCEPTO MAQUINARIA Y EQUIPO)</t>
  </si>
  <si>
    <t>147-2023</t>
  </si>
  <si>
    <t>COMERCIALIZADORA ELECTROCON SAS</t>
  </si>
  <si>
    <t xml:space="preserve">Adquirir elementos y materiales de ferretería que requiere el Departamento Administrativo de la Función Pública para el manteniendo de las instalaciones físicas y el complimiento del plan de austeridad y gestión ambiental, según las especificaciones mínimas establecidas. </t>
  </si>
  <si>
    <t xml:space="preserve">COMPRAVENTA </t>
  </si>
  <si>
    <t>(1) único pago, a la entrega y a previa presentación de la factura y expedición del certificado de recibido a satisfacción por el supervisor del contrato sin que el monto total de los servicios prestados pueda exceder la cuantía total del mismo el cual estará supeditado a la expedición del certificado de recibido a satisfacción y evaluación al contratista por parte del Supervisor del Contrato, dentro de los treinta (30) días calendario siguientes a la presentación de la factura, al pago del Sistema Integral de Seguridad Social en Salud, Pensiones y Riesgos Laborales y al pago de los Aportes de Parafiscales (si aplica), así como a la factura.</t>
  </si>
  <si>
    <t>El plazo de ejecución del contrato será de TREINTA (30) días calendario, contado a partir del perfeccionamiento del mismo, previo registro presupuestal y aprobación de pólizas.</t>
  </si>
  <si>
    <t>Adquisición de Unidades de Imagen para Impresoras   LINEA PAA No 5</t>
  </si>
  <si>
    <t>NOVIEMBRE</t>
  </si>
  <si>
    <t xml:space="preserve">JUDY MAGALI RODRIGUEZ SANTANA jsantana@funcionpublica.gov,co </t>
  </si>
  <si>
    <t xml:space="preserve">GRUPO DE GESTIÓN HUMANA </t>
  </si>
  <si>
    <t>55101519
82111901
82111902
82101504</t>
  </si>
  <si>
    <t>Publicación de Edictos y convocatorias del Departamento Administrativo de la Función Pública en un diario de Amplia circulación Nacional  LINEA PAA No 6</t>
  </si>
  <si>
    <t>A-02-02-02-008-009-01 SERVICIOS DE EDICIÓN, IMPRESIÓN Y REPRODUCCIÓN</t>
  </si>
  <si>
    <t>RICARDO CORRALES RIVERA rcorrales@funcionpublica.gov.co</t>
  </si>
  <si>
    <t>Certificación de inspección de acreditación  de los dos ascensores  LINEA PAA No 7</t>
  </si>
  <si>
    <t>AGOSTO</t>
  </si>
  <si>
    <t>A-02-02-02-008-003-01-1 SERVICIOS DE CONSULTORÍA EN ADMINISTRACIÓN Y SERVICIOS DE GESTIÓN</t>
  </si>
  <si>
    <t>Servicio de vigilancia y recepción en el edificio sede de Función Pública PAA LINEA 8</t>
  </si>
  <si>
    <t>FEBRERO</t>
  </si>
  <si>
    <t>SELECCIÓN ABREVIADA SUBASTA INVERSA</t>
  </si>
  <si>
    <t>A-02-02-02-008-005-02 SERVICIOS DE INVESTIGACIÓN Y SEGURIDAD</t>
  </si>
  <si>
    <t>72101507
81101508</t>
  </si>
  <si>
    <t>Reparaciones locativas  LINEA PAA No 9</t>
  </si>
  <si>
    <t>A-02-02-02-005-004-05 SERVICIOS ESPECIALES DE CONSTRUCCIÓN</t>
  </si>
  <si>
    <t>Soporte técnico y mantenimiento preventivo y correctivo de los aires acondicionados del auditorio de la entidad.  LINEA PAA No 10</t>
  </si>
  <si>
    <t>MARZO</t>
  </si>
  <si>
    <t>A-02-02-02-008-007-01 SERVICIOS DE MANTENIMIENTO Y REPARACIÓN DE PRODUCTOS METÁLICOS ELABORADOS, MAQUINARIA Y EQUIPO</t>
  </si>
  <si>
    <t xml:space="preserve">
84131503</t>
  </si>
  <si>
    <t>Adquisición del programa de seguros de responsabilidad civil para los vehículos de la entidad   LINEA PAA No11</t>
  </si>
  <si>
    <t>A-02-02-02-007-001-03-5-05 SERVICIOS DE SEGUROS GENERALES DE RESPONSABILIDAD CIVIL</t>
  </si>
  <si>
    <t>48101902
48101903
52151701
52151702
52151703
52151704
52151807</t>
  </si>
  <si>
    <t>Dotación  para el auditorio de la entidad y sala de juntas : Manteles, bandejas, cubremanteles, recipientes.  LINEA PAA No 12</t>
  </si>
  <si>
    <t>Pintura azul para tráfico pesado - zona de planta eléctrica ( AREA 55 Mts cuadrados) LINEA PAA No 13</t>
  </si>
  <si>
    <t>84131501
84131601</t>
  </si>
  <si>
    <t>Adquisición del programa de seguros del inmueble y bienes muebles y responsabilidad civil de servidores públicos (todo riesgo)  LINEA PAA No 14</t>
  </si>
  <si>
    <t>MENOR CUANTÍA</t>
  </si>
  <si>
    <t>84131501
84131602</t>
  </si>
  <si>
    <t>Adquisición del programa de seguros del inmueble y bienes muebles y responsabilidad civil de servidores públicos (responsabilidad civil servidores públicos) LINEA PAA No 15</t>
  </si>
  <si>
    <t>OCTUBRE</t>
  </si>
  <si>
    <t>MINIMA CUANTIA</t>
  </si>
  <si>
    <t>80101706
84131501
84131601</t>
  </si>
  <si>
    <t>Prestación de servicios profesionales en seguros  LINEA PAA No 16</t>
  </si>
  <si>
    <t>CONCURSO DE MERITOS</t>
  </si>
  <si>
    <t>Documentos de planeación</t>
  </si>
  <si>
    <t>OFICINA ASESORA DE COMUNICACIONES</t>
  </si>
  <si>
    <t>Prestación de servicios. LINEA PAA No. 17</t>
  </si>
  <si>
    <t>CONTRATACIÓN DIRECTA</t>
  </si>
  <si>
    <t xml:space="preserve">INVERSIÓN </t>
  </si>
  <si>
    <t>C-0505-1000-4 PROYECTO DISEÑO DE POLÍTICAS Y LINEAMIENTOS EN TEMAS DE FUNCIÓN PÚBLICA PARA EL MEJORAMIENTO CONTINUO DE LA ADMINISTRACIÓN PÚBLICA. NACIONAL</t>
  </si>
  <si>
    <t>Daniel Canal Franco
dcanal@funcionpublica.gov.co</t>
  </si>
  <si>
    <t>DIRECCIÓN</t>
  </si>
  <si>
    <t>Prestación de servicios profesionales en la Direción General de Función Pública. LINEA PAA No. 18</t>
  </si>
  <si>
    <t>ENERO</t>
  </si>
  <si>
    <t>11.5</t>
  </si>
  <si>
    <t>CESAR MANRIQUE CMANRIQUE@FUNCIONPUBLICA.GOV.CO</t>
  </si>
  <si>
    <t xml:space="preserve">El Departamento Administrativo de la Función Pública cancelará el valor total de cada contrato en doce (12) pagos, así:
a) Un (1) pago mensual por valor de CINCO MILLONES DOS MIL OCHOCIENTOS TRES PESOS ($5.002.803) M/CTE, incluidos todos los costos derivados de la ejecución del contrato, con corte al último día calendario de enero de 2023. 
b) Diez (10) pagos mensuales, por valor de ONCE MILLONES QUINIENTOS CUARENTA Y CUATRO MIL NOVECIENTOS TREINTA Y UN MIL PESOS ($11.544.931) M/CTE, incluidos todos los costos derivados de la ejecución del contrato, con corte al último día calendario del correspondiente mes.
c) Un (1) pago mensual por valor de OCHO MILLONES CUATROCIENTOS SESENTA Y SEIS MIL DOSCIENTOS OCHENTA Y DOS PESOS ($8.466.282) M/CTE, incluidos todos los costos derivados de la ejecución del contrato, con corte a los 22 días calendario de diciembre de 2023. 
Nota: El valor mensualizado de los honorarios de conformidad al análisis del sector para el contrato asciende a la suma de ONCE MILLONES QUINIENTOS CUARENTA Y CUATRO MIL NOVECIENTOS TREINTA Y UN MIL PESOS ($11.544.931) M/CTE, el cual servirá de base para pagos proporcionales si es el caso.
</t>
  </si>
  <si>
    <t>2223 17-01-2023</t>
  </si>
  <si>
    <t xml:space="preserve">El plazo de ejecución del contrato que se suscriba será hasta el día 22 de diciembre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</si>
  <si>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JORGE ARISTIZABAL RODRIGUEZ</t>
  </si>
  <si>
    <t>DIRECCION GENERAL</t>
  </si>
  <si>
    <t>Documentos normativos</t>
  </si>
  <si>
    <t>DIRECCIÓN JURÍDICA</t>
  </si>
  <si>
    <t>Prestación de servicios profesionales. LINEA PAA No. 19</t>
  </si>
  <si>
    <t>JESUS HERNANDO AMADO ABRIL
jamado@funcionpublica.gov.co</t>
  </si>
  <si>
    <t>El Departamento Administrativo de la Función Pública cancelará el valor total del contrato en once (11) pagos, así: a) Un (1) pago mensual por valor de DOS MILLONES CIENTO DIECIOCHO MIL TRESCIENTOS TREINTA Y SEIS PESOS ($2.118.336) M/CTE, incluidos todos los costos derivados de la ejecución del contrato, con corte al último día calendario de enero de 2023. b) Nueve (09) pagos mensuales, por valor de DOCE MILLONES SETECIENTOS DIEZ MIL CON DIECISEIS PESOS ($12.710.016) M/CTE, incluidos todos los costos derivados de la ejecución del contrato, con corte al último día calendario del correspondiente mes. c) Un (1) pago a la finalización del contrato por valor de DIEZ MILLONES CIENTO SESENTA Y OCHO MIL TRECE PESOS ($10.168.013) M/CTE, incluidos todos loscostos derivados de la ejecución del contrato, con corte al último día calendario del
correspondiente mes.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</si>
  <si>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11523 31/01/2023</t>
  </si>
  <si>
    <t>El plazo de ejecución del contrato que se suscriba será hasta el 24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</si>
  <si>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CORTES</t>
  </si>
  <si>
    <t>DIRECCION JURIDICA</t>
  </si>
  <si>
    <t xml:space="preserve">SECRETARÍA GENERAL </t>
  </si>
  <si>
    <t>Prestación de servicios profesionales . LINEA PAA No. 20</t>
  </si>
  <si>
    <t>JULIA PERALTA PRIETO 
lperalta@funcionpublica.gov.co</t>
  </si>
  <si>
    <t>El Departamento Administrativo de la Función Pública cancelará el valor total del contrato en ONCE (11) pagos, así: a) Un primer pago por valor de ONCE MILLONES CUATROCIENTOS TREINTA Y NUEVE MIL CATORCE PESOS CON CUARENTA CENTAVOS ($11.439.014,40) incluidos todos los costos derivados de la ejecución del contrato, correspondiente al mes de febrero. b) NUEVE (09) pagos mensuales, por valor de DOCE MILLONES SETECIENTOS DIEZ MIL CON DIECISEIS PESOS ($12.710.016) M/CTE, incluidos todos los costos derivados de la ejecución del contrato. c) Un (1) pago a la finalización del contrato por valor de NUEVE MILLONES TRESCEINTOS VEINTE MIL SEISCIENTOS SETENTA Y OCHO PESOS CON CUARENTA CENTAVOS MCTE ($9.320.678,40) M/CTE, incluidos todos los costos derivados de la ejecución del contrato.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</si>
  <si>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8323 23/01/2023</t>
  </si>
  <si>
    <t>El plazo de ejecución del contrato que se suscriba será hasta el día 22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afiliación a la ARL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</si>
  <si>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JOSE FERNANDO CEBALLOS</t>
  </si>
  <si>
    <t>SECRETARIA GENERAL</t>
  </si>
  <si>
    <t>Suministro y transporte de combustible para la planta eléctrica del edicio sede del Departamento. LINEA PAA 21</t>
  </si>
  <si>
    <t>A-02-02-01-003-003-04 GAS DE PETROLEO Y OTROS HIDROCARBUROS</t>
  </si>
  <si>
    <t>mantenimiento preventivo y correctivo de la planta eléctrica,LINEA PAA No 22</t>
  </si>
  <si>
    <t>146-2023+T44:AN44ACT44:AH44</t>
  </si>
  <si>
    <t>ALL TECHNOLOGICAL SERVICES ATS SAS</t>
  </si>
  <si>
    <t xml:space="preserve">Prestar el servicio de mantenimiento preventivo y correctivo a la planta eléctrica, sus componentes y conexiones, de propiedad del Departamento Administrativo de la Función Pública.”  </t>
  </si>
  <si>
    <t>PRESTACION DE SERVICIOS</t>
  </si>
  <si>
    <t>e TRES (3) pagos, por valor de SEIS MILLONES OCHOCIENTOS SESENTA Y NUEVE MIL QUINIENTOS CUARENTA PESOS CON CINCUENTA CENTAVOS ($6.869.540,50) M/CTE, cada uno, dentro de los treinta (30) días calendario siguientes a la presentación de la factura electrónica, dando un total de VEINTE MILLONES SEISCIENTOS OCHO MIL SEISCIENTOS VEINTIUN PESOS CON CINCUENTA CENTAVOS ($20.608.621,50) M/CTE en mantenimiento preventivo y bolsa de repuestos por DOS MILLONES TRESCIENTOS CINCO MIL NOVECIENTOS CUARENTA Y CINCO PESOS (2.305.945,00) para mantenimiento correctivos, a la entrega del informe de servicios de los mantenimientos realizados, la expedición del certificado de recibido a satisfacción por parte del 
supervisor del contrato, sin que el monto total de los servicios prestados, pueda exceder la cuantía total del mismo.</t>
  </si>
  <si>
    <t>24523 del 25/5/2023</t>
  </si>
  <si>
    <t>El plazo de ejecución del Contrato será hasta el TREINTA Y UNO (31) DE DICIEMBRE DEL 2023, contado a partir del perfeccionamiento del mismo, previo registro presupuestal y aprobación de pólizas.</t>
  </si>
  <si>
    <t xml:space="preserve">JULIÁN MAURICIO MARTÍNEZ ALVARADO  </t>
  </si>
  <si>
    <t xml:space="preserve">GRUPO DE GESTIÓN ADMINISTRATIVA </t>
  </si>
  <si>
    <t>72151511
72151515
73152108</t>
  </si>
  <si>
    <t>Mantenimiento preventivo y correctivo sistema eléctrico del edificio LINEA DEL PAA No. 23</t>
  </si>
  <si>
    <t xml:space="preserve">
15101506
15101505</t>
  </si>
  <si>
    <t>Contratar el suministro de combustible en Estaciones de Servicio para el funcionamiento de los vehículos automotores por los cuales sea legalmente responsable la Función Pública.LINEA PAA No 24</t>
  </si>
  <si>
    <t>SEPTIEMBRE</t>
  </si>
  <si>
    <t xml:space="preserve">ACUERDO MARCO DE PRECIOS </t>
  </si>
  <si>
    <t>SI</t>
  </si>
  <si>
    <t>APROBADA</t>
  </si>
  <si>
    <t>JUDY MAGALI RODRIGUEZ SANTANA jsantana@funcionpublica.gov,co TEL 3344080 EXT. 111</t>
  </si>
  <si>
    <t>Prestar el  servicio de mantenimiento preventivo y correctivo, incluido el suministro e instalación de repuestos, a LOS DOS (2)ascensores DEL EDIFICIO SEDE. PAA LINEA 25</t>
  </si>
  <si>
    <t>81112220
81112222
81122053
81112307</t>
  </si>
  <si>
    <t>Soporte técnico y mantenimiento preventivo y correctivo de los equipos de computo y dispositivos tecnológicos.  LINEA PAA No 26</t>
  </si>
  <si>
    <t>A-02-02-02-008-007-01-3 SERVICIOS DE MANTENIMIENTO Y REPARACIÓN DE COMPUTADORES Y EQUIPO PERIFÉRICO</t>
  </si>
  <si>
    <t>095-2023</t>
  </si>
  <si>
    <t>43202200
43211700
 45121520 
52161500</t>
  </si>
  <si>
    <t>Adquisición de periféricos para computadores de la entidad LINEA PAA No 27</t>
  </si>
  <si>
    <t>78181500
78181501
78181502
78181503
78181505</t>
  </si>
  <si>
    <t>Servicio de mantenimiento preventivo y correctivo  para el parque automotor del Departamento, incluidos los repuestos  LINEA PAA No 28</t>
  </si>
  <si>
    <t>A-02-02-02-008-007-01-4 SERVICIOS DE MANTENIMIENTO Y REPARACIÓN DE MAQUINARIA Y EQUIPO DE TRANSPORTE</t>
  </si>
  <si>
    <t>Adquisición de llantas, necesarias para el normal funcionamiento del parque automotor de la FUNCION PUBLICA.  LINEA PAA No 29</t>
  </si>
  <si>
    <t>A-02-02-01-003-006-01  LLANTAS DE CAUCHO Y NEUMÁTICOS (CÁMARAS DE AIRE)</t>
  </si>
  <si>
    <t>Función Pública pagará el valor del contrato en un (1) solo pago, por el valor estimado de ONCE
MILLONES DOSCIENTOS CUARENTA Y SEIS MIL CIENTO VEINTE PESOS ($11’246.120,00)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</si>
  <si>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7123 20/01/2023</t>
  </si>
  <si>
    <t>El plazo de ejecución del contrato será hasta el 30 de abril del 2023, contados a partir del registro presupuestal. En todo caso, los bienes adquiridos se entregarán a más tardar, en la sede de la entidad, dentro de los quince (15) días calendario, siguientes a la fecha de la colocación de la Orden de Compra en la Tienda Virtual del Estado Colombiano</t>
  </si>
  <si>
    <t xml:space="preserve">EDWIN SANCHEZ ROZO </t>
  </si>
  <si>
    <t>Adquisición de bienes para el bienestar de los servidores públicos de la entidad.  LINEA PAA No 30</t>
  </si>
  <si>
    <t>DICIEMBRE</t>
  </si>
  <si>
    <t xml:space="preserve">A-02-01-01-004-007-03 RADIO RECEPTORES Y RECEPTORES DE TELEVISIÓN; APARATOS PARA LA GRABACIÓN Y REPRODUCCIÓN DE SONIDO Y VIDEO; MICRÓFONOS, ALTAVOCES, AMPLIFICADORES, ETC. </t>
  </si>
  <si>
    <t>42143601   46161604  46181502  46181507
53103101</t>
  </si>
  <si>
    <t>02 02 01 002 007 ARTÍCULOS TEXTILES (EXCEPTO PRENDAS DE VESTIR)</t>
  </si>
  <si>
    <t>85141700  73101701  42171902 42171903
42171908  42171911  42171911  42171912  42171913
42171904  51100000  51200000  51102700
51101500</t>
  </si>
  <si>
    <t>02 02 01 003 005 02 PRODUCTOS FARMACÉUTICOS</t>
  </si>
  <si>
    <t>Prestacion del servicio de Aseo y Cafeteria para el edificio Sede del Departamento.   LINEA PAA No 31</t>
  </si>
  <si>
    <t>A-02-02-02-008-005-03 SERVICIOS DE LIMPIEZA</t>
  </si>
  <si>
    <t>El Departamento Administrativo de la Función Pública como requisito previo para autorizar los pagos del contrato, verificará: 1.Formato único para pago de contratistas (ingrese a SIPG, Gestión de Recursos, Gestión Financiera, Formatos, Formatos generales, Formato único para pago contratistas). 2.Informe escrito del supervisor en el cual se detalle el servicio, el informe técnico del desarrollo de la actividad que contenga: introducción, justificación, objetivo general y especifico,metodología, ejecución de las actividades incluyendo registro fotográfico, conclusión y 
recomendaciones. De acuerdo a la obligación especifica No. 10, y el valor ejecutado a pagar.
3.Documentos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orepresentante legal debe ser
debidamente notificado y soportado.
6. Registro Único Tributario RUT – DIAN.
7. Registro de Identificación Tributaria RIT – Secretaría Distrital de Hacienda para primerpago 
de lo contrario se aplicará la mayor tarifa de descuento conforme al artículo 70 del Decreto 362
de 2002.El trámite se puede realizar a través del siguiente link: https://www.shd.gov.co/shd/asi puedes-solicitar-el-rit.
8. Informe de supervisión – liquidación de contratos/convenios (cuando aplique y para trámite
de último pago).
El pago estará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t>
  </si>
  <si>
    <t>4623 18/01/2023</t>
  </si>
  <si>
    <t>El plazo de ejecución del contrato será del primero (1°) de febrero hasta el veintiocho (28) de febrero del 2023, contado a partir del perfeccionamiento del mismo, previo registro presupuestal y aprobación de pólizas.</t>
  </si>
  <si>
    <t xml:space="preserve">DIANA PAOLA MOROS SANABRIA </t>
  </si>
  <si>
    <t>Parlante con micrófono para sala de reuniones. LINEA PAA No 32</t>
  </si>
  <si>
    <t>ABRIL</t>
  </si>
  <si>
    <t>A-02-01-01-004-006-09 OTRO EQUIPO ELÉCTRICO Y SUS PARTES Y PIEZAS</t>
  </si>
  <si>
    <t>2121700
46171622
44103206</t>
  </si>
  <si>
    <t>Adquisición, instalación y configuración de mecanismo de acceso al edificio y Mantenimiento preventivo y correctivo del sistema biométrico y CCTV LINEA PAA No 33</t>
  </si>
  <si>
    <t>56101532
56111512
73111505
72153606</t>
  </si>
  <si>
    <t>Elaboración e instalación de un mueble en madera - casillero como sistema de seguridad para depósito temporal de celulares de visitantes al despacho de la dirección de la entidad, según especificaciones técnicas.  LINEA PAA No 34</t>
  </si>
  <si>
    <t>Documentos de Planeación</t>
  </si>
  <si>
    <t>OFICINA DE CONTROL INTERNO</t>
  </si>
  <si>
    <t>Prestación de servicios profesionales   LINEA PAA No 35</t>
  </si>
  <si>
    <t>INVERSIÓN</t>
  </si>
  <si>
    <t>C-0505-1000-3 PROYECTO MEJORAMIENTO DE LOS NIVELES DE EFICIENCIA Y PRODUCTIVIDAD DE LAS ENTIDADES PÚBLICAS DEL ORDEN NACIONAL Y TERRITORIAL</t>
  </si>
  <si>
    <t>LUZ STELLA PATIÑO
lpatino@funcionpublica.gov.co</t>
  </si>
  <si>
    <t>El Departamento Administrativo de la Función Pública cancelará el valor total de cada contrato en Cinco (5) pagos, así: a) Un primer pago por valor de DOS MILLONES NOVENTA Y SIETE MIL TRESCIENTOS CINCO PESOS M/CTE ($2.097.305),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TRES MILLONES SEISCIENTOS VEINTI DOS MIL SEISCIENTOS DIECISÉIS PESOS M/CTE ($3.622.616) incluidos todos los costos derivados de la ejecución del contratoNota: El valor mensualizado de los honorarios de conformidad al análisis del sector para el contrato asciende 
a la suma de CINCO MILLONES SETECIENTOS DIECINUEVE MIL 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</si>
  <si>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6523 19/01/2023
6623 17/01/2023
3923 17/01/2023</t>
  </si>
  <si>
    <t>El plazo de ejecución del contrato que se suscriba será hasta el día diecisiete (19)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</si>
  <si>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LUZ ETELLA PATIÑO JURADO</t>
  </si>
  <si>
    <t>OFICINA DE CONTRO INTERNO</t>
  </si>
  <si>
    <t>Prestación de servicios profesionales   LINEA PAA No 36</t>
  </si>
  <si>
    <t>El Departamento Administrativo de la Función Pública cancelará el valor total de cada contrato en Cinco (5) pagos, así: a) Un primer pago por valor de UN MILLÓN CIENTO CUARENTA Y TRES MIL NOVECIENTOS OCHENTA Y CINCO PESOS M/CTE ($1.143.985),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CUATRO MILLONES QUINIENTOS SETENTA Y CINCO MIL NOVECIENTOS TREINTA Y OCHO PESOS M/CTE ($4.575.938) incluidos todos los costos derivados de la ejecución del contrato. Nota: El valor mensualizado de los honorarios de conformidad al análisis del sector para el contrato asciende a la suma de CINCO MILLONES SETECIENTOS DIECINUEVE MILNOVECIENTOS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</si>
  <si>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4023 17/01/2023
6623 19/01/2023</t>
  </si>
  <si>
    <t>El plazo de ejecución del contrato que se suscriba será hasta el día veinticuatro (24)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</si>
  <si>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DIRECCIÓN DE EMPLEO PÚBLICO</t>
  </si>
  <si>
    <t>Prestación de servicios profesionales   LINEA PAA No 37</t>
  </si>
  <si>
    <t>FRANCISCO CAMARGO SALAS EXT. 701
fcamargo@funcionpublica.gov.co</t>
  </si>
  <si>
    <t>El Departamento Administrativo de la Función Pública pagará el valor total del contrato en cinco (5) pagos, así: a) Un primer pago por valor de DOS MILLONES SEISCIENTOS OCHENTA Y TRES MIL DOSCIENTOS VEINTISEIS PESOS ($2.683.226) M/CTE., incluidos todos los costos derivados de la ejecución del contrato, correspondiente al mes de febrero de 2023. b) Tres (3) pagos mensuales, por valor de CUATRO MILLONES DOSCIENTOS TREINTA Y SEIS MIL SEISCIENTOS SETENTA Y DOS PESOS ($4.236.672) M/CTE., incluidos todos los costos derivados de la ejecución del contrato. c) Un (1) pago a la finalización del contrato por la suma UN MILLON DOSCIENTOS SETENTA Y UN MIL DOS PESOS ($1.271.002) M/CTE, incluidos todos los costos derivados de la ejecución del contrato.Los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Nota: El valor mensualizado de los honorarios de conformidad con el análisis del sector 
para el contrato asciende a la suma de CUATRO MILLONES DOSCIENTOS TREINTA Y 
SEIS MIL SEISCIENTOS SETENTA Y DOS PESOS ($4.236.672) M/CTE., el cual servirá 
de base para pagos proporcionales si es el caso.</t>
  </si>
  <si>
    <t>12723 31/01/2023</t>
  </si>
  <si>
    <t>El plazo de ejecución del contrato será hasta el día 9 de junio de 2023, previo perfeccionamiento del mismo,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</si>
  <si>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</si>
  <si>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DIRECCION DE EMPLEO PUBLICO</t>
  </si>
  <si>
    <t xml:space="preserve">Esquema de gobernanza del Sistema de Administración del Territorio - SAT </t>
  </si>
  <si>
    <t>DIRECCIÓN DE DESARROLLO ORGANIZACIONAL</t>
  </si>
  <si>
    <t>Prestación de servicios Profesionales LINEA No 38</t>
  </si>
  <si>
    <t>HUGO ARMANDO PÉREZ 
hperez@funcionpublica.gov.co</t>
  </si>
  <si>
    <t>GRUPO DE GESTIÓN DOCUMENTAL</t>
  </si>
  <si>
    <t>Prestar los servicios de admisión, curso y entrega de correspondencia y demás envíos postales LINEA PAA No 39</t>
  </si>
  <si>
    <t>A-02-02-02-006-008 SERVICIOS POSTALES Y DE MENSAJERÍA</t>
  </si>
  <si>
    <t>81112102
43233501</t>
  </si>
  <si>
    <t>Prestar el servicio de Correo Electrónico Certificado LINEA PAA No 40</t>
  </si>
  <si>
    <t>A-02-02-02-008-004-02 SERVICIOS DE TELECOMUNICACIONES A TRAVÉS DE INTERNET</t>
  </si>
  <si>
    <t>Actualización presupuestos y cronograma de obras y servicios proyecto de reforzamiento estructural LINEA PAA 41</t>
  </si>
  <si>
    <t>C-0599-1000-6 MEJORAMIENTO GARANTIZAR EL FUNCIONAM. NORMAL DE LA OPERACIÓN DEL DAFP, ASÍ COMO CON LA SEGURIDAD DEL PERSONAL DENTRO DEL EDIFICIO BOGOTA.</t>
  </si>
  <si>
    <t>aprobada</t>
  </si>
  <si>
    <t/>
  </si>
  <si>
    <t>Estrategia de asistencia técnica territorial integral</t>
  </si>
  <si>
    <t xml:space="preserve">DIRECCIÓN DE DESARROLLO ORGANIZACIONAL </t>
  </si>
  <si>
    <t>Prestación de servicios profesionales LINEA PAA No  42</t>
  </si>
  <si>
    <t>El Departamento Administrativo de la Función Pública cancelará el valor total del contrato en Cuatro (4) pagos, así: a) Cuatro (4) pagos por valor de CINCO MILLONES CIENTO OCHENTA Y NUEVE MIL NOVECIENTOS VEINTE TRES PESOS ($5.189.923) M/CTE, incluidos todos los costos derivados de la ejecución del contrato con corte al último día calendario del correspondiente mes. Nota: El valor mensualizado de los honorarios de conformidad al análisis del sector para el contrato asciende a la suma de CINCO MILLONES CIENTO OCHENTA Y NUEVE MIL NOVECIENTOS VEINTITRES PESOS ($5.189.923),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</si>
  <si>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4723 18/01/2023</t>
  </si>
  <si>
    <t>El plazo de ejecución del contrato que se suscriba será hasta el día treinta y uno (31)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</si>
  <si>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HUGO ARMANDO PÉREZ BALLESTEROS </t>
  </si>
  <si>
    <t>Prestación de servicios profesionales  LINEA PAA No 43</t>
  </si>
  <si>
    <t>El Departamento Administrativo de la Función Pública cancelará el valor total de cada contrato en cuatro (4) pagos, así: a) Un primer pago por valor de CUATRO MILLONES TRESCIENTOS VENTICUATRO MIL NOVECIENTOS TREINTA Y SEIS PESOS ($4.324.936) M/CTE, incluidos todos los costos derivados de la ejecución del contrato, con corte al último día calendario del mes de enero de 2022. b) TRES (3) pagos mensuales, por valor de CINCO MILLONES CIENTO OCHENTA Y NUEVE MIL NOVECIENTOS VEINTITRES PESOS ($5.189.923) M/CTE, Incluidos todos los costos derivados de la ejecución del contrato, con corte al último día calendario del correspondiente mes. c) Un (1) pago a la finalización del contrato por la suma de OCHOCIENTOS SESENTA Y CUATRO MIL NOVECIENTOS OCHENTA Y SIETE PESOS ($864.987) M/CTE, Incluidos todos los costos derivados de la ejecución del contrato. Nota: El valor mensualizado de los honorarios de conformidad al análisis del sector para el contrato asciende a la suma de CINCO MILLONES CIENTO OCHENTA Y NUEVE MIL NOVECIENTOS VEINTE TRES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</si>
  <si>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4823 18/01/2023</t>
  </si>
  <si>
    <t>El plazo de ejecución del contrato que se suscriba será hasta el día 5 de junio de 2023,
previaexpedición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</si>
  <si>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44</t>
  </si>
  <si>
    <t>Documentos para la planeación estratégica en TI</t>
  </si>
  <si>
    <t>OFICINA DE TECNOLOGÍAS DE LA INFORMACIÓN Y LAS COMUNICACIONES-OTIC</t>
  </si>
  <si>
    <t>Prestación de servicios profesionales LINEA PAA No 45</t>
  </si>
  <si>
    <t>C-0599-1000-5 PROYECTO MEJORAMIENTO DE LA GESTIÓN DE LAS POLÍTICAS PÚBLICAS A TRAVÉS DE LAS TIC. NACIONAL</t>
  </si>
  <si>
    <t>Bruce Vargas Vargas
Bvargas@funcionpublica.gov.co</t>
  </si>
  <si>
    <t>Prestación de servicios profesionales LINEA PAA No 46</t>
  </si>
  <si>
    <t>El Departamento Administrativo de la Función Pública cancelará el valor total de cada contrato en cinco (5) pagos, así: a) Un primer pago por valor de CUATRO MILLONES CUATROCIENTOS VEINTISIETE MIL TRECIENTOS VEINTE DOS PESOS ($ 4.427.322), incluidos todos los costos derivados de la ejecución del contrato, correspondientes al mes de febrero 2023. b) Tres (3) pagos mensuales, por valor de SEIS MILLONES NOVECIENTOS NOVENTA MIL QUINIENTOS NUEVE PESOS ($ 6.990.509) M/CTE, incluidos todos los costos derivados de la ejecución del contrato, con corte al último día calendario del correspondiente mes. c) Un (1) pago a la finalización del contrato por la suma de DOS MILLONES QUINIENTOS SESENTA Y TRES MIL CIENTO OCHENTA Y SIETE PESOS ($ 2.563.187) M/CTE, incluidos todos los costos derivados de la ejecución del contrato. Nota: El valor mensualizado de los honorarios de conformidad al análisis del sector para el contrato asciende a la suma de SEIS MILLONES NOVECIENTOS NOVENTA MIL QUINIENTOS NUEVE PESOS ($ 6.990.509) M/CTE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</si>
  <si>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10523 26/01/2023</t>
  </si>
  <si>
    <t>El plazo de ejecución del contrato que se suscriba será hasta el día once (11)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</si>
  <si>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SANCHES CASTILLO</t>
  </si>
  <si>
    <t>OFICINA DE TECNOLOGIA DE LA INFORMACION Y LAS COMUNICACIONES</t>
  </si>
  <si>
    <t xml:space="preserve">OFICINA ASESORA DE PLANEACIÓN </t>
  </si>
  <si>
    <t>Prestación de servicios- LINEA PAA No 47</t>
  </si>
  <si>
    <t>Henry Villamarín Serrano
hvillamarin@funcionpublica.gov.co</t>
  </si>
  <si>
    <t>El Departamento Administrativo de la Función Pública cancelará el valor total de cada contrato en cinco (5) pagos, así: a) Un primer pago por valor de tres millones seiscientos ochenta y tres mil trescientos treinta y tres pesos ($3.683.333), incluidos todos los costos derivados de la ejecución del contrato, correspondientes al mes de febrero 2023. b) Tres (3) pagos mensuales, por valor de OCHO MILLONES QUINIENTOS MIL PESOS ($8.500.000) M/CTE, incluidos todos los costos derivados de la ejecución del contrato, con corte al último día calendario del correspondiente mes. c) Un (1) pago a la finalización del contrato por la suma de cuatro millones ochocientos dieciséis mil seiscientos sesenta y siete PESOS ($4.816.667) M/CTE, incluidos todos los costos derivados de la ejecución del contrato. Nota: El valor mensualizado de los honorarios de conformidad al análisis del sector para el contrato asciende a la suma de OCHO MILLONES QUINIENTOS MIL PESOS ($8.500.000)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</si>
  <si>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9923 26/01/2023</t>
  </si>
  <si>
    <t xml:space="preserve">El plazo de ejecución del contrato que se suscriba será hasta el día diecisiete (17)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</si>
  <si>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HENRRY HUMBERTO VILLAMARIN SERRANO</t>
  </si>
  <si>
    <t>OFICINA ASESORA DE PALNEACION</t>
  </si>
  <si>
    <t>Servicios de información actualizados</t>
  </si>
  <si>
    <t>Prestación de servicios profesionales
 LINEA PAA No 48</t>
  </si>
  <si>
    <t>Prestación de servicios profesionales LINEA PAA No 49</t>
  </si>
  <si>
    <t>El Departamento Administrativo de la Función Pública cancelará el valor total de cada contrato en once (11) pagos, así: a) Un primer pago por valor de TRES MILLONES DOSCIENTOS CUARENTA Y UN MIL CINCUENTA Y CUATRO PESOS ($3.241.054), incluidos todos los costos derivados de la ejecución del contrato, correspondientes al mes de febrero 2023. b) Nueve (9) pagos mensuales, por valor de OCHO MILLONES CIENTO DOS MIL SEISCIENTOS TREINTA Y CINCO PESOS ($8.102.635) M/CTE, incluidos todos los costos derivados de la ejecución del contrato, con corte al último día calendario del correspondiente mes. c) Un (1) pago a la finalización del contrato por la suma de CUATRO MILLONES OCHOCIENTOS SESENTA Y UN MIL QUINIENTOS OCHENTA Y UN PESOS ($4.861.581) M/CTE, incluidos todos los costos derivados de la ejecución del contrato. Nota: El valor mensualizado de los honorarios de conformidad al análisis del sector para el contrato asciende a la suma de OCHO MILLONES CIENTO DOS MIL SEISCIENTOS TREINTA Y CINCO PESOS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t>
  </si>
  <si>
    <t>10123 26/01/2023</t>
  </si>
  <si>
    <t>El plazo de ejecución del contrato que se suscriba será hasta el día dieciocho (18)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</si>
  <si>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50</t>
  </si>
  <si>
    <t>El Departamento Administrativo de la Función Pública cancelará el valor total de cada contrato en cinco (5) pagos, así: a) Un primer pago por valor de oCHOCIENTOS CUARENTA Y OCHO MIL VEINTISIETE PESOS ($848.027) M/CTE, con corte al mes de enero de 2023. b) Tres (3) pagos mensuales, por valor de CINCO MILLONES OCHENTA Y OCHO MIL CIENTO SESENTA PESOS ($ 5.088.160) M/CTE., con corte al último día calendario del correspondiente mes. c) Un (1) pago a la finalización del contrato por la suma de CUATRO MILLONES DOSCIENTOS CUARENTA MIL CIENTO TREINTA Y TRES PESOS ($4.240.133) M/CTE. Nota: El valor mensualizado de los honorarios de conformidad al análisis del sector para el contrato asciende a la suma de CINCO MILLONES OCHENTA Y OCHO MIL CIENTO SESENTA PESOS ($ 5.088.160)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</si>
  <si>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2523 17/01/2023</t>
  </si>
  <si>
    <t>El plazo de ejecución del contrato que se suscriba será hasta el día veinticinco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</si>
  <si>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YASMIN FLORES ABRIL</t>
  </si>
  <si>
    <t>Prestación de servicios profesionales LINEA PAA No 51</t>
  </si>
  <si>
    <t>Prestación de servicios profesionales LINEA PAA No 52</t>
  </si>
  <si>
    <t>Prestación de servicios profesionales LINEA PAA No 53</t>
  </si>
  <si>
    <t>cesión contrato 098 de 2023</t>
  </si>
  <si>
    <t>Prestación de servicios profesionales  LINEA PAA No 54</t>
  </si>
  <si>
    <t>Prestación de servicios profesionales  LINEA PAA No 55</t>
  </si>
  <si>
    <t>Prestación de servicios profesionales  LINEA PAA No 56</t>
  </si>
  <si>
    <t>El Departamento Administrativo de la Función Pública cancelará el valor total de cada contrato en cinco (5) pagos, así: a) Un primer pago por valor de TRES MILLONES QUINIENTOS CINCUENTA Y UN MIL TRECIENTOS VEINTE OCHO PESOS ($3.551.328), incluidos todos los costos derivados de la ejecución del contrato, correspondientes al mes de febrero2023. b) Tres (3) pagos mensuales, por valor de CINCO MILLONES SEISCIENTOS SIETE MIL TRESCIENTOS SESENTA PESOS ($5.607.360) M/CTE, incluidos todos los costos derivados de la ejecución del contrato, con corte al último día calendario del correspondiente mes. c) Un (1) pago a la finalización del contrato por la suma de DOS MILLONES CINCUENTA Y SEIS MIL TREINTA Y DOS PESOS ($2.056.032) M/CTE, incluidos todos los costos derivados de la ejecución del contrato. Nota: El valor mensualizado de los honorarios de conformidad al análisis del sector para el contrato asciende a la suma de CINCO MILLONES SEISCIENTOS SIETE MIL TRESCIENTOS SESENTA PESOS ($5.607.360)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</si>
  <si>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que se suscriba será hasta el día once (11)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</si>
  <si>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Servicios tecnológicos  </t>
  </si>
  <si>
    <t>43232700
43231500
81111500
81111800</t>
  </si>
  <si>
    <t>Soporte y actualización de la solución de Voz IP  LINEA PAA No 57</t>
  </si>
  <si>
    <t>81112500
81112100</t>
  </si>
  <si>
    <t>Herramienta de Chat- Natura Software  LINEA PAA No 58</t>
  </si>
  <si>
    <t>JUNIO</t>
  </si>
  <si>
    <t>163-2023</t>
  </si>
  <si>
    <t xml:space="preserve">Natura Software </t>
  </si>
  <si>
    <t xml:space="preserve">Contratar la suscripción, soporte y mantenimiento al servicio del Sistema de Atención Virtual con Respuesta Automática vía Chat - Agenti y todos sus componentes por un año (1) en su última versión en modalidad de Software como servicio; así como una (1) bolsa de cincuenta (50) horas destinados a las automatizaciones, personalizaciones y configuraciones requeridas por función pública. </t>
  </si>
  <si>
    <t>PRESTACION DE SERVICIOS PROFESIONALES</t>
  </si>
  <si>
    <t>81111500
81111800
43233500</t>
  </si>
  <si>
    <t>Servicio de Correo Masivo  LINEA PAA No 59</t>
  </si>
  <si>
    <t>81111500
81112200
81112501</t>
  </si>
  <si>
    <t>IP V.6 - renovación de suscripción  LINEA PAA No 60</t>
  </si>
  <si>
    <t>En un (1) solo pago, el cual estará supeditado a la expedición del certificado de recibido a satisfacción y evaluación al contratista por parte del Supervisor del Contrato y a la entrega del soporte de la renovación del direccionamiento IPV6, al pago del Sistema Integral de Seguridad Social en Salud, Pensiones y Riesgos Laborales y al pago de los Aportes de Parafiscales (si aplica),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que se cumplan los requisitos establecidos en la Circular 001 de 2022 de esta Entidad, en particular: 1. Formato único para pago de contratistas (ingrese a SIPG, Gestión de Recursos, Gestión Financiera, Formatos, Formatos generales, Formato único para pago contratistas). 2. Informe escrito del supervisor en el cual se detalle el servicio, el valor ejecutado a pagar 3. Documentos que el supervisor considere necesarios para validar la ejecución técnica del contrato (entregables, documentos soporte o productos, de acuerdo al contrato suscrito).4.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t>
  </si>
  <si>
    <t>2123 17/01/2023</t>
  </si>
  <si>
    <t>El contratista realizará las actividades propias del objeto, en Bogotá</t>
  </si>
  <si>
    <t>HILDA CONSTANZA SÁNCHEZ CASTILLO</t>
  </si>
  <si>
    <t>Sistemas de información</t>
  </si>
  <si>
    <t>Servicios tecnológicos LICENCIAMIENTO MICROSOFT  LINEA PAA No 61</t>
  </si>
  <si>
    <t>Servicio de información actualizado y operando CRM LINEA PAA No 62</t>
  </si>
  <si>
    <t>81112200
81111500
81111800</t>
  </si>
  <si>
    <t>Servicio de información actualizado y operando- Proactivanet  LINEA PAA No 63</t>
  </si>
  <si>
    <t>81112500
81112501</t>
  </si>
  <si>
    <t>Renovación del Licenciamiento Adobe Cloud que posee la Entidad  LINEA PAA No 64</t>
  </si>
  <si>
    <t>Renovación del Soporte del Licenciamiento Kactus. LINEA PAA No 65</t>
  </si>
  <si>
    <t>81111501 
43233201</t>
  </si>
  <si>
    <t>Adquisicion de computadores LINEA PAA No 66</t>
  </si>
  <si>
    <t>ACUERDO MARCO</t>
  </si>
  <si>
    <t xml:space="preserve">43233200 
81111500 
81111800 </t>
  </si>
  <si>
    <t>Servicio de información actualizado y operando- Antivirus LINEA PAA No 67</t>
  </si>
  <si>
    <t xml:space="preserve">43232300
81112200
81112500
81111500 </t>
  </si>
  <si>
    <t>Renovación del soporte del Licenciamiento TOAD que posee la Entidad LINEA PAA No 68</t>
  </si>
  <si>
    <t>43211500
43212200
43201800
43201600</t>
  </si>
  <si>
    <t>Servicio de Backup en la nube  LINEA PAA No 69</t>
  </si>
  <si>
    <t>Servicios tecnológicos</t>
  </si>
  <si>
    <t>Servicios de conectividad e internet LINEA PAA No 70</t>
  </si>
  <si>
    <t>A-02-02-02-008-004 SERVICIOS DE TELECOMUNICACIONES, TRANSMISIÓN Y SUMINISTRO DE INFORMACIÓN</t>
  </si>
  <si>
    <t>Por Solicitar</t>
  </si>
  <si>
    <t>Servicios de Nube Privada LINEA PAA No 71</t>
  </si>
  <si>
    <t>PENDIENTE</t>
  </si>
  <si>
    <t xml:space="preserve">Software Inventarios LINEA PAA No 72
</t>
  </si>
  <si>
    <t>26111700
81111800
81111802
26111701</t>
  </si>
  <si>
    <t>Garantias extendida ups LINEA PAA No 73</t>
  </si>
  <si>
    <t>81111800
81111500</t>
  </si>
  <si>
    <t xml:space="preserve">Soporte solución hiperconvergencia  LINEA PAA No 74
</t>
  </si>
  <si>
    <t xml:space="preserve">81111800
72101511
81111500 </t>
  </si>
  <si>
    <t xml:space="preserve">Garantía extendida de fábrica y soporte para el sistema de aire acondicionado LINEA PAA No 75
</t>
  </si>
  <si>
    <t>81111500
81111504
81111509</t>
  </si>
  <si>
    <t>Suit IV LINEA PAA No 76</t>
  </si>
  <si>
    <t>Servicios de Información</t>
  </si>
  <si>
    <t>Prestación de servicios profesionales   LINEA PAA No 77</t>
  </si>
  <si>
    <t>Servicio de apoyo para el fortalecimiento de la gestión de las entidades públicas</t>
  </si>
  <si>
    <t>El Departamento Administrativo de la Función Pública cancelará el valor total de cada contrato en CINCO (05) pagos, así: a) Un primer pago por valor de OCHOCIENTOS CUARENTA Y CUATRO MIL QUINIENTOS SESENTA Y CINCO PESOS CON TREINTA Y TRES CENTAVOS ($844.565,33) M/CTE, incluidos todos los costos derivados de la ejecución del contrato, correspondientes al mes de enero 2023. b) TRES (03) pagos mensuales, por valor de SEIS MILLONES TRESCIENTOS TREINTA Y CUATRO MIL DOSCIENTOS CUARENTA PESOS ($6.334.240) M/CTE, incluidos todos los costos derivados de la ejecución del contrato, con corte al último día calendario del correspondiente mes. c) Un (1) pago a la finalización del contrato por la suma de CINCO MILLONES CUATROCIENTOS OCHENTA Y NUEVE MIL SEISCIENTOS SETENTA Y CUATRO PESOS CON SESENTA Y SEIS CENTAVOS ($5.489.674,66) M/CTE, incluidos todos los costos derivados de la ejecución del contrato. Nota: El valor mensualizado de los honorarios de conformidad al análisis del sector para el contrato asciende a la suma de SEIS MILLONES TRESCIENTOS TREINTA Y CUATRO MIL DOSCIENTOS CUARENTA PESOS ($6.334.240,00)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</si>
  <si>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2723 17/01/2023
5523 18/01/2023
7723 19/01/2023</t>
  </si>
  <si>
    <t>El plazo de ejecución del contrato que se suscriba será hasta el día 26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</si>
  <si>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Tramites racionalizados</t>
  </si>
  <si>
    <t>DIRECCION DE PARTICIPACIÓN, TRANSPARENCIA Y SERVICIO AL CIUDADANO</t>
  </si>
  <si>
    <t>Prestación de servicios profesionales   LINEA PAA No 78</t>
  </si>
  <si>
    <t>Global</t>
  </si>
  <si>
    <t>Contratación Directa</t>
  </si>
  <si>
    <t>Inversión</t>
  </si>
  <si>
    <t>AURA ISABEL MORA  amora@funcionpublica.gov.co</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</si>
  <si>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</si>
  <si>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19923 20/02/2023</t>
  </si>
  <si>
    <t>El plazo de ejecución del contrato que se suscriba será hasta el día 28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</si>
  <si>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</si>
  <si>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Dirección de Participación, Transparencia y Servicio al Ciudadano</t>
  </si>
  <si>
    <t xml:space="preserve">GRUPO DE GESTIÓN CONTRACTUAL </t>
  </si>
  <si>
    <t>Prestación de servicios profesionales   LINEA PAA No 79</t>
  </si>
  <si>
    <t xml:space="preserve">GLOBAL </t>
  </si>
  <si>
    <t>CINDY CUBILLOS RUIZ 
ccubillos@funcionpublica.gov.co</t>
  </si>
  <si>
    <t>El Departamento Administrativo de la Función Pública cancelará el valor total de cada contrato en cinco (5) pagos, así: a) Un (1) primer pago por valor de DOS MILLONES CUATROCIENTOS NUEVE MIL OCHENTA Y OCHO PESOS M/CTE. ($2.409.088), incluidos todos los costos derivados de la ejecución del contrato, correspondientes al mes de enero 2023. b) Tres (3) pagos mensuales, por valor de SEIS MILLONES VEINTIDOS MIL SETECIENTOS VEINTE PESOS M/CTE. ($6.022.720) incluidos todos los costos derivados de la ejecución del contrato. c) Un (1) último pago por valor de TRES MILLONES SEISCIENTOS TRECE MIL SEISCIENTOS TREINTA Y DOS PESOS M/CTE. ($3.613.632) incluidos todos los costos derivados de la ejecución del contrato, con corte al último día de ejecución del mes de mayo de 2023. Nota: El valor mensualizado de los honorarios de conformidad al análisis del sector para el contrato asciende a la suma de SEIS MILLONES VEINTIDOS MIL SETECIENTOS VEINTE PESOS M/CTE. ($6.022.720) el cual servirá de base para pagos proporcionales si es el caso.</t>
  </si>
  <si>
    <t>3423 17-01-2023
2823 17-01-2023
4123 17-01-2023</t>
  </si>
  <si>
    <t>El plazo de ejecución del contrato que se suscriba será hasta el día dieciocho (18)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</si>
  <si>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ELENYS BONILLA REINA</t>
  </si>
  <si>
    <t>GRUPO DE GESTION CONTACTUAL</t>
  </si>
  <si>
    <t>Prestación de servicios profesionales   LINEA PAA No 80</t>
  </si>
  <si>
    <t>3523 17-01-2023
2923 17/01/2023
4223 17/01/2023</t>
  </si>
  <si>
    <t>YAJAIRA RICARDO BELEÑO</t>
  </si>
  <si>
    <t>Prestación de servicios profesionales   LINEA PAA No 81</t>
  </si>
  <si>
    <t>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</si>
  <si>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3623 17-01-2023
3023 17-01-2023
4323 17-01-2023</t>
  </si>
  <si>
    <t>Prestación de servicios profesionales   LINEA PAA No 82</t>
  </si>
  <si>
    <t>El Departamento Administrativo de la Función Pública cancelará el valor total de cada contrato en cinco (5) pagos, así: a) Un (1) primer pago por valor UN MILLON SEISCIENTOS MIL PESOS M/CTE. ($1.600.000), incluidos todos los costos derivados de la ejecución del contrato, correspondientes al mes de enero 2023. b) Tres (3) pagos mensuales, por valor de CUATRO MILLONES DE PESOS M/CTE. ($4.000.000) incluidos todos los costos derivados de la ejecución del contrato. c) Un (1) último pago por valor DE DOS MILLONES CUATROCIENTOS MIL PESOS M/CTE. ($2.400.000) incluidos todos los costos derivados de la ejecución del contrato, con corte al último día de ejecución del mes de mayo de 2023.
Nota: El valor mensualizado de los honorarios de conformidad al análisis del sector para el contrato asciende a la
suma de CUATRO MILLONES DE PESOS M/CTE. ($4.000.000) el cual servirá de base para pagos proporcionales
si es el caso.</t>
  </si>
  <si>
    <t>3723 17-01-2023
3123 17/01/2023
4423 17/01/2023</t>
  </si>
  <si>
    <t xml:space="preserve">El plazo de ejecución del contrato que se suscriba será hasta el día dieciocho (18) de mayo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</si>
  <si>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de apoyo a la gestión LINEA PAA No 83</t>
  </si>
  <si>
    <t>El Departamento Administrativo de la Función Pública cancelará el valor total de cada contrato en cinco (5) pagos, así: a) Un (1) primer pago por valor de OCHOCIENTOS TREINTA MIL SEISCIENTOS OCHENTA PESOS M/CTE. ($830.680), incluidos todos los costos derivados de la ejecución del contrato, correspondientes al mes de enero 2023. b) Tres (3) pagos mensuales, por valor de DOS MILLONES SETENTA Y SEIS MIL SETECIENTOS PESOS ($2.076.700) incluidos todos los costos derivados de la ejecución del contrato. c) Un (1) último pago por valor de UN MILLÓN DOSCIENTOS CUARENTA Y SEIS MIL VEINTE PESOS M/CTE. ($1.246.020) incluidos todos los costos derivados de la ejecución del contrato, con corte al último día de ejecución del mes de mayo de 2023. Nota: El valor mensualizado de los honorarios de conformidad al análisis del sector para el contrato asciende a la suma de DOS MILLONES SETENTA Y SEIS MIL SETECIENTOS PESOS ($2.076.700) el cual servirá de base para pagos proporcionales si es el caso.</t>
  </si>
  <si>
    <t>3823 17-01-2023
3223 17/01/2023
4523 17/01/2023</t>
  </si>
  <si>
    <t>ANDRES ELOY GUTIERREZ BAUTE</t>
  </si>
  <si>
    <t xml:space="preserve">GRUPO DE GESTIÓN FINANCIERA </t>
  </si>
  <si>
    <t>Prestación de servicios de apoyo a la gestión LINEA PAA No 84</t>
  </si>
  <si>
    <t>SERGIO LUIS RODRIGUEZ
srodriguez@funcionpublica.gov.co</t>
  </si>
  <si>
    <t>El Departamento Administrativo de la Función Pública pagará el valor total del contratoen cinco (5) pagos, así: a) Un (1) primer pago mensual, por valor de OCHOCIENTOS SETENTA Y CINCO MIL SETECIENTOS DIECISIETE PEOS M/CTE (875.717) incluidos todos los costos derivados de la ejecución del contrato, con corte al último día calendario del correspondiente mes. b) Tres (3) pagos mensuales, por valor de DOS MILLONES TRESCIENTOS OCHENTA Y OCHO MIL TRESCIENTOS VEINTE PESOS M/CTE ($2.388.320), incluidos todos los costos derivados de la ejecución del contrato, con corte al último día calendario del correspondiente mes. c) Un (1) último pago, por valor de UN MILLÓN QUINIENTOS DOCE MIL SEISCIENTOS TRES PESOS M/CTE ($1.512.603), incluidos todos los costos derivados de la ejecución delcontrato. Nota: El valor mensualizado de los honorarios de conformidad al análisis del sector para el contrato asciende a la suma de DOS MILLONES CUATROCIENTOS TREINTA Y SEIS MIL OCHENTA Y SEIS PESOSM/CTE ($2.436.086)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</si>
  <si>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3323 17/01/2023
5023 18/01/2023
5723 18/01/2023</t>
  </si>
  <si>
    <t>El plazo de ejecución del contrato que se suscriba será a partir del día 20 de enero del año 2023 hasta el día 19 del mes de mayo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</si>
  <si>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SERGUIO LUIS RODRIGUEZ SOCARRAS</t>
  </si>
  <si>
    <t>GRUPO DE GESTION FINANCIERA</t>
  </si>
  <si>
    <t>Prestación de servicios profesionales   LINEA PAA No 85</t>
  </si>
  <si>
    <t>Prestación de servicios profesionales   LINEA PAA No 86</t>
  </si>
  <si>
    <t>SANDRA MONICA GAVILAN
sgavilan@funcionpublica.gov.co</t>
  </si>
  <si>
    <t>Prestación de servicios profesionales   LINEA PAA No 87</t>
  </si>
  <si>
    <t xml:space="preserve">JUDY MAGALI RODRIGUEZ SANTANA
Ext. 111 jsantana@funcionpublica.gov.co  </t>
  </si>
  <si>
    <t>CPS-143-2023</t>
  </si>
  <si>
    <t>ANA JULIA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</si>
  <si>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</si>
  <si>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El Departamento Administrativo de la Función Pública cancelará el valor total del contrato en uno (1) pago, así: a) Un (1) pago a la finalización del contrato (30 de junio del 2023), por la sumade CUATRO MILLONES DOSCIENTOS TREINTA Y SEIS MIL SEISCIENTOS SETENTA Y DOS PESOS ($4.236.672) M/CTE incluidos todos los costos derivados de la ejecución del contrato. Nota: El valor mensualizado de los honorarios de conformidad al análisis del sector para el contrato asciende a la suma de CUATRO MILLONES DOSCIENTOS TREINTA Y SEIS MIL SEISCIENTOS SETENTA Y DOS PESOS ($4.236.672)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</si>
  <si>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11223 26-01-2023</t>
  </si>
  <si>
    <t>El plazo de ejecución del contrato que se suscriba será hasta el día treinta (30)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</si>
  <si>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JUDY MAGALI RODRIGUEZ SANTANA</t>
  </si>
  <si>
    <t>Entidades asesoradas en rendición de cuentas, participación, transparencia y servicio al ciudadano</t>
  </si>
  <si>
    <t>Prestación de servicios   LINEA PAA No 88</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</si>
  <si>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
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</si>
  <si>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16423 16/02/2023</t>
  </si>
  <si>
    <t>Documento de Gobernanza institucional e intersectorial</t>
  </si>
  <si>
    <t>Prestación de servicios   LINEA PAA No 89</t>
  </si>
  <si>
    <t xml:space="preserve">GERARDODUQUE gduqeu@funcionpublica.gov.co </t>
  </si>
  <si>
    <t>Prestación de servicios profesionales   LINEA PAA No 90</t>
  </si>
  <si>
    <t>El Departamento Administrativo de la Función Pública cancelará el valor total de cada contrato en cinco (5) pagos, así: a)Un (1) primer pago por valor de TRES MILLONES SEISCIENTOS TREINTA Y DOS MIL NOVECIENTOS CUARENTA Y SEIS PESOS M/CTE. ($3.632.946) incluidos todos los costos derivados de la ejecución del contrato, correspondientes al mes de febrero de 2023. b) Tres (3) pagos mensuales, por valor de CINCO MILLONES CIENTO OCHENTA Y NUEVE MIL NOVECIENTOS VEINTITRÉS PESOS M/CTE. ($5.189.923) incluidos todos los costos derivados de la ejecución del contrato. F. Versión 11 Si este documento se encuentra impreso no se garantiza su vigencia. Fecha: 2023-01-03 La versión vigente reposa en el Sistema Integrado de Planeación y Gestión (Intranet). 7 Estudios previos – Modalidad de Selección Contratación Directa. c) Un (1) último pago por valor de UN MILLÓN QUINIENTOS CINCUENTA Y SEIS MIL NOVECIENTOS SETENTA Y SIETE PESOS M/CTE. ($1.556.977) INCLUIDOS TODOS LOS COSTOS DERIVADOS DE LA EJECUCIÓN del contrato, con corte del mes de junio de 2023. Nota: El valor mensualizado de los honorarios de conformidad al análisis del sector para el contrato asciende a la suma de CINCO MILLONES CIENTO OCHENTA Y NUEVE MIL NOVECIENTOS VEINTITRÉS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</si>
  <si>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8923 24/01/2023</t>
  </si>
  <si>
    <t>El plazo de ejecución del contrato será a hasta el día 09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</si>
  <si>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RICARO ERASMO CORRALES RIVERA</t>
  </si>
  <si>
    <t>GRUPO DE GESTIÓN HUMANA</t>
  </si>
  <si>
    <t>Prestación de servicios profesionales   LINEA PAA No 91</t>
  </si>
  <si>
    <t>Prestación de servicios profesionales   LINEA PAA No 92</t>
  </si>
  <si>
    <t>Prestación de servicios profesionales   LINEA PAA No 93</t>
  </si>
  <si>
    <t>El Departamento Administrativo de la Función Pública cancelará el valor total de cada contrato en cinco (5 pagos) pagos, así: a. Un primer pago por un valor TRESCIENTOS NOVENTA Y CINCO MIL CUATROCIENTOS VEINTIDÓS PESOS M/CTE, incluidos todos los costos derivados de la ejecución del contrato, con corte al último día calendario del mes de enero de 2023. b. Tres (3) pagos mensuales, por valor de DOS MILLONES NOVECIENTOS SESENTA Y CINCO MIL SEISCIENTOS SETENTA PESOS ($2.965.670) M/CTE. incluidos todos los costos derivados de la ejecución del contrato, con corte al último día calendario del correspondiente mes. c. Un último pago por un valor DOS MILLONES QUINIENTOS SETENTA MIL DOSCIENTOS CUARENTA Y SIETE PESOS ($2.570.247) M/CTE, incluidos todos los costos derivados de la ejecución del contrato, con corte al último día laborado. Nota: El valor Mensualizado de los honorarios de conformidad al análisis del sector para el contrato asciende a la suma de DOS MILLONES NOVECIENTOS SESENTA Y CINCO MIL SEISCIENTOS SETENTA PESOS ($2.965.670)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</si>
  <si>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6223 19/01/2023</t>
  </si>
  <si>
    <t>El plazo de ejecución del contrato que se suscriba será hasta el veintiséis (26) de mayo del 2023, previa expedición del registro presupuestal y la constancia de afiliación a la respectiva Administradora de Riesgos Laborales.</t>
  </si>
  <si>
    <t>GRUPO DE GESTIÓN ADMINISTRATIVA</t>
  </si>
  <si>
    <t>Prestación de servicios profesionales   LINEA PAA No 94</t>
  </si>
  <si>
    <t>Prestación de servicios de peritazgo y de avalúo comercial para vehículos de la entidad LINEA PAA 95</t>
  </si>
  <si>
    <t xml:space="preserve">GRUPO DE SERVICIO AL CIUDADANO </t>
  </si>
  <si>
    <t>Prestación de servicios profesionales   LINEA PAA No 96</t>
  </si>
  <si>
    <t>DARIO ALEXANDER SANCHEZ URREGO 
dsanchezu@funcionpublica.gov.co</t>
  </si>
  <si>
    <t xml:space="preserve">El Departamento Administrativo de la Función Pública cancelará el valor total de cada contrato en CINCO (5) pagos, así: a) Un (1) pago por valor de DOS MILLONES TREINTA MIL SETENTA Y DOS PESOS M/TE ($2.030.072) incluidos todos los costos derivados de la ejecución del contrato, correspondientes al mes de febrero. b) Tres (3) pagos por valor de DOS MILLONES SEISCIENTOS CUARENTA Y SIETE MIL NOVECIENTOS VEINTE PESOS M/TE ($2.647.920) incluidos todos los costos derivados de la ejecución del contrato, correspondientes a los meses de marzo y abril. c) Un pago por valor de SEISCIENTOS DIECISIETE MIL OCHOCIENTOS CUARENTA Y OCHO PESOS M/TE ($617.848) incluidos todos los costos derivados de la ejecución del contrato, correspondientes al mes de junio. Nota: El valor mensualizado de los honorarios de conformidad al análisis del sector para el contrato asciende a la suma de, la suma de DOS MILLONES SEISCIENTOS CUARENTA Y SIETE MIL NOVECIENTOS VEINTE PESOS M/TE ($2.647.920),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</si>
  <si>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5423 18/01/2023</t>
  </si>
  <si>
    <t>El plazo de ejecución del contrato que se suscriba será hasta el día 7 del mes de junio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</si>
  <si>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DARIO ALEXANDER SANCHES URREGO</t>
  </si>
  <si>
    <t>GRUPO DE SERVICIO AL CIUDADANO INSTITUCIONAL</t>
  </si>
  <si>
    <t>Prestación de servicios profesionales   LINEA PAA No 97</t>
  </si>
  <si>
    <t>Prestación de servicios profesionales   LINEA PAA No 98</t>
  </si>
  <si>
    <t xml:space="preserve">El Departamento Administrativo de la Función Pública cancelará el valor total de cada contrato en CUATRO (4) pagos, así: a) Cuatro pagos por valor de CINCO MILLONES SEISCIENTOS SIETE MIL TRESCIENTOS SESENTA PESOS M/TE ($5.607.360 C/TE), incluidos todos los costos derivados de la ejecución del contrato, correspondientes a los meses de febrero, marzo, abril y mayo. Nota: El valor mensualizado de los honorarios de conformidad al análisis del sector para el contrato asciende a la suma de CINCO MILLONES SEISCIENTOS SIETE MIL TRESCIENTOS SESENTA PESOS M/TE ($5.607.360 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1. Informe de seguimiento a las actividades por el período a pagar (en el formato Presentación de informes de contratistas prestación de servicios profesionales o de apoyo a la gestión).2. Documentos que el supervisor considere necesarios para validar la ejecución 
técnica del contrato (entregables, documentos soporte o productos, de acuerdo al 
contrato suscrito). 
3. Factura electrónica si la persona es responsable de IVA en su RUT y el código CUFE 
para la validación de la factura ante la DIAN, asimismo cumplir con los requisitos 
señalados en el artículo 617 del Estatuto Tributario. 
4. Planilla de pago del Sistema Seguridad Social Integral en Salud, pensiones y riesgos 
laborales. 
5.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6.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</si>
  <si>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5123 18/01/2023</t>
  </si>
  <si>
    <t xml:space="preserve">El plazo de ejecución del contrato que se suscriba será hasta el día 31 del mes de mayo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</si>
  <si>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99</t>
  </si>
  <si>
    <t xml:space="preserve">El Departamento Administrativo de la Función Pública cancelará el valor total de cada contrato en CINCO (5) pagos, así: a) Un primer pago por valor de CINCO MILLONES TRESCIENTOS TREINTA Y OCHO MIL DOSCIENTOS SEIS PESOS CON CINCUENTA Y TRES CENTAVOS ($5.338.206,53), incluidos todos los costos derivados de la ejecución del contrato, correspondientes al mes de febrero 2023 b) TRES (3) pagos mensuales, por valor de CINCO MILLONES SETECIENTOS DIECINUEVE MIL QUINIENTOS SIETE PESOS ($5.719.507) M/CTE, incluidos todos los costos derivados de la ejecución del contrato, con corte al último día calendario del correspondiente mes. c) Un (1) pago a la finalización del contrato por la suma de TRESCIENTOS OCHENTA Y UN MIL TRESCIENTOS PESOS CON CINCO CENTAVOS ($381.300,5) M/CTE, incluidos todos los costos derivados de la ejecución del contrato.Nota: El valor mensualizado de los honorarios de conformidad al análisis del sector 
para el contrato asciende a la suma de CINCO MILLONES SETECIENTOS 
DIECINUEVE MIL QUINIENTOS SIETE PESOS ($5.719.507)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</si>
  <si>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5223 18/01/2023</t>
  </si>
  <si>
    <t>El plazo de ejecución del contrato será hasta el día 2 de junio de 2023,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</si>
  <si>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100</t>
  </si>
  <si>
    <t>Prestación de servicios de apoyo a la gestión LINEA PAA No 101</t>
  </si>
  <si>
    <t>Prestación de servicios profesionales LINEA PAA No 102</t>
  </si>
  <si>
    <t>El Departamento Administrativo de la Función Pública cancelará el valor total de cada contrato en CINCO (5) pagos, así: a) Un primer pago por valor de TRESCIENTOS CINCUENTA Y TRES MIL CINCUENTA Y SEIS PESOS M/TE ($353.056 m/te), incluidos todos los costos derivados de la ejecución del contrato, correspondientes al mes de ENERO 2023 b) TRES (3) pagos mensuales, por valor de DOS MILLONES DOSCIENTOS DIECIOCHO MIL TRECIENTOS TREINTA Y SEIS ($ 2.118.336) PESOS M/CTE, incluidos todos los costos derivados de la ejecución del contrato, con corte al último día calendario del correspondiente mes. c) Un (1) pago a la finalización del contrato por la suma de UN MILLÓN SETECIENTOS SESENTA Y CINCO MIL DOSCIENTOS OCHENTA PESOS M/CTE ($1.765.280 m/cte), incluidos todos los costos derivados de la ejecución del contrato. Nota: El valor mensualizado de los honorarios de conformidad al análisis del sector para el contrato asciende a la suma de DOS MILLONES DOSCIENTOS DIECIOCHO MIL TRECIENTOS TREINTA Y SEIS ($ 2.118.336) PESOS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</si>
  <si>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5323 18/01/2023</t>
  </si>
  <si>
    <t>El plazo de ejecución del contrato que se suscriba será hasta el día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</si>
  <si>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103</t>
  </si>
  <si>
    <t>Prestación de servicios de apoyo a la gestión LINEA PAA No 104</t>
  </si>
  <si>
    <t>El Departamento Administrativo de la Función Pública cancelará el valor total de cada contrato en CUATRO (4) pagos, así: a) Cuatro pagos por valor de DOS MILLONES CUATROCIENTOS UN MIL CUATROCIENTOS TRECE PESOS M/TE ($2.401.413), incluidos todos los costos derivados de la ejecución del contrato, correspondientes a los meses de marzo, abril, mayo y junio. Nota: El valor mensualizado de los honorarios de conformidad al análisis del sector para el contrato asciende a la suma de, la suma de DOS MILLONES CUATROCIENTOS UN MIL CUATROCIENTOS TRECE PESOS M/TE ($2.401.413),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</si>
  <si>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12423 31/01/2023</t>
  </si>
  <si>
    <t>El plazo de ejecución del contrato que se suscriba será hasta el día 30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</si>
  <si>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105</t>
  </si>
  <si>
    <t>Prestación de servicios profesionales   LINEA PAA No 106</t>
  </si>
  <si>
    <t>Prestación de servicios profesionales Diseñador web - página web LINEA PAA No 107</t>
  </si>
  <si>
    <t>El Departamento Administrativo de la Función Pública cancelará el valor total de cada contrato en cinco (5) pagos, así: a) Un primer pago por valor de TRES MILLONES OCHOCIENTOS NOVENTA MIL SEISCIENTOS SETENTA Y SEIS PESOS ($3´890.676) M/CTE, incluidos todos los costos derivados de la ejecución del contrato, correspondientes a los días de servicio realmente prestado del mes de febrero de 2023. b) Tres (3)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DOS MILLONES DOSCIENTOS CINCUENTA Y DOS MIL CUATROCIENTOS NOVENTA Y OCHO PESOS ($2´252.498) M/CTE, incluidos todos los costos derivados de la ejecución del contrato. Nota: El valor mensualizado de los honorarios de conformidad al análisis del sector para el contrato asciende a la suma SEIS MILLONES CIENTO CUARENTA Y TRES MIL CIENTO SETENTA Y CUATRO PESOS ($6´143.174)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</si>
  <si>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8523 23/01/2023</t>
  </si>
  <si>
    <t>El plazo de ejecución del contrato que se suscriba será hasta el día once (11)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</si>
  <si>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DANIEL CANAL FRANCO</t>
  </si>
  <si>
    <t xml:space="preserve">OFICINA ASESORA DE COMUNICACIONES </t>
  </si>
  <si>
    <t>82101800
82101801
82111900
82111901
83121700
83121701
83121702
83121703</t>
  </si>
  <si>
    <t>Servicio de Monitoreos de medios de comunicación  y redes sociales. LINEA PAA No 108</t>
  </si>
  <si>
    <t xml:space="preserve">MINIMA CUANTÍA </t>
  </si>
  <si>
    <t>Prestación de servicios profesionales   LINEA PAA No 109</t>
  </si>
  <si>
    <t>El plazo de ejecución del contrato que se suscriba será hasta el día siete (7) de junio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</si>
  <si>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9523 25/01/2023</t>
  </si>
  <si>
    <t>EDWIN ALBERTO VARGAS ANTONLINEZ</t>
  </si>
  <si>
    <t>Prestación de servicios profesionales   LINEA PAA No 110</t>
  </si>
  <si>
    <t>El Departamento Administrativo de la Función Pública cancelará el valor total de cada contrato en cinco (5) pagos, así: a) Un primer pago por valor de SEIS MILLONES DOSCIENTOS NOVENTA Y CINCO MIL CIEN PESOS ($6.295.100) M/CTE, con corte al último día calendario del mes de febrero de 2023. b) Tres (3) pagos mensuales, por valor de OCHO MILLONES DOSCIENTOS ONCE MIL PESOS ($8.211.000) M/CTE, con corte al último día calendario del correspondiente mes. c) Un (1) pago a la finalización del contrato por la suma de UN MILLÓN NOVECIENTOS QUINCE MIL NOVECIENTOS PESOS ($1.915.900) MCTE incluidos todos los costos derivados de la ejecución del contrato. Nota: El valor mensualizado de los honorarios de conformidad al análisis del sector para el contrato asciende a la suma de OCHO MILLONES DOSCIENTOS ONCE MIL PESOS ($8.211.000)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</si>
  <si>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9423 25/01/2023</t>
  </si>
  <si>
    <t>El plazo de ejecución del contrato que se suscriba será hasta el día siete (7)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</si>
  <si>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LUCY EDITH VILLARRAGA</t>
  </si>
  <si>
    <t>Prestación de servicios profesionales   LINEA PAA No 111</t>
  </si>
  <si>
    <t>El Departamento Administrativo de la Función Pública cancelará el valor total de cada contrato en cinco (5) pagos, así: a) Un primer pago por valor de CINCO MILLONES NOVECIENTOS SESENTA Y OCHO MIL CUARENTA PESOS ($5.968.040) M/CTE, con corte al último día calendario del mes de febrero de 2023.b) Tres (3) pagos mensuales, por valor de SIETE MILLONES SETECIENTOS 
OCHENTA Y CUATRO MIL CUATROCIENTOS PESOS ($7.784.400) M/CTE, con 
corte al último día calendario del correspondiente mes. 
c) Un (1) pago a la finalización del contrato por la suma de UN MILLÓN OCHOCIENTOS 
DIECISÉIS MIL TRECIENTOS SESENTA PESOS ($1.816.360) M/CTE, incluidos 
todos los costos derivados de la ejecución del contrato.
Nota: El valor mensualizado de los honorarios de conformidad al análisis del sector para 
el contrato asciende a la suma de SIETE MILLONES SETECIENTOS OCHENTA Y 
CUATRO MIL CUATROCIENTOS PESOS ($7.784.400)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</si>
  <si>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9323 25/01/2023</t>
  </si>
  <si>
    <t>FRANCISCO JOSE URBINA SUAREZ</t>
  </si>
  <si>
    <t>Prestación de servicios profesionales   LINEA PAA No 112</t>
  </si>
  <si>
    <t>El Departamento Administrativo de la Función Pública cancelará el valor total de cada contrato en cinco (5) pagos, así: a) Un primer pago por valor de TRES MILLONES CUATRO MIL QUINIENTOS SIETE PESOS ($3.004.507), incluidos todos los costos derivados de la ejecución del contrato, correspondientes al mes de febrero de 2023. b) Tres (3) pagos mensuales, por valor de TRES MILLONES NOVECIENTOS DIECIOCHO MIL NOVECIENTOS VEINTIDÓS PESOS ($3.918.922) M/CTE, incluidos todos los costos derivados de la ejecución del contrato, con corte al último día calendario del correspondiente mes. c) Un (1) pago a la finalización del contrato por la suma de NOVECIENTOS CATORCE MIL CUATROCIENTOS QUINCE PESOS ($914.415) M/CTE, incluidos todos los costos derivados de la ejecución del contrato. Nota: El valor mensualizado de los honorarios de conformidad al análisis del sector para el contrato asciende a la suma de TRES MILLONES NOVECIENTOS DIECIOCHO MIL NOVECIENTOS VEINTIDÓS PESOS ($3.918.922)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</si>
  <si>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9223 25/01/2023</t>
  </si>
  <si>
    <t>ASTRID RUIZ ZAMUDIO</t>
  </si>
  <si>
    <t>DIRECCIÓN DE GESTIÓN Y DESEMPEÑO INSTITUCIONAL</t>
  </si>
  <si>
    <t>Prestación de servicios profesionales   LINEA PAA No 113</t>
  </si>
  <si>
    <t>Hugo Armando Pérez hperez@funcionpublica.gov.co</t>
  </si>
  <si>
    <t>Prestación de servicios profesionales   LINEA PAA No 114</t>
  </si>
  <si>
    <t>Documentos Normativos</t>
  </si>
  <si>
    <t>Prestación de servicios profesionales en la Direción Jurídica de Función Pública. LINEA PAA No. 115</t>
  </si>
  <si>
    <t>ARMANDO LÓPEZ
alopez@funcionpublica.gov.co</t>
  </si>
  <si>
    <t xml:space="preserve">El Departamento Administrativo de la Función Pública cancelará el valor total en once (11) pagos, así: a) Un primer (1) pago, por valor de SEIS MILLONES QUINIENTOS SETENTA Y CUATRO MIL SETECIENTOS CINCUENTA Y SEIS PESOS ($6.574.756) M/CTE, incluidos todos los costos derivados de la ejecución del contrato. b) Nueve (09) pagos mensuales, por valor de NUEVE MILLONES OCHOCIENTOS SESENTA Y DOS MIL CIENTO TREINTA Y CINCO PESOS ($9.862.135) M/CTE, incluidos todos los costos derivados de la ejecución del contrato, con corte al último día calendario del correspondiente mes.c) Un (1) pago a la finalización del contrato por la suma de TRES MILLONES
DOSCIENTOS OCHENTA Y SIETE MIL TRESCIENTOS SETENTA Y OCHO PESOS
($3.287.378) M/CTE, incluidos todos los costos derivados de la ejecución del contrato.
Nota: El valor mensualizado de los honorarios de conformidad al análisis del sector para el
contrato asciende a la suma de NUEVE MILLONES OCHOCIENTOS SESENTA Y DOS
MIL CIENTO TREINTA Y CINCO PESOS ($9.862.135)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</si>
  <si>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11623 31/01/2023</t>
  </si>
  <si>
    <t>El plazo de ejecución del contrato será de diez (10) meses, contados a partir de la fecha de suscripción del acta de inicio, previa expedición del registro presupuestal, aprobación de la garantía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</si>
  <si>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</si>
  <si>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Prestación de servicios profesionales en la Direción Jurídica de Función Pública. LINEA PAA No. 116</t>
  </si>
  <si>
    <t>El Departamento Administrativo de la Función Pública cancelará el valor total de cada contrato en diez (10) pagos, así:a. Un (1) pago mensual, por valor de DOS MILLONES SETECIENTOS NOVENTA Y
OCHO MIL SEISCIENTOS CINCUENTA Y SEIS PESOS ($2.798.656) M/CTE,
incluidos todos los costos derivados de la ejecución del contrato, con corte al último día
calendario del correspondiente mes.
b. OCHO (8)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</si>
  <si>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11723 31/01/2023</t>
  </si>
  <si>
    <t>El plazo de ejecución del contrato que se suscriba será hasta el quince (15) de diciembre,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</si>
  <si>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117</t>
  </si>
  <si>
    <t>El Departamento Administrativo de la Función Pública cancelará el valor total del contrato en ONCE (11) pagos, así: a) Un (1) pago mensual, por valor de UN MILLON NOVECIENTOS TREINTA Y SIETE MIL QUINIENTOS TREINTA Y UN PESOS ($1.937.531) M/CTE, incluidos todos los costos derivados de la ejecución del contrato, con corte al último día calendario del correspondiente mes. b) NUEVE (9)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</si>
  <si>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11823 31/01/2023</t>
  </si>
  <si>
    <t>El plazo de ejecución del contrato que se suscriba será a partir del veinte (20) de febrero de 2023 hasta el día quince (15)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</si>
  <si>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118</t>
  </si>
  <si>
    <t>Prestación de servicios profesionales   LINEA PAA No 119</t>
  </si>
  <si>
    <t>El Departamento Administrativo de Función Pública cancelará el valor del contrato en cinco (5) pagos, así: a) Un primer pago por valor de CUATRO MILLONES NOVECIENTOS CINCUENTA Y TRES MIL TRECIENTOS SETENTA Y CINCO PESOS CON SESENTA CENTAVOS ($4.953.375,7) M/CTE, con corte al último día calendario del mes de febrero de 2022. b) Tres (3) pagos mensuales, por valor de SEIS MILLONES CUATROCIENTOS SESENTA MIL NOVECIENTOS VEINTICINCO PESOS CON OCHENTA CENTAVOS ($6.460.924,80) M/CTE, con corte al último día calendario del correspondiente mes. c) Un (1) pago a la finalización del contrato por la suma de UN MILLÓN QUINIENTOS SIETE MIL QUINIENTOS CUARENTA Y NUEVE PESOS CON DIEZ CENTAVOS ($1.507.549,1) M/CTE. Nota: El valor mensualizado de los honorarios de conformidad al análisis del sector para el contrato asciende a la suma de SEIS MILLONES CUATROCIENTOS SESENTA MIL NOVECIENTOS VEINTE CINCO PESOS ($6.460.925)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</si>
  <si>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9123 25/01/2023</t>
  </si>
  <si>
    <t>Nube Pública. LINEA PAA No 120</t>
  </si>
  <si>
    <t>Soporte Oracle LINEA PAA No 121</t>
  </si>
  <si>
    <t>43222500
81111800</t>
  </si>
  <si>
    <t>SOC/SIEM LINEA PAA No 122</t>
  </si>
  <si>
    <t>81111500
81112200</t>
  </si>
  <si>
    <t xml:space="preserve"> FURAG LINEA PAA No 123</t>
  </si>
  <si>
    <t>SIGEP II LINEA PAA No 124</t>
  </si>
  <si>
    <t>81112000
81111500</t>
  </si>
  <si>
    <t>Soporte Heinsohn  LINEA PAA No 125</t>
  </si>
  <si>
    <t>81111500
81111800
81112200</t>
  </si>
  <si>
    <t>Herramienta para almacenamiento distribuido de archivos Cloudera- SIGEP II LINEA PAA No 126</t>
  </si>
  <si>
    <t>Suscripcion y Licenciamiento de la herramienta de Portales Liferay LINEA PAA No 127</t>
  </si>
  <si>
    <t>Suit IV LINEA PAA No 128</t>
  </si>
  <si>
    <t xml:space="preserve">Documento Metodológico </t>
  </si>
  <si>
    <t>DIRECCIÓN DE GESTIÓN DEL CONOCIMIENTO</t>
  </si>
  <si>
    <t>Prestación de servicios profesionales   LINEA PAA No 129</t>
  </si>
  <si>
    <t>PAULO ALBERTO MOLINA BOLÍVAR
pmolina@funcionpublica.gov.co</t>
  </si>
  <si>
    <t>Transmisiones</t>
  </si>
  <si>
    <t>Prestación de servicios profesionales Transmisiones streaming LINEA No 130</t>
  </si>
  <si>
    <t>El Departamento Administrativo de la Función Pública cancelará el valor total de cada contrato en cinco (5) pagos, así: a) Un primer pago por valor de TRES MILLONES QUINIENTOS TREINTA Y NUEVE MIL SESENTA Y SEIS PESOS ($3´539.066) M/CTE, incluidos todos los costos derivados de la ejecución del contrato, correspondientes a los días de servicio realmente prestado del mes de febrero de 2023. b) Tres (3) pagos mensuales, por valor de CINCO MILLONES QUINIENTOS OCHENTA Y OCHO MIL PESOS ($5.588.000) M/CTE, incluidos todos los costos derivados de la ejecución del contrato, con corte al último día calendario del correspondiente mes. c) Un (1) pago a la finalización del contrato por la suma de DOS MILLONES CUARENTA Y OCHO MIL NOVECIENTOS TREINTA Y CUATRO PESOS ($2´048.934) M/CTE, incluidos todos los costos derivados de la ejecución del contrato. Nota: El valor mensualizado de los honorarios de conformidad al análisis del sector para el contrato asciende a la suma de CINCO MILLONES QUINIENTOS OCHENTA Y OCHO MIL PESOS ($5.588.000)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</si>
  <si>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12623 31/01/2023</t>
  </si>
  <si>
    <t>Prestación de servicios profesionales   LINEA PAA No 131</t>
  </si>
  <si>
    <t>El Departamento Administrativo de la Función Pública cancelará el valor total de cada contrato en cinco (5) pagos, así: a) Un (1) primer pago por valor OCHOCIENTOS CUATRO MIL NOVECIENTOS SESENTA Y OCHO PESOS M/CTE ($ 804.968), incluidos todos los costos derivados de la ejecución del contrato, correspondientes al mes de enero del 2023. b) Tres (3) pagos mensuales, por valor de CUATRO MILLONES VEINTI CUATRO MIL OCHOCIENTOS TREINTA Y OCHO PESOS M/CTE ($4.024.838,00), incluidos todos los costos derivados de la ejecución del contrato, con corte al último día calendario del correspondiente mes. c) Un (1) pago a la finalización del contrato por la suma de TRES MILLONES DOSCIENTOS DIECINUEVE MIL OCHOCIENTOS SETENTA PESOS ($ 3.219.870) M/CTE, incluidos todos los costos derivados de la ejecución del contrato. Nota: El valor mensualizado de los honorarios de conformidad al análisis del sector para el contrato asciende a la suma de Cuatro millones veinte y cuatro ochocientos treinta y ocho pesos M/CTE ($4.024.838,00),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</si>
  <si>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7823 19/01/2023</t>
  </si>
  <si>
    <t>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</si>
  <si>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OLGA LUCIA ARANGO BARBARAN</t>
  </si>
  <si>
    <t>OFICINA ASESORA DE PALNEACIÓN</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</si>
  <si>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</si>
  <si>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132</t>
  </si>
  <si>
    <t xml:space="preserve">ENERO </t>
  </si>
  <si>
    <t>rcorrales@funcionpublica.gov.co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</si>
  <si>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servicio efectivamente entregado, previo cumplimiento de los trámites administrativos y financieros a que haya lugar. Función Pública como requisito previo para autorizar el pago del Contrato,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En cada caso los valores incluyen impuestos y demás gastos asociados a la ejecución del contrato.</t>
  </si>
  <si>
    <t>8223 23/01/2023</t>
  </si>
  <si>
    <t>El plazo de ejecución del contrato será hasta el quince (15) de diciembre de 2023, o hasta agotar el presupuesto, lo primero que ocurra, contado a partir del perfeccionamiento del mismo, registro presupuestal y aprobación de pólizas.</t>
  </si>
  <si>
    <t>Prestación de servicios profesionales LINEA PAA No 133</t>
  </si>
  <si>
    <t>El Departamento Administrativo de la Función Pública cancelará el valor total de cada contrato en cinco (5) pagos, así: a) Un (1) primer pago por valor de DOS MILLONES DOSCIENTOS CINCUENTA Y DOS MIL CUATROCIENTOS TREINTA Y TRES PESOS M/CTE ($ 2.252.433), incluidos todos los costos derivados de la ejecución del contrato, correspondientes al mes de enero del 2023. b) Tres (3) pagos mensuales, por valor de SEIS MILLONES CIENTO CUARENTA Y TRES MIL PESOS M/CTE ($6.143,000,00), incluidos todos los costos derivados de la ejecución del contrato, con corte al último día calendario del correspondiente mes. c) Un (1) pago a la finalización del contrato por la suma de TRES MILLONES OCHOCIENTOS NOVENTA MIL QUINIENTOS SESETA Y SIETE PESOS M/CTE ($ 3.890.567) M/CTE, incluidos todos los costos derivados de la ejecución del contrato. Nota: El valor mensualizado de los honorarios de conformidad al análisis del sector para el contrato asciende a la suma de SEIS MILLONES CIENTO CUARENTA Y TRES MIL PESOS M/CTE ($6.143,000,00)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</si>
  <si>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6023 18/01/2023</t>
  </si>
  <si>
    <t xml:space="preserve">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</si>
  <si>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KAROL WILFREDO CAMARGO BARGAS</t>
  </si>
  <si>
    <t>Prestación de servicios profesionales LINEA PAA No 134</t>
  </si>
  <si>
    <t>El Departamento Administrativo de la Función Pública cancelará el valor total de cada contrato en cinco (5) pagos, así: a) Un (1) primer pago por valor de DOS MILLONES NOVENTA Y SIETE MIL CINENTO CINCUENTA Y TRES PESOS MCTE ($ 2.097.153,00),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TRES MILLONES SEICIENTOS VEINTI DOS MIL TRECIENTOS CINCUENTA Y CUATRO PESOS M/CTE ($ 3.622.354,00) M/CTE, incluidos todos los costos derivados de la ejecución del contrato. Nota: El valor mensualizado de los honorarios de conformidad al análisis del sector para el contrato asciende a la suma de CINCO MILLONES SETECIENTOS DIECINUEVE MIL QUINIENTOS SIETE PESOS M/CTE ($5.719.507)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</si>
  <si>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5823 18/01/2023</t>
  </si>
  <si>
    <t xml:space="preserve">El plazo de ejecución del contrato que se suscriba será hasta el día 19 de mayo del 2023, para su ejecución se requiere de la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</si>
  <si>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135</t>
  </si>
  <si>
    <t>El Departamento Administrativo de la Función Pública cancelará el valor total de cada contrato en cinco (5) pagos, así: a) Un (1) primer pago por valor de UN MILLON CIENTO CUARENTA Y TRES MIL NOVECIENTOS UN PESOS MCTE ($ 1.143.901,00),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CUATRO MILLONES QUINIENTOS SETENTA Y CINCO MIL SEISCIENTOS SEIS PESOS M/CTE ($ 4.575.606,00) M/CTE, incluidos todos los costos derivados de la ejecución del contrato. Nota: El valor mensualizado de los honorarios de conformidad al análisis del sector para el contrato asciende a la suma de CINCO MILLONES SETECIENTOS DIEZ Y NUEVE MIL QUINIENTOS SIETE PESOS CON 20/100 M/CTE ($5.719.507.20)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</si>
  <si>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8723 23/01/2023</t>
  </si>
  <si>
    <t xml:space="preserve">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</si>
  <si>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Prestación de servicios profesionales LINEA PAA No 136</t>
  </si>
  <si>
    <t>El Departamento Administrativo de la Función Pública cancelará el valor total de cada contrato en cinco (5) pagos, así: a) Un (1) primer pago por valor de OCHOCIENTOS NOVENTA Y TRES MIL DOSCIENTOS TREINTA Y DOS PESOS M/CTE ($ 893.232), incluidos todos los costos derivados de la ejecución del contrato, correspondientes al mes de enero del 2023. b) Tres (3) pagos mensuales, por valor de DOS MILLONES CUATROCIENTOS TREINTA Y SEIS MIL OCHENTA Y SEIS PESOS M/CTE ($ 2.436.086), incluidos todos los costos derivados de la ejecución del contrato, con corte al último día calendario del correspondiente mes. Un (1) pago a la finalización del contrato por la suma UN MILLON QUINIENTOS CUARENTA Y DOSS MIL OCHOCIENTOS CINCUENTA Y CINCO PESOS ($ 1.542.855) M/CTE, incluidos todos los costos derivados de la ejecución del contrato. Nota: El valor mensualizado de los honorarios de conformidad al análisis del sector para el contrato asciende a la suma de DOS MILLONES CUATROCIENTOS TREINTA Y SEIS MIL OCHENTA Y SEIS PESOS M/CTE ($2.436.086) el cual servirá de base para pagos proporcionales si es el caso.</t>
  </si>
  <si>
    <t>5923 18-01-2023</t>
  </si>
  <si>
    <t>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</si>
  <si>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Tiquetes</t>
  </si>
  <si>
    <t>78111502
90121502</t>
  </si>
  <si>
    <t>Contrato de tiquetes para los desplazamientos a territorio  LINEA PAA No 137</t>
  </si>
  <si>
    <t>Prestar el Servicio de Aseo y Cafetería, incluidos maquinaria e insumos, en las instalaciones físicas.   LINEA PAA No 138</t>
  </si>
  <si>
    <t>72101510
72101509
72151603
72151605</t>
  </si>
  <si>
    <t>Revisión, mantenimiento preventivo y correctivo de los sistemas de sonido ambiental- sonido del auditorio, hidráulico, de detección y extinción de incendios y sanitario con respuestos y materiales.   LINEA PAA No 139</t>
  </si>
  <si>
    <t>A-02-02-02-008-007-01-5 SERVICIOS DE MANTENIMIENTO Y REPARACIÓN DE OTRA MAQUINARIA Y OTRO EQUIPO</t>
  </si>
  <si>
    <t>80121500  80121600 80121700,80121800</t>
  </si>
  <si>
    <t>Prestar los servicios de vigilancia, seguimiento y control diario de los procesos  judiciales a nivel Nacional, diferentes a la ciudad de Bogotá D.C.LINEA PAA No 140</t>
  </si>
  <si>
    <t>A-02-02-02-008 -002-01 SERVICIOS JURÍDICOS</t>
  </si>
  <si>
    <t>ARMANDO LOPEZ. Ext. 750 alopez@funcionpublica.gov.co</t>
  </si>
  <si>
    <t>Operador Logístico</t>
  </si>
  <si>
    <t>Contrato con el operador logístico para el desarrollo de eventos de la entidad LINEA PAA 141</t>
  </si>
  <si>
    <t>162-2023</t>
  </si>
  <si>
    <t>SOCIEDAD TEQUENDAMA S.A.</t>
  </si>
  <si>
    <t xml:space="preserve">CONTRATAR LA PRESTACIÓN DE SERVICIOS LOGÍSTICOS PARA LA PLANEACIÓN, ORGANIZACIÓN, EJECUCIÓN, PRODUCCIÓN Y COORDINACIÓN DE EVENTOS PRESENCIALES, SEMIPRESENCIALES Y VIRTUALES REQUERIDOS POR EL DEPARTAMENTO ADMINISTRATIVO DE LA FUNCIÓN PÚBLICA EN EL MARCO DEL PROYECTO DE INVERSIÓN DENOMINADO MEJORAMIENTO DE LOS NIVELES DE EFICIENCIA Y PRODUCTIVIDAD DE LAS ENTIDADES PÚBLICAS DEL ORDEN NACIONAL Y TERRITORIAL </t>
  </si>
  <si>
    <t>El Departamento Administrativo de la Función Pública cancelará el valor total del contrato, en mensualidades vencidas sobre cada evento y/o prestación de servicios efectivamente ejecutado, prestado y debidamente facturado. Cada pago deberá incluir el IVA, los
impuestos a los que haya lugar y los gastos asociados a la ejecución del contrato.</t>
  </si>
  <si>
    <t>22723 DEL 24/2/2023</t>
  </si>
  <si>
    <t>El plazo de ejecución del contrato que se suscriba será hasta el día veinte (20) del diciembre de 2023, previa expedición del registro presupuestal y la aprobación de las garantía</t>
  </si>
  <si>
    <t>JULIAN MAURICIO MARTINEZ</t>
  </si>
  <si>
    <t>53101502
53101602
53101604
53101804
53102002
53111601
53111602</t>
  </si>
  <si>
    <t>Adquisición de la dotación de labor y elementos de trabajo. LINEA PAA 142</t>
  </si>
  <si>
    <t>A-02-02-01-002-008 DOTACIÓN (PRENDAS DE VESTIR Y CALZADO)</t>
  </si>
  <si>
    <t>Adquisición de la dotación de labor y elementos de protección personal. industrial LINEA PAA 143</t>
  </si>
  <si>
    <t>CARTUCHO TONER IMPRESORA PARA CARNÉ. LINEA PAA 144</t>
  </si>
  <si>
    <t>93141506
80141625</t>
  </si>
  <si>
    <t>Contratar los Servicios de Bienestar Social e Incentivos para los servidores de la Función Pública y sus Familias LINEA PAA 145</t>
  </si>
  <si>
    <t>A-02-02-02-009-006-09 SERVICIOS DE ESPARCIMIENTO, CULTURALES Y DEPORTIVOS</t>
  </si>
  <si>
    <t>Esquema de gobernanza que coordina la identificación, priorización e implementación de proyectos e iniciativas de innovación pública institucional</t>
  </si>
  <si>
    <t>Prestación de servicios LINEA PAA 146</t>
  </si>
  <si>
    <t>Agenda de Innovación pública para la transformación institucional</t>
  </si>
  <si>
    <t>Prestación de servicios LINEA PAA 147</t>
  </si>
  <si>
    <t>Prestación de servicios LINEA PAA 148</t>
  </si>
  <si>
    <t>Prestación de servicios LINEA PAA 149</t>
  </si>
  <si>
    <t>Multiplicadores formados</t>
  </si>
  <si>
    <t>Prestación de servicios LINEA PAA 150</t>
  </si>
  <si>
    <t>Cesión contrato 082 linea 150</t>
  </si>
  <si>
    <t>Prestación de servicios LINEA PAA 151</t>
  </si>
  <si>
    <t>Prestación de servicios LINEA PAA 152</t>
  </si>
  <si>
    <t>El Departamento Administrativo de la Función Pública como requisito previo para autorizar los pagos del
contrato, verificará que el contratista aporte:
1. Formato único para pago de contratistas (ingrese a SIPG, Gestión de Recursos, GestiónFinanciera,
Formatos, Formatos generales, Formato único para pago contratistas).
2. Informe de seguimiento a las actividades por el período a pagar (en el formato Presentación de
informes de contratistas prestación de servicios profesionales o de apoyoa la gestión).
3. Documentos que el supervisor considere necesarios para validar la ejecución técnica delcontrato
(entregables, documentos soporte o productos, de acuerdo al contrato suscrito).
4. Factura electrónica si la persona es responsable de IVA en su RUT y el código CUFE parala
validación de la factura ante la DIAN, asimismo cumplir con los requisitos señalados enel artículo
617 del Estatuto Tributario.5. Planilla de pago del Sistema Seguridad Social Integral en Salud, pensiones y riesgos laborales.
6. Para el primer pago:
- Registro Único Tributario RUT - DIAN para el primero pago
- Registro de Identificación Tributaria RIT emitido por la Secretaría Distrital de Hacienda,de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paraefectos de
la retención en la fuente (artículo 387 del Estatuto Tributario)
7. Para el último pago:
- Paz y salvo si es el último pago.
- Informe final (si aplica)
El contratista debe expedir y enviar su factura electrónica conforme a las Circulares Externas 016y 019
suscritas por el Administrador de SIIF Nación, para ser aprobadas por el Supervisor en el Software Olimpia
IT.
Todos los pagos estarán sujetos al Programa Anual Mensualizado de Caja P.A.C. y al cumplimiento de los
procedimientos presupuestales.</t>
  </si>
  <si>
    <t>16323 16/02/2023</t>
  </si>
  <si>
    <t xml:space="preserve">Servicio de asistencia técnica para la implemenatación de la política de trámites </t>
  </si>
  <si>
    <t>Prestación de servicios LINEA PAA 153</t>
  </si>
  <si>
    <t>Servicio de asistencia técnica para la implemenatación de la política de integridad</t>
  </si>
  <si>
    <t>Prestación de servicios LINEA PAA 154</t>
  </si>
  <si>
    <t>Prestación de servicios LINEA PAA 155</t>
  </si>
  <si>
    <t>FRANCISCO CAMARGO fcamargo@funcionpublica.gov.co</t>
  </si>
  <si>
    <t>Prestación de servicios LINEA PAA 156</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</si>
  <si>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</si>
  <si>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13823 14/02/2023</t>
  </si>
  <si>
    <t>El plazo de ejecución del contrato que se suscriba será hasta el día dieciséis (16)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</si>
  <si>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157</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</si>
  <si>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</si>
  <si>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13623 14/02/2023</t>
  </si>
  <si>
    <t>Prestación de servicios LINEA PAA 158</t>
  </si>
  <si>
    <t>13923 14/02/2023</t>
  </si>
  <si>
    <t>Prestación de servicios LINEA PAA 159</t>
  </si>
  <si>
    <t>El Departamento Administrativo de la Función Pública cancelará el valor total del contrato en once (11) pagos, así: a) Un primer pago por valor de TRES MILLONES DOSCIENTOS SESENTA Y SEIS MIL SEISCIENTOS SESENTA Y SIETE PESOS M/CTE ($3.266.667),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</si>
  <si>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13723 14/02/2023</t>
  </si>
  <si>
    <t>Prestación de servicios LINEA PAA 160</t>
  </si>
  <si>
    <t>El Departamento Administrativo de la Función Pública cancelará el valor total del contrato en once (11) pagos, así: a) Un primer pago por valor de TRES MILLONES TREINTA Y TRES MIL TRESCIENTOS TREINTA Y TRES PESOS M/CTE ($3.033.333) M/CTE, incluidos todos los costos derivados de la ejecución del contrato, con corte al último día calendario del mesde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SIETE PESOS M/CTE($3.966.667)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</si>
  <si>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14023 14/02/2023</t>
  </si>
  <si>
    <t>El plazo de ejecución del contrato que se suscriba será hasta el día diecisiete (17)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</si>
  <si>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161</t>
  </si>
  <si>
    <t>Prestación de servicios LINEA PAA 162</t>
  </si>
  <si>
    <t>Prestación de servicios LINEA PAA 163</t>
  </si>
  <si>
    <t>Prestación de servicios LINEA PAA 164</t>
  </si>
  <si>
    <t>93-2023</t>
  </si>
  <si>
    <t>Prestación de servicios LINEA PAA 165</t>
  </si>
  <si>
    <t>Prestación de servicios LINEA PAA 166</t>
  </si>
  <si>
    <t>Prestación de servicios LINEA PAA 167</t>
  </si>
  <si>
    <t>Prestación de servicios LINEA PAA 168</t>
  </si>
  <si>
    <t>Prestación de servicios LINEA PAA 169</t>
  </si>
  <si>
    <t>Prestación de servicios LINEA PAA 170</t>
  </si>
  <si>
    <t>CPS-145-2023</t>
  </si>
  <si>
    <t>ORLANDO CARDOZO VALDERRAMA</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</si>
  <si>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áreas misionales así lo permitan.</t>
  </si>
  <si>
    <t>El Departamento Administrativo de la Función Pública cancelará el valor total del contrato en siete (7) pagos, así: a) Un primer pago por valor de CINCO MILLONES OCHOCIENTOS TREINTA Y TRES MIL TRECIENTOS TREINTA Y TRES PESOS ($5.833.333) M/CTE, incluidos todos los costos derivados de la ejecución del contrato, con corte al último día calendario del mes de junio de 2022. b) Cinco (5)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SEIS PESOS M/CTE ($3.966.666)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</si>
  <si>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15923 16/02/2023</t>
  </si>
  <si>
    <t>Prestación de servicios LINEA PAA 171</t>
  </si>
  <si>
    <t>Prestación de servicios LINEA PAA 172</t>
  </si>
  <si>
    <t>Prestación de servicios LINEA PAA 173</t>
  </si>
  <si>
    <t>Prestación de servicios LINEA PAA 174</t>
  </si>
  <si>
    <t>Pines meritocracia</t>
  </si>
  <si>
    <t>GRUPO GESTION MERITOCRÁTICA</t>
  </si>
  <si>
    <t>ADQUISICIÓN PRUEBAS MERITOCRÁTICAS LINEA 175</t>
  </si>
  <si>
    <t>Hilda Stella Rojas  - hrojas@funcionpublica.gov.co</t>
  </si>
  <si>
    <t>Prestación de servicios LINEA PAA 176</t>
  </si>
  <si>
    <t>CPS-151-2023</t>
  </si>
  <si>
    <t>DANIELA DEL VECCHIO RODRIGUEZ</t>
  </si>
  <si>
    <t xml:space="preserve">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 </t>
  </si>
  <si>
    <t xml:space="preserve">El Departamento Administrativo de la Función Pública cancelará el valor total de cada contrato en siete (7) pagos, así: a) Un (1) primer pago por la suma de UN MILLÓN QUINIENTOS OCHETA Y OCHO MIL SETECIENTOS CINCUENTA Y DOS PESOS ($1.588.752) M/CTE, uidos todos los costos derivados de la ejecución del contrato, con corte al último día del mes correspondiente. 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El Departamento Administrativo de la Función Pública cancelará el valor total de cada contrato en siete (7) pagos, así: a) Un (1) primer pago por la suma de UN MILLÓN QUINIENTOS OCHETA Y OCHO MI SETECIENTOS CINCUENTA Y DOS PESOS ($1.588.752) M/CTE, incluidos todos los costos derivados de la ejecución del contrato, con corte al último día del mes correspondiente.b)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t>
  </si>
  <si>
    <t>28423 de 20-6-2023</t>
  </si>
  <si>
    <t>El plazo de ejecución del contrato que se suscriba será hasta el día veinte (20) del mes de diciembre de 2023, previa expedición del registro presupuestal y la constancia de afiliación a la respectiva Administradora de Riesgos Laborales</t>
  </si>
  <si>
    <t>OFICINA DE COMUNICACIONES</t>
  </si>
  <si>
    <t>Plan de Formalización en el empleo público</t>
  </si>
  <si>
    <t>Prestación de servicios LINEA PAA 177</t>
  </si>
  <si>
    <t>131 2023</t>
  </si>
  <si>
    <t>Prestación de servicios LINEA PAA 178</t>
  </si>
  <si>
    <t>Prestación de servicios LINEA PAA 179</t>
  </si>
  <si>
    <t>Prestación de servicios LINEA PAA 180</t>
  </si>
  <si>
    <t>Prestación de servicios LINEA PAA 181</t>
  </si>
  <si>
    <t>Prestación de servicios LINEA PAA 182</t>
  </si>
  <si>
    <t>Prestación de servicios LINEA PAA 183</t>
  </si>
  <si>
    <t>Prestación de servicios LINEA PAA 184</t>
  </si>
  <si>
    <t>Prestación de servicios LINEA PAA 185</t>
  </si>
  <si>
    <t xml:space="preserve">Servicio de Educación Informal a servidores públicos del Estado y a la sociedad en general </t>
  </si>
  <si>
    <t>Prestación de servicios LINEA PAA 186</t>
  </si>
  <si>
    <t>Prestación de servicios LINEA PAA 187</t>
  </si>
  <si>
    <t>El Departamento Administrativo de la Función Pública cancelará el valor total del contrato en cinco (5) pagos, así: a) Un primer pago por valor de DOS MILLONES CIEN MIL PESOS M/CTE ($2.100.000) M/CTE, incluidos todos los costos derivados de la ejecución del contrato, con corte al último día calendario del mes de febrero de 2023. b) Tres (3) pagos mensuales, por valor de SIETE MILLONES DE PESOS ($7.000.000) M/CTE, incluidos todos los costos derivados de la ejecución del contrato, con corte al último día calendario del correspondiente mes. c) Un (1) pago a la finalización del contrato por la suma de CUATRO MILLONES NOVECIENTOS MIL PESOS M/CTE ($4.900.000,00) M/CTE, incluidos todos los costos derivados de la ejecución del contrato d) Nota: El valor mensualizado de los honorarios de conformidad al análisis del sector para el contrato asciende a la suma de SIETE MILLONES DE PESOS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</si>
  <si>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13423 14/02/2023</t>
  </si>
  <si>
    <t xml:space="preserve">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</si>
  <si>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LINEA PAA 188</t>
  </si>
  <si>
    <t xml:space="preserve">El Departamento Administrativo de la Función Pública cancelará el valor total de cada
contrato en cinco (5) pagos, así:
a) Un primer pago por valor DOS MILLONES NOVENTA Y SIETE MIL CIENTO CINCUENTA
Y TRES PESOS ($2.097.153) M/CTE, incluidos todos los costos derivados de la ejecución
del contrato, con corte al último día calendario del mes de febrero de 2023.b) Tres (3) pagos mensuales, por valor de SEIS MILLONES NOVECIENTOS NOVENTA Y
NUEVE MIL QUINIENTOS NUEVE PESOS ($6.990.509), M/CTE, incluidos todos los
costos derivados de la ejecución del contrato, con corte al último día calendario del
correspondiente mes.
c) Un (1) pago a la finalización del contrato por la suma de CUATRO MILLONES
OCHOCIENTOS NOVENTA Y TRES MIL TRESCIENTOS CINCUENTA Y SEIS PESOS
($4.893.356) M/CTE, incluidos todos los costos derivados de la ejecución del contrato.
Nota: El valor mensualizado de los honorarios de conformidad al análisis del sector para
el contrato asciende a la suma SEIS MILLONES NOVECIENTOS NOVENTA Y NUEVE MIL
QUINIENTOS NUEVE PESOS ($6.990.509), M/CTE, el cual servirá de base parapagos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</si>
  <si>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13523 14/02/2023</t>
  </si>
  <si>
    <t>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</si>
  <si>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189</t>
  </si>
  <si>
    <t>Asesorias MIPG, MECI, Conceptros, Asesoria general</t>
  </si>
  <si>
    <t>Prestación de servicios LINEA PAA 190</t>
  </si>
  <si>
    <t xml:space="preserve">Premio Nacional de Alta Gernecia y Banco de Exitos </t>
  </si>
  <si>
    <t>Prestación de servicios LINEA PAA 191</t>
  </si>
  <si>
    <t>LEONARDO MOLINA lmolina@funcionpublica.gov.co</t>
  </si>
  <si>
    <t>Prestación de servicios LINEA PAA 192</t>
  </si>
  <si>
    <t>Entidades públicas asistidas técnicamente para la implementación de la política de gestión del conocimiento y la innovación</t>
  </si>
  <si>
    <t>Prestación de servicios LINEA PAA 193</t>
  </si>
  <si>
    <t>Prestación de servicios LINEA PAA 194</t>
  </si>
  <si>
    <t>Prestación de servicios LINEA PAA 195</t>
  </si>
  <si>
    <t>Prestación de servicios LINEA PAA 196</t>
  </si>
  <si>
    <t xml:space="preserve">El Departamento Administrativo de la Función Pública cancelará el valor total de cada
contrato en cinco (05) pagos, así:
a) Un primer (1) pago, por valor de TRESCIENTOS VEINTISEIS MIL QUINIENTOS
SETENTA Y SIETE PESOS ($326.577) M/CTE incluidos todos los costos derivados
de la ejecución del contrato.b) Tres (03) pagos mensuales, por valor de UN MILLON NOVECIENTOS CINCUENTA
Y NUEVE MIL CUATROCIENTOS SESENTA Y UN PESOS ($1.959.461) M/CTE,
incluidos todos los costos derivados de la ejecución del contrato, con corte al último
día calendario del correspondiente mes.
c)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</si>
  <si>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18023 17/02/2023</t>
  </si>
  <si>
    <t>El plazo de ejecución del contrato que se suscriba será hasta el 24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</si>
  <si>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ANA MARIA NARANJO PEÑA</t>
  </si>
  <si>
    <t>Prestación de servicios LINEA PAA 197</t>
  </si>
  <si>
    <t>El Departamento Administrativo de la Función Pública cancelará el valor total de cada contrato en cuatro (04) pagos, así: a) Tres (03) pagos mensuales, por valor de ($1.959.461) de UN MILLON NOVECIENTOS CINCUENTA Y NUEVE MIL CUATROCIENTOS SESENTA Y UN PESOS M/CTE, incluidos todos los costos derivados de la ejecución del contrato, con corte al último día calendario del correspondiente mes.b)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</si>
  <si>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18123 17/02/2023</t>
  </si>
  <si>
    <t>Prestación de servicios LINEA PAA 198</t>
  </si>
  <si>
    <t>18223 17/02/2023</t>
  </si>
  <si>
    <t>Prestación de servicios LINEA PAA 199</t>
  </si>
  <si>
    <t>El Departamento Administrativo de la Función Pública cancelará el valor total de cada contrato en cinco (5) pagos, así: a) Un (1) primer pago por valor de CUATROCIENTOS CUARENTA Y UN MIL TRESCIENTOS VEINTE PESOS ($441,320)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contrato.C) Un pago (1), por valor de DOS MILLONES DOSCIENTOS SEIS MIL SEISCIENTOS
PESOS ($2,206,600)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</si>
  <si>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18323 147/02/2023</t>
  </si>
  <si>
    <t>El plazo de ejecución del contrato hasta el día 25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</si>
  <si>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200</t>
  </si>
  <si>
    <t xml:space="preserve">El Departamento Administrativo de la Función Pública cancelará el valor total de cada contrato en cinco (5) pagos, así:a) Un (1) primer pago por valor de CIENTO SETENTA Y SEIS QUINIENTOS
VEINTIOCHO PESOS ($176.528.00)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
C) Un pago (1), por valor de DOS MILLONES CUATROCIENTOS SETENTA Y UN MIL
TRESCIENTOS NOVENTA Y DOS PESOS ($2.471.392)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</si>
  <si>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18423 17/02/2023</t>
  </si>
  <si>
    <t>Prestación de servicios LINEA PAA 201</t>
  </si>
  <si>
    <t>Documento de lineamientos técnicos</t>
  </si>
  <si>
    <t>Prestación de servicios LINEA PAA 202</t>
  </si>
  <si>
    <t>El Departamento Administrativo de la Función Pública cancelará el valor total del contrato en cuatro (4) pagos, así: a) Cuatro (4) pagos mensuales, por valor DE SIETE MILLONES SETECIENTOS OCHENTA Y CUATRO MIL OCHOCIENTOS OCHENTA Y CUATRO PESOS ($7.784.884) M/CTE, incluidos todos los costos derivados de la ejecución del contrato, con corte al último día calendario del correspondiente mes. Nota: El valor mensualizado de los honorarios de conformidad al análisis del sector para el contrato asciende a la suma SIETE MILLONES SETECIENTOS OCHENTA Y CUATRO MIL OCHOCIENTOS OCHENTA Y CUATRO PESOS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</si>
  <si>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20723 22/02/2023</t>
  </si>
  <si>
    <t>El plazo de ejecución del contrato que se suscriba será hasta el día 30 DE JUNIO DE 2023, previa expedición del registro presupuesta, la constancia de afiliación a la respectiva Administradora de Riesgos Laborales y la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</si>
  <si>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203</t>
  </si>
  <si>
    <t>Prestación de servicios LINEA PAA 204</t>
  </si>
  <si>
    <t>Prestación de servicios LINEA PAA 205</t>
  </si>
  <si>
    <t>Prestación de servicios LINEA PAA 206</t>
  </si>
  <si>
    <t>Prestación de servicios LINEA PAA 207</t>
  </si>
  <si>
    <t>Prestación de servicios LINEA PAA 208</t>
  </si>
  <si>
    <t>Prestación de servicios LINEA PAA 209</t>
  </si>
  <si>
    <t>Prestación de servicios LINEA PAA 210</t>
  </si>
  <si>
    <t>Prestación de servicios LINEA PAA 211</t>
  </si>
  <si>
    <t>Licencias Oracle para soporte de sistemas de información - LINEA PAA No 212</t>
  </si>
  <si>
    <t>Prestación de servicios LINEA PAA 213</t>
  </si>
  <si>
    <t>Prestación de servicios LINEA PAA 214</t>
  </si>
  <si>
    <t>Prestación de servicios LINEA PAA 215</t>
  </si>
  <si>
    <t>Prestación de servicios LINEA PAA 216</t>
  </si>
  <si>
    <t>Prestación de servicios LINEA PAA 217</t>
  </si>
  <si>
    <t>Prestación de servicios LINEA PAA 218</t>
  </si>
  <si>
    <t>Prestación de servicios LINEA PAA 219</t>
  </si>
  <si>
    <t>Prestación de servicios LINEA PAA 220</t>
  </si>
  <si>
    <t>Prestación de servicios LINEA PAA 221</t>
  </si>
  <si>
    <t>Prestación de servicios LINEA PAA 222</t>
  </si>
  <si>
    <t>82111503
80100000
 82111500</t>
  </si>
  <si>
    <t>Prestación de servicios LINEA PAA 223</t>
  </si>
  <si>
    <t>Prestación de servicios LINEA PAA 224</t>
  </si>
  <si>
    <t>Prestación de servicios LINEA PAA 225</t>
  </si>
  <si>
    <t>CPS-155-2023</t>
  </si>
  <si>
    <t>FIDALGO JAVIER ESTUPIÑAN CARVAJAL</t>
  </si>
  <si>
    <t>Prestar servicios profesionales en la Dirección Técnica de Gestión del Conocimiento del Departamento Administrativo de la Función Pública orientados al apoyo y acompañamiento en la investigación estudio diseño y propuesta metodológica para la realización de cursos cortos dirigidos a la enseñanza aprendizaje y gobernanza del conocimiento con un enfoque humanista y de la protección de la vida bajo las líneas previstas en el Plan Nacional de Desarrollo 2022 2026</t>
  </si>
  <si>
    <t>El Departamento Administrativo de la Función Pública cancelará el valor total de cada contrato en ocho (07) pagos, así: a) Un (1) pago mensual por valor de TRES MILLONES TRESCIENTOS TREINTA Y NUEVE MIL NOVECIENTOS DIEZ PESOS ($ 3.339.910) M/CTE, incluidos todos los costos derivados de la ejecución del contrato, con corte al último día calendario de mayo de 2023.
b) Cinco (5) pagos mensuales, por valor de NUEVE MILLONES CIENTO OCHO MIL
OCHOCIENTOS CUARENTA Y CINCO PESOS ($ 9.108.845) M/CTE, incluidos todos
los costos derivados de la ejecución del contrato, con corte al último día calendario
del correspondiente mes. c) Un (1) pago mensual por valor de TRES MILLONES TREINTA Y SEIS MIL
DOSCIENTOS OCHENTA Y DOS PESOS ($ 3.036.282) M/CTE, incluidos todos los
costos derivados de la ejecución del contrato.</t>
  </si>
  <si>
    <t>28323 15-6-2023</t>
  </si>
  <si>
    <t>El plazo de ejecución del contrato que se suscriba será hasta el día 10 de diciembre de
2023, previa expedición del registro presupuestal y la constancia de afiliación a la
respectiva Administradora de Riesgos Laborales</t>
  </si>
  <si>
    <t>JAIRO ERNESTO BEJARANO VARGAS</t>
  </si>
  <si>
    <t xml:space="preserve">SUBDIRECCIÓN </t>
  </si>
  <si>
    <t>SUBDIRECCIÓN</t>
  </si>
  <si>
    <t>Prestación de servicios LINEA PAA 226</t>
  </si>
  <si>
    <t>Prestación de servicios LINEA PAA 227</t>
  </si>
  <si>
    <t>CPS-161-2023</t>
  </si>
  <si>
    <t xml:space="preserve">NICOLAS ATAHUALPA ZABALA RAMIREZ </t>
  </si>
  <si>
    <t xml:space="preserve">Prestar servicios profesionales en la Oficina Asesora de Comunicaciones del Departamento Administrativo de la Función Pública en la ejecución y puesta en marcha de estrategias alternativas de la comunicación que faciliten la generación de espacios de diálogo y canales de comunicación con las comunidades para acercar la gestión de la Entidad a la ciudadanía y fortalecer los lazos interinstitucionales </t>
  </si>
  <si>
    <t>El Departamento Administrativo de la Función Pública cancelará el valor total de cada contrato en siete (7) pagos, así: a) Un primer pago por valor de UN MILLÓN DOSCIENTOS CATORCE MIL QUINIENTOS TRECE PESOS ($1´214.512) M/CTE, incluidos todos los costos derivados de la ejecución del contrato, con corte al último día del mes correspondiente. b) c) Cinco (5) pagos mensuales, por valor de NUEVE MILLONES CIENTO OCHO MIL 
OCHOCIENTOS CUARENTA Y CINCO PESOS ($9’108.845) M/CTE, incluidos todos 
los costos derivados de la ejecución del contrato, con corte al último día calendario del 
correspondiente mes.
d)
e) Un (1) pago a la finalización del contrato por la suma de CUATRO MILLONES
QUINIENTOS CINCUENTA Y CUATRO MIL CUATROCIENTOS VEINTIDÓS PESOS
($4´554.422) M/CTE, incluidos todos los costos derivados de la ejecución del contrato</t>
  </si>
  <si>
    <t>28723 28/6/2023</t>
  </si>
  <si>
    <t>El plazo de ejecución del contrato que se suscriba será hasta el día quince (15) del mes de 
diciembre de 2023, previa expedición del registro presupuestal y la constancia de afiliación 
a la respectiva Administradora de Riesgos Laborales.</t>
  </si>
  <si>
    <t>Prestación de servicios LINEA PAA 228</t>
  </si>
  <si>
    <t>CPS-164-2023</t>
  </si>
  <si>
    <t>SANDRA MELISSA CARDENAS ESPINOSA</t>
  </si>
  <si>
    <t xml:space="preserve">Prestar servicios profesionales en la Dirección de Desarrollo Organizacional de Función Pública para apoyar técnicamente en la definición y conformación del Catálogo de competencias administrativas sectoriales y del Catálogo de trazadores organizacionales del Subsistema de información estadística de la organización institucional del Estado del sector seleccionado. </t>
  </si>
  <si>
    <t xml:space="preserve">El Departamento Administrativo de la Función Pública cancelará el valor total de cada contrato en siete (6) pagos, así: a) Cinco (5) pagos por valor de SIETE MILLONES SETECIENTOS OCHENTA Y CUATRO MIL OCHOCIENTOS OCHENTA Y CUATRO PESOS M/CTE ($7.784.884,00), incluidos todos los costos derivados de la ejecución del contrato con corte al último día calendario del correspondiente mes. b) Un (1) pago a la finalización del contrato por la suma de TRES MILLONES OCHOCIENTOS NOVENTA Y DOS MIL  CUATROCIENTOS CUARENTA Y DOS PESOS M/CTE ($3.892.442,00), incluidos todos los costos derivados de la ejecución del contrato. </t>
  </si>
  <si>
    <t>20823 22/02/2023</t>
  </si>
  <si>
    <t>El plazo de ejecución del contrato que se suscriba será hasta el día quince (15) de diciembre de 2023, previa expedición del registro presupuestal y la constancia de afiliación a la respectiva Administradora de Riesgos Laborales.</t>
  </si>
  <si>
    <t>GERARDO DUQUE GUTIÉRREZ</t>
  </si>
  <si>
    <t>Prestación de servicios LINEA PAA 229</t>
  </si>
  <si>
    <t>CPS-105-2023</t>
  </si>
  <si>
    <t>LINA MARÍA AYCARDI  ALDANA</t>
  </si>
  <si>
    <t>Prestar servicios profesionales en la Dirección de Desarrollo Organizacional de Función Pública para apoyar técnicamente en la definición y conformación del Catálogo de competencias administrativas sectoriales del Subsistema de información estadística de la organización institucional del Estado.</t>
  </si>
  <si>
    <t>El Departamento Administrativo de la Función Pública cancelará el valor total de cada contrato en diez (10) pagos, así: a. Un primer pago por valor de UN MILLÓN DOSCIENTOS NOVENTA Y NUEVE MIL DOSCIENTOS CUARENTA Y SEIS PESOS ($1.299.246,00) M/CTE, incluidos todos los costos derivados de la ejecución del contrato, con corte al último día calendario del mes de marzo de 2023 b. Ocho (8) pagos mensuales, por valor de NUEVE MILLONES SETECIENTOS CUARENTA Y CUATRO MIL TRESCIENTOS CUARENTA Y SEIS PESOS($9.744.346,00) M/CTE, incluidos todos los costos derivados de la ejecución del
contrato.
c. Un (1) pago a la finalización del contrato por la suma de CINCO MILLONES
OCHOCIENTOS CUARENTA Y SEIS MIL SEISCIENTOS OCHO PESOS
($5.846.608) M/CTE, incluidos todos los costos derivados de la ejecución del
contrato
Nota: El valor mensualizado de los honorarios de conformidad al análisis del sector para
el contrato asciende a la suma de NUEVE MILLONES SETECIENTOS CUARENTA Y
CUATRO MIL TRESCIENTOS CUARENTA Y SEIS PESOS ($9.744.346,00)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</si>
  <si>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20923 22/02/2023</t>
  </si>
  <si>
    <t>Prestación de servicios LINEA PAA 230</t>
  </si>
  <si>
    <t>CPS-104-2023</t>
  </si>
  <si>
    <t>ROSA MARIA BOLAÑOS TOVAR</t>
  </si>
  <si>
    <t>Prestar servicios profesionales en la Dirección de Desarrollo Organizacional de Función Pública para apoyar técnicamente en la definición y conformación del Catálogo de trazadores organizacionales del Ecosistema estadístico institucional en los sectores asignados</t>
  </si>
  <si>
    <t>El Departamento Administrativo de la Función Pública cancelará el valor total de cada contrato en DIEZ (10) pagos, así: a. Un primer pago por valor de UN MILLÓN TREINTA Y SIETE MIL NOVECIENTOS OCHENTA Y CINCO PESOS M/CTE ($1.037.985) M/CTE, incluidos todos los costos derivados de laejecución del contrato, con corte al último día calendario del mes de marzo de 2023 b. Ocho (8) pagos mensuales, por valor de SIETE MILLONES SETECIENTOS OCHENTA Y CUATRO MIL OCHOCIENTOS OCHENTA Y CUATRO PESOS M/CTE ($7.784.884), incluidos todos los costos derivados de la ejecución del contrato. c. Un (1) pago a la finalización del contrato por la suma de CINCO MILLONES CIENTO OCHENTA Y NUEVE MIL NOVECIENTOS VEINTITRÉS PESOS M/CTE ($5.189.923) M/CTE, incluidos todos los costos derivados de la ejecución del contrato Nota: El valor mensualizado de los honorarios de conformidad al análisis del sector para el contrato asciende a la suma de SIETE MILLONES SETECIENTOS OCHENTA Y CUATRO MIL OCHOCIENTOS OCHENTA Y CUATRO PESOS M/CTE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</si>
  <si>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13323 14/02/2023</t>
  </si>
  <si>
    <t>El plazo de ejecución del contrato que se suscriba será hasta el día 20 de diciembre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</si>
  <si>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231</t>
  </si>
  <si>
    <t>Prestación de servicios LINEA PAA 232</t>
  </si>
  <si>
    <t>Prestación de servicios LINEA PAA 233</t>
  </si>
  <si>
    <t>Prestación de servicios LINEA PAA 234</t>
  </si>
  <si>
    <t>CPS-148-2023</t>
  </si>
  <si>
    <t>JUAN DAVID LOPEZ GARCIA</t>
  </si>
  <si>
    <t>Prestar servicios profesionales a la Dirección de Desarrollo Organizacional en la fase de implementación de la Política de Transformación Institucional, en su componente de empleo, en lo relacionado con la presentación de una propuesta de reglamentación técnica y jurídica para la puesta en marcha del Marco Nacional de Cualificaciones (MNC) para el sector público colombiano</t>
  </si>
  <si>
    <t xml:space="preserve">El Departamento Administrativo de Ia FunciOn Publica cancelara el valor total de cada contrato en siete (7) pagos, asi:
a) Un  primer  pago  par  valor  de  CINCO  MILLONES  CUATRO  M/CTE  ($5.465.304) M/CTE, incluidos todos los costos derivados de Ia ejecuciOn 
 del contrato, con carte al Ultimo dia calendario del mes de junio de 2023.
b) Seis  (6)  pagos  por valor de  NUEVE MILLONES CIENTO OCHO  MIL OCHOCIENTOS CUARENTA PESOS ($9.108.840) M/CTE, incluidos todos los costos derivados de la ejecucion del contrato con carte al Ultimo dia calendario del correspondiente mes.
c)  Un  (1) pago a  la finalization del  contrato por la suma de CUATRO MILLONES QUINIENTOS CINCUENTA Y CUATRO MILCUATROCIENTOS VEINTE PESOS ($4.554.420) M/CTE, incluidos todos los costos derivados de Ia ejecuciOn del contrato.
Nota: El valor mensualizado de los honorarios de conformidad al analisis del sector para el contrato asciende a la suma de NUEVE MILLONES CIENTO OCHO MIL OCHOCIENTOS CUARENTA PESOS ($9.108.840) MICTE el cual servira de base para pagos proporcionales si es el caso.
</t>
  </si>
  <si>
    <t>15923 16-2-2023</t>
  </si>
  <si>
    <t>El plazo de ejecución del contrato que se suscriba será hasta el día diecisiete (15)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</si>
  <si>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GERARADO DUQUE GUTIERREZ</t>
  </si>
  <si>
    <t>Prestación de servicios LINEA PAA 235</t>
  </si>
  <si>
    <t>CPS-149-2023</t>
  </si>
  <si>
    <t>GLORIA LILIANA PEREZ GAITAN</t>
  </si>
  <si>
    <t>22623 24-2-2023</t>
  </si>
  <si>
    <t>Prestación de servicios LINEA PAA 236</t>
  </si>
  <si>
    <t>Prestación de servicios LINEA PAA 237</t>
  </si>
  <si>
    <t>Prestación de servicios LINEA PAA 238</t>
  </si>
  <si>
    <t>Prestación de servicios LINEA PAA 239</t>
  </si>
  <si>
    <t>Prestación de servicios LINEA PAA 240</t>
  </si>
  <si>
    <t>Prestación de servicios LINEA PAA 241</t>
  </si>
  <si>
    <t>Prestación de servicios LINEA PAA 242</t>
  </si>
  <si>
    <t>Prestación de servicios LINEA PAA 243</t>
  </si>
  <si>
    <t>Prestación de servicios LINEA PAA 244</t>
  </si>
  <si>
    <t>Prestación de servicios LINEA PAA 245</t>
  </si>
  <si>
    <t xml:space="preserve">El Departamento Administrativo de la Función Pública cancelará el valor total de cada contrato en diez (10) pagos, así: a) Un (1) pago por valor de UN MILLÓN DOSCIENTOS NOVENTA Y UN MIL SEISCIENTOS OCHENTA Y SIETE PESOS ($1.291.687) M/CTE incluidos todos los costos derivados de la ejecución del contrato correspondiente al mes de febrero. b) Nueve (9) pagos mensuales, por valor de SEIS MILLONES CUATROCIENTOS CINCUENTA Y OCHO MIL CUATROCIENTOS TREINTA Y SEIS PESOS ($6.458.436) M/CTE, incluidos todos los costos derivados de la ejecución del contrato, con corte al último día calendario del correspondiente mes.c) Un (01) pago por valor de CINCO MILLONES CIENTO SESENTA Y SEIS MIL
SETECIENTOS CUARENTA Y NUEVE PESOS ($5.166.749) M/CTE, incluidos todos
los costos derivados de la ejecución del contrato, correspondiente a la fracción de
días del mes de diciembre.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</si>
  <si>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17923 17/02/2023</t>
  </si>
  <si>
    <t>El plazo de ejecución del contrato que se suscriba será hasta el día 24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</si>
  <si>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246</t>
  </si>
  <si>
    <t>Prestación de servicios LINEA PAA 247</t>
  </si>
  <si>
    <t>Prestación de servicios LINEA PAA 248</t>
  </si>
  <si>
    <t>El Departamento Administrativo de la Función Pública cancelará el valor total de cada contrato en cuatro (4) pagos, mensuales, por valor de TRES MILLONES SETECIENTOS SIETE MIL OCHENTA Y OCHO PESOS ($3´707.088) M/CTE, incluidos todos los costos derivados de la ejecución del contrato, con corte al último día calendario del correspondiente mes. Nota: El valor mensualizado de los honorarios de conformidad al análisis del sector para el contrato asciende a la suma TRES MILLONES SETECIENTOS SIETE MIL OCHENTA Y OCHO PESOS ($3´707.088)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</si>
  <si>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17223 17/02/2023</t>
  </si>
  <si>
    <t>El plazo de ejecución del contrato que se suscriba será hasta el día treinta (30)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</si>
  <si>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Arquitectura empresarial-Linea nueva 249</t>
  </si>
  <si>
    <t>Adquisición de bienes y servicios para Robustecer infraestructura de TI - Linea nueva 250</t>
  </si>
  <si>
    <t>Prestación de servicios LINEA PAA 251</t>
  </si>
  <si>
    <t>El Departamento Administrativo de la Función Pública cancelará el valor total de cada contrato en CUATRO (04) pagos, así: a) Un primer pago por valor de SEIS MILLONES DOSCIENTOS OCHENTA Y TRES MIL TRESCIENTOS TREINTA Y TRES PESOS MCTE ($6.283.333.) incluidos todos los costos derivados de la ejecución del contrato. b) Tres pagos mensuales por valor de SEIS MILLONES QUINIENTOS MIL PESOS MCTE ($6.5000,000,00) incluidos todos los costos derivados de la ejecución del contrato.</t>
  </si>
  <si>
    <t>El plazo de ejecución del contrato que se suscriba será hasta el día 30 de junio de 2023, previa expedición del registro presupuestal y la constancia de afiliación a la respectiva Administradora de Riesgos Laborales.</t>
  </si>
  <si>
    <t>JOSE FERNANDO CEBALLOS ARROYAVE</t>
  </si>
  <si>
    <t>06/003/2023</t>
  </si>
  <si>
    <t>Contrato de tiquetes para los desplazamientos a territorio  LINEA PAA No 252</t>
  </si>
  <si>
    <t>SUBASTA INVERSA</t>
  </si>
  <si>
    <t>A-02-02-02-006-004 SERVICIOS DE TRANSPORTE DE PASAJEROS</t>
  </si>
  <si>
    <t>Prestación de servicios LINEA PAA 253</t>
  </si>
  <si>
    <t>Prestación de servicios LINEA PAA 254</t>
  </si>
  <si>
    <t>Prestación de servicios LINEA PAA 255</t>
  </si>
  <si>
    <t>56101522
56112104</t>
  </si>
  <si>
    <t>Adquisición de sillas ergonómicas para el personal del Departamento  LINEA PAA No 256</t>
  </si>
  <si>
    <t>A-02-01-01-003-008-01-1 ASIENTOS</t>
  </si>
  <si>
    <t>Prestación de servicios LINEA PAA No 257</t>
  </si>
  <si>
    <t xml:space="preserve">Servicios Tecnologicos </t>
  </si>
  <si>
    <t xml:space="preserve">32101622
43202005   
45121603
26111701
26111704 
52161520
52161551
52161540
52161541
26121616 
43201803     
45000000
26111700
45121600                    </t>
  </si>
  <si>
    <t>Compra de elementos para mejorar la producción y generación de piezas audiovisuales y de transmisiones a través de redes sociales LINEA PAA No 258</t>
  </si>
  <si>
    <t>MINIMA CUANTÍA</t>
  </si>
  <si>
    <t>Prestación de servicios LINEA PAA No 259</t>
  </si>
  <si>
    <t>CPS-152-2023</t>
  </si>
  <si>
    <t>ANDRÉS SOTO NEIRA</t>
  </si>
  <si>
    <t>Prestar servicios profesionales en la Oficina de Tecnologías de la información y las Comunicaciones de Función Pública para apoyar las actividades relacionadas con el soporte especializado de la infraestructura tecnológica que incluye el monitoreo actualización y despliegue de versiones tanto de hardware como de software actividades de migración de la infraestructura tecnológica soporte especializado y actualización de la documentación de la arquitectura tecnológica de Función Pública</t>
  </si>
  <si>
    <t>Funcion Pública cancelará el valor total de cadacontrato en siete (7) pagos, así: a. Un primer pago por valor de DOS MILLONES CIENTO CINCUENTA Y TRES MIL SEISCIENTOS CUARENTA Y UN PESOS ($ 2.153.641) M/CTE, incluidos todos los costos derivados de la ejecución del contrato, correspondientes al mes de junio de 2023. // b. Cinco (5) pagos mensuales, cada uno por valor de SEIS MILLONES CUATROCIENTOS SESENTA MIL NOVECIENTOS VEINTICUATRO PESOS ($6.460.925) M/CTE, incluidos todos los costos derivados de la ejecución del contrato, con corte al último día calendario del correspondiente mes. / c. Un (1) pago a la finalización del contrato por la suma de CUATRO MILLONES TRESCIENTOS SIETE MIL DOSCIENTOS OCHENTA Y TRES PESOS ($
4.307.283) M/CTE, incluidos todos los costos derivados de la ejecución del contrato.</t>
  </si>
  <si>
    <t>27923 15/06/2023</t>
  </si>
  <si>
    <t>El plazo de ejecución del contrato que se suscriba será hasta el día veinte (20) de diciembre de 2023</t>
  </si>
  <si>
    <t>Prestación de servicios LINEA PAA No 260</t>
  </si>
  <si>
    <t>CPS-153-2023</t>
  </si>
  <si>
    <t>VICTOR HUGO JAUREGUI PAZ</t>
  </si>
  <si>
    <t>Prestar servicios profesionales en la Oficina de Tecnologías de la información y las Comunicaciones de Función Pública, para apoyar las actividades técnicas relacionadas con el soporte y de mantenimiento del sistema FURAG 3, la implementación de la nueva versión del aplicativo de resultados de FURAG 3.0, el soporte al aplicativo de la información histórica en FURAG 2 y soporte sobre sistemas misionales que le sean asignados.</t>
  </si>
  <si>
    <t>El Departamento Administrativo de la Función Pública cancelará el valor total de cada 
contrato en siete (7) pagos, así:
a. Un (1) primer pago por valor de DOS MILLONES SETECIENTOS TREINTA Y 
SIETE MIL PESOS ($ 2.737.000), incluidos todos los costos derivados de la 
ejecución del contrato, correspondientes al mes de junio 2023.
b. Cinco (5) pagos mensuales, cada uno por valor de OCHO MILLONES 
DOSCIENTOS ONCE MIL PESOS ($ 8.211.000) M/CTE, incluidos todos los 
costos derivados de la ejecución del contrato, con corte al último día calendario del 
correspondiente mes.
c. Un (1) pago a la finalización del contrato por la suma de CINCO MILLONES 
CUATROCIENTOS SETENTA Y CUATRO MIL PESOS ($5.474.000) M/CTE, 
incluidos todos los costos derivados de la ejecución del contrato.</t>
  </si>
  <si>
    <t>27823 25/062023</t>
  </si>
  <si>
    <t>El plazo de ejecución del contrato que se suscriba será hasta el día veinte (20) de
diciembre de 2023, previa expedición del registro presupuestal y la constancia de
afiliación a la respectiva Administradora de Riesgos Laborales.</t>
  </si>
  <si>
    <t>Prestación de servicios LINEA PAA No 261</t>
  </si>
  <si>
    <t>CPS-154-2023</t>
  </si>
  <si>
    <t>Eddie Manuel Bautista Bustamante</t>
  </si>
  <si>
    <t>Prestar servicios profesionales en la Oficina de Tecnologías de la Información y las
Comunicaciones de Función Pública para apoyar la estabilización, soporte, mantenimiento
y controles de cambio de los componentes desarrollados en la Red de Servidores públicos
del portal institucional, así como prestar sus servicios profesionales para apoyar los
sistemas de información y sitios web de Función Pública donde se requieran sus servicios,
sobre la tecnología java y CMS Liferay,</t>
  </si>
  <si>
    <t>El Departamento Administrativo de la Función Pública cancelará el valor total de cada 
contrato en siete (7) pagos, así:
a. Un primer pago por valor de UN MILLÓN CIENTO SETENTA Y CINCO MIL 
SEISCIENTOS SETENTA Y SIETE PESOS ($ 1.175.677) M/CTE, incluidos 
todos los costos derivados de la ejecución del contrato, correspondientes al 
mes de junio 2023.
b. Cinco (5) pagos mensuales, cada uno por valor de TRES MILLONES 
NOVECIENTOS DIECIOCHO MIL NOVECIENTOS VEINTIDOS PESOS ($
3.918.922) M/CTE, incluidos todos los costos derivados de la ejecución del 
contrato, con corte al último día calendario del correspondiente mes. 
c. Un (1) pago a la finalización del contrato por la suma de DOS MILLONES 
SETECIENTOS CUARENTA Y TRES MIL DOSCIENTOS CUARENTA Y 
CINCO PESOS ($ 2.743.245) M/CTE, incluidos todos los costos derivados 
de la ejecución del contrato</t>
  </si>
  <si>
    <t>27723 15/06/2023</t>
  </si>
  <si>
    <t xml:space="preserve">El plazo de ejecución del contrato que se suscriba será hasta el día veintiuno 21 de
diciembre de 2023, previa expedición del registro presupuestal y la constancia de afiliación 
a la respectiva Administradora de Riesgos Laborales.
</t>
  </si>
  <si>
    <t>Prestación de servicios LINEA PAA No 262</t>
  </si>
  <si>
    <t>CPS-160-2023</t>
  </si>
  <si>
    <t>Sebastián Muñoz García</t>
  </si>
  <si>
    <t xml:space="preserve">Prestar servicios profesionales en la Oficina de Tecnologías de la Información y las Comunicaciones de Función Pública, para apoyar lo relacionado con la gestión y monitoreo del habilitador de Cultura y Apropiación de Función Pública. </t>
  </si>
  <si>
    <t xml:space="preserve">El Departamento Administrativo de la Función Pública cancelará el valor total de cada
contrato en siete (7) pagos, así:
a. Un primer pago por valor de TRESCIENTOS SETENTA Y TRES MIL
OCHOCIENTOS VEINTICUATRO PESOS ($ 373.824) M/CTE, incluidos todos los
costos derivados de la ejecución del contrato, correspondientes al mes de junio de
2023.
b. Cinco (5) pagos mensuales, cada uno por valor de CINCO MILLONES
SEISCIENTOS SIETE MIL TRESCIENTOS SESENTA PESOS ($ 5.607.360)
M/CTE, incluidos todos los costos derivados de la ejecución del contrato, con corte
al último día calendario del correspondiente mes.
c. Un (1) pago a la finalización del contrato por la suma de DOS MILLONES
OCHOCIENTOS TRES MIL SEISCIENTOS OCHENTA PESOS ($ 2.803.680)
M/CTE, incluidos todos los costos derivados de la ejecución del contrato.
</t>
  </si>
  <si>
    <t>28223 15/6/2023</t>
  </si>
  <si>
    <t>El plazo de ejecución del contrato que se suscriba será hasta el día quince (15) de diciembre
de 2023, previa expedición del registro presupuestal y la constancia de afiliación a la
respectiva Administradora de Riesgos Laborales.</t>
  </si>
  <si>
    <t>Prestación de servicios LINEA PAA No 263</t>
  </si>
  <si>
    <t>Prestación de servicios LINEA PAA No 264</t>
  </si>
  <si>
    <t>ADQUISICIÓN PRUEBAS MERITOCRÁTICAS LINEA 265</t>
  </si>
  <si>
    <t>150-2023</t>
  </si>
  <si>
    <t>PSIGMA CORPORATION S A 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</si>
  <si>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</si>
  <si>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COMPRAVENTA</t>
  </si>
  <si>
    <t xml:space="preserve">El Departamento Administrativo de la Función Pública cancelará el valor del contrato en un (1) solo pago, previa certificación emitida por el contratista, en la cual indique la activación de dos mil (2.000) códigos de acceso (PIN), para la prueba KOMPE ESTATAL, sin que el monto total de los servicios prestados pueda exceder la cuantía total del mismo. </t>
  </si>
  <si>
    <t>El plazo de ejecución del contrato 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t>
  </si>
  <si>
    <t>HILDA STELLA ROJAS GARAVITO</t>
  </si>
  <si>
    <t>Grupo de Apoyo a la Gestión Meritocrática</t>
  </si>
  <si>
    <t>80121500
80121600
80121700
80121800</t>
  </si>
  <si>
    <t>Prestar los servicios de vigilancia, seguimiento y control diario de los procesos  judiciales a nivel Nacional, diferentes a la ciudad de Bogotá D.C.LINEA PAA No 266</t>
  </si>
  <si>
    <t>A-02-02-02-008-002-01 SERVICIOS JURIDICOS</t>
  </si>
  <si>
    <t>Prestar el Servicio de Aseo y Cafetería, incluidos maquinaria e insumos, en las instalaciones físicas.   LINEA PAA No 267</t>
  </si>
  <si>
    <t>Prestar el  servicio de mantenimiento preventivo y correctivo, incluido el suministro e instalación de repuestos, a LOS DOS (2)ascensores DEL EDIFICIO SEDE. PAA LINEA 268</t>
  </si>
  <si>
    <t>Servicio de vigilancia y recepción en el edificio sede de Función Pública PAA LINEA 269</t>
  </si>
  <si>
    <t>Soporte técnico y mantenimiento preventivo y correctivo de los equipos de computo y dispositivos tecnológicos.  LINEA PAA No 270</t>
  </si>
  <si>
    <t>Compra de mesas plegables para auditorio LINEA PAA No 271</t>
  </si>
  <si>
    <t>A-02-01-01-003-008-01 MUEBLES</t>
  </si>
  <si>
    <t>CARTUCHO TONER IMPRESORA PARA CARNÉ. LINEA PAA 272</t>
  </si>
  <si>
    <t>Prestación de servicios LINEA PAA No 273</t>
  </si>
  <si>
    <t>Prestación de servicios LINEA PAA No 274</t>
  </si>
  <si>
    <t>Prestación de servicios LINEA PAA No 275</t>
  </si>
  <si>
    <t>Prestación de servicios LINEA PAA No 276</t>
  </si>
  <si>
    <t>Prestación de servicios LINEA PAA No 277</t>
  </si>
  <si>
    <t>Prestación de servicios LINEA PAA No 278</t>
  </si>
  <si>
    <t>Prestación de servicios LINEA PAA No 279</t>
  </si>
  <si>
    <t>Prestación de servicios LINEA PAA No 280</t>
  </si>
  <si>
    <t>Prestación de servicios profesionales   LINEA PAA No 281</t>
  </si>
  <si>
    <t>cindY CUBILLOS RUIZ 
ccubillos@funcionpublica.gov.co</t>
  </si>
  <si>
    <t>Prestación de servicios profesionales   LINEA PAA No 282</t>
  </si>
  <si>
    <t>Prestación de servicios profesionales   LINEA PAA No 283</t>
  </si>
  <si>
    <t xml:space="preserve">JULIO </t>
  </si>
  <si>
    <t>Prestación de servicios LINEA PAA 285</t>
  </si>
  <si>
    <t>Prestación de servicios LINEA PAA 286</t>
  </si>
  <si>
    <t>Prestación de servicios LINEA PAA 287</t>
  </si>
  <si>
    <t>Prestación de servicios LINEA PAA 288</t>
  </si>
  <si>
    <t>Prestación de servicios LINEA PAA 289</t>
  </si>
  <si>
    <t>11191606 - 78101803</t>
  </si>
  <si>
    <t>CHATARRIZACIÓN VEHÍCULO DE LA ENTIDAD LINEA PAA 290</t>
  </si>
  <si>
    <t>Adquisicion de llantas para el parque automotor LINEA PAA 291</t>
  </si>
  <si>
    <t>Adquisicion del programa de seguros de responsabilidad civil para vehiculos LINEA PAA 292</t>
  </si>
  <si>
    <t>Prestación de servicios LINEA PAA No 293</t>
  </si>
  <si>
    <t>Prestación de servicios LINEA PAA No 294</t>
  </si>
  <si>
    <t>Prestación de servicios LINEA PAA No 295</t>
  </si>
  <si>
    <t>Prestación de servicios LINEA PAA No 296</t>
  </si>
  <si>
    <t>Adquisicion de pruebas meritocráticas LINEA PAA No 297</t>
  </si>
  <si>
    <t>SERVICIOS DE INFORMACION ACTUALIZADOS</t>
  </si>
  <si>
    <t>Prestación de servicios LINEA PAA No 298</t>
  </si>
  <si>
    <t xml:space="preserve"> Servicio de asistencia técnica en rendición de cuentas, participación, transparencia y servicio al ciudadano</t>
  </si>
  <si>
    <t>Prestación de servicios profesionales LINEA PAA No 299</t>
  </si>
  <si>
    <t>Prestación de servicios profesionales LINEA PAA No 300</t>
  </si>
  <si>
    <t>Servicio de Asistencia Técnica en Gestión Estratégica del Talento humano</t>
  </si>
  <si>
    <t>Prestación de servicios profesionales LINEA PAA No 301</t>
  </si>
  <si>
    <t>Prestación de servicios profesionales LINEA PAA No 302</t>
  </si>
  <si>
    <t>Prestación de servicios profesionales LINEA PAA No 303</t>
  </si>
  <si>
    <t>A-02-02-02-008-003-01-1</t>
  </si>
  <si>
    <t>Prestación de servicios profesionales LINEA PAA No 304</t>
  </si>
  <si>
    <t>Nube Privada. LINEA PAA No 305</t>
  </si>
  <si>
    <t>Hilda Constanza Sánchez
hsanchez@funcionpublica.gov.co</t>
  </si>
  <si>
    <t>43222500
 811111800</t>
  </si>
  <si>
    <t>Suscripción de servicios de SOC/SIEM LINEA PAA No 306</t>
  </si>
  <si>
    <t>Certificación de inspección de acreditación  de los dos ascensores  LINEA PAA No 307</t>
  </si>
  <si>
    <t>Servicio de Asistencia Técnica para el diseño institucional de las entidades</t>
  </si>
  <si>
    <t>Prestación de servicios LINEA PAA No 308</t>
  </si>
  <si>
    <t>Servicio de Asistencia Técnica para la implementación de las politicas de Gestión y Desempeño</t>
  </si>
  <si>
    <t xml:space="preserve">DIRECCIÓN DE GESTIÓN Y DESEMPEÑO INSTITUCIONAL  </t>
  </si>
  <si>
    <t>Prestación de servicios LINEA PAA No 309</t>
  </si>
  <si>
    <t>HENRY VILLAMARÍN SERRANO
hvillamarin@funcionpublica.gov.co</t>
  </si>
  <si>
    <t>Prestación de servicios LINEA PAA No 310</t>
  </si>
  <si>
    <t>Prestación de servicios LINEA PAA No 311</t>
  </si>
  <si>
    <t>BRUCE VARGAS VARGAS
Bvargas@funcionpublica.gov.co</t>
  </si>
  <si>
    <t>81111500
81102700</t>
  </si>
  <si>
    <t>Contrato Interadministrativo Arquitectura empresarial LINEA PAA No 312</t>
  </si>
  <si>
    <t>Adquisición Pruebas Meritocráticas - Prueba de Integridad LINEA PAA No 313</t>
  </si>
  <si>
    <t>HILDA STELLA ROJAS  - hrojas@funcionpublica.gov.co</t>
  </si>
  <si>
    <t>Adquisición Pruebas Meritocráticas - Prueba Gerentes ESE LINEA PAA No 314</t>
  </si>
  <si>
    <t>Adquisición Pruebas Meritocráticas - Prueba Control Interno LINEA PAA No 315</t>
  </si>
  <si>
    <t>Prestación de servicios profesionales LINEA PAA No 316</t>
  </si>
  <si>
    <t>Diseño Arquitectura Sifup (Modulo Suit 4) PAA No 317</t>
  </si>
  <si>
    <t>Prestación de servicios profesionales   LINEA PAA No 318</t>
  </si>
  <si>
    <t>Prestación de servicios profesionales   LINEA PAA No 319</t>
  </si>
  <si>
    <t>Prestación de servicios profesionales   LINEA PAA No 320</t>
  </si>
  <si>
    <t xml:space="preserve">43202200
43211706
 45121520 
52161500
20101601
43211807
43211802
</t>
  </si>
  <si>
    <t>Accesorios para equipos de cómputo  LINEA PAA No 321</t>
  </si>
  <si>
    <t>A-02-01-01-004-005-02 MAQUINARIA DE INFORMÁTICA Y SUS PARTES, PIEZAS Y ACCESORIOS</t>
  </si>
  <si>
    <t>Contratar los Servicios de Bienestar Social para los servidores de la Función Pública y sus Familias LINEA PAA 322</t>
  </si>
  <si>
    <t>39112505
39112508
39101601
39112102</t>
  </si>
  <si>
    <t>Lámparas luminarias led PAA linea No 323</t>
  </si>
  <si>
    <t>Adquisicion de llantas para el parque automotor LINEA PAA 324</t>
  </si>
  <si>
    <t>Adquisición de televisores para las áreas comunes y salas de reunión del edificio LINEA PAA 325</t>
  </si>
  <si>
    <t>A-02-01-01-004-007-02 APARATOS TRANSMISORES DE TELEVISIÓN Y RADIO; TELEVISIÓN, VIDEO Y CÁMARAS DIGITALES; TELÉFONOS</t>
  </si>
  <si>
    <t>Prestación de servicios profesionales   LINEA PAA No 326</t>
  </si>
  <si>
    <t xml:space="preserve">Documentos de planeación </t>
  </si>
  <si>
    <t>Prestación de servicios profesionales   LINEA PAA No 327</t>
  </si>
  <si>
    <t>Convenio Interadministrativo LÍNEA PAA 328</t>
  </si>
  <si>
    <t>Adquisición de sillas ergonómicas para el personal del Departamento  LINEA PAA No 329</t>
  </si>
  <si>
    <t>56101520
46182404
47121501
47121502
48102010
48102009</t>
  </si>
  <si>
    <t>Adquisición de muebles para el servicio del personal de apoyo LINEA PAA No 330</t>
  </si>
  <si>
    <t>A-02-01-01-003-008-01-4 OTROS MUEBLES N.C.P.</t>
  </si>
  <si>
    <t>Prestación de servicios profesionales   LINEA PAA No 331</t>
  </si>
  <si>
    <t>Soporte y actualización de la solución de Voz IP.Linea PAA 332</t>
  </si>
  <si>
    <t>Renovación del Soporte del Licenciamiento Kactus. Linea PAA 333</t>
  </si>
  <si>
    <t>40101502
47131707
47131706</t>
  </si>
  <si>
    <t>Adquisición de bienes para baterias de baño del edificio sede. LINEA PAA 334</t>
  </si>
  <si>
    <t>JUDY MAGALI RODRIGUEZ SANTANA
COORDINADORA GRUPO GESTION ADMINISTRATIVA</t>
  </si>
  <si>
    <t>LIDOSKA JULIA PERALTA 
SECRETARIA GENERAL</t>
  </si>
  <si>
    <t>DOCUMENTOS METODOLÓGICOS</t>
  </si>
  <si>
    <t>82100000
82120000
82140000
82150000</t>
  </si>
  <si>
    <t>A-02-02-01-003-008-09  OTROS ARTÍCULOS MANUFACTURADOS N.C.P.</t>
  </si>
  <si>
    <t>Adquisición de parasoles para las mesas de la zona de descanso y cafetería utilziidas por el personal de la Entidad. LINEA PAA 335</t>
  </si>
  <si>
    <t>56101601
56101523
56112300</t>
  </si>
  <si>
    <t>Contratar el servicio de Mantenimiento y cargue de extintores de la Función Pública, incluidos repuestos.   LINEA PAA No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</si>
</sst>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6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b/>
      <sz val="12"/>
      <color indexed="81"/>
      <name val="Tahoma"/>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18"/>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48"/>
      <name val="Calibri"/>
      <family val="2"/>
      <scheme val="minor"/>
    </font>
    <font>
      <sz val="48"/>
      <name val="Calibri"/>
      <family val="2"/>
      <scheme val="minor"/>
    </font>
    <font>
      <sz val="10"/>
      <name val="Arial Narrow"/>
      <family val="2"/>
    </font>
    <font>
      <b/>
      <sz val="18"/>
      <color indexed="81"/>
      <name val="Tahoma"/>
      <family val="2"/>
    </font>
    <font>
      <sz val="48"/>
      <name val="Arial"/>
      <family val="2"/>
    </font>
    <font>
      <b/>
      <sz val="14"/>
      <color indexed="81"/>
      <name val="Tahoma"/>
      <family val="2"/>
    </font>
    <font>
      <b/>
      <sz val="16"/>
      <color indexed="81"/>
      <name val="Tahoma"/>
      <family val="2"/>
    </font>
    <font>
      <b/>
      <sz val="22"/>
      <name val="Arial Narrow"/>
      <family val="2"/>
    </font>
    <font>
      <b/>
      <sz val="26"/>
      <color rgb="FF002060"/>
      <name val="Arial"/>
      <family val="2"/>
    </font>
    <font>
      <b/>
      <sz val="48"/>
      <name val="Arial Narrow"/>
      <family val="2"/>
    </font>
    <font>
      <sz val="38"/>
      <name val="Arial"/>
      <family val="2"/>
    </font>
    <font>
      <b/>
      <sz val="38"/>
      <name val="Arial"/>
      <family val="2"/>
    </font>
    <font>
      <sz val="16"/>
      <color indexed="81"/>
      <name val="Tahoma"/>
      <family val="2"/>
    </font>
    <font>
      <sz val="22"/>
      <color theme="1"/>
      <name val="Calibri"/>
      <family val="2"/>
      <scheme val="minor"/>
    </font>
    <font>
      <b/>
      <sz val="24"/>
      <color theme="1"/>
      <name val="Calibri"/>
      <family val="2"/>
      <scheme val="minor"/>
    </font>
    <font>
      <b/>
      <sz val="72"/>
      <name val="Arial"/>
      <family val="2"/>
    </font>
    <font>
      <b/>
      <sz val="28"/>
      <name val="Arial Narrow"/>
      <family val="2"/>
    </font>
    <font>
      <sz val="24"/>
      <name val="Arial Narrow"/>
      <family val="2"/>
    </font>
    <font>
      <b/>
      <sz val="11"/>
      <color indexed="81"/>
      <name val="Tahoma"/>
      <family val="2"/>
    </font>
    <font>
      <b/>
      <strike/>
      <sz val="24"/>
      <name val="Arial Narrow"/>
      <family val="2"/>
    </font>
    <font>
      <sz val="11"/>
      <color indexed="81"/>
      <name val="Tahoma"/>
      <family val="2"/>
    </font>
    <font>
      <sz val="14"/>
      <color indexed="81"/>
      <name val="Tahoma"/>
      <family val="2"/>
    </font>
    <font>
      <b/>
      <sz val="24"/>
      <color indexed="81"/>
      <name val="Tahoma"/>
      <family val="2"/>
    </font>
    <font>
      <sz val="28"/>
      <color indexed="81"/>
      <name val="Tahoma"/>
      <family val="2"/>
    </font>
    <font>
      <b/>
      <sz val="26"/>
      <name val="Arial Narrow"/>
      <family val="2"/>
    </font>
    <font>
      <sz val="24"/>
      <color indexed="81"/>
      <name val="Tahoma"/>
      <family val="2"/>
    </font>
    <font>
      <b/>
      <sz val="22"/>
      <name val="Calibri Light"/>
      <family val="2"/>
    </font>
    <font>
      <b/>
      <sz val="26"/>
      <name val="Calibri Light"/>
      <family val="2"/>
    </font>
    <font>
      <b/>
      <sz val="48"/>
      <color theme="1"/>
      <name val="Calibri"/>
      <family val="2"/>
      <scheme val="minor"/>
    </font>
    <font>
      <sz val="48"/>
      <color theme="1"/>
      <name val="Calibri"/>
      <family val="2"/>
      <scheme val="minor"/>
    </font>
    <font>
      <b/>
      <sz val="48"/>
      <color rgb="FF002060"/>
      <name val="Arial"/>
      <family val="2"/>
    </font>
    <font>
      <b/>
      <sz val="26"/>
      <color indexed="81"/>
      <name val="Tahoma"/>
      <family val="2"/>
    </font>
    <font>
      <b/>
      <sz val="72"/>
      <name val="Arial Narrow"/>
      <family val="2"/>
    </font>
    <font>
      <b/>
      <sz val="72"/>
      <name val="Calibri"/>
      <family val="2"/>
      <scheme val="minor"/>
    </font>
    <font>
      <b/>
      <sz val="24"/>
      <color theme="1"/>
      <name val="Arial Narrow"/>
      <family val="2"/>
    </font>
    <font>
      <b/>
      <strike/>
      <sz val="72"/>
      <name val="Arial Narrow"/>
      <family val="2"/>
    </font>
    <font>
      <strike/>
      <sz val="24"/>
      <name val="Arial Narrow"/>
      <family val="2"/>
    </font>
    <font>
      <b/>
      <strike/>
      <sz val="28"/>
      <name val="Arial Narrow"/>
      <family val="2"/>
    </font>
    <font>
      <b/>
      <strike/>
      <sz val="48"/>
      <color theme="1"/>
      <name val="Calibri"/>
      <family val="2"/>
      <scheme val="minor"/>
    </font>
    <font>
      <b/>
      <strike/>
      <sz val="48"/>
      <name val="Arial Narrow"/>
      <family val="2"/>
    </font>
    <font>
      <strike/>
      <sz val="24"/>
      <color theme="1"/>
      <name val="Arial Narrow"/>
      <family val="2"/>
    </font>
    <font>
      <sz val="72"/>
      <color theme="1"/>
      <name val="Calibri"/>
      <family val="2"/>
      <scheme val="minor"/>
    </font>
    <font>
      <sz val="24"/>
      <color theme="1"/>
      <name val="Arial Narrow"/>
      <family val="2"/>
    </font>
    <font>
      <b/>
      <sz val="36"/>
      <name val="Calibri"/>
      <family val="2"/>
      <scheme val="minor"/>
    </font>
    <font>
      <b/>
      <sz val="72"/>
      <color rgb="FFFF0000"/>
      <name val="Arial Narrow"/>
      <family val="2"/>
    </font>
    <font>
      <sz val="36"/>
      <color theme="1"/>
      <name val="Calibri"/>
      <family val="2"/>
      <scheme val="minor"/>
    </font>
    <font>
      <b/>
      <strike/>
      <sz val="24"/>
      <color theme="1"/>
      <name val="Arial Narrow"/>
      <family val="2"/>
    </font>
    <font>
      <b/>
      <strike/>
      <sz val="72"/>
      <name val="Calibri Light"/>
      <family val="2"/>
    </font>
    <font>
      <b/>
      <strike/>
      <sz val="24"/>
      <name val="Calibri Light"/>
      <family val="2"/>
    </font>
    <font>
      <b/>
      <strike/>
      <sz val="28"/>
      <name val="Calibri Light"/>
      <family val="2"/>
    </font>
    <font>
      <b/>
      <sz val="24"/>
      <color theme="1" tint="0.34998626667073579"/>
      <name val="Arial Narrow"/>
      <family val="2"/>
    </font>
    <font>
      <b/>
      <strike/>
      <sz val="24"/>
      <color theme="1" tint="0.34998626667073579"/>
      <name val="Arial Narrow"/>
      <family val="2"/>
    </font>
    <font>
      <b/>
      <sz val="72"/>
      <color rgb="FF000000"/>
      <name val="Arial"/>
      <family val="2"/>
    </font>
    <font>
      <b/>
      <sz val="24"/>
      <color rgb="FF000000"/>
      <name val="Arial Narrow"/>
      <family val="2"/>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7DF42C"/>
        <bgColor indexed="64"/>
      </patternFill>
    </fill>
    <fill>
      <patternFill patternType="solid">
        <fgColor rgb="FFFF3399"/>
        <bgColor indexed="64"/>
      </patternFill>
    </fill>
    <fill>
      <patternFill patternType="solid">
        <fgColor rgb="FFCC99FF"/>
        <bgColor indexed="64"/>
      </patternFill>
    </fill>
    <fill>
      <patternFill patternType="solid">
        <fgColor rgb="FF66FF33"/>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medium">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s>
  <cellStyleXfs count="275">
    <xf numFmtId="0" fontId="0" fillId="0" borderId="0"/>
    <xf numFmtId="0" fontId="59" fillId="2" borderId="0" applyNumberFormat="0" applyBorder="0" applyAlignment="0" applyProtection="0"/>
    <xf numFmtId="41" fontId="63" fillId="0" borderId="0" applyFont="0" applyFill="0" applyBorder="0" applyAlignment="0" applyProtection="0"/>
    <xf numFmtId="0" fontId="71" fillId="0" borderId="0" applyNumberForma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165" fontId="57" fillId="0" borderId="0" applyFont="0" applyFill="0" applyBorder="0" applyAlignment="0" applyProtection="0"/>
    <xf numFmtId="41" fontId="63" fillId="0" borderId="0" applyFont="0" applyFill="0" applyBorder="0" applyAlignment="0" applyProtection="0"/>
    <xf numFmtId="0" fontId="94" fillId="0" borderId="0"/>
    <xf numFmtId="0" fontId="63" fillId="0" borderId="0"/>
    <xf numFmtId="9" fontId="63"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3" fillId="0" borderId="0" applyFont="0" applyFill="0" applyBorder="0" applyAlignment="0" applyProtection="0"/>
    <xf numFmtId="166" fontId="53" fillId="0" borderId="0" applyFont="0" applyFill="0" applyBorder="0" applyAlignment="0" applyProtection="0"/>
    <xf numFmtId="165" fontId="53" fillId="0" borderId="0" applyFont="0" applyFill="0" applyBorder="0" applyAlignment="0" applyProtection="0"/>
    <xf numFmtId="164" fontId="53" fillId="0" borderId="0" applyFont="0" applyFill="0" applyBorder="0" applyAlignment="0" applyProtection="0"/>
    <xf numFmtId="41"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0" fontId="50" fillId="0" borderId="0"/>
    <xf numFmtId="9" fontId="50" fillId="0" borderId="0" applyFont="0" applyFill="0" applyBorder="0" applyAlignment="0" applyProtection="0"/>
    <xf numFmtId="42"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165" fontId="47" fillId="0" borderId="0" applyFont="0" applyFill="0" applyBorder="0" applyAlignment="0" applyProtection="0"/>
    <xf numFmtId="165" fontId="46" fillId="0" borderId="0" applyFont="0" applyFill="0" applyBorder="0" applyAlignment="0" applyProtection="0"/>
    <xf numFmtId="41" fontId="46" fillId="0" borderId="0" applyFont="0" applyFill="0" applyBorder="0" applyAlignment="0" applyProtection="0"/>
    <xf numFmtId="165"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6"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165" fontId="45" fillId="0" borderId="0" applyFont="0" applyFill="0" applyBorder="0" applyAlignment="0" applyProtection="0"/>
    <xf numFmtId="41"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5" fontId="44" fillId="0" borderId="0" applyFont="0" applyFill="0" applyBorder="0" applyAlignment="0" applyProtection="0"/>
    <xf numFmtId="0" fontId="44" fillId="0" borderId="0"/>
    <xf numFmtId="166" fontId="43" fillId="0" borderId="0" applyFont="0" applyFill="0" applyBorder="0" applyAlignment="0" applyProtection="0"/>
    <xf numFmtId="9" fontId="43" fillId="0" borderId="0" applyFont="0" applyFill="0" applyBorder="0" applyAlignment="0" applyProtection="0"/>
    <xf numFmtId="0" fontId="43" fillId="0" borderId="0"/>
    <xf numFmtId="165" fontId="43"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65"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165"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42" fontId="57"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167" fontId="57"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0" fontId="37" fillId="0" borderId="0"/>
    <xf numFmtId="167"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94"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166" fontId="33" fillId="0" borderId="0" applyFont="0" applyFill="0" applyBorder="0" applyAlignment="0" applyProtection="0"/>
    <xf numFmtId="0" fontId="33" fillId="0" borderId="0"/>
    <xf numFmtId="9"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41" fontId="33" fillId="0" borderId="0" applyFont="0" applyFill="0" applyBorder="0" applyAlignment="0" applyProtection="0"/>
    <xf numFmtId="164" fontId="33" fillId="0" borderId="0" applyFont="0" applyFill="0" applyBorder="0" applyAlignment="0" applyProtection="0"/>
    <xf numFmtId="166" fontId="33" fillId="0" borderId="0" applyFont="0" applyFill="0" applyBorder="0" applyAlignment="0" applyProtection="0"/>
    <xf numFmtId="0" fontId="31" fillId="0" borderId="0"/>
    <xf numFmtId="44" fontId="31" fillId="0" borderId="0" applyFont="0" applyFill="0" applyBorder="0" applyAlignment="0" applyProtection="0"/>
    <xf numFmtId="0" fontId="30" fillId="0" borderId="0"/>
    <xf numFmtId="43" fontId="30" fillId="0" borderId="0" applyFont="0" applyFill="0" applyBorder="0" applyAlignment="0" applyProtection="0"/>
    <xf numFmtId="166" fontId="29" fillId="0" borderId="0" applyFont="0" applyFill="0" applyBorder="0" applyAlignment="0" applyProtection="0"/>
    <xf numFmtId="0" fontId="29" fillId="0" borderId="0"/>
    <xf numFmtId="9"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72" fontId="109" fillId="0" borderId="0" applyFill="0">
      <alignment horizontal="center" vertical="center" wrapText="1"/>
    </xf>
    <xf numFmtId="173" fontId="109" fillId="7" borderId="0" applyFill="0" applyProtection="0">
      <alignment horizontal="center" vertical="center"/>
    </xf>
    <xf numFmtId="1" fontId="109" fillId="3" borderId="0" applyFill="0">
      <alignment horizontal="center" vertical="center"/>
    </xf>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0" fontId="26" fillId="0" borderId="0"/>
    <xf numFmtId="0" fontId="26" fillId="0" borderId="0"/>
    <xf numFmtId="44" fontId="26" fillId="0" borderId="0" applyFont="0" applyFill="0" applyBorder="0" applyAlignment="0" applyProtection="0"/>
    <xf numFmtId="0" fontId="25" fillId="0" borderId="0"/>
    <xf numFmtId="0" fontId="25" fillId="0" borderId="0"/>
    <xf numFmtId="44" fontId="25"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6" fontId="23" fillId="0" borderId="0" applyFont="0" applyFill="0" applyBorder="0" applyAlignment="0" applyProtection="0"/>
    <xf numFmtId="0" fontId="23" fillId="0" borderId="0"/>
    <xf numFmtId="9" fontId="23" fillId="0" borderId="0" applyFont="0" applyFill="0" applyBorder="0" applyAlignment="0" applyProtection="0"/>
    <xf numFmtId="165" fontId="23" fillId="0" borderId="0" applyFont="0" applyFill="0" applyBorder="0" applyAlignment="0" applyProtection="0"/>
    <xf numFmtId="0" fontId="22" fillId="0" borderId="0"/>
    <xf numFmtId="44" fontId="22" fillId="0" borderId="0" applyFont="0" applyFill="0" applyBorder="0" applyAlignment="0" applyProtection="0"/>
    <xf numFmtId="42"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6" fontId="20" fillId="0" borderId="0" applyFont="0" applyFill="0" applyBorder="0" applyAlignment="0" applyProtection="0"/>
    <xf numFmtId="0" fontId="20" fillId="0" borderId="0"/>
    <xf numFmtId="9" fontId="20" fillId="0" borderId="0" applyFont="0" applyFill="0" applyBorder="0" applyAlignment="0" applyProtection="0"/>
    <xf numFmtId="165" fontId="20" fillId="0" borderId="0" applyFont="0" applyFill="0" applyBorder="0" applyAlignment="0" applyProtection="0"/>
    <xf numFmtId="0" fontId="19" fillId="0" borderId="0"/>
    <xf numFmtId="44" fontId="19" fillId="0" borderId="0" applyFont="0" applyFill="0" applyBorder="0" applyAlignment="0" applyProtection="0"/>
    <xf numFmtId="42" fontId="19" fillId="0" borderId="0" applyFont="0" applyFill="0" applyBorder="0" applyAlignment="0" applyProtection="0"/>
    <xf numFmtId="0" fontId="18" fillId="0" borderId="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0" fontId="16" fillId="0" borderId="0"/>
    <xf numFmtId="44" fontId="16" fillId="0" borderId="0" applyFont="0" applyFill="0" applyBorder="0" applyAlignment="0" applyProtection="0"/>
    <xf numFmtId="0" fontId="15" fillId="0" borderId="0"/>
    <xf numFmtId="44"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5" fillId="0" borderId="0"/>
    <xf numFmtId="165" fontId="15" fillId="0" borderId="0" applyFont="0" applyFill="0" applyBorder="0" applyAlignment="0" applyProtection="0"/>
    <xf numFmtId="0" fontId="14" fillId="0" borderId="0"/>
    <xf numFmtId="44" fontId="14" fillId="0" borderId="0" applyFont="0" applyFill="0" applyBorder="0" applyAlignment="0" applyProtection="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42"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6" fontId="9"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0" fontId="8" fillId="0" borderId="0"/>
    <xf numFmtId="41"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9" fontId="57" fillId="0" borderId="0" applyFont="0" applyFill="0" applyBorder="0" applyAlignment="0" applyProtection="0"/>
    <xf numFmtId="167" fontId="57" fillId="0" borderId="0" applyFont="0" applyFill="0" applyBorder="0" applyAlignment="0" applyProtection="0"/>
    <xf numFmtId="0" fontId="57" fillId="0" borderId="0"/>
    <xf numFmtId="43" fontId="5"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41" fontId="3" fillId="0" borderId="0" applyFont="0" applyFill="0" applyBorder="0" applyAlignment="0" applyProtection="0"/>
    <xf numFmtId="165" fontId="3" fillId="0" borderId="0" applyFont="0" applyFill="0" applyBorder="0" applyAlignment="0" applyProtection="0"/>
    <xf numFmtId="41" fontId="2" fillId="0" borderId="0" applyFont="0" applyFill="0" applyBorder="0" applyAlignment="0" applyProtection="0"/>
    <xf numFmtId="0" fontId="1" fillId="0" borderId="0"/>
    <xf numFmtId="41" fontId="1" fillId="0" borderId="0" applyFont="0" applyFill="0" applyBorder="0" applyAlignment="0" applyProtection="0"/>
    <xf numFmtId="165" fontId="1" fillId="0" borderId="0" applyFont="0" applyFill="0" applyBorder="0" applyAlignment="0" applyProtection="0"/>
  </cellStyleXfs>
  <cellXfs count="362">
    <xf numFmtId="0" fontId="0" fillId="0" borderId="0" xfId="0"/>
    <xf numFmtId="0" fontId="61" fillId="3" borderId="0" xfId="0" applyFont="1" applyFill="1" applyAlignment="1">
      <alignment horizontal="center" vertical="center" wrapText="1"/>
    </xf>
    <xf numFmtId="0" fontId="0" fillId="0" borderId="0" xfId="0" applyAlignment="1">
      <alignment horizontal="center" vertical="center" wrapText="1"/>
    </xf>
    <xf numFmtId="0" fontId="62" fillId="0" borderId="0" xfId="0" applyFont="1" applyAlignment="1">
      <alignment vertical="center" wrapText="1"/>
    </xf>
    <xf numFmtId="0" fontId="0" fillId="0" borderId="0" xfId="0" applyAlignment="1">
      <alignment wrapText="1"/>
    </xf>
    <xf numFmtId="0" fontId="0" fillId="0" borderId="1" xfId="0" applyBorder="1" applyAlignment="1">
      <alignment wrapText="1"/>
    </xf>
    <xf numFmtId="0" fontId="68" fillId="0" borderId="0" xfId="0" applyFont="1" applyAlignment="1">
      <alignment horizontal="center" vertical="center" wrapText="1"/>
    </xf>
    <xf numFmtId="0" fontId="62" fillId="0" borderId="0" xfId="0" applyFont="1" applyAlignment="1">
      <alignment horizontal="left" vertical="center" wrapText="1"/>
    </xf>
    <xf numFmtId="0" fontId="61" fillId="0" borderId="2" xfId="0" applyFont="1" applyBorder="1" applyAlignment="1">
      <alignment horizontal="center" vertical="center" wrapText="1"/>
    </xf>
    <xf numFmtId="0" fontId="64" fillId="4" borderId="0" xfId="0" applyFont="1" applyFill="1" applyAlignment="1">
      <alignment vertical="center" wrapText="1"/>
    </xf>
    <xf numFmtId="0" fontId="61" fillId="0" borderId="3" xfId="0" applyFont="1" applyBorder="1" applyAlignment="1">
      <alignment horizontal="center" vertical="center" wrapText="1"/>
    </xf>
    <xf numFmtId="0" fontId="0" fillId="0" borderId="0" xfId="0" quotePrefix="1" applyAlignment="1">
      <alignment horizontal="center" vertical="center" wrapText="1"/>
    </xf>
    <xf numFmtId="0" fontId="72" fillId="0" borderId="0" xfId="3" quotePrefix="1" applyFont="1" applyBorder="1" applyAlignment="1">
      <alignment horizontal="center" vertical="center" wrapText="1"/>
    </xf>
    <xf numFmtId="0" fontId="0" fillId="3" borderId="0" xfId="0" applyFill="1" applyAlignment="1">
      <alignment horizontal="center" vertical="center" wrapText="1"/>
    </xf>
    <xf numFmtId="0" fontId="73" fillId="0" borderId="2" xfId="0" applyFont="1" applyBorder="1" applyAlignment="1">
      <alignment horizontal="center" vertical="center" wrapText="1"/>
    </xf>
    <xf numFmtId="165" fontId="64" fillId="4" borderId="0" xfId="0" applyNumberFormat="1" applyFont="1" applyFill="1" applyAlignment="1">
      <alignment vertical="center" wrapText="1"/>
    </xf>
    <xf numFmtId="171" fontId="64" fillId="4" borderId="0" xfId="0" applyNumberFormat="1" applyFont="1" applyFill="1" applyAlignment="1">
      <alignment vertical="center" wrapText="1"/>
    </xf>
    <xf numFmtId="0" fontId="84" fillId="4" borderId="16" xfId="1" applyFont="1" applyFill="1" applyBorder="1" applyAlignment="1">
      <alignment horizontal="center" vertical="center" wrapText="1"/>
    </xf>
    <xf numFmtId="0" fontId="0" fillId="4" borderId="0" xfId="0" applyFill="1"/>
    <xf numFmtId="0" fontId="91" fillId="4" borderId="0" xfId="0" applyFont="1" applyFill="1"/>
    <xf numFmtId="0" fontId="85" fillId="4" borderId="0" xfId="0" applyFont="1" applyFill="1" applyAlignment="1">
      <alignment horizontal="center" vertical="center" wrapText="1"/>
    </xf>
    <xf numFmtId="39" fontId="88" fillId="3" borderId="2" xfId="9" applyNumberFormat="1" applyFont="1" applyFill="1" applyBorder="1" applyAlignment="1">
      <alignment horizontal="right" vertical="center" wrapText="1"/>
    </xf>
    <xf numFmtId="0" fontId="0" fillId="3" borderId="0" xfId="0" applyFill="1"/>
    <xf numFmtId="0" fontId="61" fillId="3" borderId="3" xfId="0" applyFont="1" applyFill="1" applyBorder="1" applyAlignment="1">
      <alignment horizontal="center" vertical="center" wrapText="1"/>
    </xf>
    <xf numFmtId="0" fontId="73" fillId="3" borderId="2" xfId="0" applyFont="1" applyFill="1" applyBorder="1" applyAlignment="1">
      <alignment horizontal="center" vertical="center" wrapText="1"/>
    </xf>
    <xf numFmtId="0" fontId="0" fillId="3" borderId="0" xfId="0" applyFill="1" applyAlignment="1">
      <alignment wrapText="1"/>
    </xf>
    <xf numFmtId="0" fontId="0" fillId="3" borderId="1" xfId="0" applyFill="1" applyBorder="1" applyAlignment="1">
      <alignment wrapText="1"/>
    </xf>
    <xf numFmtId="169" fontId="0" fillId="3" borderId="0" xfId="0" applyNumberFormat="1" applyFill="1" applyAlignment="1">
      <alignment horizontal="center" vertical="center" wrapText="1"/>
    </xf>
    <xf numFmtId="0" fontId="75" fillId="3" borderId="2" xfId="0" applyFont="1" applyFill="1" applyBorder="1" applyAlignment="1">
      <alignment horizontal="center" vertical="center" wrapText="1"/>
    </xf>
    <xf numFmtId="170" fontId="0" fillId="3" borderId="0" xfId="0" applyNumberFormat="1" applyFill="1" applyAlignment="1">
      <alignment horizontal="center" vertical="center" wrapText="1"/>
    </xf>
    <xf numFmtId="0" fontId="0" fillId="3" borderId="2" xfId="0" applyFill="1" applyBorder="1" applyAlignment="1">
      <alignment horizontal="center" vertical="center" wrapText="1"/>
    </xf>
    <xf numFmtId="44" fontId="57" fillId="3" borderId="2" xfId="0" applyNumberFormat="1" applyFont="1" applyFill="1" applyBorder="1" applyAlignment="1">
      <alignment wrapText="1"/>
    </xf>
    <xf numFmtId="0" fontId="61" fillId="3" borderId="11" xfId="0" applyFont="1" applyFill="1" applyBorder="1" applyAlignment="1">
      <alignment horizontal="center" vertical="center" wrapText="1"/>
    </xf>
    <xf numFmtId="14" fontId="79" fillId="3" borderId="0" xfId="0" applyNumberFormat="1" applyFont="1" applyFill="1" applyAlignment="1">
      <alignment horizontal="center" vertical="center" wrapText="1"/>
    </xf>
    <xf numFmtId="44" fontId="0" fillId="3" borderId="0" xfId="0" applyNumberFormat="1" applyFill="1" applyAlignment="1">
      <alignment horizontal="center" vertical="center" wrapText="1"/>
    </xf>
    <xf numFmtId="14" fontId="62" fillId="3" borderId="0" xfId="0" applyNumberFormat="1" applyFont="1" applyFill="1" applyAlignment="1">
      <alignment horizontal="center" vertical="center" wrapText="1"/>
    </xf>
    <xf numFmtId="14" fontId="0" fillId="3" borderId="0" xfId="0" applyNumberFormat="1" applyFill="1" applyAlignment="1">
      <alignment horizontal="center" vertical="center" wrapText="1"/>
    </xf>
    <xf numFmtId="171" fontId="0" fillId="3" borderId="0" xfId="0" applyNumberFormat="1" applyFill="1" applyAlignment="1">
      <alignment horizontal="center" vertical="center" wrapText="1"/>
    </xf>
    <xf numFmtId="165" fontId="0" fillId="3" borderId="0" xfId="0" applyNumberFormat="1" applyFill="1" applyAlignment="1">
      <alignment horizontal="center" vertical="center" wrapText="1"/>
    </xf>
    <xf numFmtId="171" fontId="57" fillId="3" borderId="0" xfId="0" applyNumberFormat="1" applyFont="1" applyFill="1" applyAlignment="1">
      <alignment horizontal="center" vertical="center" wrapText="1"/>
    </xf>
    <xf numFmtId="0" fontId="68" fillId="3" borderId="0" xfId="0" applyFont="1" applyFill="1" applyAlignment="1">
      <alignment horizontal="center" vertical="center" wrapText="1"/>
    </xf>
    <xf numFmtId="0" fontId="80" fillId="3" borderId="0" xfId="0" applyFont="1" applyFill="1" applyAlignment="1">
      <alignment horizontal="left" vertical="center" wrapText="1"/>
    </xf>
    <xf numFmtId="0" fontId="57" fillId="3" borderId="0" xfId="0" applyFont="1" applyFill="1" applyAlignment="1">
      <alignment horizontal="center" vertical="center" wrapText="1"/>
    </xf>
    <xf numFmtId="0" fontId="0" fillId="0" borderId="0" xfId="0" applyAlignment="1">
      <alignment horizontal="center" vertical="center"/>
    </xf>
    <xf numFmtId="0" fontId="91" fillId="3" borderId="0" xfId="0" applyFont="1" applyFill="1"/>
    <xf numFmtId="0" fontId="100" fillId="0" borderId="0" xfId="0" applyFont="1" applyAlignment="1">
      <alignment horizontal="right" vertical="center" wrapText="1"/>
    </xf>
    <xf numFmtId="0" fontId="100" fillId="3" borderId="0" xfId="0" applyFont="1" applyFill="1" applyAlignment="1">
      <alignment horizontal="right" vertical="center" wrapText="1"/>
    </xf>
    <xf numFmtId="171" fontId="100" fillId="3" borderId="0" xfId="0" applyNumberFormat="1" applyFont="1" applyFill="1" applyAlignment="1">
      <alignment horizontal="center" vertical="center" wrapText="1"/>
    </xf>
    <xf numFmtId="0" fontId="100" fillId="0" borderId="0" xfId="0" applyFont="1"/>
    <xf numFmtId="0" fontId="83" fillId="6" borderId="18" xfId="1" applyFont="1" applyFill="1" applyBorder="1" applyAlignment="1">
      <alignment horizontal="center" vertical="center" wrapText="1"/>
    </xf>
    <xf numFmtId="49" fontId="60" fillId="0" borderId="0" xfId="0" applyNumberFormat="1" applyFont="1" applyAlignment="1">
      <alignment horizontal="center" vertical="center" wrapText="1"/>
    </xf>
    <xf numFmtId="49" fontId="60" fillId="3" borderId="0" xfId="0" applyNumberFormat="1" applyFont="1" applyFill="1" applyAlignment="1">
      <alignment horizontal="center" vertical="center" wrapText="1"/>
    </xf>
    <xf numFmtId="49" fontId="0" fillId="0" borderId="0" xfId="0" applyNumberFormat="1"/>
    <xf numFmtId="0" fontId="32" fillId="0" borderId="0" xfId="0" applyFont="1" applyAlignment="1">
      <alignment wrapText="1"/>
    </xf>
    <xf numFmtId="0" fontId="32" fillId="3" borderId="0" xfId="0" applyFont="1" applyFill="1" applyAlignment="1">
      <alignment wrapText="1"/>
    </xf>
    <xf numFmtId="0" fontId="66" fillId="0" borderId="0" xfId="0" applyFont="1" applyAlignment="1">
      <alignment wrapText="1"/>
    </xf>
    <xf numFmtId="0" fontId="66" fillId="0" borderId="0" xfId="0" applyFont="1" applyAlignment="1">
      <alignment horizontal="center" vertical="center" wrapText="1"/>
    </xf>
    <xf numFmtId="165" fontId="66" fillId="0" borderId="0" xfId="0" applyNumberFormat="1" applyFont="1" applyAlignment="1">
      <alignment wrapText="1"/>
    </xf>
    <xf numFmtId="0" fontId="66" fillId="3" borderId="0" xfId="0" applyFont="1" applyFill="1" applyAlignment="1">
      <alignment wrapText="1"/>
    </xf>
    <xf numFmtId="0" fontId="66" fillId="3" borderId="0" xfId="0" applyFont="1" applyFill="1" applyAlignment="1">
      <alignment horizontal="center" vertical="center" wrapText="1"/>
    </xf>
    <xf numFmtId="165" fontId="66" fillId="3" borderId="0" xfId="0" applyNumberFormat="1" applyFont="1" applyFill="1" applyAlignment="1">
      <alignment wrapText="1"/>
    </xf>
    <xf numFmtId="44" fontId="66" fillId="3" borderId="0" xfId="0" applyNumberFormat="1" applyFont="1" applyFill="1" applyAlignment="1">
      <alignment wrapText="1"/>
    </xf>
    <xf numFmtId="165" fontId="103" fillId="3" borderId="0" xfId="0" applyNumberFormat="1" applyFont="1" applyFill="1" applyAlignment="1">
      <alignment wrapText="1"/>
    </xf>
    <xf numFmtId="171" fontId="66" fillId="3" borderId="0" xfId="0" applyNumberFormat="1" applyFont="1" applyFill="1" applyAlignment="1">
      <alignment wrapText="1"/>
    </xf>
    <xf numFmtId="171" fontId="66" fillId="3" borderId="0" xfId="0" applyNumberFormat="1" applyFont="1" applyFill="1" applyAlignment="1">
      <alignment horizontal="center" vertical="center" wrapText="1"/>
    </xf>
    <xf numFmtId="165" fontId="66" fillId="3" borderId="0" xfId="0" applyNumberFormat="1" applyFont="1" applyFill="1" applyAlignment="1">
      <alignment horizontal="center" vertical="center" wrapText="1"/>
    </xf>
    <xf numFmtId="0" fontId="105" fillId="6" borderId="18" xfId="1" applyFont="1" applyFill="1" applyBorder="1" applyAlignment="1">
      <alignment horizontal="center" vertical="center" wrapText="1"/>
    </xf>
    <xf numFmtId="0" fontId="66" fillId="0" borderId="0" xfId="0" applyFont="1"/>
    <xf numFmtId="0" fontId="58" fillId="0" borderId="2" xfId="0" applyFont="1" applyBorder="1" applyAlignment="1">
      <alignment horizontal="center" vertical="center" wrapText="1"/>
    </xf>
    <xf numFmtId="0" fontId="96" fillId="3" borderId="2" xfId="0" applyFont="1" applyFill="1" applyBorder="1" applyAlignment="1">
      <alignment horizontal="center" vertical="center" wrapText="1"/>
    </xf>
    <xf numFmtId="0" fontId="87" fillId="3" borderId="2" xfId="0" applyFont="1" applyFill="1" applyBorder="1" applyAlignment="1">
      <alignment horizontal="left" vertical="center" wrapText="1"/>
    </xf>
    <xf numFmtId="14" fontId="87" fillId="3" borderId="2" xfId="0" applyNumberFormat="1" applyFont="1" applyFill="1" applyBorder="1" applyAlignment="1">
      <alignment horizontal="center" vertical="center" wrapText="1"/>
    </xf>
    <xf numFmtId="0" fontId="87" fillId="3" borderId="2" xfId="0" applyFont="1" applyFill="1" applyBorder="1" applyAlignment="1">
      <alignment horizontal="center" vertical="center" wrapText="1"/>
    </xf>
    <xf numFmtId="169" fontId="101" fillId="3" borderId="2" xfId="117" applyNumberFormat="1" applyFont="1" applyFill="1" applyBorder="1" applyAlignment="1">
      <alignment horizontal="center" vertical="center" wrapText="1"/>
    </xf>
    <xf numFmtId="15" fontId="87" fillId="3" borderId="2" xfId="0" applyNumberFormat="1" applyFont="1" applyFill="1" applyBorder="1" applyAlignment="1">
      <alignment horizontal="center" vertical="center" wrapText="1"/>
    </xf>
    <xf numFmtId="0" fontId="89" fillId="3" borderId="2" xfId="0" applyFont="1" applyFill="1" applyBorder="1" applyAlignment="1">
      <alignment horizontal="left" vertical="center" wrapText="1"/>
    </xf>
    <xf numFmtId="0" fontId="89" fillId="3" borderId="2" xfId="0" applyFont="1" applyFill="1" applyBorder="1" applyAlignment="1">
      <alignment horizontal="center" vertical="center" wrapText="1"/>
    </xf>
    <xf numFmtId="0" fontId="86" fillId="3" borderId="2" xfId="0" applyFont="1" applyFill="1" applyBorder="1" applyAlignment="1">
      <alignment horizontal="center" vertical="center" wrapText="1"/>
    </xf>
    <xf numFmtId="169" fontId="111" fillId="3" borderId="2" xfId="117" applyNumberFormat="1" applyFont="1" applyFill="1" applyBorder="1" applyAlignment="1">
      <alignment horizontal="center" vertical="center" wrapText="1"/>
    </xf>
    <xf numFmtId="0" fontId="96" fillId="3" borderId="2" xfId="0" applyFont="1" applyFill="1" applyBorder="1" applyAlignment="1">
      <alignment horizontal="center" vertical="center"/>
    </xf>
    <xf numFmtId="0" fontId="87" fillId="3" borderId="2" xfId="0" applyFont="1" applyFill="1" applyBorder="1" applyAlignment="1">
      <alignment horizontal="left" vertical="center"/>
    </xf>
    <xf numFmtId="14" fontId="87" fillId="3" borderId="2" xfId="0" applyNumberFormat="1" applyFont="1" applyFill="1" applyBorder="1" applyAlignment="1">
      <alignment horizontal="center" vertical="center"/>
    </xf>
    <xf numFmtId="0" fontId="87" fillId="3" borderId="2" xfId="0" applyFont="1" applyFill="1" applyBorder="1" applyAlignment="1">
      <alignment horizontal="center" vertical="center"/>
    </xf>
    <xf numFmtId="15" fontId="87" fillId="3" borderId="2" xfId="0" applyNumberFormat="1" applyFont="1" applyFill="1" applyBorder="1" applyAlignment="1">
      <alignment horizontal="center" vertical="center"/>
    </xf>
    <xf numFmtId="49" fontId="87" fillId="3" borderId="2" xfId="0" applyNumberFormat="1" applyFont="1" applyFill="1" applyBorder="1" applyAlignment="1">
      <alignment horizontal="center" vertical="center"/>
    </xf>
    <xf numFmtId="169" fontId="118" fillId="3" borderId="2" xfId="117" applyNumberFormat="1" applyFont="1" applyFill="1" applyBorder="1" applyAlignment="1">
      <alignment horizontal="center" vertical="center"/>
    </xf>
    <xf numFmtId="0" fontId="65" fillId="0" borderId="0" xfId="252" applyNumberFormat="1" applyFont="1" applyAlignment="1">
      <alignment horizontal="left" wrapText="1"/>
    </xf>
    <xf numFmtId="0" fontId="60" fillId="0" borderId="2" xfId="252" applyNumberFormat="1" applyFont="1" applyBorder="1" applyAlignment="1">
      <alignment horizontal="center" vertical="center" wrapText="1"/>
    </xf>
    <xf numFmtId="168" fontId="74" fillId="0" borderId="2" xfId="253" applyNumberFormat="1" applyFont="1" applyBorder="1" applyAlignment="1">
      <alignment horizontal="left" wrapText="1"/>
    </xf>
    <xf numFmtId="168" fontId="75" fillId="0" borderId="2" xfId="253" applyNumberFormat="1" applyFont="1" applyBorder="1" applyAlignment="1">
      <alignment wrapText="1"/>
    </xf>
    <xf numFmtId="168" fontId="74" fillId="3" borderId="2" xfId="253" applyNumberFormat="1" applyFont="1" applyFill="1" applyBorder="1" applyAlignment="1">
      <alignment horizontal="left" wrapText="1"/>
    </xf>
    <xf numFmtId="168" fontId="75" fillId="3" borderId="2" xfId="253" applyNumberFormat="1" applyFont="1" applyFill="1" applyBorder="1" applyAlignment="1">
      <alignment wrapText="1"/>
    </xf>
    <xf numFmtId="0" fontId="65" fillId="3" borderId="2" xfId="252" applyNumberFormat="1" applyFont="1" applyFill="1" applyBorder="1" applyAlignment="1">
      <alignment horizontal="left" wrapText="1"/>
    </xf>
    <xf numFmtId="41" fontId="100" fillId="3" borderId="0" xfId="252" applyFont="1" applyFill="1" applyBorder="1" applyAlignment="1">
      <alignment horizontal="right" vertical="center" wrapText="1"/>
    </xf>
    <xf numFmtId="0" fontId="65" fillId="3" borderId="0" xfId="252" applyNumberFormat="1" applyFont="1" applyFill="1" applyAlignment="1">
      <alignment horizontal="left" wrapText="1"/>
    </xf>
    <xf numFmtId="44" fontId="65" fillId="3" borderId="0" xfId="252" applyNumberFormat="1" applyFont="1" applyFill="1" applyAlignment="1">
      <alignment horizontal="left" wrapText="1"/>
    </xf>
    <xf numFmtId="165" fontId="104" fillId="3" borderId="0" xfId="254" applyFont="1" applyFill="1" applyAlignment="1">
      <alignment horizontal="right" vertical="center" wrapText="1"/>
    </xf>
    <xf numFmtId="165" fontId="81" fillId="3" borderId="0" xfId="254" applyFont="1" applyFill="1" applyAlignment="1">
      <alignment horizontal="right" vertical="center" wrapText="1"/>
    </xf>
    <xf numFmtId="165" fontId="82" fillId="3" borderId="0" xfId="254" applyFont="1" applyFill="1" applyAlignment="1">
      <alignment horizontal="right" vertical="center" wrapText="1"/>
    </xf>
    <xf numFmtId="167" fontId="117" fillId="3" borderId="2" xfId="117" applyFont="1" applyFill="1" applyBorder="1" applyAlignment="1">
      <alignment horizontal="center" vertical="center"/>
    </xf>
    <xf numFmtId="41" fontId="100" fillId="3" borderId="0" xfId="252" applyFont="1" applyFill="1" applyAlignment="1">
      <alignment horizontal="right" vertical="center" wrapText="1"/>
    </xf>
    <xf numFmtId="0" fontId="100" fillId="3" borderId="0" xfId="0" applyFont="1" applyFill="1"/>
    <xf numFmtId="0" fontId="61" fillId="0" borderId="19" xfId="0" applyFont="1" applyBorder="1" applyAlignment="1">
      <alignment horizontal="center" vertical="center" wrapText="1"/>
    </xf>
    <xf numFmtId="0" fontId="124" fillId="8" borderId="2" xfId="42" applyFont="1" applyFill="1" applyBorder="1" applyAlignment="1">
      <alignment horizontal="center" vertical="center" wrapText="1"/>
    </xf>
    <xf numFmtId="0" fontId="84" fillId="8" borderId="2" xfId="42" applyFont="1" applyFill="1" applyBorder="1" applyAlignment="1">
      <alignment horizontal="center" vertical="center" wrapText="1"/>
    </xf>
    <xf numFmtId="14" fontId="84" fillId="8" borderId="2" xfId="42" applyNumberFormat="1" applyFont="1" applyFill="1" applyBorder="1" applyAlignment="1">
      <alignment horizontal="center" vertical="center" wrapText="1"/>
    </xf>
    <xf numFmtId="0" fontId="66" fillId="3" borderId="2" xfId="0" applyFont="1" applyFill="1" applyBorder="1"/>
    <xf numFmtId="0" fontId="0" fillId="3" borderId="2" xfId="0" applyFill="1" applyBorder="1"/>
    <xf numFmtId="169" fontId="118" fillId="8" borderId="2" xfId="117" applyNumberFormat="1" applyFont="1" applyFill="1" applyBorder="1" applyAlignment="1">
      <alignment horizontal="center" vertical="center"/>
    </xf>
    <xf numFmtId="0" fontId="123" fillId="8" borderId="2" xfId="42" applyFont="1" applyFill="1" applyBorder="1" applyAlignment="1">
      <alignment horizontal="justify" vertical="center" wrapText="1"/>
    </xf>
    <xf numFmtId="165" fontId="116" fillId="9" borderId="2" xfId="160" applyFont="1" applyFill="1" applyBorder="1" applyAlignment="1">
      <alignment horizontal="center" vertical="center" wrapText="1"/>
    </xf>
    <xf numFmtId="0" fontId="116" fillId="9" borderId="2" xfId="185" applyNumberFormat="1" applyFont="1" applyFill="1" applyBorder="1" applyAlignment="1">
      <alignment horizontal="center" vertical="center" wrapText="1"/>
    </xf>
    <xf numFmtId="0" fontId="135" fillId="9" borderId="2" xfId="0" applyFont="1" applyFill="1" applyBorder="1" applyAlignment="1">
      <alignment horizontal="center" vertical="center"/>
    </xf>
    <xf numFmtId="0" fontId="123" fillId="0" borderId="2" xfId="42" applyFont="1" applyBorder="1" applyAlignment="1">
      <alignment horizontal="justify" vertical="center" wrapText="1"/>
    </xf>
    <xf numFmtId="0" fontId="84" fillId="0" borderId="2" xfId="42" applyFont="1" applyBorder="1" applyAlignment="1">
      <alignment horizontal="center" vertical="center" wrapText="1"/>
    </xf>
    <xf numFmtId="14" fontId="84" fillId="0" borderId="2" xfId="42" applyNumberFormat="1" applyFont="1" applyBorder="1" applyAlignment="1">
      <alignment horizontal="center" vertical="center" wrapText="1"/>
    </xf>
    <xf numFmtId="0" fontId="84" fillId="8" borderId="2" xfId="264" applyFont="1" applyFill="1" applyBorder="1" applyAlignment="1">
      <alignment horizontal="center" vertical="center" wrapText="1"/>
    </xf>
    <xf numFmtId="0" fontId="126" fillId="8" borderId="2" xfId="42" applyFont="1" applyFill="1" applyBorder="1" applyAlignment="1">
      <alignment horizontal="center" vertical="center" wrapText="1"/>
    </xf>
    <xf numFmtId="0" fontId="126" fillId="4" borderId="2" xfId="264" applyFont="1" applyFill="1" applyBorder="1" applyAlignment="1">
      <alignment horizontal="center" vertical="center" wrapText="1"/>
    </xf>
    <xf numFmtId="170" fontId="139" fillId="0" borderId="2" xfId="266" applyNumberFormat="1" applyFont="1" applyFill="1" applyBorder="1" applyAlignment="1">
      <alignment horizontal="right" vertical="center" wrapText="1"/>
    </xf>
    <xf numFmtId="170" fontId="139" fillId="8" borderId="2" xfId="266" applyNumberFormat="1" applyFont="1" applyFill="1" applyBorder="1" applyAlignment="1">
      <alignment horizontal="right" vertical="center" wrapText="1"/>
    </xf>
    <xf numFmtId="0" fontId="0" fillId="0" borderId="2" xfId="0" applyBorder="1"/>
    <xf numFmtId="167" fontId="117" fillId="0" borderId="2" xfId="117" applyFont="1" applyFill="1" applyBorder="1" applyAlignment="1">
      <alignment horizontal="center" vertical="center"/>
    </xf>
    <xf numFmtId="0" fontId="91" fillId="0" borderId="0" xfId="0" applyFont="1"/>
    <xf numFmtId="0" fontId="66" fillId="0" borderId="2" xfId="0" applyFont="1" applyBorder="1"/>
    <xf numFmtId="0" fontId="114" fillId="0" borderId="0" xfId="0" applyFont="1" applyAlignment="1">
      <alignment horizontal="center" vertical="center" wrapText="1"/>
    </xf>
    <xf numFmtId="0" fontId="133" fillId="0" borderId="0" xfId="0" applyFont="1" applyAlignment="1">
      <alignment horizontal="center" vertical="center" wrapText="1"/>
    </xf>
    <xf numFmtId="0" fontId="126" fillId="4" borderId="2" xfId="42" applyFont="1" applyFill="1" applyBorder="1" applyAlignment="1">
      <alignment horizontal="center" vertical="center" wrapText="1"/>
    </xf>
    <xf numFmtId="14" fontId="126" fillId="4" borderId="2" xfId="42" applyNumberFormat="1" applyFont="1" applyFill="1" applyBorder="1" applyAlignment="1">
      <alignment horizontal="center" vertical="center" wrapText="1"/>
    </xf>
    <xf numFmtId="170" fontId="139" fillId="8" borderId="2" xfId="159" applyNumberFormat="1" applyFont="1" applyFill="1" applyBorder="1" applyAlignment="1">
      <alignment horizontal="right" vertical="center" wrapText="1"/>
    </xf>
    <xf numFmtId="165" fontId="139" fillId="8" borderId="2" xfId="160" applyFont="1" applyFill="1" applyBorder="1" applyAlignment="1">
      <alignment horizontal="center" vertical="center" wrapText="1"/>
    </xf>
    <xf numFmtId="174" fontId="95" fillId="3" borderId="2" xfId="0" applyNumberFormat="1" applyFont="1" applyFill="1" applyBorder="1" applyAlignment="1">
      <alignment horizontal="center" vertical="center" wrapText="1"/>
    </xf>
    <xf numFmtId="0" fontId="87" fillId="8" borderId="2" xfId="0" applyFont="1" applyFill="1" applyBorder="1" applyAlignment="1">
      <alignment horizontal="left" vertical="center" wrapText="1"/>
    </xf>
    <xf numFmtId="0" fontId="87" fillId="8" borderId="2" xfId="0" applyFont="1" applyFill="1" applyBorder="1" applyAlignment="1">
      <alignment horizontal="center" vertical="center" wrapText="1"/>
    </xf>
    <xf numFmtId="15" fontId="87" fillId="8" borderId="2" xfId="0" applyNumberFormat="1" applyFont="1" applyFill="1" applyBorder="1" applyAlignment="1">
      <alignment horizontal="center" vertical="center" wrapText="1"/>
    </xf>
    <xf numFmtId="0" fontId="87" fillId="8" borderId="2" xfId="0" applyFont="1" applyFill="1" applyBorder="1" applyAlignment="1">
      <alignment horizontal="left" vertical="center"/>
    </xf>
    <xf numFmtId="49" fontId="87" fillId="8" borderId="2" xfId="0" applyNumberFormat="1" applyFont="1" applyFill="1" applyBorder="1" applyAlignment="1">
      <alignment horizontal="center" vertical="center"/>
    </xf>
    <xf numFmtId="15" fontId="87" fillId="8" borderId="2" xfId="0" applyNumberFormat="1" applyFont="1" applyFill="1" applyBorder="1" applyAlignment="1">
      <alignment horizontal="center" vertical="center"/>
    </xf>
    <xf numFmtId="0" fontId="133" fillId="0" borderId="0" xfId="0" applyFont="1" applyAlignment="1">
      <alignment horizontal="justify" vertical="center" wrapText="1"/>
    </xf>
    <xf numFmtId="0" fontId="122" fillId="8" borderId="2" xfId="42" applyFont="1" applyFill="1" applyBorder="1" applyAlignment="1">
      <alignment horizontal="center" vertical="center" wrapText="1"/>
    </xf>
    <xf numFmtId="0" fontId="122" fillId="0" borderId="0" xfId="42" applyFont="1" applyAlignment="1">
      <alignment horizontal="center" vertical="center" wrapText="1"/>
    </xf>
    <xf numFmtId="0" fontId="84" fillId="0" borderId="0" xfId="264" applyFont="1" applyAlignment="1">
      <alignment horizontal="center" vertical="center" wrapText="1"/>
    </xf>
    <xf numFmtId="0" fontId="84" fillId="0" borderId="0" xfId="42" applyFont="1" applyAlignment="1">
      <alignment horizontal="center" vertical="center" wrapText="1"/>
    </xf>
    <xf numFmtId="0" fontId="131" fillId="0" borderId="0" xfId="0" applyFont="1" applyAlignment="1">
      <alignment horizontal="center" vertical="center" wrapText="1"/>
    </xf>
    <xf numFmtId="0" fontId="134" fillId="0" borderId="0" xfId="0" applyFont="1" applyAlignment="1">
      <alignment horizontal="center" vertical="center" wrapText="1"/>
    </xf>
    <xf numFmtId="14" fontId="84" fillId="0" borderId="0" xfId="42" applyNumberFormat="1" applyFont="1" applyAlignment="1">
      <alignment horizontal="center" vertical="center" wrapText="1"/>
    </xf>
    <xf numFmtId="170" fontId="139" fillId="0" borderId="0" xfId="266" applyNumberFormat="1" applyFont="1" applyFill="1" applyBorder="1" applyAlignment="1">
      <alignment horizontal="right" vertical="center" wrapText="1"/>
    </xf>
    <xf numFmtId="170" fontId="139" fillId="8" borderId="2" xfId="185" applyNumberFormat="1" applyFont="1" applyFill="1" applyBorder="1" applyAlignment="1">
      <alignment horizontal="right" vertical="center" wrapText="1"/>
    </xf>
    <xf numFmtId="0" fontId="144" fillId="4" borderId="2" xfId="42" applyFont="1" applyFill="1" applyBorder="1" applyAlignment="1">
      <alignment horizontal="justify" vertical="center" wrapText="1"/>
    </xf>
    <xf numFmtId="0" fontId="141" fillId="8" borderId="2" xfId="42" applyFont="1" applyFill="1" applyBorder="1" applyAlignment="1">
      <alignment horizontal="center" vertical="center" wrapText="1"/>
    </xf>
    <xf numFmtId="0" fontId="107" fillId="0" borderId="0" xfId="0" applyFont="1" applyAlignment="1">
      <alignment horizontal="center" vertical="center" wrapText="1"/>
    </xf>
    <xf numFmtId="0" fontId="108" fillId="0" borderId="0" xfId="0" applyFont="1" applyAlignment="1">
      <alignment horizontal="center" vertical="center"/>
    </xf>
    <xf numFmtId="0" fontId="122" fillId="4" borderId="2" xfId="42" applyFont="1" applyFill="1" applyBorder="1" applyAlignment="1">
      <alignment horizontal="center" vertical="center" wrapText="1"/>
    </xf>
    <xf numFmtId="49" fontId="147" fillId="4" borderId="2" xfId="42" applyNumberFormat="1" applyFont="1" applyFill="1" applyBorder="1"/>
    <xf numFmtId="170" fontId="142" fillId="4" borderId="2" xfId="159" applyNumberFormat="1" applyFont="1" applyFill="1" applyBorder="1" applyAlignment="1">
      <alignment horizontal="right" vertical="center" wrapText="1"/>
    </xf>
    <xf numFmtId="0" fontId="135" fillId="0" borderId="0" xfId="0" applyFont="1" applyAlignment="1">
      <alignment horizontal="center"/>
    </xf>
    <xf numFmtId="0" fontId="84" fillId="10" borderId="2" xfId="42" applyFont="1" applyFill="1" applyBorder="1" applyAlignment="1">
      <alignment horizontal="center" vertical="center" wrapText="1"/>
    </xf>
    <xf numFmtId="0" fontId="123" fillId="10" borderId="2" xfId="42" applyFont="1" applyFill="1" applyBorder="1" applyAlignment="1">
      <alignment horizontal="justify" vertical="center" wrapText="1"/>
    </xf>
    <xf numFmtId="0" fontId="143" fillId="4" borderId="2" xfId="42" applyFont="1" applyFill="1" applyBorder="1" applyAlignment="1">
      <alignment horizontal="center" vertical="center" wrapText="1"/>
    </xf>
    <xf numFmtId="0" fontId="135" fillId="0" borderId="0" xfId="0" applyFont="1" applyAlignment="1">
      <alignment horizontal="center" vertical="center" wrapText="1"/>
    </xf>
    <xf numFmtId="0" fontId="136" fillId="0" borderId="0" xfId="0" applyFont="1" applyAlignment="1">
      <alignment horizontal="center" vertical="center" wrapText="1"/>
    </xf>
    <xf numFmtId="165" fontId="146" fillId="9" borderId="2" xfId="160" applyFont="1" applyFill="1" applyBorder="1" applyAlignment="1">
      <alignment horizontal="center" vertical="center" wrapText="1"/>
    </xf>
    <xf numFmtId="165" fontId="116" fillId="9" borderId="2" xfId="267" applyFont="1" applyFill="1" applyBorder="1" applyAlignment="1">
      <alignment horizontal="center" vertical="center" wrapText="1"/>
    </xf>
    <xf numFmtId="0" fontId="146" fillId="9" borderId="2" xfId="185" applyNumberFormat="1" applyFont="1" applyFill="1" applyBorder="1" applyAlignment="1">
      <alignment horizontal="center" vertical="center" wrapText="1"/>
    </xf>
    <xf numFmtId="0" fontId="145" fillId="9" borderId="2" xfId="0" applyFont="1" applyFill="1" applyBorder="1" applyAlignment="1">
      <alignment horizontal="center" vertical="center"/>
    </xf>
    <xf numFmtId="0" fontId="135" fillId="9" borderId="2" xfId="0" applyFont="1" applyFill="1" applyBorder="1" applyAlignment="1">
      <alignment horizontal="center"/>
    </xf>
    <xf numFmtId="0" fontId="64" fillId="0" borderId="0" xfId="0" applyFont="1" applyAlignment="1">
      <alignment vertical="center" wrapText="1"/>
    </xf>
    <xf numFmtId="0" fontId="67" fillId="0" borderId="0" xfId="0" applyFont="1" applyAlignment="1">
      <alignment horizontal="center" vertical="center" wrapText="1"/>
    </xf>
    <xf numFmtId="0" fontId="133" fillId="5" borderId="2" xfId="0" applyFont="1" applyFill="1" applyBorder="1" applyAlignment="1">
      <alignment horizontal="center" vertical="center" wrapText="1"/>
    </xf>
    <xf numFmtId="49" fontId="84" fillId="8" borderId="2" xfId="42" applyNumberFormat="1" applyFont="1" applyFill="1" applyBorder="1" applyAlignment="1">
      <alignment horizontal="center" vertical="center" wrapText="1"/>
    </xf>
    <xf numFmtId="166" fontId="57" fillId="3" borderId="0" xfId="253" applyFont="1" applyFill="1" applyBorder="1" applyAlignment="1">
      <alignment horizontal="center" wrapText="1"/>
    </xf>
    <xf numFmtId="166" fontId="57" fillId="3" borderId="0" xfId="253" applyFont="1" applyFill="1" applyBorder="1" applyAlignment="1">
      <alignment horizontal="center" vertical="center" wrapText="1"/>
    </xf>
    <xf numFmtId="0" fontId="84" fillId="8" borderId="2" xfId="268" applyFont="1" applyFill="1" applyBorder="1" applyAlignment="1">
      <alignment horizontal="center" vertical="center" wrapText="1"/>
    </xf>
    <xf numFmtId="0" fontId="123" fillId="8" borderId="2" xfId="268" applyFont="1" applyFill="1" applyBorder="1" applyAlignment="1">
      <alignment horizontal="justify" vertical="center" wrapText="1"/>
    </xf>
    <xf numFmtId="14" fontId="84" fillId="8" borderId="2" xfId="268" applyNumberFormat="1" applyFont="1" applyFill="1" applyBorder="1" applyAlignment="1">
      <alignment horizontal="center" vertical="center" wrapText="1"/>
    </xf>
    <xf numFmtId="0" fontId="102" fillId="3" borderId="2" xfId="0" applyFont="1" applyFill="1" applyBorder="1" applyAlignment="1">
      <alignment horizontal="center" vertical="center" wrapText="1"/>
    </xf>
    <xf numFmtId="0" fontId="90" fillId="3" borderId="2" xfId="0" applyFont="1" applyFill="1" applyBorder="1" applyAlignment="1">
      <alignment horizontal="center" vertical="center" wrapText="1"/>
    </xf>
    <xf numFmtId="14" fontId="89" fillId="3" borderId="2" xfId="0" applyNumberFormat="1" applyFont="1" applyFill="1" applyBorder="1" applyAlignment="1">
      <alignment horizontal="center" vertical="center" wrapText="1"/>
    </xf>
    <xf numFmtId="167" fontId="139" fillId="8" borderId="2" xfId="117" applyFont="1" applyFill="1" applyBorder="1" applyAlignment="1">
      <alignment horizontal="center" vertical="center" wrapText="1"/>
    </xf>
    <xf numFmtId="169" fontId="122" fillId="8" borderId="2" xfId="117" applyNumberFormat="1" applyFont="1" applyFill="1" applyBorder="1" applyAlignment="1">
      <alignment horizontal="center" vertical="center"/>
    </xf>
    <xf numFmtId="0" fontId="89" fillId="8" borderId="2" xfId="0" applyFont="1" applyFill="1" applyBorder="1" applyAlignment="1">
      <alignment horizontal="left" vertical="center" wrapText="1"/>
    </xf>
    <xf numFmtId="0" fontId="89" fillId="8" borderId="2" xfId="0" applyFont="1" applyFill="1" applyBorder="1" applyAlignment="1">
      <alignment horizontal="center" vertical="center" wrapText="1"/>
    </xf>
    <xf numFmtId="15" fontId="89" fillId="8" borderId="2" xfId="0" applyNumberFormat="1" applyFont="1" applyFill="1" applyBorder="1" applyAlignment="1">
      <alignment horizontal="center" vertical="center" wrapText="1"/>
    </xf>
    <xf numFmtId="0" fontId="2" fillId="0" borderId="2" xfId="0" applyFont="1" applyBorder="1" applyAlignment="1">
      <alignment vertical="center"/>
    </xf>
    <xf numFmtId="49" fontId="87" fillId="8" borderId="2" xfId="0" applyNumberFormat="1" applyFont="1" applyFill="1" applyBorder="1" applyAlignment="1">
      <alignment horizontal="center" vertical="center" wrapText="1"/>
    </xf>
    <xf numFmtId="0" fontId="95" fillId="8" borderId="2" xfId="0" applyFont="1" applyFill="1" applyBorder="1" applyAlignment="1">
      <alignment horizontal="center" vertical="center" wrapText="1"/>
    </xf>
    <xf numFmtId="14" fontId="95" fillId="8" borderId="2" xfId="0" applyNumberFormat="1" applyFont="1" applyFill="1" applyBorder="1" applyAlignment="1">
      <alignment horizontal="center" vertical="center" wrapText="1"/>
    </xf>
    <xf numFmtId="0" fontId="95" fillId="8" borderId="2" xfId="0" applyFont="1" applyFill="1" applyBorder="1" applyAlignment="1">
      <alignment horizontal="justify" vertical="center" wrapText="1"/>
    </xf>
    <xf numFmtId="0" fontId="124" fillId="8" borderId="2" xfId="0" applyFont="1" applyFill="1" applyBorder="1" applyAlignment="1">
      <alignment horizontal="center" vertical="center" wrapText="1"/>
    </xf>
    <xf numFmtId="15" fontId="124" fillId="8" borderId="2" xfId="0" applyNumberFormat="1" applyFont="1" applyFill="1" applyBorder="1" applyAlignment="1">
      <alignment horizontal="center" vertical="center" wrapText="1"/>
    </xf>
    <xf numFmtId="14" fontId="124" fillId="8" borderId="2" xfId="0" applyNumberFormat="1" applyFont="1" applyFill="1" applyBorder="1" applyAlignment="1">
      <alignment horizontal="center" vertical="center" wrapText="1"/>
    </xf>
    <xf numFmtId="167" fontId="111" fillId="3" borderId="2" xfId="117" applyFont="1" applyFill="1" applyBorder="1" applyAlignment="1">
      <alignment horizontal="center" vertical="center"/>
    </xf>
    <xf numFmtId="169" fontId="122" fillId="11" borderId="2" xfId="117" applyNumberFormat="1" applyFont="1" applyFill="1" applyBorder="1" applyAlignment="1">
      <alignment horizontal="center" vertical="center"/>
    </xf>
    <xf numFmtId="49" fontId="86" fillId="3" borderId="2" xfId="0" applyNumberFormat="1" applyFont="1" applyFill="1" applyBorder="1" applyAlignment="1">
      <alignment horizontal="center" vertical="center"/>
    </xf>
    <xf numFmtId="169" fontId="89" fillId="8" borderId="2" xfId="7" applyNumberFormat="1" applyFont="1" applyFill="1" applyBorder="1" applyAlignment="1">
      <alignment horizontal="center" vertical="center" wrapText="1"/>
    </xf>
    <xf numFmtId="167" fontId="139" fillId="8" borderId="2" xfId="117" applyFont="1" applyFill="1" applyBorder="1" applyAlignment="1">
      <alignment horizontal="center" vertical="center"/>
    </xf>
    <xf numFmtId="169" fontId="139" fillId="8" borderId="2" xfId="117" applyNumberFormat="1" applyFont="1" applyFill="1" applyBorder="1" applyAlignment="1">
      <alignment horizontal="center" vertical="center"/>
    </xf>
    <xf numFmtId="167" fontId="139" fillId="3" borderId="2" xfId="117" applyFont="1" applyFill="1" applyBorder="1" applyAlignment="1">
      <alignment horizontal="center" vertical="center" wrapText="1"/>
    </xf>
    <xf numFmtId="0" fontId="96" fillId="8" borderId="2" xfId="0" applyFont="1" applyFill="1" applyBorder="1" applyAlignment="1">
      <alignment horizontal="center" vertical="center" wrapText="1"/>
    </xf>
    <xf numFmtId="14" fontId="87" fillId="8" borderId="2" xfId="0" applyNumberFormat="1" applyFont="1" applyFill="1" applyBorder="1" applyAlignment="1">
      <alignment horizontal="center" vertical="center" wrapText="1"/>
    </xf>
    <xf numFmtId="49" fontId="124" fillId="8" borderId="2" xfId="0" applyNumberFormat="1" applyFont="1" applyFill="1" applyBorder="1" applyAlignment="1">
      <alignment horizontal="center" vertical="center" wrapText="1"/>
    </xf>
    <xf numFmtId="169" fontId="118" fillId="3" borderId="2" xfId="117" quotePrefix="1" applyNumberFormat="1" applyFont="1" applyFill="1" applyBorder="1" applyAlignment="1">
      <alignment horizontal="center" vertical="center"/>
    </xf>
    <xf numFmtId="169" fontId="122" fillId="8" borderId="2" xfId="117" applyNumberFormat="1" applyFont="1" applyFill="1" applyBorder="1" applyAlignment="1">
      <alignment horizontal="center" vertical="center" wrapText="1"/>
    </xf>
    <xf numFmtId="0" fontId="101" fillId="4" borderId="2" xfId="0" applyFont="1" applyFill="1" applyBorder="1" applyAlignment="1">
      <alignment horizontal="center" vertical="center"/>
    </xf>
    <xf numFmtId="169" fontId="101" fillId="8" borderId="2" xfId="117" applyNumberFormat="1" applyFont="1" applyFill="1" applyBorder="1" applyAlignment="1">
      <alignment horizontal="center" vertical="center" wrapText="1"/>
    </xf>
    <xf numFmtId="167" fontId="139" fillId="0" borderId="2" xfId="117" applyFont="1" applyFill="1" applyBorder="1" applyAlignment="1">
      <alignment horizontal="center" vertical="center" wrapText="1"/>
    </xf>
    <xf numFmtId="0" fontId="87" fillId="8" borderId="2" xfId="0" applyFont="1" applyFill="1" applyBorder="1" applyAlignment="1">
      <alignment horizontal="center" vertical="center"/>
    </xf>
    <xf numFmtId="0" fontId="0" fillId="8" borderId="2" xfId="0" applyFill="1" applyBorder="1"/>
    <xf numFmtId="0" fontId="66" fillId="8" borderId="2" xfId="0" applyFont="1" applyFill="1" applyBorder="1"/>
    <xf numFmtId="0" fontId="149" fillId="8" borderId="2" xfId="0" applyFont="1" applyFill="1" applyBorder="1" applyAlignment="1">
      <alignment horizontal="center" vertical="center" wrapText="1"/>
    </xf>
    <xf numFmtId="0" fontId="120" fillId="0" borderId="2" xfId="0" applyFont="1" applyBorder="1" applyAlignment="1">
      <alignment vertical="center"/>
    </xf>
    <xf numFmtId="0" fontId="148" fillId="4" borderId="2" xfId="0" applyFont="1" applyFill="1" applyBorder="1"/>
    <xf numFmtId="0" fontId="150" fillId="0" borderId="2" xfId="0" applyFont="1" applyBorder="1"/>
    <xf numFmtId="167" fontId="151" fillId="0" borderId="2" xfId="117" applyFont="1" applyFill="1" applyBorder="1" applyAlignment="1">
      <alignment horizontal="center" vertical="center" wrapText="1"/>
    </xf>
    <xf numFmtId="170" fontId="139" fillId="8" borderId="2" xfId="271" applyNumberFormat="1" applyFont="1" applyFill="1" applyBorder="1" applyAlignment="1">
      <alignment horizontal="right" vertical="center" wrapText="1"/>
    </xf>
    <xf numFmtId="14" fontId="149" fillId="8" borderId="2" xfId="0" applyNumberFormat="1" applyFont="1" applyFill="1" applyBorder="1" applyAlignment="1">
      <alignment horizontal="center" vertical="center" wrapText="1"/>
    </xf>
    <xf numFmtId="169" fontId="122" fillId="3" borderId="2" xfId="117" applyNumberFormat="1" applyFont="1" applyFill="1" applyBorder="1" applyAlignment="1">
      <alignment horizontal="center" vertical="center"/>
    </xf>
    <xf numFmtId="169" fontId="139" fillId="8" borderId="2" xfId="117" applyNumberFormat="1" applyFont="1" applyFill="1" applyBorder="1" applyAlignment="1">
      <alignment horizontal="center" vertical="center" wrapText="1"/>
    </xf>
    <xf numFmtId="0" fontId="87" fillId="11" borderId="2" xfId="0" applyFont="1" applyFill="1" applyBorder="1" applyAlignment="1">
      <alignment horizontal="left" vertical="center"/>
    </xf>
    <xf numFmtId="170" fontId="139" fillId="8" borderId="2" xfId="269" applyNumberFormat="1" applyFont="1" applyFill="1" applyBorder="1" applyAlignment="1">
      <alignment horizontal="right" vertical="center" wrapText="1"/>
    </xf>
    <xf numFmtId="174" fontId="152" fillId="0" borderId="2" xfId="0" applyNumberFormat="1" applyFont="1" applyBorder="1"/>
    <xf numFmtId="44" fontId="152" fillId="0" borderId="2" xfId="0" applyNumberFormat="1" applyFont="1" applyBorder="1"/>
    <xf numFmtId="0" fontId="84" fillId="4" borderId="7" xfId="1" applyFont="1" applyFill="1" applyBorder="1" applyAlignment="1">
      <alignment horizontal="center" vertical="center" wrapText="1"/>
    </xf>
    <xf numFmtId="0" fontId="0" fillId="4" borderId="21" xfId="0" applyFill="1" applyBorder="1"/>
    <xf numFmtId="0" fontId="0" fillId="4" borderId="7" xfId="0" applyFill="1" applyBorder="1"/>
    <xf numFmtId="0" fontId="114" fillId="4" borderId="21" xfId="0" applyFont="1" applyFill="1" applyBorder="1" applyAlignment="1">
      <alignment horizontal="center" vertical="center" wrapText="1"/>
    </xf>
    <xf numFmtId="0" fontId="0" fillId="4" borderId="13" xfId="0" applyFill="1" applyBorder="1"/>
    <xf numFmtId="0" fontId="115" fillId="6" borderId="18" xfId="1" applyFont="1" applyFill="1" applyBorder="1" applyAlignment="1">
      <alignment horizontal="center" vertical="center" wrapText="1"/>
    </xf>
    <xf numFmtId="0" fontId="106" fillId="6" borderId="18" xfId="1" applyFont="1" applyFill="1" applyBorder="1" applyAlignment="1">
      <alignment horizontal="center" vertical="center" wrapText="1"/>
    </xf>
    <xf numFmtId="0" fontId="137" fillId="9" borderId="18" xfId="1" applyNumberFormat="1" applyFont="1" applyFill="1" applyBorder="1" applyAlignment="1">
      <alignment horizontal="center" vertical="center" wrapText="1"/>
    </xf>
    <xf numFmtId="165" fontId="116" fillId="9" borderId="2" xfId="187" applyFont="1" applyFill="1" applyBorder="1" applyAlignment="1">
      <alignment horizontal="center" vertical="center" wrapText="1"/>
    </xf>
    <xf numFmtId="165" fontId="139" fillId="8" borderId="2" xfId="270" applyFont="1" applyFill="1" applyBorder="1" applyAlignment="1">
      <alignment horizontal="center" vertical="center" wrapText="1"/>
    </xf>
    <xf numFmtId="165" fontId="139" fillId="8" borderId="2" xfId="187" applyFont="1" applyFill="1" applyBorder="1" applyAlignment="1">
      <alignment horizontal="center" vertical="center" wrapText="1"/>
    </xf>
    <xf numFmtId="170" fontId="139" fillId="0" borderId="2" xfId="185" applyNumberFormat="1" applyFont="1" applyFill="1" applyBorder="1" applyAlignment="1">
      <alignment horizontal="right" vertical="center" wrapText="1"/>
    </xf>
    <xf numFmtId="170" fontId="139" fillId="10" borderId="2" xfId="185" applyNumberFormat="1" applyFont="1" applyFill="1" applyBorder="1" applyAlignment="1">
      <alignment horizontal="right" vertical="center" wrapText="1"/>
    </xf>
    <xf numFmtId="165" fontId="139" fillId="10" borderId="2" xfId="187" applyFont="1" applyFill="1" applyBorder="1" applyAlignment="1">
      <alignment horizontal="center" vertical="center" wrapText="1"/>
    </xf>
    <xf numFmtId="170" fontId="142" fillId="4" borderId="2" xfId="185" applyNumberFormat="1" applyFont="1" applyFill="1" applyBorder="1" applyAlignment="1">
      <alignment horizontal="right" vertical="center" wrapText="1"/>
    </xf>
    <xf numFmtId="165" fontId="142" fillId="4" borderId="2" xfId="187" applyFont="1" applyFill="1" applyBorder="1" applyAlignment="1">
      <alignment horizontal="center" vertical="center" wrapText="1"/>
    </xf>
    <xf numFmtId="165" fontId="146" fillId="9" borderId="2" xfId="187" applyFont="1" applyFill="1" applyBorder="1" applyAlignment="1">
      <alignment horizontal="center" vertical="center" wrapText="1"/>
    </xf>
    <xf numFmtId="170" fontId="116" fillId="9" borderId="2" xfId="185" applyNumberFormat="1" applyFont="1" applyFill="1" applyBorder="1" applyAlignment="1">
      <alignment horizontal="right" vertical="center" wrapText="1"/>
    </xf>
    <xf numFmtId="0" fontId="116" fillId="9" borderId="2" xfId="187" applyNumberFormat="1" applyFont="1" applyFill="1" applyBorder="1" applyAlignment="1">
      <alignment horizontal="center" vertical="center" wrapText="1"/>
    </xf>
    <xf numFmtId="170" fontId="146" fillId="9" borderId="2" xfId="185" applyNumberFormat="1" applyFont="1" applyFill="1" applyBorder="1" applyAlignment="1">
      <alignment horizontal="right" vertical="center" wrapText="1"/>
    </xf>
    <xf numFmtId="0" fontId="137" fillId="9" borderId="2" xfId="1" applyNumberFormat="1" applyFont="1" applyFill="1" applyBorder="1" applyAlignment="1">
      <alignment horizontal="center" vertical="center" wrapText="1"/>
    </xf>
    <xf numFmtId="165" fontId="139" fillId="8" borderId="2" xfId="267" applyFont="1" applyFill="1" applyBorder="1" applyAlignment="1">
      <alignment horizontal="center" vertical="center" wrapText="1"/>
    </xf>
    <xf numFmtId="170" fontId="116" fillId="9" borderId="2" xfId="266" applyNumberFormat="1" applyFont="1" applyFill="1" applyBorder="1" applyAlignment="1">
      <alignment horizontal="right" vertical="center" wrapText="1"/>
    </xf>
    <xf numFmtId="170" fontId="142" fillId="4" borderId="2" xfId="266" applyNumberFormat="1" applyFont="1" applyFill="1" applyBorder="1" applyAlignment="1">
      <alignment horizontal="right" vertical="center" wrapText="1"/>
    </xf>
    <xf numFmtId="2" fontId="139" fillId="8" borderId="2" xfId="269" applyNumberFormat="1" applyFont="1" applyFill="1" applyBorder="1" applyAlignment="1">
      <alignment horizontal="right" vertical="center" wrapText="1"/>
    </xf>
    <xf numFmtId="165" fontId="142" fillId="4" borderId="2" xfId="267" applyFont="1" applyFill="1" applyBorder="1" applyAlignment="1">
      <alignment horizontal="center" vertical="center" wrapText="1"/>
    </xf>
    <xf numFmtId="0" fontId="0" fillId="0" borderId="21" xfId="0" applyBorder="1"/>
    <xf numFmtId="0" fontId="0" fillId="3" borderId="0" xfId="0" applyFill="1" applyAlignment="1">
      <alignment horizontal="center" wrapText="1"/>
    </xf>
    <xf numFmtId="0" fontId="0" fillId="3" borderId="0" xfId="0" applyFill="1" applyAlignment="1">
      <alignment horizontal="center"/>
    </xf>
    <xf numFmtId="49" fontId="149" fillId="8" borderId="2" xfId="0" applyNumberFormat="1" applyFont="1" applyFill="1" applyBorder="1"/>
    <xf numFmtId="0" fontId="84" fillId="8" borderId="2" xfId="0" applyFont="1" applyFill="1" applyBorder="1" applyAlignment="1">
      <alignment horizontal="center" vertical="center" wrapText="1"/>
    </xf>
    <xf numFmtId="0" fontId="123" fillId="8" borderId="2" xfId="0" applyFont="1" applyFill="1" applyBorder="1" applyAlignment="1">
      <alignment horizontal="justify" vertical="center" wrapText="1"/>
    </xf>
    <xf numFmtId="0" fontId="144" fillId="4" borderId="2" xfId="0" applyFont="1" applyFill="1" applyBorder="1" applyAlignment="1">
      <alignment horizontal="justify" vertical="center" wrapText="1"/>
    </xf>
    <xf numFmtId="0" fontId="123" fillId="0" borderId="2" xfId="0" applyFont="1" applyBorder="1" applyAlignment="1">
      <alignment horizontal="justify" vertical="center" wrapText="1"/>
    </xf>
    <xf numFmtId="0" fontId="84" fillId="8" borderId="2" xfId="0" quotePrefix="1" applyFont="1" applyFill="1" applyBorder="1" applyAlignment="1">
      <alignment horizontal="center" vertical="center" wrapText="1"/>
    </xf>
    <xf numFmtId="0" fontId="126" fillId="4" borderId="2" xfId="0" applyFont="1" applyFill="1" applyBorder="1" applyAlignment="1">
      <alignment horizontal="center" vertical="center" wrapText="1"/>
    </xf>
    <xf numFmtId="0" fontId="84" fillId="0" borderId="2" xfId="0" applyFont="1" applyBorder="1" applyAlignment="1">
      <alignment horizontal="center" vertical="center" wrapText="1"/>
    </xf>
    <xf numFmtId="0" fontId="84" fillId="8" borderId="2" xfId="0" applyFont="1" applyFill="1" applyBorder="1" applyAlignment="1">
      <alignment horizontal="justify" vertical="center" wrapText="1"/>
    </xf>
    <xf numFmtId="0" fontId="84" fillId="10" borderId="2" xfId="0" applyFont="1" applyFill="1" applyBorder="1" applyAlignment="1">
      <alignment horizontal="center" vertical="center" wrapText="1"/>
    </xf>
    <xf numFmtId="0" fontId="84" fillId="10" borderId="2" xfId="0" applyFont="1" applyFill="1" applyBorder="1" applyAlignment="1">
      <alignment horizontal="justify" vertical="center" wrapText="1"/>
    </xf>
    <xf numFmtId="0" fontId="126" fillId="4" borderId="2" xfId="0" applyFont="1" applyFill="1" applyBorder="1" applyAlignment="1">
      <alignment horizontal="justify" vertical="center" wrapText="1"/>
    </xf>
    <xf numFmtId="0" fontId="84" fillId="0" borderId="2" xfId="0" applyFont="1" applyBorder="1" applyAlignment="1">
      <alignment horizontal="justify" vertical="center" wrapText="1"/>
    </xf>
    <xf numFmtId="0" fontId="153" fillId="4" borderId="2" xfId="0" applyFont="1" applyFill="1" applyBorder="1" applyAlignment="1">
      <alignment horizontal="justify" vertical="center" wrapText="1"/>
    </xf>
    <xf numFmtId="0" fontId="141" fillId="8" borderId="2" xfId="0" applyFont="1" applyFill="1" applyBorder="1" applyAlignment="1">
      <alignment horizontal="justify" vertical="center" wrapText="1"/>
    </xf>
    <xf numFmtId="49" fontId="115" fillId="0" borderId="18" xfId="1" applyNumberFormat="1" applyFont="1" applyFill="1" applyBorder="1" applyAlignment="1">
      <alignment horizontal="center" vertical="center" wrapText="1"/>
    </xf>
    <xf numFmtId="49" fontId="115" fillId="6" borderId="18" xfId="1" applyNumberFormat="1" applyFont="1" applyFill="1" applyBorder="1" applyAlignment="1">
      <alignment horizontal="center" vertical="center" wrapText="1"/>
    </xf>
    <xf numFmtId="164" fontId="115" fillId="6" borderId="18" xfId="255" applyFont="1" applyFill="1" applyBorder="1" applyAlignment="1">
      <alignment horizontal="center" vertical="center" wrapText="1"/>
    </xf>
    <xf numFmtId="0" fontId="122" fillId="10" borderId="2" xfId="42" applyFont="1" applyFill="1" applyBorder="1" applyAlignment="1">
      <alignment horizontal="center" vertical="center" wrapText="1"/>
    </xf>
    <xf numFmtId="170" fontId="139" fillId="0" borderId="2" xfId="269" applyNumberFormat="1" applyFont="1" applyFill="1" applyBorder="1" applyAlignment="1">
      <alignment horizontal="right" vertical="center" wrapText="1"/>
    </xf>
    <xf numFmtId="0" fontId="84" fillId="0" borderId="2" xfId="268" applyFont="1" applyBorder="1" applyAlignment="1">
      <alignment horizontal="center" vertical="center" wrapText="1"/>
    </xf>
    <xf numFmtId="0" fontId="123" fillId="0" borderId="2" xfId="268" applyFont="1" applyBorder="1" applyAlignment="1">
      <alignment horizontal="justify" vertical="center" wrapText="1"/>
    </xf>
    <xf numFmtId="165" fontId="139" fillId="0" borderId="2" xfId="270" applyFont="1" applyFill="1" applyBorder="1" applyAlignment="1">
      <alignment horizontal="center" vertical="center" wrapText="1"/>
    </xf>
    <xf numFmtId="0" fontId="141" fillId="0" borderId="2" xfId="0" applyFont="1" applyBorder="1" applyAlignment="1">
      <alignment horizontal="justify" vertical="center" wrapText="1"/>
    </xf>
    <xf numFmtId="0" fontId="84" fillId="4" borderId="2" xfId="0" applyFont="1" applyFill="1" applyBorder="1" applyAlignment="1">
      <alignment horizontal="center" vertical="center" wrapText="1"/>
    </xf>
    <xf numFmtId="0" fontId="84" fillId="4" borderId="2" xfId="0" applyFont="1" applyFill="1" applyBorder="1" applyAlignment="1">
      <alignment horizontal="justify" vertical="center" wrapText="1"/>
    </xf>
    <xf numFmtId="0" fontId="155" fillId="4" borderId="2" xfId="264" applyFont="1" applyFill="1" applyBorder="1" applyAlignment="1">
      <alignment horizontal="center" vertical="center" wrapText="1"/>
    </xf>
    <xf numFmtId="0" fontId="155" fillId="4" borderId="2" xfId="42" applyFont="1" applyFill="1" applyBorder="1" applyAlignment="1">
      <alignment horizontal="center" vertical="center" wrapText="1"/>
    </xf>
    <xf numFmtId="0" fontId="156" fillId="4" borderId="2" xfId="0" applyFont="1" applyFill="1" applyBorder="1" applyAlignment="1">
      <alignment horizontal="justify" vertical="center" wrapText="1"/>
    </xf>
    <xf numFmtId="0" fontId="155" fillId="4" borderId="2" xfId="0" applyFont="1" applyFill="1" applyBorder="1" applyAlignment="1">
      <alignment horizontal="center" vertical="center" wrapText="1"/>
    </xf>
    <xf numFmtId="14" fontId="155" fillId="4" borderId="2" xfId="42" applyNumberFormat="1" applyFont="1" applyFill="1" applyBorder="1" applyAlignment="1">
      <alignment horizontal="center" vertical="center" wrapText="1"/>
    </xf>
    <xf numFmtId="170" fontId="154" fillId="4" borderId="2" xfId="185" applyNumberFormat="1" applyFont="1" applyFill="1" applyBorder="1" applyAlignment="1">
      <alignment horizontal="right" vertical="center" wrapText="1"/>
    </xf>
    <xf numFmtId="165" fontId="154" fillId="4" borderId="2" xfId="187" applyFont="1" applyFill="1" applyBorder="1" applyAlignment="1">
      <alignment horizontal="center" vertical="center" wrapText="1"/>
    </xf>
    <xf numFmtId="0" fontId="155" fillId="4" borderId="2" xfId="0" applyFont="1" applyFill="1" applyBorder="1" applyAlignment="1">
      <alignment horizontal="justify" vertical="center" wrapText="1"/>
    </xf>
    <xf numFmtId="0" fontId="96" fillId="8" borderId="2" xfId="0" applyFont="1" applyFill="1" applyBorder="1" applyAlignment="1">
      <alignment horizontal="center" vertical="center"/>
    </xf>
    <xf numFmtId="14" fontId="87" fillId="8" borderId="2" xfId="0" applyNumberFormat="1" applyFont="1" applyFill="1" applyBorder="1" applyAlignment="1">
      <alignment horizontal="center" vertical="center"/>
    </xf>
    <xf numFmtId="167" fontId="117" fillId="8" borderId="2" xfId="117" applyFont="1" applyFill="1" applyBorder="1" applyAlignment="1">
      <alignment horizontal="center" vertical="center"/>
    </xf>
    <xf numFmtId="0" fontId="157" fillId="0" borderId="2" xfId="42" applyFont="1" applyBorder="1" applyAlignment="1">
      <alignment horizontal="center" vertical="center" wrapText="1"/>
    </xf>
    <xf numFmtId="0" fontId="84" fillId="0" borderId="2" xfId="264" applyFont="1" applyBorder="1" applyAlignment="1">
      <alignment horizontal="center" vertical="center" wrapText="1"/>
    </xf>
    <xf numFmtId="0" fontId="157" fillId="0" borderId="2" xfId="264" applyFont="1" applyBorder="1" applyAlignment="1">
      <alignment horizontal="center" vertical="center" wrapText="1"/>
    </xf>
    <xf numFmtId="0" fontId="158" fillId="8" borderId="2" xfId="42" applyFont="1" applyFill="1" applyBorder="1" applyAlignment="1">
      <alignment horizontal="center" vertical="center" wrapText="1"/>
    </xf>
    <xf numFmtId="0" fontId="122" fillId="5" borderId="2" xfId="42" applyFont="1" applyFill="1" applyBorder="1" applyAlignment="1">
      <alignment horizontal="center" vertical="center" wrapText="1"/>
    </xf>
    <xf numFmtId="0" fontId="157" fillId="8" borderId="2" xfId="42" applyFont="1" applyFill="1" applyBorder="1" applyAlignment="1">
      <alignment horizontal="center" vertical="center" wrapText="1"/>
    </xf>
    <xf numFmtId="0" fontId="84" fillId="5" borderId="2" xfId="42" applyFont="1" applyFill="1" applyBorder="1" applyAlignment="1">
      <alignment horizontal="center" vertical="center" wrapText="1"/>
    </xf>
    <xf numFmtId="0" fontId="123" fillId="5" borderId="2" xfId="0" applyFont="1" applyFill="1" applyBorder="1" applyAlignment="1">
      <alignment horizontal="justify" vertical="center" wrapText="1"/>
    </xf>
    <xf numFmtId="0" fontId="84" fillId="5" borderId="2" xfId="0" applyFont="1" applyFill="1" applyBorder="1" applyAlignment="1">
      <alignment horizontal="center" vertical="center" wrapText="1"/>
    </xf>
    <xf numFmtId="14" fontId="84" fillId="5" borderId="2" xfId="42" applyNumberFormat="1" applyFont="1" applyFill="1" applyBorder="1" applyAlignment="1">
      <alignment horizontal="center" vertical="center" wrapText="1"/>
    </xf>
    <xf numFmtId="170" fontId="139" fillId="5" borderId="2" xfId="266" applyNumberFormat="1" applyFont="1" applyFill="1" applyBorder="1" applyAlignment="1">
      <alignment horizontal="right" vertical="center" wrapText="1"/>
    </xf>
    <xf numFmtId="0" fontId="84" fillId="5" borderId="2" xfId="0" applyFont="1" applyFill="1" applyBorder="1" applyAlignment="1">
      <alignment horizontal="justify" vertical="center" wrapText="1"/>
    </xf>
    <xf numFmtId="0" fontId="122" fillId="0" borderId="2" xfId="42" applyFont="1" applyBorder="1" applyAlignment="1">
      <alignment horizontal="center" vertical="center" wrapText="1"/>
    </xf>
    <xf numFmtId="0" fontId="84" fillId="5" borderId="2" xfId="264" applyFont="1" applyFill="1" applyBorder="1" applyAlignment="1">
      <alignment horizontal="center" vertical="center" wrapText="1"/>
    </xf>
    <xf numFmtId="0" fontId="159" fillId="8" borderId="2" xfId="42" applyFont="1" applyFill="1" applyBorder="1" applyAlignment="1">
      <alignment horizontal="center" vertical="center" wrapText="1"/>
    </xf>
    <xf numFmtId="0" fontId="159" fillId="5" borderId="2" xfId="42" applyFont="1" applyFill="1" applyBorder="1" applyAlignment="1">
      <alignment horizontal="center" vertical="center" wrapText="1"/>
    </xf>
    <xf numFmtId="0" fontId="157" fillId="5" borderId="2" xfId="42" applyFont="1" applyFill="1" applyBorder="1" applyAlignment="1">
      <alignment horizontal="center" vertical="center" wrapText="1"/>
    </xf>
    <xf numFmtId="0" fontId="123" fillId="5" borderId="2" xfId="42" applyFont="1" applyFill="1" applyBorder="1" applyAlignment="1">
      <alignment horizontal="justify" vertical="center" wrapText="1"/>
    </xf>
    <xf numFmtId="170" fontId="139" fillId="5" borderId="2" xfId="159" applyNumberFormat="1" applyFont="1" applyFill="1" applyBorder="1" applyAlignment="1">
      <alignment horizontal="right" vertical="center" wrapText="1"/>
    </xf>
    <xf numFmtId="165" fontId="139" fillId="5" borderId="2" xfId="160" applyFont="1" applyFill="1" applyBorder="1" applyAlignment="1">
      <alignment horizontal="center" vertical="center" wrapText="1"/>
    </xf>
    <xf numFmtId="167" fontId="111" fillId="5" borderId="2" xfId="117" applyFont="1" applyFill="1" applyBorder="1" applyAlignment="1">
      <alignment horizontal="center" vertical="center" wrapText="1"/>
    </xf>
    <xf numFmtId="167" fontId="101" fillId="8" borderId="2" xfId="117" applyFont="1" applyFill="1" applyBorder="1" applyAlignment="1">
      <alignment horizontal="center" vertical="center"/>
    </xf>
    <xf numFmtId="0" fontId="0" fillId="0" borderId="2" xfId="0" applyFill="1" applyBorder="1"/>
    <xf numFmtId="0" fontId="66" fillId="5" borderId="2" xfId="0" applyFont="1" applyFill="1" applyBorder="1"/>
    <xf numFmtId="0" fontId="157" fillId="8" borderId="2" xfId="264" applyFont="1" applyFill="1" applyBorder="1" applyAlignment="1">
      <alignment horizontal="center" vertical="center" wrapText="1"/>
    </xf>
    <xf numFmtId="0" fontId="159" fillId="0" borderId="2" xfId="42" applyFont="1" applyBorder="1" applyAlignment="1">
      <alignment horizontal="center" vertical="center" wrapText="1"/>
    </xf>
    <xf numFmtId="0" fontId="160" fillId="0" borderId="2" xfId="268" applyFont="1" applyBorder="1" applyAlignment="1">
      <alignment horizontal="center" vertical="center" wrapText="1"/>
    </xf>
    <xf numFmtId="0" fontId="84" fillId="0" borderId="2" xfId="42" applyFont="1" applyFill="1" applyBorder="1" applyAlignment="1">
      <alignment horizontal="center" vertical="center" wrapText="1"/>
    </xf>
    <xf numFmtId="0" fontId="123" fillId="0" borderId="2" xfId="0" applyFont="1" applyFill="1" applyBorder="1" applyAlignment="1">
      <alignment horizontal="justify" vertical="center" wrapText="1"/>
    </xf>
    <xf numFmtId="0" fontId="84" fillId="0" borderId="2" xfId="0" applyFont="1" applyFill="1" applyBorder="1" applyAlignment="1">
      <alignment horizontal="center" vertical="center" wrapText="1"/>
    </xf>
    <xf numFmtId="14" fontId="84" fillId="0" borderId="2" xfId="42" applyNumberFormat="1" applyFont="1" applyFill="1" applyBorder="1" applyAlignment="1">
      <alignment horizontal="center" vertical="center" wrapText="1"/>
    </xf>
    <xf numFmtId="0" fontId="84" fillId="0" borderId="2" xfId="0" applyFont="1" applyFill="1" applyBorder="1" applyAlignment="1">
      <alignment horizontal="justify" vertical="center" wrapText="1"/>
    </xf>
    <xf numFmtId="0" fontId="123" fillId="0" borderId="2" xfId="42" applyFont="1" applyFill="1" applyBorder="1" applyAlignment="1">
      <alignment horizontal="justify" vertical="center" wrapText="1"/>
    </xf>
    <xf numFmtId="170" fontId="139" fillId="5" borderId="2" xfId="185" applyNumberFormat="1" applyFont="1" applyFill="1" applyBorder="1" applyAlignment="1">
      <alignment horizontal="right" vertical="center" wrapText="1"/>
    </xf>
    <xf numFmtId="0" fontId="84" fillId="5" borderId="2" xfId="272" applyFont="1" applyFill="1" applyBorder="1" applyAlignment="1">
      <alignment horizontal="center" vertical="center" wrapText="1"/>
    </xf>
    <xf numFmtId="0" fontId="84" fillId="5" borderId="17" xfId="272" applyFont="1" applyFill="1" applyBorder="1" applyAlignment="1">
      <alignment horizontal="center" vertical="center" wrapText="1"/>
    </xf>
    <xf numFmtId="0" fontId="84" fillId="5" borderId="5" xfId="272" applyFont="1" applyFill="1" applyBorder="1" applyAlignment="1">
      <alignment horizontal="center" vertical="center" wrapText="1"/>
    </xf>
    <xf numFmtId="0" fontId="123" fillId="5" borderId="2" xfId="272" applyFont="1" applyFill="1" applyBorder="1" applyAlignment="1">
      <alignment horizontal="justify" vertical="center" wrapText="1"/>
    </xf>
    <xf numFmtId="0" fontId="84" fillId="5" borderId="14" xfId="272" applyFont="1" applyFill="1" applyBorder="1" applyAlignment="1">
      <alignment horizontal="center" vertical="center" wrapText="1"/>
    </xf>
    <xf numFmtId="2" fontId="140" fillId="9" borderId="0" xfId="254" applyNumberFormat="1" applyFont="1" applyFill="1" applyAlignment="1">
      <alignment horizontal="center" vertical="center" wrapText="1"/>
    </xf>
    <xf numFmtId="2" fontId="140" fillId="9" borderId="20" xfId="254" applyNumberFormat="1" applyFont="1" applyFill="1" applyBorder="1" applyAlignment="1">
      <alignment horizontal="center" vertical="center" wrapText="1"/>
    </xf>
    <xf numFmtId="0" fontId="66" fillId="3" borderId="0" xfId="0" applyFont="1" applyFill="1" applyAlignment="1">
      <alignment horizontal="center" vertical="center" wrapText="1"/>
    </xf>
    <xf numFmtId="0" fontId="73" fillId="0" borderId="0" xfId="0" applyFont="1" applyAlignment="1">
      <alignment horizontal="left" vertical="center" wrapText="1"/>
    </xf>
    <xf numFmtId="0" fontId="69"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9" fillId="0" borderId="16" xfId="0" quotePrefix="1" applyFont="1" applyBorder="1" applyAlignment="1">
      <alignment horizontal="center" vertical="center" wrapText="1"/>
    </xf>
    <xf numFmtId="0" fontId="69" fillId="0" borderId="2" xfId="0" quotePrefix="1" applyFont="1" applyBorder="1" applyAlignment="1">
      <alignment horizontal="center" vertical="center" wrapText="1"/>
    </xf>
    <xf numFmtId="0" fontId="69" fillId="0" borderId="17" xfId="0" applyFont="1" applyBorder="1" applyAlignment="1">
      <alignment horizontal="center" vertical="center" wrapText="1"/>
    </xf>
    <xf numFmtId="0" fontId="120" fillId="0" borderId="0" xfId="0" applyFont="1" applyAlignment="1">
      <alignment horizontal="center" vertical="top"/>
    </xf>
    <xf numFmtId="0" fontId="69" fillId="3" borderId="2" xfId="0" applyFont="1" applyFill="1" applyBorder="1" applyAlignment="1">
      <alignment horizontal="center" vertical="center" wrapText="1"/>
    </xf>
    <xf numFmtId="0" fontId="69" fillId="0" borderId="4" xfId="0" applyFont="1" applyBorder="1" applyAlignment="1">
      <alignment horizontal="left" vertical="center" wrapText="1"/>
    </xf>
    <xf numFmtId="0" fontId="69" fillId="0" borderId="5" xfId="0" applyFont="1" applyBorder="1" applyAlignment="1">
      <alignment horizontal="left" vertical="center" wrapText="1"/>
    </xf>
    <xf numFmtId="0" fontId="76" fillId="3" borderId="6" xfId="0"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8" xfId="0" applyFont="1" applyFill="1" applyBorder="1" applyAlignment="1">
      <alignment horizontal="center" vertical="center" wrapText="1"/>
    </xf>
    <xf numFmtId="0" fontId="76" fillId="3" borderId="9" xfId="0" applyFont="1" applyFill="1" applyBorder="1" applyAlignment="1">
      <alignment horizontal="center" vertical="center" wrapText="1"/>
    </xf>
    <xf numFmtId="0" fontId="76" fillId="3" borderId="0" xfId="0" applyFont="1" applyFill="1" applyAlignment="1">
      <alignment horizontal="center" vertical="center" wrapText="1"/>
    </xf>
    <xf numFmtId="0" fontId="76" fillId="3" borderId="10" xfId="0" applyFont="1" applyFill="1" applyBorder="1" applyAlignment="1">
      <alignment horizontal="center" vertical="center" wrapText="1"/>
    </xf>
    <xf numFmtId="0" fontId="76" fillId="3" borderId="12" xfId="0" applyFont="1" applyFill="1" applyBorder="1" applyAlignment="1">
      <alignment horizontal="center" vertical="center" wrapText="1"/>
    </xf>
    <xf numFmtId="0" fontId="76" fillId="3" borderId="13" xfId="0" applyFont="1" applyFill="1" applyBorder="1" applyAlignment="1">
      <alignment horizontal="center" vertical="center" wrapText="1"/>
    </xf>
    <xf numFmtId="0" fontId="76" fillId="3" borderId="14" xfId="0" applyFont="1" applyFill="1" applyBorder="1" applyAlignment="1">
      <alignment horizontal="center" vertical="center" wrapText="1"/>
    </xf>
    <xf numFmtId="169" fontId="77" fillId="3" borderId="4" xfId="0" applyNumberFormat="1" applyFont="1" applyFill="1" applyBorder="1" applyAlignment="1">
      <alignment horizontal="right" vertical="center" wrapText="1"/>
    </xf>
    <xf numFmtId="169" fontId="77" fillId="3" borderId="5" xfId="0" applyNumberFormat="1" applyFont="1" applyFill="1" applyBorder="1" applyAlignment="1">
      <alignment horizontal="right" vertical="center" wrapText="1"/>
    </xf>
    <xf numFmtId="170" fontId="78" fillId="3" borderId="2" xfId="0" applyNumberFormat="1" applyFont="1" applyFill="1" applyBorder="1" applyAlignment="1">
      <alignment horizontal="right" vertical="center" wrapText="1"/>
    </xf>
    <xf numFmtId="166" fontId="78" fillId="3" borderId="2" xfId="253" applyFont="1" applyFill="1" applyBorder="1" applyAlignment="1">
      <alignment horizontal="right" vertical="center" wrapText="1"/>
    </xf>
    <xf numFmtId="14" fontId="77" fillId="5" borderId="4" xfId="0" applyNumberFormat="1" applyFont="1" applyFill="1" applyBorder="1" applyAlignment="1">
      <alignment horizontal="right" vertical="center" wrapText="1"/>
    </xf>
    <xf numFmtId="14" fontId="77" fillId="5" borderId="5" xfId="0" applyNumberFormat="1" applyFont="1" applyFill="1" applyBorder="1" applyAlignment="1">
      <alignment horizontal="right" vertical="center" wrapText="1"/>
    </xf>
    <xf numFmtId="0" fontId="66" fillId="3" borderId="0" xfId="0" applyFont="1" applyFill="1" applyAlignment="1">
      <alignment horizontal="center" wrapText="1"/>
    </xf>
    <xf numFmtId="0" fontId="121" fillId="0" borderId="0" xfId="0" applyFont="1" applyAlignment="1">
      <alignment horizontal="left" vertical="center" wrapText="1"/>
    </xf>
    <xf numFmtId="0" fontId="68" fillId="3" borderId="15" xfId="0" applyFont="1" applyFill="1" applyBorder="1" applyAlignment="1">
      <alignment horizontal="left" vertical="center" wrapText="1"/>
    </xf>
    <xf numFmtId="166" fontId="57" fillId="3" borderId="0" xfId="253" applyFont="1" applyFill="1" applyBorder="1" applyAlignment="1">
      <alignment horizontal="center" wrapText="1"/>
    </xf>
    <xf numFmtId="166" fontId="57" fillId="3" borderId="0" xfId="253" applyFont="1" applyFill="1" applyBorder="1" applyAlignment="1">
      <alignment horizontal="center" vertical="center" wrapText="1"/>
    </xf>
    <xf numFmtId="0" fontId="66" fillId="0" borderId="0" xfId="0" applyFont="1" applyAlignment="1">
      <alignment horizontal="center" wrapText="1"/>
    </xf>
    <xf numFmtId="0" fontId="66" fillId="0" borderId="0" xfId="0" applyFont="1" applyAlignment="1">
      <alignment horizontal="center"/>
    </xf>
  </cellXfs>
  <cellStyles count="275">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2 2 2 2 2 2 2 2 3 2 2 2 2" xfId="213" xr:uid="{00000000-0005-0000-0000-000038000000}"/>
    <cellStyle name="Millares [0] 2 3 2 2 4 3 4 2 2 2 2 2 2 2 2 2 3 2 2 2 2 2" xfId="219" xr:uid="{00000000-0005-0000-0000-000039000000}"/>
    <cellStyle name="Millares [0] 2 3 2 2 4 3 4 2 2 2 2 2 2 2 2 2 3 2 2 2 2 2 2" xfId="229" xr:uid="{00000000-0005-0000-0000-00003A000000}"/>
    <cellStyle name="Millares [0] 2 3 2 2 4 3 4 2 2 2 2 2 2 2 2 2 3 2 2 2 2 2 2 2" xfId="240" xr:uid="{00000000-0005-0000-0000-00003B000000}"/>
    <cellStyle name="Millares [0] 2 3 2 2 4 3 4 2 2 2 2 2 2 2 2 2 3 2 2 2 2 2 2 3" xfId="252" xr:uid="{00000000-0005-0000-0000-00003C000000}"/>
    <cellStyle name="Millares [0] 2 3 2 2 4 3 4 2 2 2 2 2 2 2 2 2 3 2 2 2 2 2 2 3 2" xfId="266" xr:uid="{00000000-0005-0000-0000-00003D000000}"/>
    <cellStyle name="Millares [0] 2 3 2 2 4 3 4 2 2 2 2 2 2 2 2 2 3 2 2 2 2 2 2 3 2 2 2" xfId="271" xr:uid="{00000000-0005-0000-0000-00003E000000}"/>
    <cellStyle name="Millares [0] 2 3 2 2 4 3 4 2 2 2 2 2 2 2 2 2 3 2 2 2 2 2 2 3 2 3" xfId="269" xr:uid="{00000000-0005-0000-0000-00003F000000}"/>
    <cellStyle name="Millares [0] 2 3 2 2 4 3 4 2 3" xfId="159" xr:uid="{00000000-0005-0000-0000-000040000000}"/>
    <cellStyle name="Millares [0] 2 3 2 2 4 3 4 2 3 2" xfId="201" xr:uid="{00000000-0005-0000-0000-000041000000}"/>
    <cellStyle name="Millares [0] 2 3 2 2 4 3 4 2 3 2 2" xfId="217" xr:uid="{00000000-0005-0000-0000-000042000000}"/>
    <cellStyle name="Millares [0] 2 3 2 2 4 3 4 2 3 2 2 2" xfId="223" xr:uid="{00000000-0005-0000-0000-000043000000}"/>
    <cellStyle name="Millares [0] 2 3 2 2 4 3 4 2 3 2 2 2 2" xfId="233" xr:uid="{00000000-0005-0000-0000-000044000000}"/>
    <cellStyle name="Millares [0] 2 3 2 2 4 3 4 2 3 2 2 2 2 2" xfId="244" xr:uid="{00000000-0005-0000-0000-000045000000}"/>
    <cellStyle name="Millares [0] 2 3 2 2 4 3 4 2 3 2 2 2 2 3" xfId="256" xr:uid="{00000000-0005-0000-0000-000046000000}"/>
    <cellStyle name="Millares [0] 2 3 2 2 4 3 4 2 3 3 2" xfId="273" xr:uid="{00000000-0005-0000-0000-000047000000}"/>
    <cellStyle name="Millares [0] 3" xfId="6" xr:uid="{00000000-0005-0000-0000-000048000000}"/>
    <cellStyle name="Millares [0] 3 2" xfId="15" xr:uid="{00000000-0005-0000-0000-000049000000}"/>
    <cellStyle name="Millares [0] 3 2 2" xfId="20" xr:uid="{00000000-0005-0000-0000-00004A000000}"/>
    <cellStyle name="Millares [0] 3 2 2 2" xfId="25" xr:uid="{00000000-0005-0000-0000-00004B000000}"/>
    <cellStyle name="Millares [0] 3 2 2 2 2" xfId="30" xr:uid="{00000000-0005-0000-0000-00004C000000}"/>
    <cellStyle name="Millares [0] 3 2 2 2 3" xfId="35" xr:uid="{00000000-0005-0000-0000-00004D000000}"/>
    <cellStyle name="Millares [0] 3 2 2 2 4" xfId="40" xr:uid="{00000000-0005-0000-0000-00004E000000}"/>
    <cellStyle name="Millares [0] 3 2 2 2 4 2" xfId="48" xr:uid="{00000000-0005-0000-0000-00004F000000}"/>
    <cellStyle name="Millares [0] 3 2 2 2 4 3" xfId="53" xr:uid="{00000000-0005-0000-0000-000050000000}"/>
    <cellStyle name="Millares [0] 3 2 2 2 4 3 2" xfId="58" xr:uid="{00000000-0005-0000-0000-000051000000}"/>
    <cellStyle name="Millares [0] 3 2 2 2 4 3 2 2" xfId="69" xr:uid="{00000000-0005-0000-0000-000052000000}"/>
    <cellStyle name="Millares [0] 3 2 2 2 4 3 3" xfId="74" xr:uid="{00000000-0005-0000-0000-000053000000}"/>
    <cellStyle name="Millares [0] 3 2 2 2 4 3 4" xfId="82" xr:uid="{00000000-0005-0000-0000-000054000000}"/>
    <cellStyle name="Millares [0] 3 2 2 2 4 3 4 2" xfId="95" xr:uid="{00000000-0005-0000-0000-000055000000}"/>
    <cellStyle name="Millares [0] 3 2 2 2 4 3 4 2 2" xfId="103" xr:uid="{00000000-0005-0000-0000-000056000000}"/>
    <cellStyle name="Millares [0] 3 2 2 2 4 3 4 2 2 2" xfId="116" xr:uid="{00000000-0005-0000-0000-000057000000}"/>
    <cellStyle name="Millares [0] 3 2 2 2 4 3 4 2 2 2 2" xfId="121" xr:uid="{00000000-0005-0000-0000-000058000000}"/>
    <cellStyle name="Millares [0] 3 2 2 2 4 3 4 2 2 2 2 2" xfId="125" xr:uid="{00000000-0005-0000-0000-000059000000}"/>
    <cellStyle name="Millares [0] 3 2 2 2 4 3 4 2 2 2 2 2 2" xfId="131" xr:uid="{00000000-0005-0000-0000-00005A000000}"/>
    <cellStyle name="Millares [0] 3 2 2 2 4 3 4 2 2 2 2 2 2 2" xfId="136" xr:uid="{00000000-0005-0000-0000-00005B000000}"/>
    <cellStyle name="Millares [0] 3 2 2 2 4 3 4 2 2 2 2 2 2 2 2" xfId="140" xr:uid="{00000000-0005-0000-0000-00005C000000}"/>
    <cellStyle name="Millares [0] 3 2 2 2 4 3 4 2 2 2 2 2 2 2 2 2" xfId="147" xr:uid="{00000000-0005-0000-0000-00005D000000}"/>
    <cellStyle name="Millares [0] 3 2 2 2 4 3 4 2 2 2 2 2 2 2 2 2 2" xfId="167" xr:uid="{00000000-0005-0000-0000-00005E000000}"/>
    <cellStyle name="Millares [0] 3 2 2 2 4 3 4 2 2 2 2 2 2 2 2 2 2 2" xfId="177" xr:uid="{00000000-0005-0000-0000-00005F000000}"/>
    <cellStyle name="Millares [0] 3 2 2 2 4 3 4 2 2 2 2 2 2 2 2 2 2 2 2" xfId="188" xr:uid="{00000000-0005-0000-0000-000060000000}"/>
    <cellStyle name="Millares [0] 3 2 2 2 4 3 4 2 2 2 2 2 2 2 2 2 2 2 2 2" xfId="200" xr:uid="{00000000-0005-0000-0000-000061000000}"/>
    <cellStyle name="Millares [0] 3 2 2 2 4 3 4 2 2 2 2 2 2 2 2 2 2 2 2 2 2" xfId="216" xr:uid="{00000000-0005-0000-0000-000062000000}"/>
    <cellStyle name="Millares [0] 3 2 2 2 4 3 4 2 2 2 2 2 2 2 2 2 2 2 2 2 2 2" xfId="222" xr:uid="{00000000-0005-0000-0000-000063000000}"/>
    <cellStyle name="Millares [0] 3 2 2 2 4 3 4 2 2 2 2 2 2 2 2 2 2 2 2 2 2 2 2" xfId="232" xr:uid="{00000000-0005-0000-0000-000064000000}"/>
    <cellStyle name="Millares [0] 3 2 2 2 4 3 4 2 2 2 2 2 2 2 2 2 2 2 2 2 2 2 2 2" xfId="243" xr:uid="{00000000-0005-0000-0000-000065000000}"/>
    <cellStyle name="Millares [0] 3 2 2 2 4 3 4 2 2 2 2 2 2 2 2 2 2 2 2 2 2 2 2 3" xfId="255" xr:uid="{00000000-0005-0000-0000-000066000000}"/>
    <cellStyle name="Millares [0] 4" xfId="132" xr:uid="{00000000-0005-0000-0000-000067000000}"/>
    <cellStyle name="Millares 2" xfId="152" xr:uid="{00000000-0005-0000-0000-000068000000}"/>
    <cellStyle name="Millares 3" xfId="265" xr:uid="{00000000-0005-0000-0000-000069000000}"/>
    <cellStyle name="Moneda" xfId="117" builtinId="4"/>
    <cellStyle name="Moneda [0] 2" xfId="44" xr:uid="{00000000-0005-0000-0000-00006B000000}"/>
    <cellStyle name="Moneda [0] 2 2" xfId="4" xr:uid="{00000000-0005-0000-0000-00006C000000}"/>
    <cellStyle name="Moneda [0] 2 2 2" xfId="13" xr:uid="{00000000-0005-0000-0000-00006D000000}"/>
    <cellStyle name="Moneda [0] 2 2 2 2" xfId="18" xr:uid="{00000000-0005-0000-0000-00006E000000}"/>
    <cellStyle name="Moneda [0] 2 2 2 2 2" xfId="23" xr:uid="{00000000-0005-0000-0000-00006F000000}"/>
    <cellStyle name="Moneda [0] 2 2 2 2 2 2" xfId="28" xr:uid="{00000000-0005-0000-0000-000070000000}"/>
    <cellStyle name="Moneda [0] 2 2 2 2 2 3" xfId="33" xr:uid="{00000000-0005-0000-0000-000071000000}"/>
    <cellStyle name="Moneda [0] 2 2 2 2 2 4" xfId="38" xr:uid="{00000000-0005-0000-0000-000072000000}"/>
    <cellStyle name="Moneda [0] 2 2 2 2 2 4 2" xfId="46" xr:uid="{00000000-0005-0000-0000-000073000000}"/>
    <cellStyle name="Moneda [0] 2 2 2 2 2 4 3" xfId="51" xr:uid="{00000000-0005-0000-0000-000074000000}"/>
    <cellStyle name="Moneda [0] 2 2 2 2 2 4 3 2" xfId="56" xr:uid="{00000000-0005-0000-0000-000075000000}"/>
    <cellStyle name="Moneda [0] 2 2 2 2 2 4 3 2 2" xfId="70" xr:uid="{00000000-0005-0000-0000-000076000000}"/>
    <cellStyle name="Moneda [0] 2 2 2 2 2 4 3 3" xfId="72" xr:uid="{00000000-0005-0000-0000-000077000000}"/>
    <cellStyle name="Moneda [0] 2 2 2 2 2 4 3 4" xfId="80" xr:uid="{00000000-0005-0000-0000-000078000000}"/>
    <cellStyle name="Moneda [0] 2 2 2 2 2 4 3 4 2" xfId="93" xr:uid="{00000000-0005-0000-0000-000079000000}"/>
    <cellStyle name="Moneda [0] 2 2 2 2 2 4 3 4 2 2" xfId="101" xr:uid="{00000000-0005-0000-0000-00007A000000}"/>
    <cellStyle name="Moneda [0] 2 2 2 2 2 4 3 4 2 2 2" xfId="114" xr:uid="{00000000-0005-0000-0000-00007B000000}"/>
    <cellStyle name="Moneda [0] 2 2 2 2 2 4 3 4 2 2 2 2" xfId="119" xr:uid="{00000000-0005-0000-0000-00007C000000}"/>
    <cellStyle name="Moneda [0] 2 2 2 2 2 4 3 4 2 2 2 2 2" xfId="123" xr:uid="{00000000-0005-0000-0000-00007D000000}"/>
    <cellStyle name="Moneda [0] 2 2 2 2 2 4 3 4 2 2 2 2 2 2" xfId="129" xr:uid="{00000000-0005-0000-0000-00007E000000}"/>
    <cellStyle name="Moneda [0] 2 2 2 2 2 4 3 4 2 2 2 2 2 2 2" xfId="134" xr:uid="{00000000-0005-0000-0000-00007F000000}"/>
    <cellStyle name="Moneda [0] 2 2 2 2 2 4 3 4 2 2 2 2 2 2 2 2" xfId="138" xr:uid="{00000000-0005-0000-0000-000080000000}"/>
    <cellStyle name="Moneda [0] 2 2 2 2 2 4 3 4 2 2 2 2 2 2 2 2 2" xfId="148" xr:uid="{00000000-0005-0000-0000-000081000000}"/>
    <cellStyle name="Moneda [0] 2 2 2 2 2 4 3 4 2 2 2 2 2 2 2 2 2 2" xfId="165" xr:uid="{00000000-0005-0000-0000-000082000000}"/>
    <cellStyle name="Moneda [0] 2 2 2 2 2 4 3 4 2 2 2 2 2 2 2 2 2 2 2" xfId="175" xr:uid="{00000000-0005-0000-0000-000083000000}"/>
    <cellStyle name="Moneda [0] 2 2 2 2 2 4 3 4 2 2 2 2 2 2 2 2 2 2 2 2" xfId="186" xr:uid="{00000000-0005-0000-0000-000084000000}"/>
    <cellStyle name="Moneda [0] 2 2 2 2 2 4 3 4 2 2 2 2 2 2 2 2 2 2 2 2 2" xfId="198" xr:uid="{00000000-0005-0000-0000-000085000000}"/>
    <cellStyle name="Moneda [0] 2 2 2 2 2 4 3 4 2 2 2 2 2 2 2 2 2 2 2 2 2 2" xfId="214" xr:uid="{00000000-0005-0000-0000-000086000000}"/>
    <cellStyle name="Moneda [0] 2 2 2 2 2 4 3 4 2 2 2 2 2 2 2 2 2 2 2 2 2 2 2" xfId="220" xr:uid="{00000000-0005-0000-0000-000087000000}"/>
    <cellStyle name="Moneda [0] 2 2 2 2 2 4 3 4 2 2 2 2 2 2 2 2 2 2 2 2 2 2 2 2" xfId="230" xr:uid="{00000000-0005-0000-0000-000088000000}"/>
    <cellStyle name="Moneda [0] 2 2 2 2 2 4 3 4 2 2 2 2 2 2 2 2 2 2 2 2 2 2 2 2 2" xfId="241" xr:uid="{00000000-0005-0000-0000-000089000000}"/>
    <cellStyle name="Moneda [0] 2 2 2 2 2 4 3 4 2 2 2 2 2 2 2 2 2 2 2 2 2 2 2 2 3" xfId="253" xr:uid="{00000000-0005-0000-0000-00008A000000}"/>
    <cellStyle name="Moneda [0] 2 2 3" xfId="88" xr:uid="{00000000-0005-0000-0000-00008B000000}"/>
    <cellStyle name="Moneda [0] 2 2 3 2" xfId="108" xr:uid="{00000000-0005-0000-0000-00008C000000}"/>
    <cellStyle name="Moneda [0] 2 2 3 2 2" xfId="141" xr:uid="{00000000-0005-0000-0000-00008D000000}"/>
    <cellStyle name="Moneda [0] 2 2 3 2 2 2" xfId="153" xr:uid="{00000000-0005-0000-0000-00008E000000}"/>
    <cellStyle name="Moneda [0] 2 2 3 2 2 3" xfId="178" xr:uid="{00000000-0005-0000-0000-00008F000000}"/>
    <cellStyle name="Moneda [0] 2 2 3 2 2 3 2" xfId="189" xr:uid="{00000000-0005-0000-0000-000090000000}"/>
    <cellStyle name="Moneda [0] 2 2 3 2 2 3 2 2" xfId="207" xr:uid="{00000000-0005-0000-0000-000091000000}"/>
    <cellStyle name="Moneda [0] 2 2 3 2 2 3 2 3" xfId="235" xr:uid="{00000000-0005-0000-0000-000092000000}"/>
    <cellStyle name="Moneda [0] 2 2 3 2 2 3 2 3 2" xfId="248" xr:uid="{00000000-0005-0000-0000-000093000000}"/>
    <cellStyle name="Moneda [0] 2 2 3 2 2 3 2 3 3" xfId="258" xr:uid="{00000000-0005-0000-0000-000094000000}"/>
    <cellStyle name="Moneda [0] 2 3" xfId="112" xr:uid="{00000000-0005-0000-0000-000095000000}"/>
    <cellStyle name="Moneda [0] 3" xfId="184" xr:uid="{00000000-0005-0000-0000-000096000000}"/>
    <cellStyle name="Moneda [0] 4" xfId="195" xr:uid="{00000000-0005-0000-0000-000097000000}"/>
    <cellStyle name="Moneda [0] 5" xfId="228" xr:uid="{00000000-0005-0000-0000-000098000000}"/>
    <cellStyle name="Moneda 2" xfId="7" xr:uid="{00000000-0005-0000-0000-000099000000}"/>
    <cellStyle name="Moneda 2 2" xfId="5" xr:uid="{00000000-0005-0000-0000-00009A000000}"/>
    <cellStyle name="Moneda 2 2 2" xfId="14" xr:uid="{00000000-0005-0000-0000-00009B000000}"/>
    <cellStyle name="Moneda 2 2 2 2" xfId="19" xr:uid="{00000000-0005-0000-0000-00009C000000}"/>
    <cellStyle name="Moneda 2 2 2 2 2" xfId="24" xr:uid="{00000000-0005-0000-0000-00009D000000}"/>
    <cellStyle name="Moneda 2 2 2 2 2 2" xfId="29" xr:uid="{00000000-0005-0000-0000-00009E000000}"/>
    <cellStyle name="Moneda 2 2 2 2 2 3" xfId="34" xr:uid="{00000000-0005-0000-0000-00009F000000}"/>
    <cellStyle name="Moneda 2 2 2 2 2 4" xfId="39" xr:uid="{00000000-0005-0000-0000-0000A0000000}"/>
    <cellStyle name="Moneda 2 2 2 2 2 4 2" xfId="47" xr:uid="{00000000-0005-0000-0000-0000A1000000}"/>
    <cellStyle name="Moneda 2 2 2 2 2 4 2 2" xfId="62" xr:uid="{00000000-0005-0000-0000-0000A2000000}"/>
    <cellStyle name="Moneda 2 2 2 2 2 4 2 2 2" xfId="65" xr:uid="{00000000-0005-0000-0000-0000A3000000}"/>
    <cellStyle name="Moneda 2 2 2 2 2 4 2 3" xfId="78" xr:uid="{00000000-0005-0000-0000-0000A4000000}"/>
    <cellStyle name="Moneda 2 2 2 2 2 4 2 4" xfId="86" xr:uid="{00000000-0005-0000-0000-0000A5000000}"/>
    <cellStyle name="Moneda 2 2 2 2 2 4 2 4 2" xfId="99" xr:uid="{00000000-0005-0000-0000-0000A6000000}"/>
    <cellStyle name="Moneda 2 2 2 2 2 4 2 4 2 2" xfId="107" xr:uid="{00000000-0005-0000-0000-0000A7000000}"/>
    <cellStyle name="Moneda 2 2 2 2 2 4 3" xfId="52" xr:uid="{00000000-0005-0000-0000-0000A8000000}"/>
    <cellStyle name="Moneda 2 2 2 2 2 4 3 2" xfId="57" xr:uid="{00000000-0005-0000-0000-0000A9000000}"/>
    <cellStyle name="Moneda 2 2 2 2 2 4 3 2 2" xfId="63" xr:uid="{00000000-0005-0000-0000-0000AA000000}"/>
    <cellStyle name="Moneda 2 2 2 2 2 4 3 3" xfId="73" xr:uid="{00000000-0005-0000-0000-0000AB000000}"/>
    <cellStyle name="Moneda 2 2 2 2 2 4 3 4" xfId="81" xr:uid="{00000000-0005-0000-0000-0000AC000000}"/>
    <cellStyle name="Moneda 2 2 2 2 2 4 3 4 2" xfId="94" xr:uid="{00000000-0005-0000-0000-0000AD000000}"/>
    <cellStyle name="Moneda 2 2 2 2 2 4 3 4 2 2" xfId="102" xr:uid="{00000000-0005-0000-0000-0000AE000000}"/>
    <cellStyle name="Moneda 2 2 2 2 2 4 3 4 2 2 2" xfId="115" xr:uid="{00000000-0005-0000-0000-0000AF000000}"/>
    <cellStyle name="Moneda 2 2 2 2 2 4 3 4 2 2 2 2" xfId="120" xr:uid="{00000000-0005-0000-0000-0000B0000000}"/>
    <cellStyle name="Moneda 2 2 2 2 2 4 3 4 2 2 2 2 2" xfId="124" xr:uid="{00000000-0005-0000-0000-0000B1000000}"/>
    <cellStyle name="Moneda 2 2 2 2 2 4 3 4 2 2 2 2 2 2" xfId="130" xr:uid="{00000000-0005-0000-0000-0000B2000000}"/>
    <cellStyle name="Moneda 2 2 2 2 2 4 3 4 2 2 2 2 2 2 2" xfId="135" xr:uid="{00000000-0005-0000-0000-0000B3000000}"/>
    <cellStyle name="Moneda 2 2 2 2 2 4 3 4 2 2 2 2 2 2 2 2" xfId="139" xr:uid="{00000000-0005-0000-0000-0000B4000000}"/>
    <cellStyle name="Moneda 2 2 2 2 2 4 3 4 2 2 2 2 2 2 2 2 2" xfId="145" xr:uid="{00000000-0005-0000-0000-0000B5000000}"/>
    <cellStyle name="Moneda 2 2 2 2 2 4 3 4 2 2 2 2 2 2 2 2 2 2" xfId="158" xr:uid="{00000000-0005-0000-0000-0000B6000000}"/>
    <cellStyle name="Moneda 2 2 2 2 2 4 3 4 2 2 2 2 2 2 2 2 2 3" xfId="166" xr:uid="{00000000-0005-0000-0000-0000B7000000}"/>
    <cellStyle name="Moneda 2 2 2 2 2 4 3 4 2 2 2 2 2 2 2 2 2 3 2" xfId="176" xr:uid="{00000000-0005-0000-0000-0000B8000000}"/>
    <cellStyle name="Moneda 2 2 2 2 2 4 3 4 2 2 2 2 2 2 2 2 2 3 2 2" xfId="187" xr:uid="{00000000-0005-0000-0000-0000B9000000}"/>
    <cellStyle name="Moneda 2 2 2 2 2 4 3 4 2 2 2 2 2 2 2 2 2 3 2 2 2" xfId="199" xr:uid="{00000000-0005-0000-0000-0000BA000000}"/>
    <cellStyle name="Moneda 2 2 2 2 2 4 3 4 2 2 2 2 2 2 2 2 2 3 2 2 2 2" xfId="215" xr:uid="{00000000-0005-0000-0000-0000BB000000}"/>
    <cellStyle name="Moneda 2 2 2 2 2 4 3 4 2 2 2 2 2 2 2 2 2 3 2 2 2 2 2" xfId="221" xr:uid="{00000000-0005-0000-0000-0000BC000000}"/>
    <cellStyle name="Moneda 2 2 2 2 2 4 3 4 2 2 2 2 2 2 2 2 2 3 2 2 2 2 2 2" xfId="231" xr:uid="{00000000-0005-0000-0000-0000BD000000}"/>
    <cellStyle name="Moneda 2 2 2 2 2 4 3 4 2 2 2 2 2 2 2 2 2 3 2 2 2 2 2 2 2" xfId="242" xr:uid="{00000000-0005-0000-0000-0000BE000000}"/>
    <cellStyle name="Moneda 2 2 2 2 2 4 3 4 2 2 2 2 2 2 2 2 2 3 2 2 2 2 2 2 3" xfId="254" xr:uid="{00000000-0005-0000-0000-0000BF000000}"/>
    <cellStyle name="Moneda 2 2 2 2 2 4 3 4 2 2 2 2 2 2 2 2 2 3 2 2 2 2 2 2 3 2" xfId="267" xr:uid="{00000000-0005-0000-0000-0000C0000000}"/>
    <cellStyle name="Moneda 2 2 2 2 2 4 3 4 2 2 2 2 2 2 2 2 2 3 2 2 2 2 2 2 3 2 2" xfId="270" xr:uid="{00000000-0005-0000-0000-0000C1000000}"/>
    <cellStyle name="Moneda 2 2 2 2 2 4 3 4 2 3" xfId="160" xr:uid="{00000000-0005-0000-0000-0000C2000000}"/>
    <cellStyle name="Moneda 2 2 2 2 2 4 3 4 2 3 2" xfId="202" xr:uid="{00000000-0005-0000-0000-0000C3000000}"/>
    <cellStyle name="Moneda 2 2 2 2 2 4 3 4 2 3 2 2" xfId="218" xr:uid="{00000000-0005-0000-0000-0000C4000000}"/>
    <cellStyle name="Moneda 2 2 2 2 2 4 3 4 2 3 2 2 2" xfId="224" xr:uid="{00000000-0005-0000-0000-0000C5000000}"/>
    <cellStyle name="Moneda 2 2 2 2 2 4 3 4 2 3 2 2 2 2" xfId="234" xr:uid="{00000000-0005-0000-0000-0000C6000000}"/>
    <cellStyle name="Moneda 2 2 2 2 2 4 3 4 2 3 2 2 2 2 2" xfId="245" xr:uid="{00000000-0005-0000-0000-0000C7000000}"/>
    <cellStyle name="Moneda 2 2 2 2 2 4 3 4 2 3 2 2 2 2 3" xfId="257" xr:uid="{00000000-0005-0000-0000-0000C8000000}"/>
    <cellStyle name="Moneda 2 2 2 2 2 4 3 4 2 3 3 2" xfId="274" xr:uid="{00000000-0005-0000-0000-0000C9000000}"/>
    <cellStyle name="Moneda 2 2 3" xfId="91" xr:uid="{00000000-0005-0000-0000-0000CA000000}"/>
    <cellStyle name="Moneda 2 2 3 2" xfId="111" xr:uid="{00000000-0005-0000-0000-0000CB000000}"/>
    <cellStyle name="Moneda 2 2 3 2 2" xfId="144" xr:uid="{00000000-0005-0000-0000-0000CC000000}"/>
    <cellStyle name="Moneda 2 2 3 2 2 2" xfId="156" xr:uid="{00000000-0005-0000-0000-0000CD000000}"/>
    <cellStyle name="Moneda 2 2 3 2 2 3" xfId="181" xr:uid="{00000000-0005-0000-0000-0000CE000000}"/>
    <cellStyle name="Moneda 2 2 3 2 2 3 2" xfId="192" xr:uid="{00000000-0005-0000-0000-0000CF000000}"/>
    <cellStyle name="Moneda 2 2 3 2 2 3 2 2" xfId="210" xr:uid="{00000000-0005-0000-0000-0000D0000000}"/>
    <cellStyle name="Moneda 2 2 3 2 2 3 2 3" xfId="238" xr:uid="{00000000-0005-0000-0000-0000D1000000}"/>
    <cellStyle name="Moneda 2 2 3 2 2 3 2 3 2" xfId="251" xr:uid="{00000000-0005-0000-0000-0000D2000000}"/>
    <cellStyle name="Moneda 2 2 3 2 2 3 2 3 3" xfId="261" xr:uid="{00000000-0005-0000-0000-0000D3000000}"/>
    <cellStyle name="Moneda 3" xfId="127" xr:uid="{00000000-0005-0000-0000-0000D4000000}"/>
    <cellStyle name="Moneda 3 2" xfId="263" xr:uid="{00000000-0005-0000-0000-0000D5000000}"/>
    <cellStyle name="Moneda 4" xfId="150" xr:uid="{00000000-0005-0000-0000-0000D6000000}"/>
    <cellStyle name="Moneda 5" xfId="170" xr:uid="{00000000-0005-0000-0000-0000D7000000}"/>
    <cellStyle name="Moneda 5 2" xfId="173" xr:uid="{00000000-0005-0000-0000-0000D8000000}"/>
    <cellStyle name="Moneda 6" xfId="183" xr:uid="{00000000-0005-0000-0000-0000D9000000}"/>
    <cellStyle name="Moneda 7" xfId="194" xr:uid="{00000000-0005-0000-0000-0000DA000000}"/>
    <cellStyle name="Moneda 8" xfId="204" xr:uid="{00000000-0005-0000-0000-0000DB000000}"/>
    <cellStyle name="Moneda 8 2" xfId="206" xr:uid="{00000000-0005-0000-0000-0000DC000000}"/>
    <cellStyle name="Moneda 8 2 2" xfId="212" xr:uid="{00000000-0005-0000-0000-0000DD000000}"/>
    <cellStyle name="Moneda 9" xfId="227" xr:uid="{00000000-0005-0000-0000-0000DE000000}"/>
    <cellStyle name="Nivel 1,2.3,5,6,9" xfId="161" xr:uid="{00000000-0005-0000-0000-0000DF000000}"/>
    <cellStyle name="Nivel 4" xfId="162" xr:uid="{00000000-0005-0000-0000-0000E0000000}"/>
    <cellStyle name="Nivel 7" xfId="163" xr:uid="{00000000-0005-0000-0000-0000E1000000}"/>
    <cellStyle name="Normal" xfId="0" builtinId="0"/>
    <cellStyle name="Normal 10" xfId="193" xr:uid="{00000000-0005-0000-0000-0000E3000000}"/>
    <cellStyle name="Normal 11" xfId="226" xr:uid="{00000000-0005-0000-0000-0000E4000000}"/>
    <cellStyle name="Normal 2" xfId="9" xr:uid="{00000000-0005-0000-0000-0000E5000000}"/>
    <cellStyle name="Normal 3" xfId="10" xr:uid="{00000000-0005-0000-0000-0000E6000000}"/>
    <cellStyle name="Normal 3 2" xfId="87" xr:uid="{00000000-0005-0000-0000-0000E7000000}"/>
    <cellStyle name="Normal 3 3" xfId="90" xr:uid="{00000000-0005-0000-0000-0000E8000000}"/>
    <cellStyle name="Normal 3 3 2" xfId="109" xr:uid="{00000000-0005-0000-0000-0000E9000000}"/>
    <cellStyle name="Normal 3 3 2 2" xfId="142" xr:uid="{00000000-0005-0000-0000-0000EA000000}"/>
    <cellStyle name="Normal 3 3 2 2 2" xfId="154" xr:uid="{00000000-0005-0000-0000-0000EB000000}"/>
    <cellStyle name="Normal 3 3 2 2 3" xfId="179" xr:uid="{00000000-0005-0000-0000-0000EC000000}"/>
    <cellStyle name="Normal 3 3 2 2 3 2" xfId="190" xr:uid="{00000000-0005-0000-0000-0000ED000000}"/>
    <cellStyle name="Normal 3 3 2 2 3 2 2" xfId="209" xr:uid="{00000000-0005-0000-0000-0000EE000000}"/>
    <cellStyle name="Normal 3 3 2 2 3 2 3" xfId="236" xr:uid="{00000000-0005-0000-0000-0000EF000000}"/>
    <cellStyle name="Normal 3 3 2 2 3 2 3 2" xfId="249" xr:uid="{00000000-0005-0000-0000-0000F0000000}"/>
    <cellStyle name="Normal 3 3 2 2 3 2 3 3" xfId="259" xr:uid="{00000000-0005-0000-0000-0000F1000000}"/>
    <cellStyle name="Normal 4" xfId="42" xr:uid="{00000000-0005-0000-0000-0000F2000000}"/>
    <cellStyle name="Normal 4 2" xfId="169" xr:uid="{00000000-0005-0000-0000-0000F3000000}"/>
    <cellStyle name="Normal 4 2 2" xfId="172" xr:uid="{00000000-0005-0000-0000-0000F4000000}"/>
    <cellStyle name="Normal 4 3" xfId="264" xr:uid="{00000000-0005-0000-0000-0000F5000000}"/>
    <cellStyle name="Normal 4 5" xfId="268" xr:uid="{00000000-0005-0000-0000-0000F6000000}"/>
    <cellStyle name="Normal 4 5 2" xfId="272" xr:uid="{00000000-0005-0000-0000-0000F7000000}"/>
    <cellStyle name="Normal 5" xfId="126" xr:uid="{00000000-0005-0000-0000-0000F8000000}"/>
    <cellStyle name="Normal 6" xfId="149" xr:uid="{00000000-0005-0000-0000-0000F9000000}"/>
    <cellStyle name="Normal 7" xfId="151" xr:uid="{00000000-0005-0000-0000-0000FA000000}"/>
    <cellStyle name="Normal 8" xfId="168" xr:uid="{00000000-0005-0000-0000-0000FB000000}"/>
    <cellStyle name="Normal 8 2" xfId="171" xr:uid="{00000000-0005-0000-0000-0000FC000000}"/>
    <cellStyle name="Normal 8 2 2" xfId="196" xr:uid="{00000000-0005-0000-0000-0000FD000000}"/>
    <cellStyle name="Normal 8 2 2 2" xfId="203" xr:uid="{00000000-0005-0000-0000-0000FE000000}"/>
    <cellStyle name="Normal 8 2 2 2 2" xfId="205" xr:uid="{00000000-0005-0000-0000-0000FF000000}"/>
    <cellStyle name="Normal 8 2 2 2 2 2" xfId="211" xr:uid="{00000000-0005-0000-0000-000000010000}"/>
    <cellStyle name="Normal 8 2 2 2 2 2 2" xfId="225" xr:uid="{00000000-0005-0000-0000-000001010000}"/>
    <cellStyle name="Normal 8 2 2 2 2 2 2 2" xfId="239" xr:uid="{00000000-0005-0000-0000-000002010000}"/>
    <cellStyle name="Normal 8 2 2 2 2 2 2 2 2" xfId="247" xr:uid="{00000000-0005-0000-0000-000003010000}"/>
    <cellStyle name="Normal 8 2 2 2 2 2 2 3" xfId="246" xr:uid="{00000000-0005-0000-0000-000004010000}"/>
    <cellStyle name="Normal 9" xfId="182" xr:uid="{00000000-0005-0000-0000-000005010000}"/>
    <cellStyle name="Porcentaje 2" xfId="11" xr:uid="{00000000-0005-0000-0000-000006010000}"/>
    <cellStyle name="Porcentaje 2 2" xfId="89" xr:uid="{00000000-0005-0000-0000-000007010000}"/>
    <cellStyle name="Porcentaje 2 2 2" xfId="110" xr:uid="{00000000-0005-0000-0000-000008010000}"/>
    <cellStyle name="Porcentaje 2 2 2 2" xfId="143" xr:uid="{00000000-0005-0000-0000-000009010000}"/>
    <cellStyle name="Porcentaje 2 2 2 2 2" xfId="155" xr:uid="{00000000-0005-0000-0000-00000A010000}"/>
    <cellStyle name="Porcentaje 2 2 2 2 3" xfId="180" xr:uid="{00000000-0005-0000-0000-00000B010000}"/>
    <cellStyle name="Porcentaje 2 2 2 2 3 2" xfId="191" xr:uid="{00000000-0005-0000-0000-00000C010000}"/>
    <cellStyle name="Porcentaje 2 2 2 2 3 2 2" xfId="208" xr:uid="{00000000-0005-0000-0000-00000D010000}"/>
    <cellStyle name="Porcentaje 2 2 2 2 3 2 3" xfId="237" xr:uid="{00000000-0005-0000-0000-00000E010000}"/>
    <cellStyle name="Porcentaje 2 2 2 2 3 2 3 2" xfId="250" xr:uid="{00000000-0005-0000-0000-00000F010000}"/>
    <cellStyle name="Porcentaje 2 2 2 2 3 2 3 3" xfId="260" xr:uid="{00000000-0005-0000-0000-000010010000}"/>
    <cellStyle name="Porcentaje 2 3" xfId="262" xr:uid="{00000000-0005-0000-0000-000011010000}"/>
    <cellStyle name="Porcentaje 3" xfId="43" xr:uid="{00000000-0005-0000-0000-000012010000}"/>
  </cellStyles>
  <dxfs count="0"/>
  <tableStyles count="0" defaultTableStyle="TableStyleMedium2" defaultPivotStyle="PivotStyleLight16"/>
  <colors>
    <mruColors>
      <color rgb="FFFFFF00"/>
      <color rgb="FF7DF42C"/>
      <color rgb="FFFF3399"/>
      <color rgb="FFCC99FF"/>
      <color rgb="FFCC66FF"/>
      <color rgb="FFFF00FF"/>
      <color rgb="FFFF9900"/>
      <color rgb="FFEAB8F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14</xdr:row>
      <xdr:rowOff>730250</xdr:rowOff>
    </xdr:from>
    <xdr:to>
      <xdr:col>2</xdr:col>
      <xdr:colOff>952500</xdr:colOff>
      <xdr:row>17</xdr:row>
      <xdr:rowOff>2019300</xdr:rowOff>
    </xdr:to>
    <xdr:pic>
      <xdr:nvPicPr>
        <xdr:cNvPr id="2" name="Imagen 1" descr="2023-05-16_Logo_colombia_vid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1430000"/>
          <a:ext cx="7397750" cy="3089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peralta@funcionpublica.gov.co" TargetMode="External"/><Relationship Id="rId13" Type="http://schemas.openxmlformats.org/officeDocument/2006/relationships/vmlDrawing" Target="../drawings/vmlDrawing1.vml"/><Relationship Id="rId3" Type="http://schemas.openxmlformats.org/officeDocument/2006/relationships/hyperlink" Target="mailto:rcorrales@funcionpublica.gov.co" TargetMode="External"/><Relationship Id="rId7" Type="http://schemas.openxmlformats.org/officeDocument/2006/relationships/hyperlink" Target="mailto:lperalta@funcionpublica.gov.co" TargetMode="External"/><Relationship Id="rId12" Type="http://schemas.openxmlformats.org/officeDocument/2006/relationships/drawing" Target="../drawings/drawing1.xml"/><Relationship Id="rId2" Type="http://schemas.openxmlformats.org/officeDocument/2006/relationships/hyperlink" Target="mailto:lperalta@funcionpublica.gov.co" TargetMode="External"/><Relationship Id="rId1" Type="http://schemas.openxmlformats.org/officeDocument/2006/relationships/hyperlink" Target="mailto:lperalta@funcionpublica.gov.co" TargetMode="External"/><Relationship Id="rId6" Type="http://schemas.openxmlformats.org/officeDocument/2006/relationships/hyperlink" Target="mailto:rcorrales@funcionpublica.gov.co" TargetMode="External"/><Relationship Id="rId11" Type="http://schemas.openxmlformats.org/officeDocument/2006/relationships/printerSettings" Target="../printerSettings/printerSettings1.bin"/><Relationship Id="rId5" Type="http://schemas.openxmlformats.org/officeDocument/2006/relationships/hyperlink" Target="mailto:rcorrales@funcionpublica.gov.co" TargetMode="External"/><Relationship Id="rId10" Type="http://schemas.openxmlformats.org/officeDocument/2006/relationships/hyperlink" Target="mailto:rcorrales@funcionpublica.gov.co" TargetMode="External"/><Relationship Id="rId4" Type="http://schemas.openxmlformats.org/officeDocument/2006/relationships/hyperlink" Target="mailto:rcorrales@funcionpublica.gov.co" TargetMode="External"/><Relationship Id="rId9" Type="http://schemas.openxmlformats.org/officeDocument/2006/relationships/hyperlink" Target="mailto:lperalta@funcionpublica.gov.co"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C396"/>
  <sheetViews>
    <sheetView tabSelected="1" topLeftCell="A19" zoomScale="30" zoomScaleNormal="30" zoomScaleSheetLayoutView="10" zoomScalePageLayoutView="24" workbookViewId="0">
      <selection activeCell="A19" sqref="A19"/>
    </sheetView>
  </sheetViews>
  <sheetFormatPr baseColWidth="10" defaultColWidth="10.90625" defaultRowHeight="272.45" customHeight="1" x14ac:dyDescent="0.9"/>
  <cols>
    <col min="1" max="1" width="27.36328125" style="151" customWidth="1"/>
    <col min="2" max="2" width="37.1796875" style="52" customWidth="1"/>
    <col min="3" max="3" width="39" style="22" customWidth="1"/>
    <col min="4" max="4" width="40.90625" customWidth="1"/>
    <col min="5" max="5" width="134.26953125" customWidth="1"/>
    <col min="6" max="6" width="22.36328125" customWidth="1"/>
    <col min="7" max="7" width="29.6328125" bestFit="1" customWidth="1"/>
    <col min="8" max="8" width="24.08984375" customWidth="1"/>
    <col min="9" max="9" width="18.54296875" customWidth="1"/>
    <col min="10" max="10" width="25.26953125" style="43" customWidth="1"/>
    <col min="11" max="11" width="22.6328125" customWidth="1"/>
    <col min="12" max="12" width="68" style="250" customWidth="1"/>
    <col min="13" max="13" width="87.6328125" style="101" bestFit="1" customWidth="1"/>
    <col min="14" max="14" width="87.6328125" style="48" bestFit="1" customWidth="1"/>
    <col min="15" max="15" width="15.08984375" customWidth="1"/>
    <col min="16" max="16" width="22.1796875" customWidth="1"/>
    <col min="17" max="17" width="36.81640625" customWidth="1"/>
    <col min="18" max="18" width="28.1796875" style="155" customWidth="1"/>
    <col min="19" max="19" width="11.6328125" customWidth="1"/>
    <col min="20" max="20" width="24" customWidth="1"/>
    <col min="21" max="21" width="31.08984375" customWidth="1"/>
    <col min="22" max="22" width="22" customWidth="1"/>
    <col min="23" max="23" width="39.08984375" customWidth="1"/>
    <col min="24" max="24" width="25.6328125" customWidth="1"/>
    <col min="25" max="25" width="72.1796875" style="67" customWidth="1"/>
    <col min="26" max="26" width="77.6328125" style="67" customWidth="1"/>
    <col min="27" max="27" width="66.453125" style="67" customWidth="1"/>
    <col min="28" max="28" width="44.453125" customWidth="1"/>
    <col min="29" max="29" width="31.453125" customWidth="1"/>
    <col min="30" max="30" width="35.26953125" customWidth="1"/>
    <col min="31" max="32" width="15.08984375" customWidth="1"/>
    <col min="33" max="33" width="25.08984375" customWidth="1"/>
    <col min="34" max="34" width="30.26953125" customWidth="1"/>
  </cols>
  <sheetData>
    <row r="1" spans="1:73" ht="48" customHeight="1" x14ac:dyDescent="0.7">
      <c r="A1" s="150"/>
      <c r="B1" s="50"/>
      <c r="C1" s="1"/>
      <c r="D1" s="2"/>
      <c r="E1" s="3"/>
      <c r="F1" s="2"/>
      <c r="G1" s="2"/>
      <c r="H1" s="2"/>
      <c r="I1" s="2"/>
      <c r="J1" s="2"/>
      <c r="K1" s="2"/>
      <c r="L1" s="13"/>
      <c r="M1" s="93"/>
      <c r="N1" s="45"/>
      <c r="O1" s="2"/>
      <c r="P1" s="2"/>
      <c r="Q1" s="2"/>
      <c r="R1" s="159"/>
      <c r="S1" s="166"/>
      <c r="T1" s="2"/>
      <c r="U1" s="86"/>
      <c r="V1" s="53"/>
      <c r="W1" s="4"/>
      <c r="X1" s="4"/>
      <c r="Y1" s="55"/>
      <c r="Z1" s="56"/>
      <c r="AA1" s="57"/>
      <c r="AB1" s="4"/>
      <c r="AC1" s="4"/>
      <c r="AD1" s="4"/>
      <c r="AE1" s="4"/>
      <c r="AF1" s="4"/>
      <c r="AG1" s="4"/>
      <c r="AH1" s="5"/>
    </row>
    <row r="2" spans="1:73" ht="61.5" x14ac:dyDescent="0.7">
      <c r="A2" s="150"/>
      <c r="B2"/>
      <c r="C2" s="329" t="s">
        <v>0</v>
      </c>
      <c r="D2" s="329"/>
      <c r="E2" s="329"/>
      <c r="F2" s="329"/>
      <c r="G2" s="329"/>
      <c r="H2" s="329"/>
      <c r="I2" s="329"/>
      <c r="J2" s="329"/>
      <c r="K2" s="329"/>
      <c r="L2" s="329"/>
      <c r="M2" s="329"/>
      <c r="N2" s="329"/>
      <c r="O2" s="329"/>
      <c r="P2" s="329"/>
      <c r="Q2" s="329"/>
      <c r="R2" s="56"/>
      <c r="S2" s="167"/>
      <c r="T2" s="2"/>
      <c r="U2" s="86"/>
      <c r="V2" s="53"/>
      <c r="W2" s="4"/>
      <c r="X2" s="4"/>
      <c r="Y2" s="55"/>
      <c r="Z2" s="56"/>
      <c r="AA2" s="57"/>
      <c r="AB2" s="4"/>
      <c r="AC2" s="4"/>
      <c r="AD2" s="4"/>
      <c r="AE2" s="4"/>
      <c r="AF2" s="4"/>
      <c r="AG2" s="4"/>
      <c r="AH2" s="5"/>
    </row>
    <row r="3" spans="1:73" ht="45.75" customHeight="1" x14ac:dyDescent="0.7">
      <c r="A3" s="150"/>
      <c r="B3" s="50"/>
      <c r="C3" s="1"/>
      <c r="D3" s="6"/>
      <c r="E3" s="7"/>
      <c r="F3" s="2"/>
      <c r="G3" s="2"/>
      <c r="H3" s="2"/>
      <c r="I3" s="2"/>
      <c r="J3" s="2"/>
      <c r="K3" s="2"/>
      <c r="L3" s="13"/>
      <c r="M3" s="93"/>
      <c r="N3" s="45"/>
      <c r="O3" s="2"/>
      <c r="P3" s="2"/>
      <c r="Q3" s="2"/>
      <c r="R3" s="159"/>
      <c r="S3" s="166"/>
      <c r="T3" s="2"/>
      <c r="U3" s="86"/>
      <c r="V3" s="53"/>
      <c r="W3" s="4"/>
      <c r="X3" s="4"/>
      <c r="Y3" s="55"/>
      <c r="Z3" s="56"/>
      <c r="AA3" s="57"/>
      <c r="AB3" s="4"/>
      <c r="AC3" s="4"/>
      <c r="AD3" s="4"/>
      <c r="AE3" s="4"/>
      <c r="AF3" s="4"/>
      <c r="AG3" s="4"/>
      <c r="AH3" s="5"/>
    </row>
    <row r="4" spans="1:73" ht="61.5" x14ac:dyDescent="0.7">
      <c r="A4" s="150"/>
      <c r="B4" s="50"/>
      <c r="C4" s="1"/>
      <c r="D4" s="330" t="s">
        <v>1</v>
      </c>
      <c r="E4" s="330"/>
      <c r="F4" s="2"/>
      <c r="G4" s="2"/>
      <c r="H4" s="2"/>
      <c r="I4" s="2"/>
      <c r="J4" s="2"/>
      <c r="K4" s="2"/>
      <c r="L4" s="13"/>
      <c r="M4" s="93"/>
      <c r="N4" s="45"/>
      <c r="O4" s="2"/>
      <c r="P4" s="2"/>
      <c r="Q4" s="2"/>
      <c r="R4" s="159"/>
      <c r="S4" s="166"/>
      <c r="T4" s="2"/>
      <c r="U4" s="86"/>
      <c r="V4" s="53"/>
      <c r="W4" s="4"/>
      <c r="X4" s="4"/>
      <c r="Y4" s="55"/>
      <c r="Z4" s="56"/>
      <c r="AA4" s="57"/>
      <c r="AB4" s="4"/>
      <c r="AC4" s="4"/>
      <c r="AD4" s="4"/>
      <c r="AE4" s="4"/>
      <c r="AF4" s="4"/>
      <c r="AG4" s="4"/>
      <c r="AH4" s="5"/>
    </row>
    <row r="5" spans="1:73" ht="61.5" x14ac:dyDescent="0.7">
      <c r="A5" s="150"/>
      <c r="B5" s="50"/>
      <c r="C5" s="1"/>
      <c r="D5" s="8" t="s">
        <v>2</v>
      </c>
      <c r="E5" s="331" t="s">
        <v>3</v>
      </c>
      <c r="F5" s="331"/>
      <c r="G5" s="2"/>
      <c r="H5" s="2"/>
      <c r="I5" s="2"/>
      <c r="J5" s="332" t="s">
        <v>4</v>
      </c>
      <c r="K5" s="332"/>
      <c r="L5" s="332"/>
      <c r="M5" s="332"/>
      <c r="N5" s="332"/>
      <c r="O5" s="2"/>
      <c r="P5" s="2"/>
      <c r="Q5" s="2"/>
      <c r="R5" s="160"/>
      <c r="S5" s="166"/>
      <c r="T5" s="2"/>
      <c r="U5" s="86"/>
      <c r="V5" s="53"/>
      <c r="W5" s="4"/>
      <c r="X5" s="4"/>
      <c r="Y5" s="55"/>
      <c r="Z5" s="56"/>
      <c r="AA5" s="57"/>
      <c r="AB5" s="4"/>
      <c r="AC5" s="4"/>
      <c r="AD5" s="4"/>
      <c r="AE5" s="4"/>
      <c r="AF5" s="4"/>
      <c r="AG5" s="4"/>
      <c r="AH5" s="5"/>
    </row>
    <row r="6" spans="1:73" ht="61.5" x14ac:dyDescent="0.7">
      <c r="A6" s="150"/>
      <c r="B6" s="50"/>
      <c r="C6" s="1"/>
      <c r="D6" s="10" t="s">
        <v>5</v>
      </c>
      <c r="E6" s="331" t="s">
        <v>6</v>
      </c>
      <c r="F6" s="331"/>
      <c r="G6" s="2"/>
      <c r="H6" s="2"/>
      <c r="I6" s="2"/>
      <c r="J6" s="332"/>
      <c r="K6" s="332"/>
      <c r="L6" s="332"/>
      <c r="M6" s="332"/>
      <c r="N6" s="332"/>
      <c r="O6" s="2"/>
      <c r="P6" s="2"/>
      <c r="Q6" s="2"/>
      <c r="R6" s="160"/>
      <c r="S6" s="166"/>
      <c r="T6" s="2"/>
      <c r="U6" s="86"/>
      <c r="V6" s="53"/>
      <c r="W6" s="4"/>
      <c r="X6" s="4"/>
      <c r="Y6" s="55"/>
      <c r="Z6" s="56"/>
      <c r="AA6" s="57"/>
      <c r="AB6" s="4"/>
      <c r="AC6" s="4"/>
      <c r="AD6" s="4"/>
      <c r="AE6" s="4"/>
      <c r="AF6" s="4"/>
      <c r="AG6" s="4"/>
      <c r="AH6" s="5"/>
    </row>
    <row r="7" spans="1:73" ht="61.5" x14ac:dyDescent="0.7">
      <c r="A7" s="150"/>
      <c r="B7" s="50"/>
      <c r="C7" s="1"/>
      <c r="D7" s="10" t="s">
        <v>7</v>
      </c>
      <c r="E7" s="333">
        <v>7395656</v>
      </c>
      <c r="F7" s="333"/>
      <c r="G7" s="11"/>
      <c r="H7" s="2"/>
      <c r="I7" s="2"/>
      <c r="J7" s="332"/>
      <c r="K7" s="332"/>
      <c r="L7" s="332"/>
      <c r="M7" s="332"/>
      <c r="N7" s="332"/>
      <c r="O7" s="2"/>
      <c r="P7" s="2"/>
      <c r="Q7" s="2"/>
      <c r="R7" s="160"/>
      <c r="S7" s="166"/>
      <c r="T7" s="2"/>
      <c r="U7" s="86"/>
      <c r="V7" s="53" t="s">
        <v>8</v>
      </c>
      <c r="W7" s="4"/>
      <c r="X7" s="4"/>
      <c r="Y7" s="55"/>
      <c r="Z7" s="56"/>
      <c r="AA7" s="57"/>
      <c r="AB7" s="4"/>
      <c r="AC7" s="4"/>
      <c r="AD7" s="4"/>
      <c r="AE7" s="4"/>
      <c r="AF7" s="4"/>
      <c r="AG7" s="4"/>
      <c r="AH7" s="5"/>
    </row>
    <row r="8" spans="1:73" ht="61.5" x14ac:dyDescent="0.7">
      <c r="A8" s="150"/>
      <c r="B8" s="50"/>
      <c r="C8" s="1"/>
      <c r="D8" s="102" t="s">
        <v>9</v>
      </c>
      <c r="E8" s="334" t="s">
        <v>10</v>
      </c>
      <c r="F8" s="334"/>
      <c r="G8" s="12"/>
      <c r="H8" s="2"/>
      <c r="I8" s="2"/>
      <c r="J8" s="332"/>
      <c r="K8" s="332"/>
      <c r="L8" s="332"/>
      <c r="M8" s="332"/>
      <c r="N8" s="332"/>
      <c r="O8" s="2"/>
      <c r="P8" s="2"/>
      <c r="Q8" s="2"/>
      <c r="R8" s="160"/>
      <c r="S8" s="166"/>
      <c r="T8" s="2"/>
      <c r="U8" s="86"/>
      <c r="V8" s="53"/>
      <c r="W8" s="4"/>
      <c r="X8" s="4"/>
      <c r="Y8" s="55"/>
      <c r="Z8" s="56"/>
      <c r="AA8" s="57"/>
      <c r="AB8" s="4"/>
      <c r="AC8" s="4"/>
      <c r="AD8" s="4"/>
      <c r="AE8" s="4"/>
      <c r="AF8" s="4"/>
      <c r="AG8" s="4"/>
      <c r="AH8" s="5"/>
    </row>
    <row r="9" spans="1:73" ht="61.5" x14ac:dyDescent="0.7">
      <c r="A9" s="150"/>
      <c r="B9" s="50"/>
      <c r="C9" s="1"/>
      <c r="D9" s="10" t="s">
        <v>11</v>
      </c>
      <c r="E9" s="335" t="s">
        <v>12</v>
      </c>
      <c r="F9" s="335"/>
      <c r="G9" s="2"/>
      <c r="H9" s="2"/>
      <c r="I9" s="2"/>
      <c r="J9" s="332"/>
      <c r="K9" s="332"/>
      <c r="L9" s="332"/>
      <c r="M9" s="332"/>
      <c r="N9" s="332"/>
      <c r="O9" s="2"/>
      <c r="P9" s="2"/>
      <c r="Q9" s="2"/>
      <c r="R9" s="160"/>
      <c r="S9" s="166"/>
      <c r="T9" s="68"/>
      <c r="U9" s="87"/>
      <c r="V9" s="68"/>
      <c r="W9" s="68"/>
      <c r="X9" s="4"/>
      <c r="Y9" s="55"/>
      <c r="Z9" s="56"/>
      <c r="AA9" s="57"/>
      <c r="AB9" s="4"/>
      <c r="AC9" s="4"/>
      <c r="AD9" s="4"/>
      <c r="AE9" s="4"/>
      <c r="AF9" s="4"/>
      <c r="AG9" s="4"/>
      <c r="AH9" s="5"/>
    </row>
    <row r="10" spans="1:73" ht="61.5" x14ac:dyDescent="0.7">
      <c r="A10" s="150"/>
      <c r="B10" s="50"/>
      <c r="C10" s="1"/>
      <c r="D10" s="10" t="s">
        <v>13</v>
      </c>
      <c r="E10" s="337" t="s">
        <v>14</v>
      </c>
      <c r="F10" s="337"/>
      <c r="G10" s="13"/>
      <c r="H10" s="2"/>
      <c r="I10" s="2"/>
      <c r="J10" s="2"/>
      <c r="K10" s="2"/>
      <c r="L10" s="13"/>
      <c r="M10" s="100"/>
      <c r="N10" s="45"/>
      <c r="O10" s="2"/>
      <c r="P10" s="2"/>
      <c r="Q10" s="2"/>
      <c r="R10" s="159"/>
      <c r="S10" s="166"/>
      <c r="T10" s="14"/>
      <c r="U10" s="88"/>
      <c r="V10" s="89"/>
      <c r="W10" s="89"/>
      <c r="X10" s="4"/>
      <c r="Y10" s="55"/>
      <c r="Z10" s="56"/>
      <c r="AA10" s="57"/>
      <c r="AB10" s="4"/>
      <c r="AC10" s="4"/>
      <c r="AD10" s="4"/>
      <c r="AE10" s="4"/>
      <c r="AF10" s="4"/>
      <c r="AG10" s="4"/>
      <c r="AH10" s="5"/>
    </row>
    <row r="11" spans="1:73" s="22" customFormat="1" ht="61.5" x14ac:dyDescent="0.7">
      <c r="A11" s="150"/>
      <c r="B11" s="51"/>
      <c r="C11" s="1"/>
      <c r="D11" s="23" t="s">
        <v>15</v>
      </c>
      <c r="E11" s="338" t="s">
        <v>16</v>
      </c>
      <c r="F11" s="339"/>
      <c r="G11" s="13"/>
      <c r="H11" s="13"/>
      <c r="I11" s="13"/>
      <c r="J11" s="340" t="s">
        <v>17</v>
      </c>
      <c r="K11" s="341"/>
      <c r="L11" s="341"/>
      <c r="M11" s="341"/>
      <c r="N11" s="342"/>
      <c r="O11" s="13"/>
      <c r="P11" s="13"/>
      <c r="Q11" s="13"/>
      <c r="R11" s="160"/>
      <c r="S11" s="166"/>
      <c r="T11" s="24"/>
      <c r="U11" s="90"/>
      <c r="V11" s="91"/>
      <c r="W11" s="91"/>
      <c r="X11" s="25"/>
      <c r="Y11" s="58"/>
      <c r="Z11" s="59"/>
      <c r="AA11" s="60"/>
      <c r="AB11" s="25"/>
      <c r="AC11" s="25"/>
      <c r="AD11" s="25"/>
      <c r="AE11" s="25"/>
      <c r="AF11" s="25"/>
      <c r="AG11" s="25"/>
      <c r="AH11" s="26"/>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1:73" s="22" customFormat="1" ht="61.5" x14ac:dyDescent="0.7">
      <c r="A12" s="150"/>
      <c r="B12" s="51"/>
      <c r="C12" s="1"/>
      <c r="D12" s="23" t="s">
        <v>18</v>
      </c>
      <c r="E12" s="349">
        <f>SUM(N18)</f>
        <v>18778371831.036003</v>
      </c>
      <c r="F12" s="350"/>
      <c r="G12" s="27"/>
      <c r="H12" s="13"/>
      <c r="I12" s="13"/>
      <c r="J12" s="343"/>
      <c r="K12" s="344"/>
      <c r="L12" s="344"/>
      <c r="M12" s="344"/>
      <c r="N12" s="345"/>
      <c r="O12" s="13"/>
      <c r="P12" s="13"/>
      <c r="Q12" s="13"/>
      <c r="R12" s="160"/>
      <c r="S12" s="166"/>
      <c r="T12" s="28"/>
      <c r="U12" s="90"/>
      <c r="V12" s="90"/>
      <c r="W12" s="90"/>
      <c r="X12" s="25"/>
      <c r="Y12" s="58"/>
      <c r="Z12" s="59"/>
      <c r="AA12" s="60"/>
      <c r="AB12" s="25"/>
      <c r="AC12" s="25"/>
      <c r="AD12" s="25"/>
      <c r="AE12" s="25"/>
      <c r="AF12" s="25"/>
      <c r="AG12" s="25"/>
      <c r="AH12" s="26"/>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1:73" s="22" customFormat="1" ht="61.5" x14ac:dyDescent="0.7">
      <c r="A13" s="150"/>
      <c r="B13" s="51"/>
      <c r="C13" s="1"/>
      <c r="D13" s="23" t="s">
        <v>19</v>
      </c>
      <c r="E13" s="351">
        <v>324800000</v>
      </c>
      <c r="F13" s="351"/>
      <c r="G13" s="29"/>
      <c r="H13" s="13"/>
      <c r="I13" s="13"/>
      <c r="J13" s="343"/>
      <c r="K13" s="344"/>
      <c r="L13" s="344"/>
      <c r="M13" s="344"/>
      <c r="N13" s="345"/>
      <c r="O13" s="13"/>
      <c r="P13" s="13"/>
      <c r="Q13" s="13"/>
      <c r="R13" s="160"/>
      <c r="S13" s="166"/>
      <c r="T13" s="30"/>
      <c r="U13" s="92"/>
      <c r="V13" s="92"/>
      <c r="W13" s="31"/>
      <c r="X13" s="25"/>
      <c r="Y13" s="58"/>
      <c r="Z13" s="59"/>
      <c r="AA13" s="60"/>
      <c r="AB13" s="25"/>
      <c r="AC13" s="25"/>
      <c r="AD13" s="25"/>
      <c r="AE13" s="25"/>
      <c r="AF13" s="25"/>
      <c r="AG13" s="25"/>
      <c r="AH13" s="26"/>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1:73" s="22" customFormat="1" ht="61.5" x14ac:dyDescent="0.7">
      <c r="A14" s="150"/>
      <c r="B14" s="51"/>
      <c r="C14" s="1"/>
      <c r="D14" s="23" t="s">
        <v>20</v>
      </c>
      <c r="E14" s="352">
        <v>32480000</v>
      </c>
      <c r="F14" s="352"/>
      <c r="G14" s="29"/>
      <c r="H14" s="13"/>
      <c r="I14" s="13"/>
      <c r="J14" s="343"/>
      <c r="K14" s="344"/>
      <c r="L14" s="344"/>
      <c r="M14" s="344"/>
      <c r="N14" s="345"/>
      <c r="O14" s="13"/>
      <c r="P14" s="13"/>
      <c r="Q14" s="13"/>
      <c r="R14" s="160"/>
      <c r="S14" s="166"/>
      <c r="T14" s="30"/>
      <c r="U14" s="92"/>
      <c r="V14" s="92"/>
      <c r="W14" s="31"/>
      <c r="X14" s="25"/>
      <c r="Y14" s="61"/>
      <c r="Z14" s="59"/>
      <c r="AA14" s="60"/>
      <c r="AB14" s="25"/>
      <c r="AC14" s="25"/>
      <c r="AD14" s="25"/>
      <c r="AE14" s="25"/>
      <c r="AF14" s="25"/>
      <c r="AG14" s="25"/>
      <c r="AH14" s="26"/>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1:73" s="22" customFormat="1" ht="61.5" x14ac:dyDescent="0.7">
      <c r="A15" s="150"/>
      <c r="B15" s="51"/>
      <c r="C15" s="1"/>
      <c r="D15" s="32" t="s">
        <v>21</v>
      </c>
      <c r="E15" s="353">
        <v>45259</v>
      </c>
      <c r="F15" s="354"/>
      <c r="G15" s="33"/>
      <c r="H15" s="13"/>
      <c r="I15" s="13"/>
      <c r="J15" s="346"/>
      <c r="K15" s="347"/>
      <c r="L15" s="347"/>
      <c r="M15" s="347"/>
      <c r="N15" s="348"/>
      <c r="O15" s="13"/>
      <c r="P15" s="34"/>
      <c r="Q15" s="13"/>
      <c r="R15" s="160"/>
      <c r="S15" s="166"/>
      <c r="T15" s="30"/>
      <c r="U15" s="92"/>
      <c r="V15" s="92"/>
      <c r="W15" s="31"/>
      <c r="X15" s="25"/>
      <c r="Y15" s="58"/>
      <c r="Z15" s="59"/>
      <c r="AA15" s="60"/>
      <c r="AB15" s="25"/>
      <c r="AC15" s="25"/>
      <c r="AD15" s="25"/>
      <c r="AE15" s="25"/>
      <c r="AF15" s="25"/>
      <c r="AG15" s="25"/>
      <c r="AH15" s="26"/>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1:73" s="22" customFormat="1" ht="39.6" customHeight="1" x14ac:dyDescent="0.7">
      <c r="A16" s="150"/>
      <c r="B16" s="51"/>
      <c r="C16" s="1"/>
      <c r="D16" s="13"/>
      <c r="E16" s="35"/>
      <c r="F16" s="36"/>
      <c r="G16" s="36"/>
      <c r="H16" s="13"/>
      <c r="I16" s="13"/>
      <c r="J16" s="13"/>
      <c r="K16" s="37"/>
      <c r="L16" s="249"/>
      <c r="M16" s="93"/>
      <c r="N16" s="46"/>
      <c r="O16" s="13"/>
      <c r="P16" s="13"/>
      <c r="Q16" s="38"/>
      <c r="R16" s="327">
        <f>SUBTOTAL(9,R20:R348)</f>
        <v>189</v>
      </c>
      <c r="S16" s="15"/>
      <c r="T16" s="13"/>
      <c r="U16" s="94"/>
      <c r="V16" s="54"/>
      <c r="W16" s="25"/>
      <c r="X16" s="25"/>
      <c r="Y16" s="62"/>
      <c r="Z16" s="59"/>
      <c r="AA16" s="60"/>
      <c r="AB16" s="25"/>
      <c r="AC16" s="25"/>
      <c r="AD16" s="25"/>
      <c r="AE16" s="25"/>
      <c r="AF16" s="25"/>
      <c r="AG16" s="25"/>
      <c r="AH16" s="2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73" s="22" customFormat="1" ht="39.6" customHeight="1" thickBot="1" x14ac:dyDescent="0.75">
      <c r="A17" s="150"/>
      <c r="B17" s="51"/>
      <c r="C17" s="1"/>
      <c r="D17" s="357" t="s">
        <v>22</v>
      </c>
      <c r="E17" s="357"/>
      <c r="F17" s="13"/>
      <c r="G17" s="39"/>
      <c r="H17" s="358"/>
      <c r="I17" s="358"/>
      <c r="J17" s="13"/>
      <c r="K17" s="39"/>
      <c r="L17" s="170"/>
      <c r="M17" s="47"/>
      <c r="N17" s="47"/>
      <c r="O17" s="13"/>
      <c r="P17" s="13"/>
      <c r="Q17" s="37"/>
      <c r="R17" s="327"/>
      <c r="S17" s="16"/>
      <c r="T17" s="13"/>
      <c r="U17" s="95"/>
      <c r="V17" s="54"/>
      <c r="W17" s="25"/>
      <c r="X17" s="25"/>
      <c r="Y17" s="63"/>
      <c r="Z17" s="64"/>
      <c r="AA17" s="65"/>
      <c r="AB17" s="21"/>
      <c r="AC17" s="25"/>
      <c r="AD17" s="25"/>
      <c r="AE17" s="25"/>
      <c r="AF17" s="25"/>
      <c r="AG17" s="25"/>
      <c r="AH17" s="26"/>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row>
    <row r="18" spans="1:73" s="22" customFormat="1" ht="173.25" customHeight="1" x14ac:dyDescent="0.4">
      <c r="A18" s="150"/>
      <c r="B18" s="51"/>
      <c r="C18" s="1"/>
      <c r="D18" s="40"/>
      <c r="E18" s="41"/>
      <c r="F18" s="13"/>
      <c r="G18" s="42"/>
      <c r="H18" s="359"/>
      <c r="I18" s="359"/>
      <c r="J18" s="13"/>
      <c r="K18" s="42"/>
      <c r="L18" s="171"/>
      <c r="M18" s="96">
        <f>SUBTOTAL(9,M20:M447)</f>
        <v>22348776199.08601</v>
      </c>
      <c r="N18" s="96">
        <f>SUBTOTAL(9,N20:N447)</f>
        <v>18778371831.036003</v>
      </c>
      <c r="O18" s="97"/>
      <c r="P18" s="13"/>
      <c r="Q18" s="13"/>
      <c r="R18" s="328"/>
      <c r="S18" s="9"/>
      <c r="T18" s="13"/>
      <c r="U18" s="94"/>
      <c r="V18" s="54"/>
      <c r="W18" s="25"/>
      <c r="X18" s="25"/>
      <c r="Y18" s="96">
        <f>SUBTOTAL(9,Y20:Y416)</f>
        <v>12798242512.890001</v>
      </c>
      <c r="Z18" s="96">
        <f>SUBTOTAL(9,Z20:Z416)</f>
        <v>420156862.01599997</v>
      </c>
      <c r="AA18" s="96">
        <f>SUBTOTAL(9,AA20:AA416)</f>
        <v>12027447993.255999</v>
      </c>
      <c r="AB18" s="98"/>
      <c r="AC18" s="98"/>
      <c r="AD18" s="25"/>
      <c r="AE18" s="25"/>
      <c r="AF18" s="25"/>
      <c r="AG18" s="25"/>
      <c r="AH18" s="26"/>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row>
    <row r="19" spans="1:73" ht="257.25" customHeight="1" x14ac:dyDescent="0.35">
      <c r="A19" s="266" t="s">
        <v>23</v>
      </c>
      <c r="B19" s="267" t="s">
        <v>24</v>
      </c>
      <c r="C19" s="227" t="s">
        <v>25</v>
      </c>
      <c r="D19" s="227" t="s">
        <v>26</v>
      </c>
      <c r="E19" s="227" t="s">
        <v>27</v>
      </c>
      <c r="F19" s="227" t="s">
        <v>28</v>
      </c>
      <c r="G19" s="227" t="s">
        <v>29</v>
      </c>
      <c r="H19" s="227" t="s">
        <v>30</v>
      </c>
      <c r="I19" s="227" t="s">
        <v>31</v>
      </c>
      <c r="J19" s="227" t="s">
        <v>32</v>
      </c>
      <c r="K19" s="227" t="s">
        <v>33</v>
      </c>
      <c r="L19" s="227" t="s">
        <v>34</v>
      </c>
      <c r="M19" s="268" t="s">
        <v>35</v>
      </c>
      <c r="N19" s="227" t="s">
        <v>36</v>
      </c>
      <c r="O19" s="228" t="s">
        <v>37</v>
      </c>
      <c r="P19" s="227" t="s">
        <v>38</v>
      </c>
      <c r="Q19" s="227" t="s">
        <v>39</v>
      </c>
      <c r="R19" s="229" t="s">
        <v>40</v>
      </c>
      <c r="S19" s="17"/>
      <c r="T19" s="49" t="s">
        <v>41</v>
      </c>
      <c r="U19" s="49" t="s">
        <v>42</v>
      </c>
      <c r="V19" s="49" t="s">
        <v>43</v>
      </c>
      <c r="W19" s="49" t="s">
        <v>44</v>
      </c>
      <c r="X19" s="49" t="s">
        <v>45</v>
      </c>
      <c r="Y19" s="66" t="s">
        <v>46</v>
      </c>
      <c r="Z19" s="66" t="s">
        <v>47</v>
      </c>
      <c r="AA19" s="66" t="s">
        <v>48</v>
      </c>
      <c r="AB19" s="49" t="s">
        <v>49</v>
      </c>
      <c r="AC19" s="49" t="s">
        <v>50</v>
      </c>
      <c r="AD19" s="49" t="s">
        <v>51</v>
      </c>
      <c r="AE19" s="49" t="s">
        <v>52</v>
      </c>
      <c r="AF19" s="49" t="s">
        <v>53</v>
      </c>
      <c r="AG19" s="49" t="s">
        <v>54</v>
      </c>
      <c r="AH19" s="49" t="s">
        <v>55</v>
      </c>
    </row>
    <row r="20" spans="1:73" ht="409.6" customHeight="1" x14ac:dyDescent="0.35">
      <c r="A20" s="139">
        <v>1</v>
      </c>
      <c r="B20" s="104"/>
      <c r="C20" s="104" t="s">
        <v>56</v>
      </c>
      <c r="D20" s="104" t="s">
        <v>57</v>
      </c>
      <c r="E20" s="109" t="s">
        <v>58</v>
      </c>
      <c r="F20" s="104" t="s">
        <v>59</v>
      </c>
      <c r="G20" s="104">
        <v>1</v>
      </c>
      <c r="H20" s="104" t="s">
        <v>60</v>
      </c>
      <c r="I20" s="104">
        <v>2</v>
      </c>
      <c r="J20" s="104" t="s">
        <v>61</v>
      </c>
      <c r="K20" s="104" t="s">
        <v>62</v>
      </c>
      <c r="L20" s="104" t="s">
        <v>63</v>
      </c>
      <c r="M20" s="147">
        <v>13800000</v>
      </c>
      <c r="N20" s="147">
        <v>13800000</v>
      </c>
      <c r="O20" s="252" t="s">
        <v>64</v>
      </c>
      <c r="P20" s="252" t="s">
        <v>65</v>
      </c>
      <c r="Q20" s="259" t="s">
        <v>66</v>
      </c>
      <c r="R20" s="230"/>
      <c r="S20" s="18"/>
      <c r="T20" s="175"/>
      <c r="U20" s="176"/>
      <c r="V20" s="177"/>
      <c r="W20" s="75"/>
      <c r="X20" s="76"/>
      <c r="Y20" s="178">
        <v>13800000</v>
      </c>
      <c r="Z20" s="179"/>
      <c r="AA20" s="178">
        <v>13800000</v>
      </c>
      <c r="AB20" s="180"/>
      <c r="AC20" s="181"/>
      <c r="AD20" s="180"/>
      <c r="AE20" s="182"/>
      <c r="AF20" s="182"/>
      <c r="AG20" s="181"/>
      <c r="AH20" s="181"/>
    </row>
    <row r="21" spans="1:73" ht="409.6" customHeight="1" x14ac:dyDescent="0.35">
      <c r="A21" s="139">
        <v>1</v>
      </c>
      <c r="B21" s="104"/>
      <c r="C21" s="104" t="s">
        <v>56</v>
      </c>
      <c r="D21" s="104" t="s">
        <v>67</v>
      </c>
      <c r="E21" s="109" t="s">
        <v>58</v>
      </c>
      <c r="F21" s="104" t="s">
        <v>59</v>
      </c>
      <c r="G21" s="104">
        <v>1</v>
      </c>
      <c r="H21" s="104" t="s">
        <v>60</v>
      </c>
      <c r="I21" s="104">
        <v>2</v>
      </c>
      <c r="J21" s="104" t="s">
        <v>61</v>
      </c>
      <c r="K21" s="104" t="s">
        <v>62</v>
      </c>
      <c r="L21" s="104" t="s">
        <v>68</v>
      </c>
      <c r="M21" s="147">
        <v>9500000</v>
      </c>
      <c r="N21" s="147">
        <v>9500000</v>
      </c>
      <c r="O21" s="252" t="s">
        <v>64</v>
      </c>
      <c r="P21" s="252" t="s">
        <v>65</v>
      </c>
      <c r="Q21" s="259" t="s">
        <v>66</v>
      </c>
      <c r="R21" s="230"/>
      <c r="S21" s="18"/>
      <c r="T21" s="183"/>
      <c r="U21" s="70"/>
      <c r="V21" s="71"/>
      <c r="W21" s="70"/>
      <c r="X21" s="72"/>
      <c r="Y21" s="178">
        <v>9454769</v>
      </c>
      <c r="Z21" s="179"/>
      <c r="AA21" s="178">
        <v>9454769</v>
      </c>
      <c r="AB21" s="132"/>
      <c r="AC21" s="184"/>
      <c r="AD21" s="132"/>
      <c r="AE21" s="134"/>
      <c r="AF21" s="134"/>
      <c r="AG21" s="132"/>
      <c r="AH21" s="132"/>
    </row>
    <row r="22" spans="1:73" s="123" customFormat="1" ht="408.75" customHeight="1" x14ac:dyDescent="0.35">
      <c r="A22" s="139">
        <v>1</v>
      </c>
      <c r="B22" s="104"/>
      <c r="C22" s="104" t="s">
        <v>56</v>
      </c>
      <c r="D22" s="104" t="s">
        <v>67</v>
      </c>
      <c r="E22" s="109" t="s">
        <v>58</v>
      </c>
      <c r="F22" s="104" t="s">
        <v>59</v>
      </c>
      <c r="G22" s="104">
        <v>1</v>
      </c>
      <c r="H22" s="104" t="s">
        <v>60</v>
      </c>
      <c r="I22" s="104">
        <v>2</v>
      </c>
      <c r="J22" s="104" t="s">
        <v>61</v>
      </c>
      <c r="K22" s="104" t="s">
        <v>62</v>
      </c>
      <c r="L22" s="104" t="s">
        <v>69</v>
      </c>
      <c r="M22" s="147">
        <v>9000000</v>
      </c>
      <c r="N22" s="147">
        <v>9000000</v>
      </c>
      <c r="O22" s="252" t="s">
        <v>64</v>
      </c>
      <c r="P22" s="252" t="s">
        <v>65</v>
      </c>
      <c r="Q22" s="259" t="s">
        <v>66</v>
      </c>
      <c r="R22" s="230"/>
      <c r="S22" s="18"/>
      <c r="T22" s="69"/>
      <c r="U22" s="70"/>
      <c r="V22" s="71"/>
      <c r="W22" s="70"/>
      <c r="X22" s="72"/>
      <c r="Y22" s="178">
        <v>8999540</v>
      </c>
      <c r="Z22" s="179"/>
      <c r="AA22" s="178">
        <v>8999540</v>
      </c>
      <c r="AB22" s="132"/>
      <c r="AC22" s="184"/>
      <c r="AD22" s="132"/>
      <c r="AE22" s="134"/>
      <c r="AF22" s="134"/>
      <c r="AG22" s="132"/>
      <c r="AH22" s="132"/>
      <c r="AI22"/>
    </row>
    <row r="23" spans="1:73" ht="138.75" customHeight="1" x14ac:dyDescent="0.35">
      <c r="A23" s="139">
        <v>2</v>
      </c>
      <c r="B23" s="104"/>
      <c r="C23" s="104" t="s">
        <v>56</v>
      </c>
      <c r="D23" s="104">
        <v>44103103</v>
      </c>
      <c r="E23" s="109" t="s">
        <v>70</v>
      </c>
      <c r="F23" s="104" t="s">
        <v>59</v>
      </c>
      <c r="G23" s="104">
        <v>1</v>
      </c>
      <c r="H23" s="104" t="s">
        <v>71</v>
      </c>
      <c r="I23" s="104">
        <v>2</v>
      </c>
      <c r="J23" s="104" t="s">
        <v>72</v>
      </c>
      <c r="K23" s="104" t="s">
        <v>62</v>
      </c>
      <c r="L23" s="104" t="s">
        <v>73</v>
      </c>
      <c r="M23" s="219">
        <v>7200000</v>
      </c>
      <c r="N23" s="231">
        <v>7200000</v>
      </c>
      <c r="O23" s="252" t="s">
        <v>64</v>
      </c>
      <c r="P23" s="252" t="s">
        <v>65</v>
      </c>
      <c r="Q23" s="259" t="s">
        <v>66</v>
      </c>
      <c r="R23" s="230"/>
      <c r="S23" s="18"/>
      <c r="T23" s="69"/>
      <c r="U23" s="77"/>
      <c r="V23" s="71"/>
      <c r="W23" s="70"/>
      <c r="X23" s="72"/>
      <c r="Y23" s="178">
        <v>2730011.13</v>
      </c>
      <c r="Z23" s="179"/>
      <c r="AA23" s="178">
        <v>2730011.13</v>
      </c>
      <c r="AB23" s="135"/>
      <c r="AC23" s="133"/>
      <c r="AD23" s="132"/>
      <c r="AE23" s="134"/>
      <c r="AF23" s="134"/>
      <c r="AG23" s="133"/>
      <c r="AH23" s="135"/>
    </row>
    <row r="24" spans="1:73" ht="138.75" customHeight="1" x14ac:dyDescent="0.35">
      <c r="A24" s="139">
        <v>2</v>
      </c>
      <c r="B24" s="172"/>
      <c r="C24" s="172" t="s">
        <v>56</v>
      </c>
      <c r="D24" s="172">
        <v>44103103</v>
      </c>
      <c r="E24" s="173" t="s">
        <v>70</v>
      </c>
      <c r="F24" s="172" t="s">
        <v>59</v>
      </c>
      <c r="G24" s="172">
        <v>1</v>
      </c>
      <c r="H24" s="172" t="s">
        <v>71</v>
      </c>
      <c r="I24" s="172">
        <v>2</v>
      </c>
      <c r="J24" s="172" t="s">
        <v>72</v>
      </c>
      <c r="K24" s="172" t="s">
        <v>62</v>
      </c>
      <c r="L24" s="172" t="s">
        <v>73</v>
      </c>
      <c r="M24" s="219">
        <v>7498000</v>
      </c>
      <c r="N24" s="231">
        <v>7498000</v>
      </c>
      <c r="O24" s="252" t="s">
        <v>64</v>
      </c>
      <c r="P24" s="252" t="s">
        <v>65</v>
      </c>
      <c r="Q24" s="259" t="s">
        <v>66</v>
      </c>
      <c r="R24" s="230"/>
      <c r="S24" s="18"/>
      <c r="T24" s="69"/>
      <c r="U24" s="77"/>
      <c r="V24" s="71"/>
      <c r="W24" s="70"/>
      <c r="X24" s="72"/>
      <c r="Y24" s="178">
        <v>7497786.1100000003</v>
      </c>
      <c r="Z24" s="179"/>
      <c r="AA24" s="178">
        <v>7497786.1100000003</v>
      </c>
      <c r="AB24" s="135"/>
      <c r="AC24" s="133"/>
      <c r="AD24" s="132"/>
      <c r="AE24" s="134"/>
      <c r="AF24" s="134"/>
      <c r="AG24" s="133"/>
      <c r="AH24" s="135"/>
    </row>
    <row r="25" spans="1:73" ht="138.75" customHeight="1" x14ac:dyDescent="0.35">
      <c r="A25" s="139">
        <v>2</v>
      </c>
      <c r="B25" s="172"/>
      <c r="C25" s="172" t="s">
        <v>56</v>
      </c>
      <c r="D25" s="172">
        <v>44103103</v>
      </c>
      <c r="E25" s="173" t="s">
        <v>70</v>
      </c>
      <c r="F25" s="172" t="s">
        <v>59</v>
      </c>
      <c r="G25" s="172">
        <v>1</v>
      </c>
      <c r="H25" s="172" t="s">
        <v>71</v>
      </c>
      <c r="I25" s="172">
        <v>2</v>
      </c>
      <c r="J25" s="172" t="s">
        <v>72</v>
      </c>
      <c r="K25" s="172" t="s">
        <v>62</v>
      </c>
      <c r="L25" s="172" t="s">
        <v>73</v>
      </c>
      <c r="M25" s="219">
        <v>15302000</v>
      </c>
      <c r="N25" s="231">
        <v>15302000</v>
      </c>
      <c r="O25" s="252" t="s">
        <v>64</v>
      </c>
      <c r="P25" s="252" t="s">
        <v>65</v>
      </c>
      <c r="Q25" s="259" t="s">
        <v>66</v>
      </c>
      <c r="R25" s="230"/>
      <c r="S25" s="18"/>
      <c r="T25" s="69"/>
      <c r="U25" s="77"/>
      <c r="V25" s="71"/>
      <c r="W25" s="70"/>
      <c r="X25" s="72"/>
      <c r="Y25" s="178">
        <v>15301353.720000001</v>
      </c>
      <c r="Z25" s="179"/>
      <c r="AA25" s="178">
        <v>15301353.720000001</v>
      </c>
      <c r="AB25" s="135"/>
      <c r="AC25" s="133"/>
      <c r="AD25" s="132"/>
      <c r="AE25" s="134"/>
      <c r="AF25" s="134"/>
      <c r="AG25" s="133"/>
      <c r="AH25" s="135"/>
    </row>
    <row r="26" spans="1:73" ht="120" x14ac:dyDescent="0.35">
      <c r="A26" s="139">
        <v>3</v>
      </c>
      <c r="B26" s="104"/>
      <c r="C26" s="104" t="s">
        <v>56</v>
      </c>
      <c r="D26" s="104">
        <v>84131603</v>
      </c>
      <c r="E26" s="109" t="s">
        <v>74</v>
      </c>
      <c r="F26" s="104" t="s">
        <v>59</v>
      </c>
      <c r="G26" s="104">
        <v>1</v>
      </c>
      <c r="H26" s="104" t="s">
        <v>71</v>
      </c>
      <c r="I26" s="104">
        <v>2</v>
      </c>
      <c r="J26" s="104" t="s">
        <v>72</v>
      </c>
      <c r="K26" s="104" t="s">
        <v>62</v>
      </c>
      <c r="L26" s="104" t="s">
        <v>75</v>
      </c>
      <c r="M26" s="147">
        <v>10000000</v>
      </c>
      <c r="N26" s="232">
        <v>10000000</v>
      </c>
      <c r="O26" s="252" t="s">
        <v>64</v>
      </c>
      <c r="P26" s="252" t="s">
        <v>65</v>
      </c>
      <c r="Q26" s="259" t="s">
        <v>66</v>
      </c>
      <c r="R26" s="230"/>
      <c r="S26" s="18"/>
      <c r="T26" s="79"/>
      <c r="U26" s="80"/>
      <c r="V26" s="81"/>
      <c r="W26" s="80"/>
      <c r="X26" s="82"/>
      <c r="Y26" s="178">
        <v>4384033</v>
      </c>
      <c r="Z26" s="178">
        <v>1789253</v>
      </c>
      <c r="AA26" s="178">
        <f>Y26+Z26</f>
        <v>6173286</v>
      </c>
      <c r="AB26" s="135"/>
      <c r="AC26" s="136"/>
      <c r="AD26" s="135"/>
      <c r="AE26" s="137"/>
      <c r="AF26" s="137"/>
      <c r="AG26" s="135"/>
      <c r="AH26" s="135"/>
    </row>
    <row r="27" spans="1:73" ht="210" customHeight="1" x14ac:dyDescent="0.35">
      <c r="A27" s="139">
        <v>4</v>
      </c>
      <c r="B27" s="104"/>
      <c r="C27" s="104" t="s">
        <v>56</v>
      </c>
      <c r="D27" s="104" t="s">
        <v>76</v>
      </c>
      <c r="E27" s="109" t="s">
        <v>77</v>
      </c>
      <c r="F27" s="104" t="s">
        <v>59</v>
      </c>
      <c r="G27" s="104">
        <v>1</v>
      </c>
      <c r="H27" s="104" t="s">
        <v>71</v>
      </c>
      <c r="I27" s="104">
        <v>2</v>
      </c>
      <c r="J27" s="104" t="s">
        <v>78</v>
      </c>
      <c r="K27" s="104" t="s">
        <v>62</v>
      </c>
      <c r="L27" s="104" t="s">
        <v>79</v>
      </c>
      <c r="M27" s="147">
        <v>13000000</v>
      </c>
      <c r="N27" s="232">
        <v>13000000</v>
      </c>
      <c r="O27" s="252" t="s">
        <v>64</v>
      </c>
      <c r="P27" s="252" t="s">
        <v>65</v>
      </c>
      <c r="Q27" s="259" t="s">
        <v>66</v>
      </c>
      <c r="R27" s="230"/>
      <c r="S27" s="18"/>
      <c r="T27" s="185" t="s">
        <v>80</v>
      </c>
      <c r="U27" s="185" t="s">
        <v>81</v>
      </c>
      <c r="V27" s="186">
        <v>45090</v>
      </c>
      <c r="W27" s="187" t="s">
        <v>82</v>
      </c>
      <c r="X27" s="185" t="s">
        <v>83</v>
      </c>
      <c r="Y27" s="178">
        <v>7985100</v>
      </c>
      <c r="Z27" s="108"/>
      <c r="AA27" s="178">
        <v>7985100</v>
      </c>
      <c r="AB27" s="188" t="s">
        <v>84</v>
      </c>
      <c r="AC27" s="188"/>
      <c r="AD27" s="188" t="s">
        <v>85</v>
      </c>
      <c r="AE27" s="189"/>
      <c r="AF27" s="190"/>
      <c r="AG27" s="188"/>
      <c r="AH27" s="188"/>
    </row>
    <row r="28" spans="1:73" s="123" customFormat="1" ht="120" x14ac:dyDescent="0.35">
      <c r="A28" s="152">
        <v>5</v>
      </c>
      <c r="B28" s="127"/>
      <c r="C28" s="127" t="s">
        <v>56</v>
      </c>
      <c r="D28" s="127">
        <v>44101706</v>
      </c>
      <c r="E28" s="148" t="s">
        <v>86</v>
      </c>
      <c r="F28" s="127" t="s">
        <v>59</v>
      </c>
      <c r="G28" s="127">
        <v>1</v>
      </c>
      <c r="H28" s="127" t="s">
        <v>87</v>
      </c>
      <c r="I28" s="127">
        <v>2</v>
      </c>
      <c r="J28" s="127" t="s">
        <v>61</v>
      </c>
      <c r="K28" s="127" t="s">
        <v>62</v>
      </c>
      <c r="L28" s="127" t="s">
        <v>73</v>
      </c>
      <c r="M28" s="236">
        <v>0</v>
      </c>
      <c r="N28" s="237">
        <v>0</v>
      </c>
      <c r="O28" s="257" t="s">
        <v>64</v>
      </c>
      <c r="P28" s="257" t="s">
        <v>65</v>
      </c>
      <c r="Q28" s="262" t="s">
        <v>88</v>
      </c>
      <c r="R28" s="230"/>
      <c r="S28" s="18"/>
      <c r="T28" s="79"/>
      <c r="U28" s="80"/>
      <c r="V28" s="81"/>
      <c r="W28" s="70"/>
      <c r="X28" s="82"/>
      <c r="Y28" s="191"/>
      <c r="Z28" s="73"/>
      <c r="AA28" s="191"/>
      <c r="AB28" s="70"/>
      <c r="AC28" s="82"/>
      <c r="AD28" s="70"/>
      <c r="AE28" s="83"/>
      <c r="AF28" s="83"/>
      <c r="AG28" s="70"/>
      <c r="AH28" s="70"/>
      <c r="AI28"/>
    </row>
    <row r="29" spans="1:73" ht="177" customHeight="1" x14ac:dyDescent="0.35">
      <c r="A29" s="139">
        <v>6</v>
      </c>
      <c r="B29" s="104"/>
      <c r="C29" s="104" t="s">
        <v>89</v>
      </c>
      <c r="D29" s="104" t="s">
        <v>90</v>
      </c>
      <c r="E29" s="109" t="s">
        <v>91</v>
      </c>
      <c r="F29" s="104" t="s">
        <v>59</v>
      </c>
      <c r="G29" s="104">
        <v>1</v>
      </c>
      <c r="H29" s="104" t="s">
        <v>60</v>
      </c>
      <c r="I29" s="104">
        <v>5</v>
      </c>
      <c r="J29" s="104" t="s">
        <v>78</v>
      </c>
      <c r="K29" s="104" t="s">
        <v>62</v>
      </c>
      <c r="L29" s="104" t="s">
        <v>92</v>
      </c>
      <c r="M29" s="147">
        <v>3000000</v>
      </c>
      <c r="N29" s="232">
        <v>3000000</v>
      </c>
      <c r="O29" s="252" t="s">
        <v>64</v>
      </c>
      <c r="P29" s="252" t="s">
        <v>65</v>
      </c>
      <c r="Q29" s="259" t="s">
        <v>93</v>
      </c>
      <c r="R29" s="230"/>
      <c r="S29" s="18"/>
      <c r="T29" s="79"/>
      <c r="U29" s="80"/>
      <c r="V29" s="81"/>
      <c r="W29" s="80"/>
      <c r="X29" s="82"/>
      <c r="Y29" s="178">
        <v>3000000</v>
      </c>
      <c r="Z29" s="192"/>
      <c r="AA29" s="178">
        <v>3000000</v>
      </c>
      <c r="AB29" s="218"/>
      <c r="AC29" s="193"/>
      <c r="AD29" s="80"/>
      <c r="AE29" s="83"/>
      <c r="AF29" s="83"/>
      <c r="AG29" s="80"/>
      <c r="AH29" s="80"/>
    </row>
    <row r="30" spans="1:73" ht="108" customHeight="1" x14ac:dyDescent="0.35">
      <c r="A30" s="269">
        <v>7</v>
      </c>
      <c r="B30" s="156"/>
      <c r="C30" s="156" t="s">
        <v>56</v>
      </c>
      <c r="D30" s="156">
        <v>81141804</v>
      </c>
      <c r="E30" s="157" t="s">
        <v>94</v>
      </c>
      <c r="F30" s="156" t="s">
        <v>59</v>
      </c>
      <c r="G30" s="156">
        <v>1</v>
      </c>
      <c r="H30" s="156" t="s">
        <v>95</v>
      </c>
      <c r="I30" s="156">
        <v>12</v>
      </c>
      <c r="J30" s="156" t="s">
        <v>78</v>
      </c>
      <c r="K30" s="156" t="s">
        <v>62</v>
      </c>
      <c r="L30" s="156" t="s">
        <v>96</v>
      </c>
      <c r="M30" s="234">
        <v>0</v>
      </c>
      <c r="N30" s="235">
        <v>0</v>
      </c>
      <c r="O30" s="260" t="s">
        <v>64</v>
      </c>
      <c r="P30" s="260" t="s">
        <v>65</v>
      </c>
      <c r="Q30" s="261" t="s">
        <v>66</v>
      </c>
      <c r="R30" s="230"/>
      <c r="S30" s="18"/>
      <c r="T30" s="69"/>
      <c r="U30" s="77"/>
      <c r="V30" s="71"/>
      <c r="W30" s="70"/>
      <c r="X30" s="82"/>
      <c r="Y30" s="99"/>
      <c r="Z30" s="85"/>
      <c r="AA30" s="99"/>
      <c r="AB30" s="80"/>
      <c r="AC30" s="72"/>
      <c r="AD30" s="80"/>
      <c r="AE30" s="74"/>
      <c r="AF30" s="74"/>
      <c r="AG30" s="72"/>
      <c r="AH30" s="80"/>
    </row>
    <row r="31" spans="1:73" s="123" customFormat="1" ht="151.5" customHeight="1" x14ac:dyDescent="0.35">
      <c r="A31" s="139">
        <v>8</v>
      </c>
      <c r="B31" s="104"/>
      <c r="C31" s="104" t="s">
        <v>56</v>
      </c>
      <c r="D31" s="104">
        <v>92121500</v>
      </c>
      <c r="E31" s="109" t="s">
        <v>97</v>
      </c>
      <c r="F31" s="104" t="s">
        <v>59</v>
      </c>
      <c r="G31" s="104">
        <v>1</v>
      </c>
      <c r="H31" s="104" t="s">
        <v>98</v>
      </c>
      <c r="I31" s="104">
        <v>6</v>
      </c>
      <c r="J31" s="104" t="s">
        <v>99</v>
      </c>
      <c r="K31" s="104" t="s">
        <v>62</v>
      </c>
      <c r="L31" s="104" t="s">
        <v>100</v>
      </c>
      <c r="M31" s="147">
        <v>150780000</v>
      </c>
      <c r="N31" s="147">
        <v>150780000</v>
      </c>
      <c r="O31" s="252" t="s">
        <v>64</v>
      </c>
      <c r="P31" s="252" t="s">
        <v>65</v>
      </c>
      <c r="Q31" s="259" t="s">
        <v>66</v>
      </c>
      <c r="R31" s="230"/>
      <c r="S31" s="18"/>
      <c r="T31" s="69"/>
      <c r="U31" s="77"/>
      <c r="V31" s="71"/>
      <c r="W31" s="70"/>
      <c r="X31" s="82"/>
      <c r="Y31" s="178">
        <v>163339545.78999999</v>
      </c>
      <c r="Z31" s="178">
        <v>44974346.020000003</v>
      </c>
      <c r="AA31" s="178">
        <f>Y31+Z31</f>
        <v>208313891.81</v>
      </c>
      <c r="AB31" s="135"/>
      <c r="AC31" s="133"/>
      <c r="AD31" s="132"/>
      <c r="AE31" s="182"/>
      <c r="AF31" s="182"/>
      <c r="AG31" s="133"/>
      <c r="AH31" s="135"/>
      <c r="AI31"/>
    </row>
    <row r="32" spans="1:73" ht="108" customHeight="1" x14ac:dyDescent="0.35">
      <c r="A32" s="152">
        <v>9</v>
      </c>
      <c r="B32" s="127"/>
      <c r="C32" s="127" t="s">
        <v>56</v>
      </c>
      <c r="D32" s="127" t="s">
        <v>101</v>
      </c>
      <c r="E32" s="148" t="s">
        <v>102</v>
      </c>
      <c r="F32" s="127" t="s">
        <v>59</v>
      </c>
      <c r="G32" s="127">
        <v>1</v>
      </c>
      <c r="H32" s="127" t="s">
        <v>95</v>
      </c>
      <c r="I32" s="127">
        <v>3</v>
      </c>
      <c r="J32" s="127" t="s">
        <v>78</v>
      </c>
      <c r="K32" s="127" t="s">
        <v>62</v>
      </c>
      <c r="L32" s="127" t="s">
        <v>103</v>
      </c>
      <c r="M32" s="236">
        <v>0</v>
      </c>
      <c r="N32" s="237">
        <v>0</v>
      </c>
      <c r="O32" s="257" t="s">
        <v>64</v>
      </c>
      <c r="P32" s="257" t="s">
        <v>65</v>
      </c>
      <c r="Q32" s="262" t="s">
        <v>66</v>
      </c>
      <c r="R32" s="238"/>
      <c r="S32" s="19"/>
      <c r="T32" s="79"/>
      <c r="U32" s="80"/>
      <c r="V32" s="81"/>
      <c r="W32" s="70"/>
      <c r="X32" s="82"/>
      <c r="Y32" s="191"/>
      <c r="Z32" s="73"/>
      <c r="AA32" s="191"/>
      <c r="AB32" s="70"/>
      <c r="AC32" s="82"/>
      <c r="AD32" s="70"/>
      <c r="AE32" s="83"/>
      <c r="AF32" s="83"/>
      <c r="AG32" s="70"/>
      <c r="AH32" s="70"/>
      <c r="AI32" s="123"/>
    </row>
    <row r="33" spans="1:35" ht="152.25" customHeight="1" x14ac:dyDescent="0.35">
      <c r="A33" s="139">
        <v>10</v>
      </c>
      <c r="B33" s="104"/>
      <c r="C33" s="104" t="s">
        <v>56</v>
      </c>
      <c r="D33" s="104">
        <v>72101511</v>
      </c>
      <c r="E33" s="109" t="s">
        <v>104</v>
      </c>
      <c r="F33" s="104" t="s">
        <v>59</v>
      </c>
      <c r="G33" s="104">
        <v>1</v>
      </c>
      <c r="H33" s="104" t="s">
        <v>105</v>
      </c>
      <c r="I33" s="104">
        <v>9.5</v>
      </c>
      <c r="J33" s="104" t="s">
        <v>78</v>
      </c>
      <c r="K33" s="104" t="s">
        <v>62</v>
      </c>
      <c r="L33" s="104" t="s">
        <v>106</v>
      </c>
      <c r="M33" s="147">
        <v>10032000</v>
      </c>
      <c r="N33" s="232">
        <v>10032000</v>
      </c>
      <c r="O33" s="252" t="s">
        <v>64</v>
      </c>
      <c r="P33" s="252" t="s">
        <v>65</v>
      </c>
      <c r="Q33" s="259" t="s">
        <v>66</v>
      </c>
      <c r="R33" s="230"/>
      <c r="S33" s="18"/>
      <c r="T33" s="77"/>
      <c r="U33" s="77"/>
      <c r="V33" s="74"/>
      <c r="W33" s="70"/>
      <c r="X33" s="72"/>
      <c r="Y33" s="178">
        <v>3375900</v>
      </c>
      <c r="Z33" s="178"/>
      <c r="AA33" s="178">
        <v>3375900</v>
      </c>
      <c r="AB33" s="132"/>
      <c r="AC33" s="133"/>
      <c r="AD33" s="180"/>
      <c r="AE33" s="182"/>
      <c r="AF33" s="182"/>
      <c r="AG33" s="181"/>
      <c r="AH33" s="194"/>
    </row>
    <row r="34" spans="1:35" ht="153.75" customHeight="1" x14ac:dyDescent="0.35">
      <c r="A34" s="139">
        <v>11</v>
      </c>
      <c r="B34" s="104"/>
      <c r="C34" s="104" t="s">
        <v>56</v>
      </c>
      <c r="D34" s="104" t="s">
        <v>107</v>
      </c>
      <c r="E34" s="109" t="s">
        <v>108</v>
      </c>
      <c r="F34" s="104" t="s">
        <v>59</v>
      </c>
      <c r="G34" s="104">
        <v>1</v>
      </c>
      <c r="H34" s="104" t="s">
        <v>60</v>
      </c>
      <c r="I34" s="104">
        <v>2</v>
      </c>
      <c r="J34" s="104" t="s">
        <v>72</v>
      </c>
      <c r="K34" s="104" t="s">
        <v>62</v>
      </c>
      <c r="L34" s="104" t="s">
        <v>109</v>
      </c>
      <c r="M34" s="147">
        <v>38000000</v>
      </c>
      <c r="N34" s="232">
        <v>38000000</v>
      </c>
      <c r="O34" s="252" t="s">
        <v>64</v>
      </c>
      <c r="P34" s="252" t="s">
        <v>65</v>
      </c>
      <c r="Q34" s="259" t="s">
        <v>66</v>
      </c>
      <c r="R34" s="230"/>
      <c r="S34" s="18"/>
      <c r="T34" s="79"/>
      <c r="U34" s="80"/>
      <c r="V34" s="81"/>
      <c r="W34" s="80"/>
      <c r="X34" s="82"/>
      <c r="Y34" s="195">
        <v>16742375</v>
      </c>
      <c r="Z34" s="196">
        <v>5406754</v>
      </c>
      <c r="AA34" s="178">
        <f>Y34+Z34</f>
        <v>22149129</v>
      </c>
      <c r="AB34" s="135"/>
      <c r="AC34" s="136"/>
      <c r="AD34" s="135"/>
      <c r="AE34" s="137"/>
      <c r="AF34" s="137"/>
      <c r="AG34" s="135"/>
      <c r="AH34" s="135"/>
    </row>
    <row r="35" spans="1:35" ht="207" customHeight="1" x14ac:dyDescent="0.35">
      <c r="A35" s="139">
        <v>12</v>
      </c>
      <c r="B35" s="104"/>
      <c r="C35" s="104" t="s">
        <v>56</v>
      </c>
      <c r="D35" s="104" t="s">
        <v>110</v>
      </c>
      <c r="E35" s="109" t="s">
        <v>111</v>
      </c>
      <c r="F35" s="104" t="s">
        <v>59</v>
      </c>
      <c r="G35" s="104">
        <v>1</v>
      </c>
      <c r="H35" s="104" t="s">
        <v>60</v>
      </c>
      <c r="I35" s="104">
        <v>1</v>
      </c>
      <c r="J35" s="104" t="s">
        <v>78</v>
      </c>
      <c r="K35" s="104" t="s">
        <v>62</v>
      </c>
      <c r="L35" s="104" t="s">
        <v>69</v>
      </c>
      <c r="M35" s="147">
        <v>10000000</v>
      </c>
      <c r="N35" s="232">
        <v>10000000</v>
      </c>
      <c r="O35" s="252" t="s">
        <v>64</v>
      </c>
      <c r="P35" s="252" t="s">
        <v>65</v>
      </c>
      <c r="Q35" s="259" t="s">
        <v>66</v>
      </c>
      <c r="R35" s="230"/>
      <c r="S35" s="18"/>
      <c r="T35" s="79"/>
      <c r="U35" s="80"/>
      <c r="V35" s="81"/>
      <c r="W35" s="80"/>
      <c r="X35" s="82"/>
      <c r="Y35" s="178">
        <v>6398799</v>
      </c>
      <c r="Z35" s="178"/>
      <c r="AA35" s="178">
        <v>6398799</v>
      </c>
      <c r="AB35" s="135"/>
      <c r="AC35" s="136"/>
      <c r="AD35" s="135"/>
      <c r="AE35" s="137"/>
      <c r="AF35" s="137"/>
      <c r="AG35" s="135"/>
      <c r="AH35" s="135"/>
    </row>
    <row r="36" spans="1:35" ht="168" customHeight="1" x14ac:dyDescent="0.35">
      <c r="A36" s="139">
        <v>13</v>
      </c>
      <c r="B36" s="104"/>
      <c r="C36" s="104" t="s">
        <v>56</v>
      </c>
      <c r="D36" s="104">
        <v>31211500</v>
      </c>
      <c r="E36" s="109" t="s">
        <v>112</v>
      </c>
      <c r="F36" s="104" t="s">
        <v>59</v>
      </c>
      <c r="G36" s="104">
        <v>1</v>
      </c>
      <c r="H36" s="104" t="s">
        <v>71</v>
      </c>
      <c r="I36" s="104">
        <v>2</v>
      </c>
      <c r="J36" s="104" t="s">
        <v>78</v>
      </c>
      <c r="K36" s="104" t="s">
        <v>62</v>
      </c>
      <c r="L36" s="104" t="s">
        <v>73</v>
      </c>
      <c r="M36" s="147">
        <v>740000</v>
      </c>
      <c r="N36" s="232">
        <v>740000</v>
      </c>
      <c r="O36" s="252" t="s">
        <v>64</v>
      </c>
      <c r="P36" s="252" t="s">
        <v>65</v>
      </c>
      <c r="Q36" s="259" t="s">
        <v>66</v>
      </c>
      <c r="R36" s="230"/>
      <c r="S36" s="18"/>
      <c r="T36" s="79"/>
      <c r="U36" s="80"/>
      <c r="V36" s="81"/>
      <c r="W36" s="80"/>
      <c r="X36" s="82"/>
      <c r="Y36" s="178">
        <v>179993.37</v>
      </c>
      <c r="Z36" s="178"/>
      <c r="AA36" s="178">
        <v>179993.37</v>
      </c>
      <c r="AB36" s="135"/>
      <c r="AC36" s="136"/>
      <c r="AD36" s="135"/>
      <c r="AE36" s="137"/>
      <c r="AF36" s="137"/>
      <c r="AG36" s="135"/>
      <c r="AH36" s="135"/>
    </row>
    <row r="37" spans="1:35" ht="202.5" customHeight="1" x14ac:dyDescent="0.35">
      <c r="A37" s="139">
        <v>14</v>
      </c>
      <c r="B37" s="103"/>
      <c r="C37" s="104" t="s">
        <v>56</v>
      </c>
      <c r="D37" s="104" t="s">
        <v>113</v>
      </c>
      <c r="E37" s="109" t="s">
        <v>114</v>
      </c>
      <c r="F37" s="104" t="s">
        <v>59</v>
      </c>
      <c r="G37" s="104">
        <v>1</v>
      </c>
      <c r="H37" s="104" t="s">
        <v>105</v>
      </c>
      <c r="I37" s="104">
        <v>12</v>
      </c>
      <c r="J37" s="104" t="s">
        <v>115</v>
      </c>
      <c r="K37" s="104" t="s">
        <v>62</v>
      </c>
      <c r="L37" s="104" t="s">
        <v>109</v>
      </c>
      <c r="M37" s="147">
        <v>171596800</v>
      </c>
      <c r="N37" s="147">
        <v>171596800</v>
      </c>
      <c r="O37" s="252" t="s">
        <v>64</v>
      </c>
      <c r="P37" s="252" t="s">
        <v>65</v>
      </c>
      <c r="Q37" s="259" t="s">
        <v>66</v>
      </c>
      <c r="R37" s="239"/>
      <c r="S37" s="18"/>
      <c r="T37" s="79"/>
      <c r="U37" s="80"/>
      <c r="V37" s="81"/>
      <c r="W37" s="70"/>
      <c r="X37" s="82"/>
      <c r="Y37" s="178">
        <v>126195704</v>
      </c>
      <c r="Z37" s="178">
        <v>37965726</v>
      </c>
      <c r="AA37" s="178">
        <f>+Y37+Z37</f>
        <v>164161430</v>
      </c>
      <c r="AB37" s="135"/>
      <c r="AC37" s="133"/>
      <c r="AD37" s="135"/>
      <c r="AE37" s="137"/>
      <c r="AF37" s="137"/>
      <c r="AG37" s="132"/>
      <c r="AH37" s="135"/>
    </row>
    <row r="38" spans="1:35" ht="226.5" customHeight="1" x14ac:dyDescent="0.35">
      <c r="A38" s="152">
        <v>15</v>
      </c>
      <c r="B38" s="158"/>
      <c r="C38" s="127" t="s">
        <v>56</v>
      </c>
      <c r="D38" s="127" t="s">
        <v>116</v>
      </c>
      <c r="E38" s="148" t="s">
        <v>117</v>
      </c>
      <c r="F38" s="127" t="s">
        <v>59</v>
      </c>
      <c r="G38" s="127">
        <v>1</v>
      </c>
      <c r="H38" s="128" t="s">
        <v>118</v>
      </c>
      <c r="I38" s="127">
        <v>13</v>
      </c>
      <c r="J38" s="127" t="s">
        <v>119</v>
      </c>
      <c r="K38" s="127" t="s">
        <v>62</v>
      </c>
      <c r="L38" s="127" t="s">
        <v>109</v>
      </c>
      <c r="M38" s="236">
        <v>0</v>
      </c>
      <c r="N38" s="237">
        <v>0</v>
      </c>
      <c r="O38" s="257" t="s">
        <v>64</v>
      </c>
      <c r="P38" s="257" t="s">
        <v>65</v>
      </c>
      <c r="Q38" s="262" t="s">
        <v>88</v>
      </c>
      <c r="R38" s="230"/>
      <c r="S38" s="18"/>
      <c r="T38" s="79"/>
      <c r="U38" s="80"/>
      <c r="V38" s="81"/>
      <c r="W38" s="80"/>
      <c r="X38" s="82"/>
      <c r="Y38" s="197"/>
      <c r="Z38" s="197"/>
      <c r="AA38" s="197"/>
      <c r="AB38" s="80"/>
      <c r="AC38" s="84"/>
      <c r="AD38" s="80"/>
      <c r="AE38" s="83"/>
      <c r="AF38" s="83"/>
      <c r="AG38" s="80"/>
      <c r="AH38" s="80"/>
    </row>
    <row r="39" spans="1:35" s="123" customFormat="1" ht="159.75" customHeight="1" x14ac:dyDescent="0.35">
      <c r="A39" s="139">
        <v>16</v>
      </c>
      <c r="B39" s="103"/>
      <c r="C39" s="104" t="s">
        <v>56</v>
      </c>
      <c r="D39" s="104" t="s">
        <v>120</v>
      </c>
      <c r="E39" s="109" t="s">
        <v>121</v>
      </c>
      <c r="F39" s="104" t="s">
        <v>59</v>
      </c>
      <c r="G39" s="104">
        <v>1</v>
      </c>
      <c r="H39" s="105" t="s">
        <v>98</v>
      </c>
      <c r="I39" s="104">
        <v>36</v>
      </c>
      <c r="J39" s="104" t="s">
        <v>122</v>
      </c>
      <c r="K39" s="104" t="s">
        <v>62</v>
      </c>
      <c r="L39" s="104" t="s">
        <v>96</v>
      </c>
      <c r="M39" s="147">
        <v>0</v>
      </c>
      <c r="N39" s="232">
        <v>0</v>
      </c>
      <c r="O39" s="252" t="s">
        <v>64</v>
      </c>
      <c r="P39" s="252" t="s">
        <v>65</v>
      </c>
      <c r="Q39" s="259" t="s">
        <v>66</v>
      </c>
      <c r="R39" s="230"/>
      <c r="S39" s="18"/>
      <c r="T39" s="198"/>
      <c r="U39" s="132"/>
      <c r="V39" s="199"/>
      <c r="W39" s="132"/>
      <c r="X39" s="133"/>
      <c r="Y39" s="178">
        <v>0</v>
      </c>
      <c r="Z39" s="178"/>
      <c r="AA39" s="178">
        <v>0</v>
      </c>
      <c r="AB39" s="132"/>
      <c r="AC39" s="136"/>
      <c r="AD39" s="132"/>
      <c r="AE39" s="134"/>
      <c r="AF39" s="134"/>
      <c r="AG39" s="132"/>
      <c r="AH39" s="132"/>
      <c r="AI39"/>
    </row>
    <row r="40" spans="1:35" ht="172.5" customHeight="1" x14ac:dyDescent="0.35">
      <c r="A40" s="139">
        <v>17</v>
      </c>
      <c r="B40" s="104" t="s">
        <v>123</v>
      </c>
      <c r="C40" s="104" t="s">
        <v>124</v>
      </c>
      <c r="D40" s="104">
        <v>80101706</v>
      </c>
      <c r="E40" s="109" t="s">
        <v>125</v>
      </c>
      <c r="F40" s="104" t="s">
        <v>59</v>
      </c>
      <c r="G40" s="104">
        <v>1</v>
      </c>
      <c r="H40" s="105" t="s">
        <v>105</v>
      </c>
      <c r="I40" s="104">
        <v>9</v>
      </c>
      <c r="J40" s="104" t="s">
        <v>126</v>
      </c>
      <c r="K40" s="104" t="s">
        <v>127</v>
      </c>
      <c r="L40" s="104" t="s">
        <v>128</v>
      </c>
      <c r="M40" s="147">
        <v>51475563</v>
      </c>
      <c r="N40" s="147">
        <v>51475563</v>
      </c>
      <c r="O40" s="252" t="s">
        <v>64</v>
      </c>
      <c r="P40" s="252" t="s">
        <v>65</v>
      </c>
      <c r="Q40" s="259" t="s">
        <v>129</v>
      </c>
      <c r="R40" s="240">
        <v>1</v>
      </c>
      <c r="S40" s="18"/>
      <c r="T40" s="79"/>
      <c r="U40" s="80"/>
      <c r="V40" s="81"/>
      <c r="W40" s="80"/>
      <c r="X40" s="82"/>
      <c r="Y40" s="178">
        <v>51475563</v>
      </c>
      <c r="Z40" s="178">
        <v>-571950.69999999995</v>
      </c>
      <c r="AA40" s="178">
        <f>Y40+Z40</f>
        <v>50903612.299999997</v>
      </c>
      <c r="AB40" s="135"/>
      <c r="AC40" s="136"/>
      <c r="AD40" s="135"/>
      <c r="AE40" s="137"/>
      <c r="AF40" s="137"/>
      <c r="AG40" s="135"/>
      <c r="AH40" s="135"/>
    </row>
    <row r="41" spans="1:35" ht="198" customHeight="1" x14ac:dyDescent="0.35">
      <c r="A41" s="139">
        <v>18</v>
      </c>
      <c r="B41" s="104" t="s">
        <v>123</v>
      </c>
      <c r="C41" s="104" t="s">
        <v>130</v>
      </c>
      <c r="D41" s="104">
        <v>80101706</v>
      </c>
      <c r="E41" s="109" t="s">
        <v>131</v>
      </c>
      <c r="F41" s="104" t="s">
        <v>59</v>
      </c>
      <c r="G41" s="104">
        <v>1</v>
      </c>
      <c r="H41" s="105" t="s">
        <v>132</v>
      </c>
      <c r="I41" s="104" t="s">
        <v>133</v>
      </c>
      <c r="J41" s="104" t="s">
        <v>126</v>
      </c>
      <c r="K41" s="104" t="s">
        <v>127</v>
      </c>
      <c r="L41" s="104" t="s">
        <v>128</v>
      </c>
      <c r="M41" s="147">
        <v>131612215.67999999</v>
      </c>
      <c r="N41" s="232">
        <v>131612215.67999999</v>
      </c>
      <c r="O41" s="252" t="s">
        <v>64</v>
      </c>
      <c r="P41" s="252" t="s">
        <v>65</v>
      </c>
      <c r="Q41" s="259" t="s">
        <v>134</v>
      </c>
      <c r="R41" s="240">
        <v>1</v>
      </c>
      <c r="S41" s="18"/>
      <c r="T41" s="69"/>
      <c r="U41" s="70"/>
      <c r="V41" s="71"/>
      <c r="W41" s="70"/>
      <c r="X41" s="72"/>
      <c r="Y41" s="178">
        <v>128918395</v>
      </c>
      <c r="Z41" s="178">
        <v>-384831</v>
      </c>
      <c r="AA41" s="178">
        <f>Y41+Z41</f>
        <v>128533564</v>
      </c>
      <c r="AB41" s="188" t="s">
        <v>135</v>
      </c>
      <c r="AC41" s="188" t="s">
        <v>136</v>
      </c>
      <c r="AD41" s="188" t="s">
        <v>137</v>
      </c>
      <c r="AE41" s="189">
        <v>44945</v>
      </c>
      <c r="AF41" s="189">
        <v>45282</v>
      </c>
      <c r="AG41" s="188" t="s">
        <v>138</v>
      </c>
      <c r="AH41" s="188" t="s">
        <v>139</v>
      </c>
    </row>
    <row r="42" spans="1:35" ht="207.75" customHeight="1" x14ac:dyDescent="0.35">
      <c r="A42" s="139">
        <v>19</v>
      </c>
      <c r="B42" s="104" t="s">
        <v>140</v>
      </c>
      <c r="C42" s="104" t="s">
        <v>141</v>
      </c>
      <c r="D42" s="104">
        <v>80101706</v>
      </c>
      <c r="E42" s="109" t="s">
        <v>142</v>
      </c>
      <c r="F42" s="104" t="s">
        <v>59</v>
      </c>
      <c r="G42" s="104">
        <v>1</v>
      </c>
      <c r="H42" s="105" t="s">
        <v>98</v>
      </c>
      <c r="I42" s="104">
        <v>10.5</v>
      </c>
      <c r="J42" s="104" t="s">
        <v>126</v>
      </c>
      <c r="K42" s="104" t="s">
        <v>127</v>
      </c>
      <c r="L42" s="104" t="s">
        <v>128</v>
      </c>
      <c r="M42" s="147">
        <v>144894182.40000001</v>
      </c>
      <c r="N42" s="232">
        <v>144894182.40000001</v>
      </c>
      <c r="O42" s="252" t="s">
        <v>64</v>
      </c>
      <c r="P42" s="252" t="s">
        <v>65</v>
      </c>
      <c r="Q42" s="259" t="s">
        <v>143</v>
      </c>
      <c r="R42" s="240">
        <v>1</v>
      </c>
      <c r="S42" s="18"/>
      <c r="T42" s="69"/>
      <c r="U42" s="70"/>
      <c r="V42" s="71"/>
      <c r="W42" s="70"/>
      <c r="X42" s="72"/>
      <c r="Y42" s="178">
        <v>126676493</v>
      </c>
      <c r="Z42" s="178">
        <v>-2542004.074</v>
      </c>
      <c r="AA42" s="178">
        <f>Y42+Z42</f>
        <v>124134488.926</v>
      </c>
      <c r="AB42" s="188" t="s">
        <v>144</v>
      </c>
      <c r="AC42" s="188" t="s">
        <v>145</v>
      </c>
      <c r="AD42" s="188" t="s">
        <v>146</v>
      </c>
      <c r="AE42" s="189">
        <v>44987</v>
      </c>
      <c r="AF42" s="189">
        <v>45284</v>
      </c>
      <c r="AG42" s="188" t="s">
        <v>147</v>
      </c>
      <c r="AH42" s="188" t="s">
        <v>148</v>
      </c>
    </row>
    <row r="43" spans="1:35" ht="240.75" customHeight="1" x14ac:dyDescent="0.35">
      <c r="A43" s="139">
        <v>20</v>
      </c>
      <c r="B43" s="104" t="s">
        <v>123</v>
      </c>
      <c r="C43" s="104" t="s">
        <v>149</v>
      </c>
      <c r="D43" s="104">
        <v>80101706</v>
      </c>
      <c r="E43" s="109" t="s">
        <v>150</v>
      </c>
      <c r="F43" s="104" t="s">
        <v>59</v>
      </c>
      <c r="G43" s="104">
        <v>1</v>
      </c>
      <c r="H43" s="105" t="s">
        <v>132</v>
      </c>
      <c r="I43" s="104">
        <v>11.5</v>
      </c>
      <c r="J43" s="104" t="s">
        <v>126</v>
      </c>
      <c r="K43" s="104" t="s">
        <v>127</v>
      </c>
      <c r="L43" s="104" t="s">
        <v>128</v>
      </c>
      <c r="M43" s="147">
        <v>144894182</v>
      </c>
      <c r="N43" s="147">
        <v>144894182</v>
      </c>
      <c r="O43" s="252" t="s">
        <v>64</v>
      </c>
      <c r="P43" s="252" t="s">
        <v>65</v>
      </c>
      <c r="Q43" s="259" t="s">
        <v>151</v>
      </c>
      <c r="R43" s="240">
        <v>1</v>
      </c>
      <c r="S43" s="18"/>
      <c r="T43" s="69"/>
      <c r="U43" s="70"/>
      <c r="V43" s="71"/>
      <c r="W43" s="70"/>
      <c r="X43" s="72"/>
      <c r="Y43" s="178">
        <v>135149836.80000001</v>
      </c>
      <c r="Z43" s="178">
        <v>-423667.20000000001</v>
      </c>
      <c r="AA43" s="178">
        <f>Y43+Z43</f>
        <v>134726169.60000002</v>
      </c>
      <c r="AB43" s="188" t="s">
        <v>152</v>
      </c>
      <c r="AC43" s="188" t="s">
        <v>153</v>
      </c>
      <c r="AD43" s="188" t="s">
        <v>154</v>
      </c>
      <c r="AE43" s="189">
        <v>44960</v>
      </c>
      <c r="AF43" s="189">
        <v>45282</v>
      </c>
      <c r="AG43" s="188" t="s">
        <v>155</v>
      </c>
      <c r="AH43" s="188" t="s">
        <v>156</v>
      </c>
    </row>
    <row r="44" spans="1:35" ht="167.25" customHeight="1" x14ac:dyDescent="0.35">
      <c r="A44" s="152">
        <v>21</v>
      </c>
      <c r="B44" s="158"/>
      <c r="C44" s="127" t="s">
        <v>56</v>
      </c>
      <c r="D44" s="127">
        <v>15101505</v>
      </c>
      <c r="E44" s="148" t="s">
        <v>157</v>
      </c>
      <c r="F44" s="127" t="s">
        <v>59</v>
      </c>
      <c r="G44" s="127">
        <v>1</v>
      </c>
      <c r="H44" s="128" t="s">
        <v>118</v>
      </c>
      <c r="I44" s="127">
        <v>2</v>
      </c>
      <c r="J44" s="127" t="s">
        <v>72</v>
      </c>
      <c r="K44" s="127" t="s">
        <v>62</v>
      </c>
      <c r="L44" s="127" t="s">
        <v>158</v>
      </c>
      <c r="M44" s="236">
        <v>0</v>
      </c>
      <c r="N44" s="237">
        <v>0</v>
      </c>
      <c r="O44" s="257" t="s">
        <v>64</v>
      </c>
      <c r="P44" s="257" t="s">
        <v>65</v>
      </c>
      <c r="Q44" s="262" t="s">
        <v>66</v>
      </c>
      <c r="R44" s="230"/>
      <c r="S44" s="18"/>
      <c r="T44" s="69"/>
      <c r="U44" s="70"/>
      <c r="V44" s="71"/>
      <c r="W44" s="70"/>
      <c r="X44" s="72"/>
      <c r="Y44" s="197"/>
      <c r="Z44" s="197"/>
      <c r="AA44" s="197"/>
      <c r="AB44" s="70"/>
      <c r="AC44" s="72"/>
      <c r="AD44" s="70"/>
      <c r="AE44" s="74"/>
      <c r="AF44" s="74"/>
      <c r="AG44" s="70"/>
      <c r="AH44" s="70"/>
    </row>
    <row r="45" spans="1:35" ht="155.25" customHeight="1" x14ac:dyDescent="0.35">
      <c r="A45" s="139">
        <v>22</v>
      </c>
      <c r="B45" s="104"/>
      <c r="C45" s="104" t="s">
        <v>56</v>
      </c>
      <c r="D45" s="104">
        <v>73152108</v>
      </c>
      <c r="E45" s="109" t="s">
        <v>159</v>
      </c>
      <c r="F45" s="104" t="s">
        <v>59</v>
      </c>
      <c r="G45" s="104">
        <v>1</v>
      </c>
      <c r="H45" s="104" t="s">
        <v>71</v>
      </c>
      <c r="I45" s="104">
        <v>8.5</v>
      </c>
      <c r="J45" s="104" t="s">
        <v>78</v>
      </c>
      <c r="K45" s="104" t="s">
        <v>62</v>
      </c>
      <c r="L45" s="104" t="s">
        <v>106</v>
      </c>
      <c r="M45" s="129">
        <v>23000000</v>
      </c>
      <c r="N45" s="130">
        <v>23000000</v>
      </c>
      <c r="O45" s="252" t="s">
        <v>64</v>
      </c>
      <c r="P45" s="252" t="s">
        <v>65</v>
      </c>
      <c r="Q45" s="259" t="s">
        <v>66</v>
      </c>
      <c r="R45" s="110"/>
      <c r="S45" s="18"/>
      <c r="T45" s="185" t="s">
        <v>160</v>
      </c>
      <c r="U45" s="185" t="s">
        <v>161</v>
      </c>
      <c r="V45" s="186">
        <v>45090</v>
      </c>
      <c r="W45" s="187" t="s">
        <v>162</v>
      </c>
      <c r="X45" s="185" t="s">
        <v>163</v>
      </c>
      <c r="Y45" s="178">
        <v>22914567</v>
      </c>
      <c r="Z45" s="178">
        <v>-11608622</v>
      </c>
      <c r="AA45" s="178">
        <f>Y45+Z45</f>
        <v>11305945</v>
      </c>
      <c r="AB45" s="188" t="s">
        <v>164</v>
      </c>
      <c r="AC45" s="188" t="s">
        <v>165</v>
      </c>
      <c r="AD45" s="188" t="s">
        <v>166</v>
      </c>
      <c r="AE45" s="189"/>
      <c r="AF45" s="190">
        <v>45291</v>
      </c>
      <c r="AG45" s="188" t="s">
        <v>167</v>
      </c>
      <c r="AH45" s="188" t="s">
        <v>168</v>
      </c>
    </row>
    <row r="46" spans="1:35" ht="131.25" customHeight="1" x14ac:dyDescent="0.35">
      <c r="A46" s="139">
        <v>23</v>
      </c>
      <c r="B46" s="104"/>
      <c r="C46" s="104" t="s">
        <v>56</v>
      </c>
      <c r="D46" s="104" t="s">
        <v>169</v>
      </c>
      <c r="E46" s="109" t="s">
        <v>170</v>
      </c>
      <c r="F46" s="104" t="s">
        <v>59</v>
      </c>
      <c r="G46" s="104">
        <v>1</v>
      </c>
      <c r="H46" s="104" t="s">
        <v>95</v>
      </c>
      <c r="I46" s="104">
        <v>6</v>
      </c>
      <c r="J46" s="104" t="s">
        <v>78</v>
      </c>
      <c r="K46" s="104" t="s">
        <v>62</v>
      </c>
      <c r="L46" s="104" t="s">
        <v>106</v>
      </c>
      <c r="M46" s="129">
        <v>20000000</v>
      </c>
      <c r="N46" s="130">
        <v>20000000</v>
      </c>
      <c r="O46" s="252" t="s">
        <v>64</v>
      </c>
      <c r="P46" s="252" t="s">
        <v>65</v>
      </c>
      <c r="Q46" s="259" t="s">
        <v>66</v>
      </c>
      <c r="R46" s="110"/>
      <c r="S46" s="18"/>
      <c r="T46" s="69"/>
      <c r="U46" s="70"/>
      <c r="V46" s="71"/>
      <c r="W46" s="70"/>
      <c r="X46" s="72"/>
      <c r="Y46" s="178">
        <v>13379994</v>
      </c>
      <c r="Z46" s="178"/>
      <c r="AA46" s="178">
        <v>13379994</v>
      </c>
      <c r="AB46" s="70"/>
      <c r="AC46" s="72"/>
      <c r="AD46" s="70"/>
      <c r="AE46" s="74"/>
      <c r="AF46" s="74"/>
      <c r="AG46" s="70"/>
      <c r="AH46" s="70"/>
    </row>
    <row r="47" spans="1:35" ht="246" customHeight="1" x14ac:dyDescent="0.35">
      <c r="A47" s="139">
        <v>24</v>
      </c>
      <c r="B47" s="169"/>
      <c r="C47" s="104" t="s">
        <v>56</v>
      </c>
      <c r="D47" s="104" t="s">
        <v>171</v>
      </c>
      <c r="E47" s="109" t="s">
        <v>172</v>
      </c>
      <c r="F47" s="104" t="s">
        <v>59</v>
      </c>
      <c r="G47" s="104">
        <v>1</v>
      </c>
      <c r="H47" s="104" t="s">
        <v>173</v>
      </c>
      <c r="I47" s="104">
        <v>20</v>
      </c>
      <c r="J47" s="104" t="s">
        <v>174</v>
      </c>
      <c r="K47" s="104" t="s">
        <v>62</v>
      </c>
      <c r="L47" s="104" t="s">
        <v>158</v>
      </c>
      <c r="M47" s="129">
        <v>113723143</v>
      </c>
      <c r="N47" s="130">
        <v>15162518</v>
      </c>
      <c r="O47" s="252" t="s">
        <v>175</v>
      </c>
      <c r="P47" s="252" t="s">
        <v>176</v>
      </c>
      <c r="Q47" s="259" t="s">
        <v>177</v>
      </c>
      <c r="R47" s="110"/>
      <c r="S47" s="18"/>
      <c r="T47" s="69"/>
      <c r="U47" s="70"/>
      <c r="V47" s="71"/>
      <c r="W47" s="70"/>
      <c r="X47" s="72"/>
      <c r="Y47" s="178">
        <v>113723143</v>
      </c>
      <c r="Z47" s="178"/>
      <c r="AA47" s="178">
        <v>15162518</v>
      </c>
      <c r="AB47" s="132"/>
      <c r="AC47" s="133"/>
      <c r="AD47" s="132"/>
      <c r="AE47" s="134"/>
      <c r="AF47" s="134"/>
      <c r="AG47" s="132"/>
      <c r="AH47" s="132"/>
    </row>
    <row r="48" spans="1:35" s="123" customFormat="1" ht="227.25" customHeight="1" x14ac:dyDescent="0.35">
      <c r="A48" s="139">
        <v>25</v>
      </c>
      <c r="B48" s="104"/>
      <c r="C48" s="104" t="s">
        <v>56</v>
      </c>
      <c r="D48" s="104">
        <v>72101506</v>
      </c>
      <c r="E48" s="109" t="s">
        <v>178</v>
      </c>
      <c r="F48" s="104" t="s">
        <v>59</v>
      </c>
      <c r="G48" s="104">
        <v>1</v>
      </c>
      <c r="H48" s="104" t="s">
        <v>71</v>
      </c>
      <c r="I48" s="104">
        <v>5</v>
      </c>
      <c r="J48" s="104" t="s">
        <v>126</v>
      </c>
      <c r="K48" s="104" t="s">
        <v>62</v>
      </c>
      <c r="L48" s="104" t="s">
        <v>106</v>
      </c>
      <c r="M48" s="129">
        <v>25266894</v>
      </c>
      <c r="N48" s="129">
        <v>25266894</v>
      </c>
      <c r="O48" s="252" t="s">
        <v>64</v>
      </c>
      <c r="P48" s="252" t="s">
        <v>65</v>
      </c>
      <c r="Q48" s="259" t="s">
        <v>66</v>
      </c>
      <c r="R48" s="110"/>
      <c r="S48" s="18"/>
      <c r="T48" s="69"/>
      <c r="U48" s="70"/>
      <c r="V48" s="71"/>
      <c r="W48" s="70"/>
      <c r="X48" s="72"/>
      <c r="Y48" s="178">
        <v>25266894</v>
      </c>
      <c r="Z48" s="178"/>
      <c r="AA48" s="178">
        <v>25266894</v>
      </c>
      <c r="AB48" s="132"/>
      <c r="AC48" s="184"/>
      <c r="AD48" s="132"/>
      <c r="AE48" s="134"/>
      <c r="AF48" s="134"/>
      <c r="AG48" s="132"/>
      <c r="AH48" s="132"/>
      <c r="AI48"/>
    </row>
    <row r="49" spans="1:35" ht="273" customHeight="1" x14ac:dyDescent="0.35">
      <c r="A49" s="139">
        <v>26</v>
      </c>
      <c r="B49" s="117"/>
      <c r="C49" s="104" t="s">
        <v>56</v>
      </c>
      <c r="D49" s="104" t="s">
        <v>179</v>
      </c>
      <c r="E49" s="109" t="s">
        <v>180</v>
      </c>
      <c r="F49" s="104" t="s">
        <v>59</v>
      </c>
      <c r="G49" s="104">
        <v>1</v>
      </c>
      <c r="H49" s="104" t="s">
        <v>98</v>
      </c>
      <c r="I49" s="104">
        <v>6</v>
      </c>
      <c r="J49" s="104" t="s">
        <v>72</v>
      </c>
      <c r="K49" s="104" t="s">
        <v>62</v>
      </c>
      <c r="L49" s="104" t="s">
        <v>181</v>
      </c>
      <c r="M49" s="129">
        <v>130000000</v>
      </c>
      <c r="N49" s="130">
        <v>130000000</v>
      </c>
      <c r="O49" s="252" t="s">
        <v>64</v>
      </c>
      <c r="P49" s="252" t="s">
        <v>65</v>
      </c>
      <c r="Q49" s="259" t="s">
        <v>66</v>
      </c>
      <c r="R49" s="110"/>
      <c r="S49" s="18"/>
      <c r="T49" s="69" t="s">
        <v>182</v>
      </c>
      <c r="U49" s="70"/>
      <c r="V49" s="71"/>
      <c r="W49" s="70"/>
      <c r="X49" s="72"/>
      <c r="Y49" s="178">
        <v>96549764.280000001</v>
      </c>
      <c r="Z49" s="178">
        <v>30259467.690000001</v>
      </c>
      <c r="AA49" s="178">
        <f>Y49+Z49</f>
        <v>126809231.97</v>
      </c>
      <c r="AB49" s="132"/>
      <c r="AC49" s="133"/>
      <c r="AD49" s="132"/>
      <c r="AE49" s="134"/>
      <c r="AF49" s="134"/>
      <c r="AG49" s="132"/>
      <c r="AH49" s="132"/>
    </row>
    <row r="50" spans="1:35" ht="126" customHeight="1" x14ac:dyDescent="0.35">
      <c r="A50" s="139">
        <v>27</v>
      </c>
      <c r="B50" s="117"/>
      <c r="C50" s="104" t="s">
        <v>56</v>
      </c>
      <c r="D50" s="149" t="s">
        <v>183</v>
      </c>
      <c r="E50" s="109" t="s">
        <v>184</v>
      </c>
      <c r="F50" s="104" t="s">
        <v>59</v>
      </c>
      <c r="G50" s="104">
        <v>1</v>
      </c>
      <c r="H50" s="104" t="s">
        <v>95</v>
      </c>
      <c r="I50" s="104">
        <v>2</v>
      </c>
      <c r="J50" s="104" t="s">
        <v>61</v>
      </c>
      <c r="K50" s="104" t="s">
        <v>62</v>
      </c>
      <c r="L50" s="104" t="s">
        <v>69</v>
      </c>
      <c r="M50" s="129">
        <v>20000000</v>
      </c>
      <c r="N50" s="130">
        <v>20000000</v>
      </c>
      <c r="O50" s="252" t="s">
        <v>64</v>
      </c>
      <c r="P50" s="252" t="s">
        <v>65</v>
      </c>
      <c r="Q50" s="259" t="s">
        <v>66</v>
      </c>
      <c r="R50" s="110"/>
      <c r="S50" s="18"/>
      <c r="T50" s="69"/>
      <c r="U50" s="70"/>
      <c r="V50" s="71"/>
      <c r="W50" s="70"/>
      <c r="X50" s="72"/>
      <c r="Y50" s="178">
        <v>19994639</v>
      </c>
      <c r="Z50" s="178">
        <v>8961396</v>
      </c>
      <c r="AA50" s="178">
        <f>Y50+Z50</f>
        <v>28956035</v>
      </c>
      <c r="AB50" s="132"/>
      <c r="AC50" s="133"/>
      <c r="AD50" s="132"/>
      <c r="AE50" s="134"/>
      <c r="AF50" s="134"/>
      <c r="AG50" s="132"/>
      <c r="AH50" s="132"/>
    </row>
    <row r="51" spans="1:35" ht="219" customHeight="1" x14ac:dyDescent="0.35">
      <c r="A51" s="302">
        <v>28</v>
      </c>
      <c r="B51" s="293"/>
      <c r="C51" s="104" t="s">
        <v>56</v>
      </c>
      <c r="D51" s="104" t="s">
        <v>185</v>
      </c>
      <c r="E51" s="109" t="s">
        <v>186</v>
      </c>
      <c r="F51" s="104" t="s">
        <v>59</v>
      </c>
      <c r="G51" s="104">
        <v>1</v>
      </c>
      <c r="H51" s="104" t="s">
        <v>118</v>
      </c>
      <c r="I51" s="104">
        <v>20</v>
      </c>
      <c r="J51" s="104" t="s">
        <v>115</v>
      </c>
      <c r="K51" s="104" t="s">
        <v>62</v>
      </c>
      <c r="L51" s="104" t="s">
        <v>187</v>
      </c>
      <c r="M51" s="130">
        <v>102445990</v>
      </c>
      <c r="N51" s="130">
        <v>14100000</v>
      </c>
      <c r="O51" s="252" t="s">
        <v>175</v>
      </c>
      <c r="P51" s="252" t="s">
        <v>176</v>
      </c>
      <c r="Q51" s="259" t="s">
        <v>177</v>
      </c>
      <c r="R51" s="110"/>
      <c r="S51" s="18"/>
      <c r="T51" s="69"/>
      <c r="U51" s="70"/>
      <c r="V51" s="71"/>
      <c r="W51" s="70"/>
      <c r="X51" s="72"/>
      <c r="Y51" s="308"/>
      <c r="Z51" s="78"/>
      <c r="AA51" s="178">
        <v>9400000</v>
      </c>
      <c r="AB51" s="70"/>
      <c r="AC51" s="72"/>
      <c r="AD51" s="70"/>
      <c r="AE51" s="74"/>
      <c r="AF51" s="74"/>
      <c r="AG51" s="70"/>
      <c r="AH51" s="70"/>
    </row>
    <row r="52" spans="1:35" s="123" customFormat="1" ht="164.25" customHeight="1" x14ac:dyDescent="0.35">
      <c r="A52" s="139">
        <v>29</v>
      </c>
      <c r="B52" s="104"/>
      <c r="C52" s="104" t="s">
        <v>56</v>
      </c>
      <c r="D52" s="104">
        <v>25172504</v>
      </c>
      <c r="E52" s="109" t="s">
        <v>188</v>
      </c>
      <c r="F52" s="104" t="s">
        <v>59</v>
      </c>
      <c r="G52" s="104">
        <v>1</v>
      </c>
      <c r="H52" s="105" t="s">
        <v>98</v>
      </c>
      <c r="I52" s="104">
        <v>1</v>
      </c>
      <c r="J52" s="104" t="s">
        <v>61</v>
      </c>
      <c r="K52" s="104" t="s">
        <v>62</v>
      </c>
      <c r="L52" s="104" t="s">
        <v>189</v>
      </c>
      <c r="M52" s="130">
        <v>20000000</v>
      </c>
      <c r="N52" s="130">
        <v>20000000</v>
      </c>
      <c r="O52" s="252" t="s">
        <v>64</v>
      </c>
      <c r="P52" s="252" t="s">
        <v>65</v>
      </c>
      <c r="Q52" s="259" t="s">
        <v>66</v>
      </c>
      <c r="R52" s="110"/>
      <c r="S52" s="18"/>
      <c r="T52" s="69"/>
      <c r="U52" s="70"/>
      <c r="V52" s="71"/>
      <c r="W52" s="70"/>
      <c r="X52" s="72"/>
      <c r="Y52" s="178">
        <v>11246120</v>
      </c>
      <c r="Z52" s="178"/>
      <c r="AA52" s="178">
        <v>11246120</v>
      </c>
      <c r="AB52" s="188" t="s">
        <v>190</v>
      </c>
      <c r="AC52" s="188" t="s">
        <v>191</v>
      </c>
      <c r="AD52" s="188" t="s">
        <v>192</v>
      </c>
      <c r="AE52" s="189">
        <v>44992</v>
      </c>
      <c r="AF52" s="189">
        <v>45046</v>
      </c>
      <c r="AG52" s="188" t="s">
        <v>193</v>
      </c>
      <c r="AH52" s="188" t="s">
        <v>168</v>
      </c>
      <c r="AI52"/>
    </row>
    <row r="53" spans="1:35" s="123" customFormat="1" ht="140.25" customHeight="1" x14ac:dyDescent="0.35">
      <c r="A53" s="303">
        <v>30</v>
      </c>
      <c r="B53" s="288"/>
      <c r="C53" s="294" t="s">
        <v>56</v>
      </c>
      <c r="D53" s="294">
        <v>52161533</v>
      </c>
      <c r="E53" s="113" t="s">
        <v>194</v>
      </c>
      <c r="F53" s="114" t="s">
        <v>59</v>
      </c>
      <c r="G53" s="114">
        <v>1</v>
      </c>
      <c r="H53" s="294" t="s">
        <v>195</v>
      </c>
      <c r="I53" s="294">
        <v>1</v>
      </c>
      <c r="J53" s="114" t="s">
        <v>61</v>
      </c>
      <c r="K53" s="114" t="s">
        <v>62</v>
      </c>
      <c r="L53" s="294" t="s">
        <v>196</v>
      </c>
      <c r="M53" s="306">
        <v>600000</v>
      </c>
      <c r="N53" s="307">
        <v>600000</v>
      </c>
      <c r="O53" s="258" t="s">
        <v>64</v>
      </c>
      <c r="P53" s="258" t="s">
        <v>65</v>
      </c>
      <c r="Q53" s="299" t="s">
        <v>93</v>
      </c>
      <c r="R53" s="110"/>
      <c r="S53" s="18"/>
      <c r="T53" s="79"/>
      <c r="U53" s="80"/>
      <c r="V53" s="81"/>
      <c r="W53" s="80"/>
      <c r="X53" s="82"/>
      <c r="Y53" s="99"/>
      <c r="Z53" s="85"/>
      <c r="AA53" s="99"/>
      <c r="AB53" s="80"/>
      <c r="AC53" s="84"/>
      <c r="AD53" s="80"/>
      <c r="AE53" s="83"/>
      <c r="AF53" s="83"/>
      <c r="AG53" s="80"/>
      <c r="AH53" s="80"/>
      <c r="AI53"/>
    </row>
    <row r="54" spans="1:35" s="123" customFormat="1" ht="140.25" customHeight="1" x14ac:dyDescent="0.35">
      <c r="A54" s="303">
        <v>30</v>
      </c>
      <c r="B54" s="304"/>
      <c r="C54" s="294" t="s">
        <v>56</v>
      </c>
      <c r="D54" s="294" t="s">
        <v>197</v>
      </c>
      <c r="E54" s="305" t="s">
        <v>194</v>
      </c>
      <c r="F54" s="294" t="s">
        <v>59</v>
      </c>
      <c r="G54" s="294">
        <v>1</v>
      </c>
      <c r="H54" s="294" t="s">
        <v>195</v>
      </c>
      <c r="I54" s="294">
        <v>1</v>
      </c>
      <c r="J54" s="294" t="s">
        <v>61</v>
      </c>
      <c r="K54" s="294" t="s">
        <v>62</v>
      </c>
      <c r="L54" s="294" t="s">
        <v>198</v>
      </c>
      <c r="M54" s="306">
        <v>4000000</v>
      </c>
      <c r="N54" s="307">
        <v>4000000</v>
      </c>
      <c r="O54" s="296" t="s">
        <v>64</v>
      </c>
      <c r="P54" s="296" t="s">
        <v>65</v>
      </c>
      <c r="Q54" s="299" t="s">
        <v>93</v>
      </c>
      <c r="R54" s="110"/>
      <c r="S54" s="18"/>
      <c r="T54" s="79"/>
      <c r="U54" s="80"/>
      <c r="V54" s="81"/>
      <c r="W54" s="80"/>
      <c r="X54" s="82"/>
      <c r="Y54" s="99"/>
      <c r="Z54" s="85"/>
      <c r="AA54" s="99"/>
      <c r="AB54" s="80"/>
      <c r="AC54" s="84"/>
      <c r="AD54" s="80"/>
      <c r="AE54" s="83"/>
      <c r="AF54" s="83"/>
      <c r="AG54" s="80"/>
      <c r="AH54" s="80"/>
      <c r="AI54"/>
    </row>
    <row r="55" spans="1:35" s="123" customFormat="1" ht="140.25" customHeight="1" x14ac:dyDescent="0.35">
      <c r="A55" s="303">
        <v>30</v>
      </c>
      <c r="B55" s="304"/>
      <c r="C55" s="294" t="s">
        <v>56</v>
      </c>
      <c r="D55" s="294" t="s">
        <v>199</v>
      </c>
      <c r="E55" s="305" t="s">
        <v>194</v>
      </c>
      <c r="F55" s="294" t="s">
        <v>59</v>
      </c>
      <c r="G55" s="294">
        <v>1</v>
      </c>
      <c r="H55" s="294" t="s">
        <v>195</v>
      </c>
      <c r="I55" s="294">
        <v>1</v>
      </c>
      <c r="J55" s="294" t="s">
        <v>61</v>
      </c>
      <c r="K55" s="294" t="s">
        <v>62</v>
      </c>
      <c r="L55" s="294" t="s">
        <v>200</v>
      </c>
      <c r="M55" s="306">
        <v>3500000</v>
      </c>
      <c r="N55" s="307">
        <v>3500000</v>
      </c>
      <c r="O55" s="296" t="s">
        <v>64</v>
      </c>
      <c r="P55" s="296" t="s">
        <v>65</v>
      </c>
      <c r="Q55" s="299" t="s">
        <v>93</v>
      </c>
      <c r="R55" s="110"/>
      <c r="S55" s="18"/>
      <c r="T55" s="79"/>
      <c r="U55" s="80"/>
      <c r="V55" s="81"/>
      <c r="W55" s="80"/>
      <c r="X55" s="82"/>
      <c r="Y55" s="99"/>
      <c r="Z55" s="85"/>
      <c r="AA55" s="99"/>
      <c r="AB55" s="80"/>
      <c r="AC55" s="84"/>
      <c r="AD55" s="80"/>
      <c r="AE55" s="83"/>
      <c r="AF55" s="83"/>
      <c r="AG55" s="80"/>
      <c r="AH55" s="80"/>
      <c r="AI55"/>
    </row>
    <row r="56" spans="1:35" ht="156.75" customHeight="1" x14ac:dyDescent="0.35">
      <c r="A56" s="139">
        <v>31</v>
      </c>
      <c r="B56" s="104"/>
      <c r="C56" s="104" t="s">
        <v>56</v>
      </c>
      <c r="D56" s="104">
        <v>76111501</v>
      </c>
      <c r="E56" s="109" t="s">
        <v>201</v>
      </c>
      <c r="F56" s="104" t="s">
        <v>59</v>
      </c>
      <c r="G56" s="104">
        <v>1</v>
      </c>
      <c r="H56" s="105" t="s">
        <v>132</v>
      </c>
      <c r="I56" s="104">
        <v>1</v>
      </c>
      <c r="J56" s="104" t="s">
        <v>78</v>
      </c>
      <c r="K56" s="104" t="s">
        <v>62</v>
      </c>
      <c r="L56" s="104" t="s">
        <v>202</v>
      </c>
      <c r="M56" s="129">
        <v>32174535</v>
      </c>
      <c r="N56" s="130">
        <v>32174535</v>
      </c>
      <c r="O56" s="252" t="s">
        <v>64</v>
      </c>
      <c r="P56" s="252" t="s">
        <v>65</v>
      </c>
      <c r="Q56" s="259" t="s">
        <v>66</v>
      </c>
      <c r="R56" s="110"/>
      <c r="S56" s="18"/>
      <c r="T56" s="79"/>
      <c r="U56" s="80"/>
      <c r="V56" s="81"/>
      <c r="W56" s="80"/>
      <c r="X56" s="82"/>
      <c r="Y56" s="178">
        <v>30083700</v>
      </c>
      <c r="Z56" s="178">
        <v>14977500</v>
      </c>
      <c r="AA56" s="178">
        <f>Y56+Z56</f>
        <v>45061200</v>
      </c>
      <c r="AB56" s="188" t="s">
        <v>203</v>
      </c>
      <c r="AC56" s="200" t="s">
        <v>204</v>
      </c>
      <c r="AD56" s="188" t="s">
        <v>205</v>
      </c>
      <c r="AE56" s="189">
        <v>44958</v>
      </c>
      <c r="AF56" s="189">
        <v>45000</v>
      </c>
      <c r="AG56" s="188" t="s">
        <v>206</v>
      </c>
      <c r="AH56" s="188" t="s">
        <v>168</v>
      </c>
    </row>
    <row r="57" spans="1:35" ht="205.5" customHeight="1" x14ac:dyDescent="0.35">
      <c r="A57" s="139">
        <v>32</v>
      </c>
      <c r="B57" s="104"/>
      <c r="C57" s="104" t="s">
        <v>56</v>
      </c>
      <c r="D57" s="104">
        <v>52161500</v>
      </c>
      <c r="E57" s="109" t="s">
        <v>207</v>
      </c>
      <c r="F57" s="104" t="s">
        <v>59</v>
      </c>
      <c r="G57" s="104">
        <v>1</v>
      </c>
      <c r="H57" s="104" t="s">
        <v>208</v>
      </c>
      <c r="I57" s="104">
        <v>2</v>
      </c>
      <c r="J57" s="104" t="s">
        <v>61</v>
      </c>
      <c r="K57" s="104" t="s">
        <v>62</v>
      </c>
      <c r="L57" s="104" t="s">
        <v>209</v>
      </c>
      <c r="M57" s="129">
        <v>4080000</v>
      </c>
      <c r="N57" s="130">
        <v>4080000</v>
      </c>
      <c r="O57" s="252" t="s">
        <v>64</v>
      </c>
      <c r="P57" s="252" t="s">
        <v>65</v>
      </c>
      <c r="Q57" s="259" t="s">
        <v>66</v>
      </c>
      <c r="R57" s="110"/>
      <c r="S57" s="18"/>
      <c r="T57" s="79"/>
      <c r="U57" s="80"/>
      <c r="V57" s="81"/>
      <c r="W57" s="80"/>
      <c r="X57" s="82"/>
      <c r="Y57" s="178">
        <v>2277334</v>
      </c>
      <c r="Z57" s="178"/>
      <c r="AA57" s="178">
        <v>2277334</v>
      </c>
      <c r="AB57" s="188"/>
      <c r="AC57" s="200"/>
      <c r="AD57" s="188"/>
      <c r="AE57" s="189"/>
      <c r="AF57" s="189"/>
      <c r="AG57" s="188"/>
      <c r="AH57" s="188"/>
    </row>
    <row r="58" spans="1:35" ht="162.75" customHeight="1" x14ac:dyDescent="0.4">
      <c r="A58" s="152">
        <v>33</v>
      </c>
      <c r="B58" s="153"/>
      <c r="C58" s="127" t="s">
        <v>56</v>
      </c>
      <c r="D58" s="127" t="s">
        <v>210</v>
      </c>
      <c r="E58" s="148" t="s">
        <v>211</v>
      </c>
      <c r="F58" s="127" t="s">
        <v>59</v>
      </c>
      <c r="G58" s="127">
        <v>1</v>
      </c>
      <c r="H58" s="127" t="s">
        <v>95</v>
      </c>
      <c r="I58" s="127">
        <v>6</v>
      </c>
      <c r="J58" s="127" t="s">
        <v>115</v>
      </c>
      <c r="K58" s="127" t="s">
        <v>62</v>
      </c>
      <c r="L58" s="127" t="s">
        <v>209</v>
      </c>
      <c r="M58" s="154">
        <v>0</v>
      </c>
      <c r="N58" s="154">
        <v>0</v>
      </c>
      <c r="O58" s="257" t="s">
        <v>64</v>
      </c>
      <c r="P58" s="257" t="s">
        <v>65</v>
      </c>
      <c r="Q58" s="262" t="s">
        <v>66</v>
      </c>
      <c r="R58" s="161"/>
      <c r="S58" s="19"/>
      <c r="T58" s="79"/>
      <c r="U58" s="80"/>
      <c r="V58" s="81"/>
      <c r="W58" s="80"/>
      <c r="X58" s="82"/>
      <c r="Y58" s="99"/>
      <c r="Z58" s="85"/>
      <c r="AA58" s="99"/>
      <c r="AB58" s="80"/>
      <c r="AC58" s="84"/>
      <c r="AD58" s="80"/>
      <c r="AE58" s="83"/>
      <c r="AF58" s="83"/>
      <c r="AG58" s="80"/>
      <c r="AH58" s="80"/>
      <c r="AI58" s="123"/>
    </row>
    <row r="59" spans="1:35" ht="267.75" customHeight="1" x14ac:dyDescent="0.35">
      <c r="A59" s="139">
        <v>34</v>
      </c>
      <c r="B59" s="117"/>
      <c r="C59" s="104" t="s">
        <v>56</v>
      </c>
      <c r="D59" s="104" t="s">
        <v>212</v>
      </c>
      <c r="E59" s="109" t="s">
        <v>213</v>
      </c>
      <c r="F59" s="104" t="s">
        <v>59</v>
      </c>
      <c r="G59" s="104">
        <v>1</v>
      </c>
      <c r="H59" s="104" t="s">
        <v>105</v>
      </c>
      <c r="I59" s="104">
        <v>2</v>
      </c>
      <c r="J59" s="104" t="s">
        <v>78</v>
      </c>
      <c r="K59" s="104" t="s">
        <v>62</v>
      </c>
      <c r="L59" s="104" t="s">
        <v>103</v>
      </c>
      <c r="M59" s="129">
        <v>1300000</v>
      </c>
      <c r="N59" s="130">
        <v>1300000</v>
      </c>
      <c r="O59" s="252" t="s">
        <v>64</v>
      </c>
      <c r="P59" s="252" t="s">
        <v>65</v>
      </c>
      <c r="Q59" s="259" t="s">
        <v>66</v>
      </c>
      <c r="R59" s="110"/>
      <c r="S59" s="18"/>
      <c r="T59" s="79"/>
      <c r="U59" s="80"/>
      <c r="V59" s="81"/>
      <c r="W59" s="80"/>
      <c r="X59" s="82"/>
      <c r="Y59" s="178">
        <v>950000</v>
      </c>
      <c r="Z59" s="178"/>
      <c r="AA59" s="178">
        <v>950000</v>
      </c>
      <c r="AB59" s="135"/>
      <c r="AC59" s="136"/>
      <c r="AD59" s="135"/>
      <c r="AE59" s="137"/>
      <c r="AF59" s="137"/>
      <c r="AG59" s="135"/>
      <c r="AH59" s="135"/>
    </row>
    <row r="60" spans="1:35" ht="120" customHeight="1" x14ac:dyDescent="0.35">
      <c r="A60" s="139">
        <v>35</v>
      </c>
      <c r="B60" s="104" t="s">
        <v>214</v>
      </c>
      <c r="C60" s="104" t="s">
        <v>215</v>
      </c>
      <c r="D60" s="104">
        <v>80101706</v>
      </c>
      <c r="E60" s="109" t="s">
        <v>216</v>
      </c>
      <c r="F60" s="104" t="s">
        <v>59</v>
      </c>
      <c r="G60" s="104">
        <v>1</v>
      </c>
      <c r="H60" s="104" t="s">
        <v>132</v>
      </c>
      <c r="I60" s="104">
        <v>4</v>
      </c>
      <c r="J60" s="104" t="s">
        <v>126</v>
      </c>
      <c r="K60" s="104" t="s">
        <v>217</v>
      </c>
      <c r="L60" s="104" t="s">
        <v>218</v>
      </c>
      <c r="M60" s="147">
        <v>11429846</v>
      </c>
      <c r="N60" s="147">
        <v>11429846</v>
      </c>
      <c r="O60" s="252" t="s">
        <v>64</v>
      </c>
      <c r="P60" s="252" t="s">
        <v>65</v>
      </c>
      <c r="Q60" s="259" t="s">
        <v>219</v>
      </c>
      <c r="R60" s="111">
        <v>0.5</v>
      </c>
      <c r="S60" s="18"/>
      <c r="T60" s="69"/>
      <c r="U60" s="70"/>
      <c r="V60" s="71"/>
      <c r="W60" s="70"/>
      <c r="X60" s="72"/>
      <c r="Y60" s="178">
        <v>11439845</v>
      </c>
      <c r="Z60" s="178">
        <v>3908615</v>
      </c>
      <c r="AA60" s="178">
        <f>Y60+Z60</f>
        <v>15348460</v>
      </c>
      <c r="AB60" s="188" t="s">
        <v>220</v>
      </c>
      <c r="AC60" s="188" t="s">
        <v>221</v>
      </c>
      <c r="AD60" s="188" t="s">
        <v>222</v>
      </c>
      <c r="AE60" s="189">
        <v>44946</v>
      </c>
      <c r="AF60" s="189">
        <v>45065</v>
      </c>
      <c r="AG60" s="188" t="s">
        <v>223</v>
      </c>
      <c r="AH60" s="188" t="s">
        <v>224</v>
      </c>
    </row>
    <row r="61" spans="1:35" ht="251.25" customHeight="1" x14ac:dyDescent="0.35">
      <c r="A61" s="139">
        <v>35</v>
      </c>
      <c r="B61" s="104" t="s">
        <v>214</v>
      </c>
      <c r="C61" s="104" t="s">
        <v>215</v>
      </c>
      <c r="D61" s="104">
        <v>80101706</v>
      </c>
      <c r="E61" s="109" t="s">
        <v>216</v>
      </c>
      <c r="F61" s="104" t="s">
        <v>59</v>
      </c>
      <c r="G61" s="104">
        <v>1</v>
      </c>
      <c r="H61" s="104" t="s">
        <v>132</v>
      </c>
      <c r="I61" s="104">
        <v>4</v>
      </c>
      <c r="J61" s="104" t="s">
        <v>126</v>
      </c>
      <c r="K61" s="104" t="s">
        <v>217</v>
      </c>
      <c r="L61" s="104" t="s">
        <v>128</v>
      </c>
      <c r="M61" s="147">
        <v>11439846</v>
      </c>
      <c r="N61" s="147">
        <v>11439846</v>
      </c>
      <c r="O61" s="252" t="s">
        <v>64</v>
      </c>
      <c r="P61" s="252" t="s">
        <v>65</v>
      </c>
      <c r="Q61" s="259" t="s">
        <v>219</v>
      </c>
      <c r="R61" s="111">
        <v>0.5</v>
      </c>
      <c r="S61" s="18"/>
      <c r="T61" s="69"/>
      <c r="U61" s="70"/>
      <c r="V61" s="71"/>
      <c r="W61" s="70"/>
      <c r="X61" s="72"/>
      <c r="Y61" s="178">
        <v>11439845</v>
      </c>
      <c r="Z61" s="178">
        <v>3908614</v>
      </c>
      <c r="AA61" s="178">
        <f>Y61+Z61</f>
        <v>15348459</v>
      </c>
      <c r="AB61" s="188" t="s">
        <v>220</v>
      </c>
      <c r="AC61" s="188" t="s">
        <v>221</v>
      </c>
      <c r="AD61" s="188" t="s">
        <v>222</v>
      </c>
      <c r="AE61" s="189">
        <v>44946</v>
      </c>
      <c r="AF61" s="189">
        <v>45065</v>
      </c>
      <c r="AG61" s="188" t="s">
        <v>223</v>
      </c>
      <c r="AH61" s="188" t="s">
        <v>224</v>
      </c>
    </row>
    <row r="62" spans="1:35" ht="176.25" customHeight="1" x14ac:dyDescent="0.35">
      <c r="A62" s="139">
        <v>36</v>
      </c>
      <c r="B62" s="104" t="s">
        <v>214</v>
      </c>
      <c r="C62" s="104" t="s">
        <v>215</v>
      </c>
      <c r="D62" s="104">
        <v>80101706</v>
      </c>
      <c r="E62" s="109" t="s">
        <v>225</v>
      </c>
      <c r="F62" s="104" t="s">
        <v>59</v>
      </c>
      <c r="G62" s="104">
        <v>1</v>
      </c>
      <c r="H62" s="104" t="s">
        <v>132</v>
      </c>
      <c r="I62" s="104">
        <v>4</v>
      </c>
      <c r="J62" s="104" t="s">
        <v>126</v>
      </c>
      <c r="K62" s="104" t="s">
        <v>217</v>
      </c>
      <c r="L62" s="104" t="s">
        <v>128</v>
      </c>
      <c r="M62" s="147">
        <v>11439846</v>
      </c>
      <c r="N62" s="147">
        <v>11439846</v>
      </c>
      <c r="O62" s="252" t="s">
        <v>64</v>
      </c>
      <c r="P62" s="252" t="s">
        <v>65</v>
      </c>
      <c r="Q62" s="259" t="s">
        <v>219</v>
      </c>
      <c r="R62" s="111">
        <v>0.5</v>
      </c>
      <c r="S62" s="18"/>
      <c r="T62" s="79"/>
      <c r="U62" s="80"/>
      <c r="V62" s="81"/>
      <c r="W62" s="80"/>
      <c r="X62" s="82"/>
      <c r="Y62" s="178">
        <v>11439846</v>
      </c>
      <c r="Z62" s="178">
        <v>3431953.5</v>
      </c>
      <c r="AA62" s="178">
        <f>Y62+Z62</f>
        <v>14871799.5</v>
      </c>
      <c r="AB62" s="188" t="s">
        <v>226</v>
      </c>
      <c r="AC62" s="200" t="s">
        <v>227</v>
      </c>
      <c r="AD62" s="188" t="s">
        <v>228</v>
      </c>
      <c r="AE62" s="189">
        <v>44951</v>
      </c>
      <c r="AF62" s="189">
        <v>45070</v>
      </c>
      <c r="AG62" s="188" t="s">
        <v>223</v>
      </c>
      <c r="AH62" s="188" t="s">
        <v>224</v>
      </c>
    </row>
    <row r="63" spans="1:35" ht="228" customHeight="1" x14ac:dyDescent="0.35">
      <c r="A63" s="139">
        <v>36</v>
      </c>
      <c r="B63" s="104" t="s">
        <v>214</v>
      </c>
      <c r="C63" s="104" t="s">
        <v>215</v>
      </c>
      <c r="D63" s="104">
        <v>80101706</v>
      </c>
      <c r="E63" s="109" t="s">
        <v>225</v>
      </c>
      <c r="F63" s="104" t="s">
        <v>59</v>
      </c>
      <c r="G63" s="104">
        <v>1</v>
      </c>
      <c r="H63" s="104" t="s">
        <v>132</v>
      </c>
      <c r="I63" s="104">
        <v>4</v>
      </c>
      <c r="J63" s="104" t="s">
        <v>126</v>
      </c>
      <c r="K63" s="104" t="s">
        <v>217</v>
      </c>
      <c r="L63" s="104" t="s">
        <v>218</v>
      </c>
      <c r="M63" s="147">
        <v>11439846</v>
      </c>
      <c r="N63" s="147">
        <v>11439846</v>
      </c>
      <c r="O63" s="252" t="s">
        <v>64</v>
      </c>
      <c r="P63" s="252" t="s">
        <v>65</v>
      </c>
      <c r="Q63" s="259" t="s">
        <v>219</v>
      </c>
      <c r="R63" s="111">
        <v>0.5</v>
      </c>
      <c r="S63" s="18"/>
      <c r="T63" s="79"/>
      <c r="U63" s="80"/>
      <c r="V63" s="81"/>
      <c r="W63" s="80"/>
      <c r="X63" s="82"/>
      <c r="Y63" s="178">
        <v>11439846</v>
      </c>
      <c r="Z63" s="178">
        <v>3431953.8</v>
      </c>
      <c r="AA63" s="178">
        <f>Y63+Z63</f>
        <v>14871799.800000001</v>
      </c>
      <c r="AB63" s="188" t="s">
        <v>226</v>
      </c>
      <c r="AC63" s="200" t="s">
        <v>227</v>
      </c>
      <c r="AD63" s="188" t="s">
        <v>228</v>
      </c>
      <c r="AE63" s="189">
        <v>44951</v>
      </c>
      <c r="AF63" s="189">
        <v>45070</v>
      </c>
      <c r="AG63" s="188" t="s">
        <v>223</v>
      </c>
      <c r="AH63" s="188" t="s">
        <v>224</v>
      </c>
    </row>
    <row r="64" spans="1:35" ht="222" customHeight="1" x14ac:dyDescent="0.35">
      <c r="A64" s="139">
        <v>37</v>
      </c>
      <c r="B64" s="104"/>
      <c r="C64" s="104" t="s">
        <v>229</v>
      </c>
      <c r="D64" s="104">
        <v>80101706</v>
      </c>
      <c r="E64" s="109" t="s">
        <v>230</v>
      </c>
      <c r="F64" s="104" t="s">
        <v>59</v>
      </c>
      <c r="G64" s="104">
        <v>1</v>
      </c>
      <c r="H64" s="104" t="s">
        <v>98</v>
      </c>
      <c r="I64" s="104">
        <v>4</v>
      </c>
      <c r="J64" s="104" t="s">
        <v>126</v>
      </c>
      <c r="K64" s="104" t="s">
        <v>217</v>
      </c>
      <c r="L64" s="104" t="s">
        <v>218</v>
      </c>
      <c r="M64" s="147">
        <v>16946688</v>
      </c>
      <c r="N64" s="147">
        <v>16946688</v>
      </c>
      <c r="O64" s="252" t="s">
        <v>64</v>
      </c>
      <c r="P64" s="252" t="s">
        <v>65</v>
      </c>
      <c r="Q64" s="259" t="s">
        <v>231</v>
      </c>
      <c r="R64" s="111">
        <v>1</v>
      </c>
      <c r="S64" s="18"/>
      <c r="T64" s="79"/>
      <c r="U64" s="80"/>
      <c r="V64" s="81"/>
      <c r="W64" s="80"/>
      <c r="X64" s="82"/>
      <c r="Y64" s="178">
        <v>16664244</v>
      </c>
      <c r="Z64" s="178">
        <v>8332121</v>
      </c>
      <c r="AA64" s="178">
        <f>Y64+Z64</f>
        <v>24996365</v>
      </c>
      <c r="AB64" s="188" t="s">
        <v>232</v>
      </c>
      <c r="AC64" s="200" t="s">
        <v>233</v>
      </c>
      <c r="AD64" s="188" t="s">
        <v>234</v>
      </c>
      <c r="AE64" s="189">
        <v>44967</v>
      </c>
      <c r="AF64" s="189">
        <v>45086</v>
      </c>
      <c r="AG64" s="188" t="s">
        <v>235</v>
      </c>
      <c r="AH64" s="188" t="s">
        <v>236</v>
      </c>
    </row>
    <row r="65" spans="1:35" ht="143.25" customHeight="1" x14ac:dyDescent="0.35">
      <c r="A65" s="152">
        <v>38</v>
      </c>
      <c r="B65" s="127" t="s">
        <v>237</v>
      </c>
      <c r="C65" s="127" t="s">
        <v>238</v>
      </c>
      <c r="D65" s="127">
        <v>80101706</v>
      </c>
      <c r="E65" s="148" t="s">
        <v>239</v>
      </c>
      <c r="F65" s="127" t="s">
        <v>59</v>
      </c>
      <c r="G65" s="127">
        <v>1</v>
      </c>
      <c r="H65" s="127" t="s">
        <v>71</v>
      </c>
      <c r="I65" s="127">
        <v>8</v>
      </c>
      <c r="J65" s="127" t="s">
        <v>126</v>
      </c>
      <c r="K65" s="127" t="s">
        <v>217</v>
      </c>
      <c r="L65" s="127" t="s">
        <v>218</v>
      </c>
      <c r="M65" s="236">
        <v>0</v>
      </c>
      <c r="N65" s="236">
        <v>0</v>
      </c>
      <c r="O65" s="257" t="s">
        <v>64</v>
      </c>
      <c r="P65" s="257" t="s">
        <v>65</v>
      </c>
      <c r="Q65" s="262" t="s">
        <v>240</v>
      </c>
      <c r="R65" s="111">
        <v>1</v>
      </c>
      <c r="S65" s="18"/>
      <c r="T65" s="79"/>
      <c r="U65" s="80"/>
      <c r="V65" s="81"/>
      <c r="W65" s="80"/>
      <c r="X65" s="82"/>
      <c r="Y65" s="99"/>
      <c r="Z65" s="85"/>
      <c r="AA65" s="99"/>
      <c r="AB65" s="80"/>
      <c r="AC65" s="84"/>
      <c r="AD65" s="80"/>
      <c r="AE65" s="83"/>
      <c r="AF65" s="83"/>
      <c r="AG65" s="80"/>
      <c r="AH65" s="80"/>
    </row>
    <row r="66" spans="1:35" ht="156.75" customHeight="1" x14ac:dyDescent="0.35">
      <c r="A66" s="139">
        <v>39</v>
      </c>
      <c r="B66" s="104"/>
      <c r="C66" s="104" t="s">
        <v>241</v>
      </c>
      <c r="D66" s="104">
        <v>78102200</v>
      </c>
      <c r="E66" s="109" t="s">
        <v>242</v>
      </c>
      <c r="F66" s="104" t="s">
        <v>59</v>
      </c>
      <c r="G66" s="104">
        <v>1</v>
      </c>
      <c r="H66" s="104" t="s">
        <v>173</v>
      </c>
      <c r="I66" s="104">
        <v>18</v>
      </c>
      <c r="J66" s="104" t="s">
        <v>126</v>
      </c>
      <c r="K66" s="104" t="s">
        <v>62</v>
      </c>
      <c r="L66" s="104" t="s">
        <v>243</v>
      </c>
      <c r="M66" s="147">
        <v>302750512.05000001</v>
      </c>
      <c r="N66" s="147">
        <v>46500000</v>
      </c>
      <c r="O66" s="252" t="s">
        <v>175</v>
      </c>
      <c r="P66" s="252" t="s">
        <v>176</v>
      </c>
      <c r="Q66" s="259" t="s">
        <v>177</v>
      </c>
      <c r="R66" s="239"/>
      <c r="S66" s="18"/>
      <c r="T66" s="79"/>
      <c r="U66" s="80"/>
      <c r="V66" s="81"/>
      <c r="W66" s="80"/>
      <c r="X66" s="82"/>
      <c r="Y66" s="178">
        <v>302750512</v>
      </c>
      <c r="Z66" s="108"/>
      <c r="AA66" s="178">
        <v>46500000</v>
      </c>
      <c r="AB66" s="135"/>
      <c r="AC66" s="136"/>
      <c r="AD66" s="135"/>
      <c r="AE66" s="137"/>
      <c r="AF66" s="137"/>
      <c r="AG66" s="135"/>
      <c r="AH66" s="135"/>
    </row>
    <row r="67" spans="1:35" ht="171" customHeight="1" x14ac:dyDescent="0.35">
      <c r="A67" s="152">
        <v>40</v>
      </c>
      <c r="B67" s="127"/>
      <c r="C67" s="127" t="s">
        <v>241</v>
      </c>
      <c r="D67" s="127" t="s">
        <v>244</v>
      </c>
      <c r="E67" s="148" t="s">
        <v>245</v>
      </c>
      <c r="F67" s="127" t="s">
        <v>59</v>
      </c>
      <c r="G67" s="127">
        <v>1</v>
      </c>
      <c r="H67" s="127" t="s">
        <v>173</v>
      </c>
      <c r="I67" s="127">
        <v>4</v>
      </c>
      <c r="J67" s="127" t="s">
        <v>78</v>
      </c>
      <c r="K67" s="127" t="s">
        <v>62</v>
      </c>
      <c r="L67" s="127" t="s">
        <v>246</v>
      </c>
      <c r="M67" s="236">
        <v>0</v>
      </c>
      <c r="N67" s="236">
        <v>0</v>
      </c>
      <c r="O67" s="257" t="s">
        <v>64</v>
      </c>
      <c r="P67" s="257" t="s">
        <v>65</v>
      </c>
      <c r="Q67" s="262" t="s">
        <v>177</v>
      </c>
      <c r="R67" s="241"/>
      <c r="S67" s="19"/>
      <c r="T67" s="79"/>
      <c r="U67" s="80"/>
      <c r="V67" s="81"/>
      <c r="W67" s="80"/>
      <c r="X67" s="82"/>
      <c r="Y67" s="99"/>
      <c r="Z67" s="85"/>
      <c r="AA67" s="99"/>
      <c r="AB67" s="80"/>
      <c r="AC67" s="84"/>
      <c r="AD67" s="80"/>
      <c r="AE67" s="83"/>
      <c r="AF67" s="83"/>
      <c r="AG67" s="80"/>
      <c r="AH67" s="80"/>
    </row>
    <row r="68" spans="1:35" ht="243" customHeight="1" x14ac:dyDescent="0.35">
      <c r="A68" s="152">
        <v>41</v>
      </c>
      <c r="B68" s="127"/>
      <c r="C68" s="127" t="s">
        <v>56</v>
      </c>
      <c r="D68" s="127">
        <v>80101706</v>
      </c>
      <c r="E68" s="148" t="s">
        <v>247</v>
      </c>
      <c r="F68" s="127" t="s">
        <v>59</v>
      </c>
      <c r="G68" s="127">
        <v>1</v>
      </c>
      <c r="H68" s="127" t="s">
        <v>173</v>
      </c>
      <c r="I68" s="127">
        <v>2</v>
      </c>
      <c r="J68" s="127" t="s">
        <v>126</v>
      </c>
      <c r="K68" s="127" t="s">
        <v>217</v>
      </c>
      <c r="L68" s="127" t="s">
        <v>248</v>
      </c>
      <c r="M68" s="236">
        <v>0</v>
      </c>
      <c r="N68" s="236">
        <v>0</v>
      </c>
      <c r="O68" s="257" t="s">
        <v>64</v>
      </c>
      <c r="P68" s="257" t="s">
        <v>249</v>
      </c>
      <c r="Q68" s="262" t="s">
        <v>66</v>
      </c>
      <c r="R68" s="241"/>
      <c r="S68" s="19"/>
      <c r="T68" s="79"/>
      <c r="U68" s="80"/>
      <c r="V68" s="81"/>
      <c r="W68" s="80"/>
      <c r="X68" s="82"/>
      <c r="Y68" s="99"/>
      <c r="Z68" s="201" t="s">
        <v>250</v>
      </c>
      <c r="AA68" s="99"/>
      <c r="AB68" s="80"/>
      <c r="AC68" s="84"/>
      <c r="AD68" s="80"/>
      <c r="AE68" s="83"/>
      <c r="AF68" s="83"/>
      <c r="AG68" s="80"/>
      <c r="AH68" s="80"/>
      <c r="AI68" s="123"/>
    </row>
    <row r="69" spans="1:35" ht="194.25" customHeight="1" x14ac:dyDescent="0.35">
      <c r="A69" s="139">
        <v>42</v>
      </c>
      <c r="B69" s="104" t="s">
        <v>251</v>
      </c>
      <c r="C69" s="104" t="s">
        <v>252</v>
      </c>
      <c r="D69" s="104">
        <v>80101706</v>
      </c>
      <c r="E69" s="109" t="s">
        <v>253</v>
      </c>
      <c r="F69" s="104" t="s">
        <v>59</v>
      </c>
      <c r="G69" s="104">
        <v>1</v>
      </c>
      <c r="H69" s="104" t="s">
        <v>132</v>
      </c>
      <c r="I69" s="104">
        <v>4</v>
      </c>
      <c r="J69" s="104" t="s">
        <v>126</v>
      </c>
      <c r="K69" s="104" t="s">
        <v>217</v>
      </c>
      <c r="L69" s="104" t="s">
        <v>218</v>
      </c>
      <c r="M69" s="147">
        <v>20759692</v>
      </c>
      <c r="N69" s="147">
        <f>5189923*4</f>
        <v>20759692</v>
      </c>
      <c r="O69" s="252" t="s">
        <v>64</v>
      </c>
      <c r="P69" s="252" t="s">
        <v>65</v>
      </c>
      <c r="Q69" s="259" t="s">
        <v>240</v>
      </c>
      <c r="R69" s="111">
        <v>1</v>
      </c>
      <c r="S69" s="18"/>
      <c r="T69" s="79"/>
      <c r="U69" s="80"/>
      <c r="V69" s="81"/>
      <c r="W69" s="80"/>
      <c r="X69" s="82"/>
      <c r="Y69" s="178">
        <v>20759692</v>
      </c>
      <c r="Z69" s="178">
        <v>-5189923</v>
      </c>
      <c r="AA69" s="178">
        <f>Y69+Z69</f>
        <v>15569769</v>
      </c>
      <c r="AB69" s="188" t="s">
        <v>254</v>
      </c>
      <c r="AC69" s="200" t="s">
        <v>255</v>
      </c>
      <c r="AD69" s="188" t="s">
        <v>256</v>
      </c>
      <c r="AE69" s="189">
        <v>44958</v>
      </c>
      <c r="AF69" s="189">
        <v>45077</v>
      </c>
      <c r="AG69" s="188" t="s">
        <v>257</v>
      </c>
      <c r="AH69" s="188" t="s">
        <v>238</v>
      </c>
    </row>
    <row r="70" spans="1:35" ht="204.75" customHeight="1" x14ac:dyDescent="0.35">
      <c r="A70" s="139">
        <v>43</v>
      </c>
      <c r="B70" s="104" t="s">
        <v>251</v>
      </c>
      <c r="C70" s="104" t="s">
        <v>252</v>
      </c>
      <c r="D70" s="104">
        <v>80101706</v>
      </c>
      <c r="E70" s="109" t="s">
        <v>258</v>
      </c>
      <c r="F70" s="104" t="s">
        <v>59</v>
      </c>
      <c r="G70" s="104">
        <v>1</v>
      </c>
      <c r="H70" s="104" t="s">
        <v>98</v>
      </c>
      <c r="I70" s="104">
        <v>4</v>
      </c>
      <c r="J70" s="104" t="s">
        <v>126</v>
      </c>
      <c r="K70" s="104" t="s">
        <v>217</v>
      </c>
      <c r="L70" s="104" t="s">
        <v>218</v>
      </c>
      <c r="M70" s="147">
        <v>20759692</v>
      </c>
      <c r="N70" s="147">
        <f>5189923*4</f>
        <v>20759692</v>
      </c>
      <c r="O70" s="252" t="s">
        <v>64</v>
      </c>
      <c r="P70" s="252" t="s">
        <v>65</v>
      </c>
      <c r="Q70" s="259" t="s">
        <v>240</v>
      </c>
      <c r="R70" s="111">
        <v>1</v>
      </c>
      <c r="S70" s="18"/>
      <c r="T70" s="79"/>
      <c r="U70" s="80"/>
      <c r="V70" s="81"/>
      <c r="W70" s="80"/>
      <c r="X70" s="82"/>
      <c r="Y70" s="178">
        <v>20759692</v>
      </c>
      <c r="Z70" s="178">
        <v>8995866</v>
      </c>
      <c r="AA70" s="178">
        <f>Y70+Z70</f>
        <v>29755558</v>
      </c>
      <c r="AB70" s="188" t="s">
        <v>259</v>
      </c>
      <c r="AC70" s="200" t="s">
        <v>260</v>
      </c>
      <c r="AD70" s="188" t="s">
        <v>261</v>
      </c>
      <c r="AE70" s="189">
        <v>44963</v>
      </c>
      <c r="AF70" s="189">
        <v>45082</v>
      </c>
      <c r="AG70" s="188" t="s">
        <v>257</v>
      </c>
      <c r="AH70" s="188" t="s">
        <v>238</v>
      </c>
    </row>
    <row r="71" spans="1:35" ht="178.5" customHeight="1" x14ac:dyDescent="0.35">
      <c r="A71" s="139">
        <v>44</v>
      </c>
      <c r="B71" s="104" t="s">
        <v>251</v>
      </c>
      <c r="C71" s="104" t="s">
        <v>252</v>
      </c>
      <c r="D71" s="104">
        <v>80101706</v>
      </c>
      <c r="E71" s="109" t="s">
        <v>262</v>
      </c>
      <c r="F71" s="104" t="s">
        <v>59</v>
      </c>
      <c r="G71" s="104">
        <v>1</v>
      </c>
      <c r="H71" s="104" t="s">
        <v>105</v>
      </c>
      <c r="I71" s="104">
        <v>4</v>
      </c>
      <c r="J71" s="104" t="s">
        <v>126</v>
      </c>
      <c r="K71" s="104" t="s">
        <v>217</v>
      </c>
      <c r="L71" s="104" t="s">
        <v>218</v>
      </c>
      <c r="M71" s="147">
        <v>20759692</v>
      </c>
      <c r="N71" s="147">
        <f>5189923*4</f>
        <v>20759692</v>
      </c>
      <c r="O71" s="252" t="s">
        <v>64</v>
      </c>
      <c r="P71" s="252" t="s">
        <v>65</v>
      </c>
      <c r="Q71" s="259" t="s">
        <v>240</v>
      </c>
      <c r="R71" s="111">
        <v>1</v>
      </c>
      <c r="S71" s="18"/>
      <c r="T71" s="79"/>
      <c r="U71" s="80"/>
      <c r="V71" s="81"/>
      <c r="W71" s="80"/>
      <c r="X71" s="82"/>
      <c r="Y71" s="178">
        <v>18683723</v>
      </c>
      <c r="Z71" s="178">
        <v>5189923</v>
      </c>
      <c r="AA71" s="178">
        <f>Y71+Z71</f>
        <v>23873646</v>
      </c>
      <c r="AB71" s="135"/>
      <c r="AC71" s="136"/>
      <c r="AD71" s="135"/>
      <c r="AE71" s="137"/>
      <c r="AF71" s="137"/>
      <c r="AG71" s="135"/>
      <c r="AH71" s="135"/>
    </row>
    <row r="72" spans="1:35" ht="242.25" customHeight="1" x14ac:dyDescent="0.35">
      <c r="A72" s="152">
        <v>45</v>
      </c>
      <c r="B72" s="127" t="s">
        <v>263</v>
      </c>
      <c r="C72" s="127" t="s">
        <v>264</v>
      </c>
      <c r="D72" s="127">
        <v>80101706</v>
      </c>
      <c r="E72" s="148" t="s">
        <v>265</v>
      </c>
      <c r="F72" s="127" t="s">
        <v>59</v>
      </c>
      <c r="G72" s="127">
        <v>1</v>
      </c>
      <c r="H72" s="127" t="s">
        <v>71</v>
      </c>
      <c r="I72" s="127">
        <v>2</v>
      </c>
      <c r="J72" s="127" t="s">
        <v>126</v>
      </c>
      <c r="K72" s="127" t="s">
        <v>217</v>
      </c>
      <c r="L72" s="127" t="s">
        <v>266</v>
      </c>
      <c r="M72" s="236">
        <v>0</v>
      </c>
      <c r="N72" s="236">
        <v>0</v>
      </c>
      <c r="O72" s="257" t="s">
        <v>64</v>
      </c>
      <c r="P72" s="257" t="s">
        <v>65</v>
      </c>
      <c r="Q72" s="262" t="s">
        <v>267</v>
      </c>
      <c r="R72" s="111">
        <v>1</v>
      </c>
      <c r="S72" s="18"/>
      <c r="T72" s="203">
        <v>129</v>
      </c>
      <c r="U72" s="80"/>
      <c r="V72" s="81"/>
      <c r="W72" s="80"/>
      <c r="X72" s="82"/>
      <c r="Y72" s="197"/>
      <c r="Z72" s="73"/>
      <c r="AA72" s="197"/>
      <c r="AB72" s="80"/>
      <c r="AC72" s="84"/>
      <c r="AD72" s="80"/>
      <c r="AE72" s="83"/>
      <c r="AF72" s="83"/>
      <c r="AG72" s="80"/>
      <c r="AH72" s="80"/>
    </row>
    <row r="73" spans="1:35" ht="90.75" customHeight="1" x14ac:dyDescent="0.35">
      <c r="A73" s="139">
        <v>46</v>
      </c>
      <c r="B73" s="104" t="s">
        <v>263</v>
      </c>
      <c r="C73" s="104" t="s">
        <v>264</v>
      </c>
      <c r="D73" s="104">
        <v>80101706</v>
      </c>
      <c r="E73" s="109" t="s">
        <v>268</v>
      </c>
      <c r="F73" s="104" t="s">
        <v>59</v>
      </c>
      <c r="G73" s="104">
        <v>1</v>
      </c>
      <c r="H73" s="104" t="s">
        <v>98</v>
      </c>
      <c r="I73" s="104">
        <v>4</v>
      </c>
      <c r="J73" s="104" t="s">
        <v>126</v>
      </c>
      <c r="K73" s="104" t="s">
        <v>217</v>
      </c>
      <c r="L73" s="104" t="s">
        <v>266</v>
      </c>
      <c r="M73" s="147">
        <v>32000000</v>
      </c>
      <c r="N73" s="147">
        <v>32000000</v>
      </c>
      <c r="O73" s="252" t="s">
        <v>64</v>
      </c>
      <c r="P73" s="252" t="s">
        <v>65</v>
      </c>
      <c r="Q73" s="259" t="s">
        <v>267</v>
      </c>
      <c r="R73" s="111">
        <v>1</v>
      </c>
      <c r="S73" s="18"/>
      <c r="T73" s="79"/>
      <c r="U73" s="80"/>
      <c r="V73" s="81"/>
      <c r="W73" s="80"/>
      <c r="X73" s="82"/>
      <c r="Y73" s="178">
        <v>27962036</v>
      </c>
      <c r="Z73" s="178">
        <v>10252747</v>
      </c>
      <c r="AA73" s="178">
        <f>Y73+Z73</f>
        <v>38214783</v>
      </c>
      <c r="AB73" s="188" t="s">
        <v>269</v>
      </c>
      <c r="AC73" s="188" t="s">
        <v>270</v>
      </c>
      <c r="AD73" s="188" t="s">
        <v>271</v>
      </c>
      <c r="AE73" s="188">
        <v>44970</v>
      </c>
      <c r="AF73" s="188">
        <v>45088</v>
      </c>
      <c r="AG73" s="188" t="s">
        <v>272</v>
      </c>
      <c r="AH73" s="188" t="s">
        <v>273</v>
      </c>
    </row>
    <row r="74" spans="1:35" ht="150.75" customHeight="1" x14ac:dyDescent="0.35">
      <c r="A74" s="139">
        <v>47</v>
      </c>
      <c r="B74" s="104" t="s">
        <v>263</v>
      </c>
      <c r="C74" s="104" t="s">
        <v>274</v>
      </c>
      <c r="D74" s="104">
        <v>80101706</v>
      </c>
      <c r="E74" s="109" t="s">
        <v>275</v>
      </c>
      <c r="F74" s="104" t="s">
        <v>59</v>
      </c>
      <c r="G74" s="104">
        <v>1</v>
      </c>
      <c r="H74" s="104" t="s">
        <v>98</v>
      </c>
      <c r="I74" s="104">
        <v>4</v>
      </c>
      <c r="J74" s="104" t="s">
        <v>126</v>
      </c>
      <c r="K74" s="104" t="s">
        <v>217</v>
      </c>
      <c r="L74" s="104" t="s">
        <v>266</v>
      </c>
      <c r="M74" s="147">
        <v>34000000</v>
      </c>
      <c r="N74" s="147">
        <v>34000000</v>
      </c>
      <c r="O74" s="252" t="s">
        <v>64</v>
      </c>
      <c r="P74" s="252" t="s">
        <v>65</v>
      </c>
      <c r="Q74" s="259" t="s">
        <v>276</v>
      </c>
      <c r="R74" s="111">
        <v>1</v>
      </c>
      <c r="S74" s="18"/>
      <c r="T74" s="79"/>
      <c r="U74" s="80"/>
      <c r="V74" s="81"/>
      <c r="W74" s="80"/>
      <c r="X74" s="82"/>
      <c r="Y74" s="178">
        <v>34000000</v>
      </c>
      <c r="Z74" s="178">
        <v>3400000</v>
      </c>
      <c r="AA74" s="178">
        <f>Y74+Z74</f>
        <v>37400000</v>
      </c>
      <c r="AB74" s="188" t="s">
        <v>277</v>
      </c>
      <c r="AC74" s="200" t="s">
        <v>278</v>
      </c>
      <c r="AD74" s="188" t="s">
        <v>279</v>
      </c>
      <c r="AE74" s="189">
        <v>44974</v>
      </c>
      <c r="AF74" s="189">
        <v>45094</v>
      </c>
      <c r="AG74" s="188" t="s">
        <v>280</v>
      </c>
      <c r="AH74" s="188" t="s">
        <v>281</v>
      </c>
    </row>
    <row r="75" spans="1:35" ht="90.75" customHeight="1" x14ac:dyDescent="0.35">
      <c r="A75" s="139">
        <v>48</v>
      </c>
      <c r="B75" s="104" t="s">
        <v>282</v>
      </c>
      <c r="C75" s="104" t="s">
        <v>264</v>
      </c>
      <c r="D75" s="104">
        <v>80101706</v>
      </c>
      <c r="E75" s="109" t="s">
        <v>283</v>
      </c>
      <c r="F75" s="104" t="s">
        <v>59</v>
      </c>
      <c r="G75" s="104">
        <v>1</v>
      </c>
      <c r="H75" s="104" t="s">
        <v>208</v>
      </c>
      <c r="I75" s="104">
        <v>9</v>
      </c>
      <c r="J75" s="104" t="s">
        <v>126</v>
      </c>
      <c r="K75" s="104" t="s">
        <v>217</v>
      </c>
      <c r="L75" s="104" t="s">
        <v>266</v>
      </c>
      <c r="M75" s="147">
        <v>81979605</v>
      </c>
      <c r="N75" s="147">
        <v>81979605</v>
      </c>
      <c r="O75" s="252" t="s">
        <v>64</v>
      </c>
      <c r="P75" s="252" t="s">
        <v>65</v>
      </c>
      <c r="Q75" s="259" t="s">
        <v>267</v>
      </c>
      <c r="R75" s="111">
        <v>1</v>
      </c>
      <c r="S75" s="18"/>
      <c r="T75" s="79"/>
      <c r="U75" s="80"/>
      <c r="V75" s="81"/>
      <c r="W75" s="80"/>
      <c r="X75" s="82"/>
      <c r="Y75" s="178">
        <v>72567131</v>
      </c>
      <c r="Z75" s="178"/>
      <c r="AA75" s="178">
        <f t="shared" ref="AA75:AA84" si="0">Y75+Z75</f>
        <v>72567131</v>
      </c>
      <c r="AB75" s="135"/>
      <c r="AC75" s="136"/>
      <c r="AD75" s="135"/>
      <c r="AE75" s="137"/>
      <c r="AF75" s="137"/>
      <c r="AG75" s="135"/>
      <c r="AH75" s="135"/>
    </row>
    <row r="76" spans="1:35" ht="90.75" customHeight="1" x14ac:dyDescent="0.35">
      <c r="A76" s="139">
        <v>49</v>
      </c>
      <c r="B76" s="104" t="s">
        <v>263</v>
      </c>
      <c r="C76" s="104" t="s">
        <v>264</v>
      </c>
      <c r="D76" s="104">
        <v>80101706</v>
      </c>
      <c r="E76" s="109" t="s">
        <v>284</v>
      </c>
      <c r="F76" s="104" t="s">
        <v>59</v>
      </c>
      <c r="G76" s="104">
        <v>1</v>
      </c>
      <c r="H76" s="104" t="s">
        <v>98</v>
      </c>
      <c r="I76" s="104">
        <v>10</v>
      </c>
      <c r="J76" s="104" t="s">
        <v>126</v>
      </c>
      <c r="K76" s="104" t="s">
        <v>217</v>
      </c>
      <c r="L76" s="104" t="s">
        <v>266</v>
      </c>
      <c r="M76" s="147">
        <v>81026350</v>
      </c>
      <c r="N76" s="147">
        <v>81026350</v>
      </c>
      <c r="O76" s="252" t="s">
        <v>64</v>
      </c>
      <c r="P76" s="252" t="s">
        <v>65</v>
      </c>
      <c r="Q76" s="259" t="s">
        <v>267</v>
      </c>
      <c r="R76" s="111">
        <v>1</v>
      </c>
      <c r="S76" s="18"/>
      <c r="T76" s="79"/>
      <c r="U76" s="80"/>
      <c r="V76" s="81"/>
      <c r="W76" s="80"/>
      <c r="X76" s="82"/>
      <c r="Y76" s="178">
        <v>81026350</v>
      </c>
      <c r="Z76" s="178"/>
      <c r="AA76" s="178">
        <f t="shared" si="0"/>
        <v>81026350</v>
      </c>
      <c r="AB76" s="188" t="s">
        <v>285</v>
      </c>
      <c r="AC76" s="200" t="s">
        <v>286</v>
      </c>
      <c r="AD76" s="188" t="s">
        <v>287</v>
      </c>
      <c r="AE76" s="189">
        <v>44981</v>
      </c>
      <c r="AF76" s="189">
        <v>45278</v>
      </c>
      <c r="AG76" s="188" t="s">
        <v>272</v>
      </c>
      <c r="AH76" s="188" t="s">
        <v>273</v>
      </c>
    </row>
    <row r="77" spans="1:35" ht="90.75" customHeight="1" x14ac:dyDescent="0.35">
      <c r="A77" s="139">
        <v>50</v>
      </c>
      <c r="B77" s="104" t="s">
        <v>263</v>
      </c>
      <c r="C77" s="104" t="s">
        <v>264</v>
      </c>
      <c r="D77" s="104">
        <v>80101706</v>
      </c>
      <c r="E77" s="109" t="s">
        <v>288</v>
      </c>
      <c r="F77" s="104" t="s">
        <v>59</v>
      </c>
      <c r="G77" s="104">
        <v>1</v>
      </c>
      <c r="H77" s="104" t="s">
        <v>132</v>
      </c>
      <c r="I77" s="104">
        <v>11</v>
      </c>
      <c r="J77" s="104" t="s">
        <v>126</v>
      </c>
      <c r="K77" s="104" t="s">
        <v>217</v>
      </c>
      <c r="L77" s="104" t="s">
        <v>266</v>
      </c>
      <c r="M77" s="147">
        <v>55969760</v>
      </c>
      <c r="N77" s="147">
        <v>55969760</v>
      </c>
      <c r="O77" s="252" t="s">
        <v>64</v>
      </c>
      <c r="P77" s="252" t="s">
        <v>65</v>
      </c>
      <c r="Q77" s="259" t="s">
        <v>267</v>
      </c>
      <c r="R77" s="111">
        <v>1</v>
      </c>
      <c r="S77" s="18"/>
      <c r="T77" s="79"/>
      <c r="U77" s="80"/>
      <c r="V77" s="81"/>
      <c r="W77" s="80"/>
      <c r="X77" s="82"/>
      <c r="Y77" s="178">
        <v>20352640</v>
      </c>
      <c r="Z77" s="178">
        <v>10176320</v>
      </c>
      <c r="AA77" s="178">
        <f t="shared" si="0"/>
        <v>30528960</v>
      </c>
      <c r="AB77" s="188" t="s">
        <v>289</v>
      </c>
      <c r="AC77" s="200" t="s">
        <v>290</v>
      </c>
      <c r="AD77" s="188" t="s">
        <v>291</v>
      </c>
      <c r="AE77" s="189">
        <v>44957</v>
      </c>
      <c r="AF77" s="189">
        <v>45071</v>
      </c>
      <c r="AG77" s="188" t="s">
        <v>292</v>
      </c>
      <c r="AH77" s="188" t="s">
        <v>273</v>
      </c>
    </row>
    <row r="78" spans="1:35" ht="90.75" customHeight="1" x14ac:dyDescent="0.35">
      <c r="A78" s="139">
        <v>51</v>
      </c>
      <c r="B78" s="104" t="s">
        <v>282</v>
      </c>
      <c r="C78" s="104" t="s">
        <v>264</v>
      </c>
      <c r="D78" s="104">
        <v>80101706</v>
      </c>
      <c r="E78" s="109" t="s">
        <v>293</v>
      </c>
      <c r="F78" s="104" t="s">
        <v>59</v>
      </c>
      <c r="G78" s="104">
        <v>1</v>
      </c>
      <c r="H78" s="104" t="s">
        <v>208</v>
      </c>
      <c r="I78" s="104">
        <v>4</v>
      </c>
      <c r="J78" s="104" t="s">
        <v>126</v>
      </c>
      <c r="K78" s="104" t="s">
        <v>217</v>
      </c>
      <c r="L78" s="104" t="s">
        <v>266</v>
      </c>
      <c r="M78" s="147">
        <v>18360000</v>
      </c>
      <c r="N78" s="147">
        <v>18360000</v>
      </c>
      <c r="O78" s="252" t="s">
        <v>64</v>
      </c>
      <c r="P78" s="252" t="s">
        <v>65</v>
      </c>
      <c r="Q78" s="259" t="s">
        <v>267</v>
      </c>
      <c r="R78" s="111">
        <v>1</v>
      </c>
      <c r="S78" s="18"/>
      <c r="T78" s="79"/>
      <c r="U78" s="80"/>
      <c r="V78" s="81"/>
      <c r="W78" s="80"/>
      <c r="X78" s="82"/>
      <c r="Y78" s="178">
        <v>13668000</v>
      </c>
      <c r="Z78" s="178">
        <v>-408000</v>
      </c>
      <c r="AA78" s="178">
        <f t="shared" si="0"/>
        <v>13260000</v>
      </c>
      <c r="AB78" s="135"/>
      <c r="AC78" s="136"/>
      <c r="AD78" s="135"/>
      <c r="AE78" s="137"/>
      <c r="AF78" s="137"/>
      <c r="AG78" s="135"/>
      <c r="AH78" s="135"/>
    </row>
    <row r="79" spans="1:35" ht="90.75" customHeight="1" x14ac:dyDescent="0.35">
      <c r="A79" s="139">
        <v>52</v>
      </c>
      <c r="B79" s="104" t="s">
        <v>282</v>
      </c>
      <c r="C79" s="104" t="s">
        <v>264</v>
      </c>
      <c r="D79" s="104">
        <v>80101706</v>
      </c>
      <c r="E79" s="109" t="s">
        <v>294</v>
      </c>
      <c r="F79" s="104" t="s">
        <v>59</v>
      </c>
      <c r="G79" s="104">
        <v>1</v>
      </c>
      <c r="H79" s="104" t="s">
        <v>98</v>
      </c>
      <c r="I79" s="104">
        <v>4</v>
      </c>
      <c r="J79" s="104" t="s">
        <v>126</v>
      </c>
      <c r="K79" s="104" t="s">
        <v>217</v>
      </c>
      <c r="L79" s="104" t="s">
        <v>266</v>
      </c>
      <c r="M79" s="147">
        <v>32410540</v>
      </c>
      <c r="N79" s="147">
        <v>32410540</v>
      </c>
      <c r="O79" s="252" t="s">
        <v>64</v>
      </c>
      <c r="P79" s="252" t="s">
        <v>65</v>
      </c>
      <c r="Q79" s="259" t="s">
        <v>267</v>
      </c>
      <c r="R79" s="111">
        <v>1</v>
      </c>
      <c r="S79" s="18"/>
      <c r="T79" s="79"/>
      <c r="U79" s="80"/>
      <c r="V79" s="81"/>
      <c r="W79" s="80"/>
      <c r="X79" s="82"/>
      <c r="Y79" s="178">
        <v>32410540</v>
      </c>
      <c r="Z79" s="178">
        <v>-1080351.17</v>
      </c>
      <c r="AA79" s="178">
        <f t="shared" si="0"/>
        <v>31330188.829999998</v>
      </c>
      <c r="AB79" s="135"/>
      <c r="AC79" s="136"/>
      <c r="AD79" s="135"/>
      <c r="AE79" s="137"/>
      <c r="AF79" s="137"/>
      <c r="AG79" s="135"/>
      <c r="AH79" s="135"/>
    </row>
    <row r="80" spans="1:35" ht="120" customHeight="1" x14ac:dyDescent="0.35">
      <c r="A80" s="139">
        <v>53</v>
      </c>
      <c r="B80" s="104" t="s">
        <v>282</v>
      </c>
      <c r="C80" s="104" t="s">
        <v>264</v>
      </c>
      <c r="D80" s="104">
        <v>80101706</v>
      </c>
      <c r="E80" s="109" t="s">
        <v>295</v>
      </c>
      <c r="F80" s="104" t="s">
        <v>59</v>
      </c>
      <c r="G80" s="104">
        <v>1</v>
      </c>
      <c r="H80" s="104" t="s">
        <v>105</v>
      </c>
      <c r="I80" s="104">
        <v>10</v>
      </c>
      <c r="J80" s="104" t="s">
        <v>126</v>
      </c>
      <c r="K80" s="104" t="s">
        <v>217</v>
      </c>
      <c r="L80" s="104" t="s">
        <v>266</v>
      </c>
      <c r="M80" s="147">
        <v>49399590</v>
      </c>
      <c r="N80" s="147">
        <v>49399590</v>
      </c>
      <c r="O80" s="252" t="s">
        <v>64</v>
      </c>
      <c r="P80" s="252" t="s">
        <v>65</v>
      </c>
      <c r="Q80" s="259" t="s">
        <v>267</v>
      </c>
      <c r="R80" s="111">
        <v>1</v>
      </c>
      <c r="S80" s="18"/>
      <c r="T80" s="79"/>
      <c r="U80" s="80"/>
      <c r="V80" s="81"/>
      <c r="W80" s="80"/>
      <c r="X80" s="82"/>
      <c r="Y80" s="178">
        <v>63613623</v>
      </c>
      <c r="Z80" s="178">
        <v>-21204541</v>
      </c>
      <c r="AA80" s="178">
        <f t="shared" si="0"/>
        <v>42409082</v>
      </c>
      <c r="AB80" s="135"/>
      <c r="AC80" s="136"/>
      <c r="AD80" s="135"/>
      <c r="AE80" s="137"/>
      <c r="AF80" s="137"/>
      <c r="AG80" s="135"/>
      <c r="AH80" s="135"/>
    </row>
    <row r="81" spans="1:34" ht="120" customHeight="1" x14ac:dyDescent="0.35">
      <c r="A81" s="139">
        <v>53</v>
      </c>
      <c r="B81" s="172" t="s">
        <v>282</v>
      </c>
      <c r="C81" s="172" t="s">
        <v>264</v>
      </c>
      <c r="D81" s="172">
        <v>80101706</v>
      </c>
      <c r="E81" s="173" t="s">
        <v>296</v>
      </c>
      <c r="F81" s="172" t="s">
        <v>59</v>
      </c>
      <c r="G81" s="172">
        <v>1</v>
      </c>
      <c r="H81" s="172" t="s">
        <v>105</v>
      </c>
      <c r="I81" s="172">
        <v>10</v>
      </c>
      <c r="J81" s="172" t="s">
        <v>126</v>
      </c>
      <c r="K81" s="172" t="s">
        <v>217</v>
      </c>
      <c r="L81" s="172" t="s">
        <v>266</v>
      </c>
      <c r="M81" s="219">
        <v>20505490</v>
      </c>
      <c r="N81" s="219">
        <v>20505490</v>
      </c>
      <c r="O81" s="252" t="s">
        <v>64</v>
      </c>
      <c r="P81" s="252" t="s">
        <v>65</v>
      </c>
      <c r="Q81" s="259" t="s">
        <v>267</v>
      </c>
      <c r="R81" s="111"/>
      <c r="S81" s="18"/>
      <c r="T81" s="79"/>
      <c r="U81" s="80"/>
      <c r="V81" s="81"/>
      <c r="W81" s="80"/>
      <c r="X81" s="82"/>
      <c r="Y81" s="178">
        <v>20505490</v>
      </c>
      <c r="Z81" s="178"/>
      <c r="AA81" s="178">
        <f t="shared" si="0"/>
        <v>20505490</v>
      </c>
      <c r="AB81" s="135"/>
      <c r="AC81" s="136"/>
      <c r="AD81" s="135"/>
      <c r="AE81" s="137"/>
      <c r="AF81" s="137"/>
      <c r="AG81" s="135"/>
      <c r="AH81" s="135"/>
    </row>
    <row r="82" spans="1:34" ht="90.75" customHeight="1" x14ac:dyDescent="0.35">
      <c r="A82" s="139">
        <v>54</v>
      </c>
      <c r="B82" s="104" t="s">
        <v>263</v>
      </c>
      <c r="C82" s="104" t="s">
        <v>264</v>
      </c>
      <c r="D82" s="104">
        <v>80101706</v>
      </c>
      <c r="E82" s="109" t="s">
        <v>297</v>
      </c>
      <c r="F82" s="104" t="s">
        <v>59</v>
      </c>
      <c r="G82" s="104">
        <v>1</v>
      </c>
      <c r="H82" s="104" t="s">
        <v>71</v>
      </c>
      <c r="I82" s="104">
        <v>7</v>
      </c>
      <c r="J82" s="104" t="s">
        <v>126</v>
      </c>
      <c r="K82" s="104" t="s">
        <v>217</v>
      </c>
      <c r="L82" s="104" t="s">
        <v>266</v>
      </c>
      <c r="M82" s="147">
        <v>50231000</v>
      </c>
      <c r="N82" s="147">
        <v>50231000</v>
      </c>
      <c r="O82" s="252" t="s">
        <v>64</v>
      </c>
      <c r="P82" s="252" t="s">
        <v>65</v>
      </c>
      <c r="Q82" s="259" t="s">
        <v>267</v>
      </c>
      <c r="R82" s="111">
        <v>1</v>
      </c>
      <c r="S82" s="18"/>
      <c r="T82" s="79"/>
      <c r="U82" s="80"/>
      <c r="V82" s="81"/>
      <c r="W82" s="80"/>
      <c r="X82" s="82"/>
      <c r="Y82" s="178">
        <v>50230999</v>
      </c>
      <c r="Z82" s="178"/>
      <c r="AA82" s="178">
        <f t="shared" si="0"/>
        <v>50230999</v>
      </c>
      <c r="AB82" s="135"/>
      <c r="AC82" s="136"/>
      <c r="AD82" s="135"/>
      <c r="AE82" s="137"/>
      <c r="AF82" s="137"/>
      <c r="AG82" s="135"/>
      <c r="AH82" s="135"/>
    </row>
    <row r="83" spans="1:34" ht="90.75" customHeight="1" x14ac:dyDescent="0.35">
      <c r="A83" s="139">
        <v>55</v>
      </c>
      <c r="B83" s="104" t="s">
        <v>282</v>
      </c>
      <c r="C83" s="104" t="s">
        <v>264</v>
      </c>
      <c r="D83" s="104">
        <v>80101706</v>
      </c>
      <c r="E83" s="109" t="s">
        <v>298</v>
      </c>
      <c r="F83" s="104" t="s">
        <v>59</v>
      </c>
      <c r="G83" s="104">
        <v>1</v>
      </c>
      <c r="H83" s="104" t="s">
        <v>98</v>
      </c>
      <c r="I83" s="104">
        <v>10</v>
      </c>
      <c r="J83" s="104" t="s">
        <v>126</v>
      </c>
      <c r="K83" s="104" t="s">
        <v>217</v>
      </c>
      <c r="L83" s="104" t="s">
        <v>266</v>
      </c>
      <c r="M83" s="147">
        <v>85792610</v>
      </c>
      <c r="N83" s="147">
        <v>85792610</v>
      </c>
      <c r="O83" s="252" t="s">
        <v>64</v>
      </c>
      <c r="P83" s="252" t="s">
        <v>65</v>
      </c>
      <c r="Q83" s="259" t="s">
        <v>267</v>
      </c>
      <c r="R83" s="111">
        <v>1</v>
      </c>
      <c r="S83" s="18"/>
      <c r="T83" s="79"/>
      <c r="U83" s="80"/>
      <c r="V83" s="81"/>
      <c r="W83" s="80"/>
      <c r="X83" s="82"/>
      <c r="Y83" s="178">
        <v>80073103</v>
      </c>
      <c r="Z83" s="178"/>
      <c r="AA83" s="178">
        <f t="shared" si="0"/>
        <v>80073103</v>
      </c>
      <c r="AB83" s="135"/>
      <c r="AC83" s="136"/>
      <c r="AD83" s="135"/>
      <c r="AE83" s="137"/>
      <c r="AF83" s="137"/>
      <c r="AG83" s="135"/>
      <c r="AH83" s="135"/>
    </row>
    <row r="84" spans="1:34" ht="90.75" customHeight="1" x14ac:dyDescent="0.35">
      <c r="A84" s="139">
        <v>56</v>
      </c>
      <c r="B84" s="104" t="s">
        <v>282</v>
      </c>
      <c r="C84" s="104" t="s">
        <v>264</v>
      </c>
      <c r="D84" s="104">
        <v>80101706</v>
      </c>
      <c r="E84" s="109" t="s">
        <v>299</v>
      </c>
      <c r="F84" s="104" t="s">
        <v>59</v>
      </c>
      <c r="G84" s="104">
        <v>1</v>
      </c>
      <c r="H84" s="104" t="s">
        <v>98</v>
      </c>
      <c r="I84" s="104">
        <v>10</v>
      </c>
      <c r="J84" s="104" t="s">
        <v>126</v>
      </c>
      <c r="K84" s="104" t="s">
        <v>217</v>
      </c>
      <c r="L84" s="104" t="s">
        <v>266</v>
      </c>
      <c r="M84" s="147">
        <v>56073600</v>
      </c>
      <c r="N84" s="147">
        <v>56073600</v>
      </c>
      <c r="O84" s="252" t="s">
        <v>64</v>
      </c>
      <c r="P84" s="252" t="s">
        <v>65</v>
      </c>
      <c r="Q84" s="259" t="s">
        <v>267</v>
      </c>
      <c r="R84" s="111">
        <v>1</v>
      </c>
      <c r="S84" s="18"/>
      <c r="T84" s="79"/>
      <c r="U84" s="80"/>
      <c r="V84" s="81"/>
      <c r="W84" s="80"/>
      <c r="X84" s="82"/>
      <c r="Y84" s="178">
        <v>22429440</v>
      </c>
      <c r="Z84" s="178">
        <v>1869120</v>
      </c>
      <c r="AA84" s="178">
        <f t="shared" si="0"/>
        <v>24298560</v>
      </c>
      <c r="AB84" s="188" t="s">
        <v>300</v>
      </c>
      <c r="AC84" s="200" t="s">
        <v>270</v>
      </c>
      <c r="AD84" s="188" t="s">
        <v>301</v>
      </c>
      <c r="AE84" s="189">
        <v>44970</v>
      </c>
      <c r="AF84" s="189">
        <v>45088</v>
      </c>
      <c r="AG84" s="188" t="s">
        <v>272</v>
      </c>
      <c r="AH84" s="188" t="s">
        <v>273</v>
      </c>
    </row>
    <row r="85" spans="1:34" ht="120" customHeight="1" x14ac:dyDescent="0.35">
      <c r="A85" s="269">
        <v>57</v>
      </c>
      <c r="B85" s="156" t="s">
        <v>302</v>
      </c>
      <c r="C85" s="156" t="s">
        <v>264</v>
      </c>
      <c r="D85" s="156" t="s">
        <v>303</v>
      </c>
      <c r="E85" s="157" t="s">
        <v>304</v>
      </c>
      <c r="F85" s="156" t="s">
        <v>59</v>
      </c>
      <c r="G85" s="156">
        <v>1</v>
      </c>
      <c r="H85" s="156" t="s">
        <v>87</v>
      </c>
      <c r="I85" s="156">
        <v>12</v>
      </c>
      <c r="J85" s="156" t="s">
        <v>78</v>
      </c>
      <c r="K85" s="156" t="s">
        <v>217</v>
      </c>
      <c r="L85" s="156" t="s">
        <v>266</v>
      </c>
      <c r="M85" s="234">
        <v>0</v>
      </c>
      <c r="N85" s="234">
        <v>0</v>
      </c>
      <c r="O85" s="260" t="s">
        <v>64</v>
      </c>
      <c r="P85" s="260" t="s">
        <v>65</v>
      </c>
      <c r="Q85" s="261" t="s">
        <v>267</v>
      </c>
      <c r="R85" s="239"/>
      <c r="S85" s="18"/>
      <c r="T85" s="79"/>
      <c r="U85" s="80"/>
      <c r="V85" s="81"/>
      <c r="W85" s="80"/>
      <c r="X85" s="82"/>
      <c r="Y85" s="99"/>
      <c r="Z85" s="178"/>
      <c r="AA85" s="122"/>
      <c r="AB85" s="80"/>
      <c r="AC85" s="84"/>
      <c r="AD85" s="80"/>
      <c r="AE85" s="83"/>
      <c r="AF85" s="83"/>
      <c r="AG85" s="80"/>
      <c r="AH85" s="80"/>
    </row>
    <row r="86" spans="1:34" ht="90.75" customHeight="1" x14ac:dyDescent="0.35">
      <c r="A86" s="139">
        <v>58</v>
      </c>
      <c r="B86" s="104" t="s">
        <v>302</v>
      </c>
      <c r="C86" s="104" t="s">
        <v>264</v>
      </c>
      <c r="D86" s="104" t="s">
        <v>305</v>
      </c>
      <c r="E86" s="109" t="s">
        <v>306</v>
      </c>
      <c r="F86" s="104" t="s">
        <v>59</v>
      </c>
      <c r="G86" s="104">
        <v>1</v>
      </c>
      <c r="H86" s="104" t="s">
        <v>307</v>
      </c>
      <c r="I86" s="104">
        <v>12</v>
      </c>
      <c r="J86" s="104" t="s">
        <v>126</v>
      </c>
      <c r="K86" s="104" t="s">
        <v>217</v>
      </c>
      <c r="L86" s="104" t="s">
        <v>266</v>
      </c>
      <c r="M86" s="147">
        <v>50000000</v>
      </c>
      <c r="N86" s="147">
        <v>50000000</v>
      </c>
      <c r="O86" s="252" t="s">
        <v>64</v>
      </c>
      <c r="P86" s="252" t="s">
        <v>65</v>
      </c>
      <c r="Q86" s="259" t="s">
        <v>267</v>
      </c>
      <c r="R86" s="239"/>
      <c r="S86" s="18"/>
      <c r="T86" s="185" t="s">
        <v>308</v>
      </c>
      <c r="U86" s="186" t="s">
        <v>309</v>
      </c>
      <c r="V86" s="186">
        <v>45107</v>
      </c>
      <c r="W86" s="186" t="s">
        <v>310</v>
      </c>
      <c r="X86" s="186" t="s">
        <v>311</v>
      </c>
      <c r="Y86" s="178">
        <v>36536600</v>
      </c>
      <c r="Z86" s="178"/>
      <c r="AA86" s="178">
        <f t="shared" ref="AA86:AA88" si="1">Y86+Z86</f>
        <v>36536600</v>
      </c>
      <c r="AB86" s="200"/>
      <c r="AC86" s="188"/>
      <c r="AD86" s="189"/>
      <c r="AE86" s="189"/>
      <c r="AF86" s="190"/>
      <c r="AG86" s="188"/>
      <c r="AH86" s="188"/>
    </row>
    <row r="87" spans="1:34" ht="90.75" customHeight="1" x14ac:dyDescent="0.35">
      <c r="A87" s="139">
        <v>59</v>
      </c>
      <c r="B87" s="104" t="s">
        <v>302</v>
      </c>
      <c r="C87" s="104" t="s">
        <v>264</v>
      </c>
      <c r="D87" s="104" t="s">
        <v>312</v>
      </c>
      <c r="E87" s="109" t="s">
        <v>313</v>
      </c>
      <c r="F87" s="104" t="s">
        <v>59</v>
      </c>
      <c r="G87" s="104">
        <v>1</v>
      </c>
      <c r="H87" s="104" t="s">
        <v>95</v>
      </c>
      <c r="I87" s="104">
        <v>15</v>
      </c>
      <c r="J87" s="104" t="s">
        <v>99</v>
      </c>
      <c r="K87" s="104" t="s">
        <v>217</v>
      </c>
      <c r="L87" s="104" t="s">
        <v>266</v>
      </c>
      <c r="M87" s="147">
        <v>77112500</v>
      </c>
      <c r="N87" s="147">
        <v>77112500</v>
      </c>
      <c r="O87" s="252" t="s">
        <v>64</v>
      </c>
      <c r="P87" s="252" t="s">
        <v>65</v>
      </c>
      <c r="Q87" s="259" t="s">
        <v>267</v>
      </c>
      <c r="R87" s="239"/>
      <c r="S87" s="18"/>
      <c r="T87" s="79"/>
      <c r="U87" s="80"/>
      <c r="V87" s="81"/>
      <c r="W87" s="80"/>
      <c r="X87" s="82"/>
      <c r="Y87" s="178">
        <v>52988000</v>
      </c>
      <c r="Z87" s="178"/>
      <c r="AA87" s="178">
        <f t="shared" si="1"/>
        <v>52988000</v>
      </c>
      <c r="AB87" s="80"/>
      <c r="AC87" s="84"/>
      <c r="AD87" s="80"/>
      <c r="AE87" s="83"/>
      <c r="AF87" s="83"/>
      <c r="AG87" s="80"/>
      <c r="AH87" s="80"/>
    </row>
    <row r="88" spans="1:34" ht="90.75" customHeight="1" x14ac:dyDescent="0.35">
      <c r="A88" s="139">
        <v>60</v>
      </c>
      <c r="B88" s="104" t="s">
        <v>302</v>
      </c>
      <c r="C88" s="104" t="s">
        <v>264</v>
      </c>
      <c r="D88" s="104" t="s">
        <v>314</v>
      </c>
      <c r="E88" s="109" t="s">
        <v>315</v>
      </c>
      <c r="F88" s="104" t="s">
        <v>59</v>
      </c>
      <c r="G88" s="104">
        <v>1</v>
      </c>
      <c r="H88" s="104" t="s">
        <v>132</v>
      </c>
      <c r="I88" s="104">
        <v>12</v>
      </c>
      <c r="J88" s="104" t="s">
        <v>78</v>
      </c>
      <c r="K88" s="104" t="s">
        <v>217</v>
      </c>
      <c r="L88" s="104" t="s">
        <v>266</v>
      </c>
      <c r="M88" s="147">
        <v>7000000</v>
      </c>
      <c r="N88" s="147">
        <v>7000000</v>
      </c>
      <c r="O88" s="252" t="s">
        <v>64</v>
      </c>
      <c r="P88" s="252" t="s">
        <v>65</v>
      </c>
      <c r="Q88" s="259" t="s">
        <v>267</v>
      </c>
      <c r="R88" s="239"/>
      <c r="S88" s="18"/>
      <c r="T88" s="79"/>
      <c r="U88" s="80"/>
      <c r="V88" s="81"/>
      <c r="W88" s="80"/>
      <c r="X88" s="82"/>
      <c r="Y88" s="178">
        <v>4000000</v>
      </c>
      <c r="Z88" s="178"/>
      <c r="AA88" s="178">
        <f t="shared" si="1"/>
        <v>4000000</v>
      </c>
      <c r="AB88" s="188" t="s">
        <v>316</v>
      </c>
      <c r="AC88" s="200" t="s">
        <v>317</v>
      </c>
      <c r="AD88" s="188" t="s">
        <v>318</v>
      </c>
      <c r="AE88" s="189">
        <v>44946</v>
      </c>
      <c r="AF88" s="189">
        <v>44961</v>
      </c>
      <c r="AG88" s="188" t="s">
        <v>319</v>
      </c>
      <c r="AH88" s="188" t="s">
        <v>273</v>
      </c>
    </row>
    <row r="89" spans="1:34" ht="168" customHeight="1" x14ac:dyDescent="0.35">
      <c r="A89" s="139">
        <v>61</v>
      </c>
      <c r="B89" s="104" t="s">
        <v>320</v>
      </c>
      <c r="C89" s="104" t="s">
        <v>264</v>
      </c>
      <c r="D89" s="104">
        <v>81112500</v>
      </c>
      <c r="E89" s="109" t="s">
        <v>321</v>
      </c>
      <c r="F89" s="104" t="s">
        <v>59</v>
      </c>
      <c r="G89" s="104">
        <v>1</v>
      </c>
      <c r="H89" s="104" t="s">
        <v>307</v>
      </c>
      <c r="I89" s="104">
        <v>12</v>
      </c>
      <c r="J89" s="104" t="s">
        <v>174</v>
      </c>
      <c r="K89" s="104" t="s">
        <v>217</v>
      </c>
      <c r="L89" s="104" t="s">
        <v>128</v>
      </c>
      <c r="M89" s="147">
        <v>500000000</v>
      </c>
      <c r="N89" s="147">
        <v>500000000</v>
      </c>
      <c r="O89" s="252" t="s">
        <v>64</v>
      </c>
      <c r="P89" s="252" t="s">
        <v>65</v>
      </c>
      <c r="Q89" s="259" t="s">
        <v>143</v>
      </c>
      <c r="R89" s="239"/>
      <c r="S89" s="18"/>
      <c r="T89" s="79"/>
      <c r="U89" s="80"/>
      <c r="V89" s="81"/>
      <c r="W89" s="80"/>
      <c r="X89" s="82"/>
      <c r="Y89" s="219">
        <v>455571289.88</v>
      </c>
      <c r="Z89" s="178"/>
      <c r="AA89" s="219">
        <v>455571289.88</v>
      </c>
      <c r="AB89" s="135"/>
      <c r="AC89" s="136"/>
      <c r="AD89" s="135"/>
      <c r="AE89" s="137"/>
      <c r="AF89" s="137"/>
      <c r="AG89" s="135"/>
      <c r="AH89" s="135"/>
    </row>
    <row r="90" spans="1:34" ht="90.75" customHeight="1" x14ac:dyDescent="0.35">
      <c r="A90" s="139">
        <v>62</v>
      </c>
      <c r="B90" s="104" t="s">
        <v>282</v>
      </c>
      <c r="C90" s="104" t="s">
        <v>264</v>
      </c>
      <c r="D90" s="104">
        <v>81112500</v>
      </c>
      <c r="E90" s="109" t="s">
        <v>322</v>
      </c>
      <c r="F90" s="104" t="s">
        <v>59</v>
      </c>
      <c r="G90" s="104">
        <v>1</v>
      </c>
      <c r="H90" s="104" t="s">
        <v>307</v>
      </c>
      <c r="I90" s="104">
        <v>12</v>
      </c>
      <c r="J90" s="104" t="s">
        <v>174</v>
      </c>
      <c r="K90" s="104" t="s">
        <v>217</v>
      </c>
      <c r="L90" s="104" t="s">
        <v>266</v>
      </c>
      <c r="M90" s="147">
        <v>300000000</v>
      </c>
      <c r="N90" s="147">
        <v>300000000</v>
      </c>
      <c r="O90" s="252" t="s">
        <v>64</v>
      </c>
      <c r="P90" s="252" t="s">
        <v>65</v>
      </c>
      <c r="Q90" s="259" t="s">
        <v>267</v>
      </c>
      <c r="R90" s="239"/>
      <c r="S90" s="18"/>
      <c r="T90" s="79"/>
      <c r="U90" s="80"/>
      <c r="V90" s="81"/>
      <c r="W90" s="80"/>
      <c r="X90" s="82"/>
      <c r="Y90" s="178">
        <v>226803231.52000001</v>
      </c>
      <c r="Z90" s="178"/>
      <c r="AA90" s="178">
        <f t="shared" ref="AA90:AA93" si="2">Y90+Z90</f>
        <v>226803231.52000001</v>
      </c>
      <c r="AB90" s="135"/>
      <c r="AC90" s="136"/>
      <c r="AD90" s="135"/>
      <c r="AE90" s="137"/>
      <c r="AF90" s="137"/>
      <c r="AG90" s="135"/>
      <c r="AH90" s="135"/>
    </row>
    <row r="91" spans="1:34" ht="90.75" customHeight="1" x14ac:dyDescent="0.35">
      <c r="A91" s="139">
        <v>63</v>
      </c>
      <c r="B91" s="104" t="s">
        <v>282</v>
      </c>
      <c r="C91" s="104" t="s">
        <v>264</v>
      </c>
      <c r="D91" s="104" t="s">
        <v>323</v>
      </c>
      <c r="E91" s="109" t="s">
        <v>324</v>
      </c>
      <c r="F91" s="104" t="s">
        <v>59</v>
      </c>
      <c r="G91" s="104">
        <v>1</v>
      </c>
      <c r="H91" s="104" t="s">
        <v>208</v>
      </c>
      <c r="I91" s="104">
        <v>12</v>
      </c>
      <c r="J91" s="104" t="s">
        <v>99</v>
      </c>
      <c r="K91" s="104" t="s">
        <v>217</v>
      </c>
      <c r="L91" s="104" t="s">
        <v>266</v>
      </c>
      <c r="M91" s="147">
        <v>296944857</v>
      </c>
      <c r="N91" s="147">
        <v>296944857</v>
      </c>
      <c r="O91" s="252" t="s">
        <v>64</v>
      </c>
      <c r="P91" s="252" t="s">
        <v>65</v>
      </c>
      <c r="Q91" s="259" t="s">
        <v>267</v>
      </c>
      <c r="R91" s="239"/>
      <c r="S91" s="18"/>
      <c r="T91" s="79"/>
      <c r="U91" s="80"/>
      <c r="V91" s="81"/>
      <c r="W91" s="80"/>
      <c r="X91" s="82"/>
      <c r="Y91" s="178">
        <v>296944857</v>
      </c>
      <c r="Z91" s="178">
        <v>-5631283</v>
      </c>
      <c r="AA91" s="178">
        <f t="shared" si="2"/>
        <v>291313574</v>
      </c>
      <c r="AB91" s="135"/>
      <c r="AC91" s="136"/>
      <c r="AD91" s="135"/>
      <c r="AE91" s="137"/>
      <c r="AF91" s="137"/>
      <c r="AG91" s="135"/>
      <c r="AH91" s="135"/>
    </row>
    <row r="92" spans="1:34" ht="120" customHeight="1" x14ac:dyDescent="0.35">
      <c r="A92" s="139">
        <v>64</v>
      </c>
      <c r="B92" s="104" t="s">
        <v>282</v>
      </c>
      <c r="C92" s="104" t="s">
        <v>264</v>
      </c>
      <c r="D92" s="104" t="s">
        <v>325</v>
      </c>
      <c r="E92" s="109" t="s">
        <v>326</v>
      </c>
      <c r="F92" s="104" t="s">
        <v>59</v>
      </c>
      <c r="G92" s="104">
        <v>1</v>
      </c>
      <c r="H92" s="104" t="s">
        <v>95</v>
      </c>
      <c r="I92" s="104">
        <v>12</v>
      </c>
      <c r="J92" s="104" t="s">
        <v>61</v>
      </c>
      <c r="K92" s="104" t="s">
        <v>217</v>
      </c>
      <c r="L92" s="104" t="s">
        <v>266</v>
      </c>
      <c r="M92" s="147">
        <v>32000000</v>
      </c>
      <c r="N92" s="147">
        <v>32000000</v>
      </c>
      <c r="O92" s="252" t="s">
        <v>64</v>
      </c>
      <c r="P92" s="252" t="s">
        <v>65</v>
      </c>
      <c r="Q92" s="259" t="s">
        <v>267</v>
      </c>
      <c r="R92" s="242"/>
      <c r="S92" s="222"/>
      <c r="T92" s="79"/>
      <c r="U92" s="80"/>
      <c r="V92" s="81"/>
      <c r="W92" s="80"/>
      <c r="X92" s="82"/>
      <c r="Y92" s="178">
        <v>28916400</v>
      </c>
      <c r="Z92" s="178"/>
      <c r="AA92" s="178">
        <f t="shared" si="2"/>
        <v>28916400</v>
      </c>
      <c r="AB92" s="135"/>
      <c r="AC92" s="136"/>
      <c r="AD92" s="135"/>
      <c r="AE92" s="137"/>
      <c r="AF92" s="137"/>
      <c r="AG92" s="135"/>
      <c r="AH92" s="135"/>
    </row>
    <row r="93" spans="1:34" ht="120" customHeight="1" x14ac:dyDescent="0.35">
      <c r="A93" s="139">
        <v>65</v>
      </c>
      <c r="B93" s="104" t="s">
        <v>282</v>
      </c>
      <c r="C93" s="104" t="s">
        <v>264</v>
      </c>
      <c r="D93" s="104">
        <v>81112500</v>
      </c>
      <c r="E93" s="109" t="s">
        <v>327</v>
      </c>
      <c r="F93" s="104" t="s">
        <v>59</v>
      </c>
      <c r="G93" s="104">
        <v>1</v>
      </c>
      <c r="H93" s="104" t="s">
        <v>98</v>
      </c>
      <c r="I93" s="104">
        <v>12</v>
      </c>
      <c r="J93" s="104" t="s">
        <v>126</v>
      </c>
      <c r="K93" s="104" t="s">
        <v>217</v>
      </c>
      <c r="L93" s="104" t="s">
        <v>266</v>
      </c>
      <c r="M93" s="147">
        <v>107575035</v>
      </c>
      <c r="N93" s="147">
        <v>107575035</v>
      </c>
      <c r="O93" s="252" t="s">
        <v>64</v>
      </c>
      <c r="P93" s="252" t="s">
        <v>65</v>
      </c>
      <c r="Q93" s="259" t="s">
        <v>267</v>
      </c>
      <c r="R93" s="239"/>
      <c r="S93" s="18"/>
      <c r="T93" s="79"/>
      <c r="U93" s="80"/>
      <c r="V93" s="81"/>
      <c r="W93" s="80"/>
      <c r="X93" s="82"/>
      <c r="Y93" s="178">
        <v>106134451</v>
      </c>
      <c r="Z93" s="178"/>
      <c r="AA93" s="178">
        <f t="shared" si="2"/>
        <v>106134451</v>
      </c>
      <c r="AB93" s="135"/>
      <c r="AC93" s="136"/>
      <c r="AD93" s="135"/>
      <c r="AE93" s="137"/>
      <c r="AF93" s="137"/>
      <c r="AG93" s="135"/>
      <c r="AH93" s="135"/>
    </row>
    <row r="94" spans="1:34" ht="150" customHeight="1" x14ac:dyDescent="0.35">
      <c r="A94" s="139">
        <v>66</v>
      </c>
      <c r="B94" s="104" t="s">
        <v>302</v>
      </c>
      <c r="C94" s="104" t="s">
        <v>264</v>
      </c>
      <c r="D94" s="104" t="s">
        <v>328</v>
      </c>
      <c r="E94" s="109" t="s">
        <v>329</v>
      </c>
      <c r="F94" s="104" t="s">
        <v>59</v>
      </c>
      <c r="G94" s="104">
        <v>1</v>
      </c>
      <c r="H94" s="104" t="s">
        <v>173</v>
      </c>
      <c r="I94" s="104">
        <v>2</v>
      </c>
      <c r="J94" s="104" t="s">
        <v>330</v>
      </c>
      <c r="K94" s="104" t="s">
        <v>217</v>
      </c>
      <c r="L94" s="104" t="s">
        <v>266</v>
      </c>
      <c r="M94" s="147">
        <v>50396118</v>
      </c>
      <c r="N94" s="147">
        <v>50396118</v>
      </c>
      <c r="O94" s="252" t="s">
        <v>64</v>
      </c>
      <c r="P94" s="252" t="s">
        <v>65</v>
      </c>
      <c r="Q94" s="259" t="s">
        <v>267</v>
      </c>
      <c r="R94" s="239"/>
      <c r="S94" s="18"/>
      <c r="T94" s="285"/>
      <c r="U94" s="135"/>
      <c r="V94" s="286"/>
      <c r="W94" s="135"/>
      <c r="X94" s="206"/>
      <c r="Y94" s="287"/>
      <c r="Z94" s="178"/>
      <c r="AA94" s="122"/>
      <c r="AB94" s="80"/>
      <c r="AC94" s="84"/>
      <c r="AD94" s="80"/>
      <c r="AE94" s="83"/>
      <c r="AF94" s="83"/>
      <c r="AG94" s="80"/>
      <c r="AH94" s="80"/>
    </row>
    <row r="95" spans="1:34" ht="150" customHeight="1" x14ac:dyDescent="0.35">
      <c r="A95" s="139">
        <v>66</v>
      </c>
      <c r="B95" s="104" t="s">
        <v>282</v>
      </c>
      <c r="C95" s="104" t="s">
        <v>264</v>
      </c>
      <c r="D95" s="104" t="s">
        <v>328</v>
      </c>
      <c r="E95" s="109" t="s">
        <v>329</v>
      </c>
      <c r="F95" s="104" t="s">
        <v>59</v>
      </c>
      <c r="G95" s="104">
        <v>1</v>
      </c>
      <c r="H95" s="104" t="s">
        <v>173</v>
      </c>
      <c r="I95" s="104">
        <v>2</v>
      </c>
      <c r="J95" s="104" t="s">
        <v>330</v>
      </c>
      <c r="K95" s="104" t="s">
        <v>217</v>
      </c>
      <c r="L95" s="104" t="s">
        <v>128</v>
      </c>
      <c r="M95" s="147">
        <v>600000000</v>
      </c>
      <c r="N95" s="147">
        <v>600000000</v>
      </c>
      <c r="O95" s="252" t="s">
        <v>64</v>
      </c>
      <c r="P95" s="252" t="s">
        <v>65</v>
      </c>
      <c r="Q95" s="259" t="s">
        <v>267</v>
      </c>
      <c r="R95" s="239"/>
      <c r="S95" s="18"/>
      <c r="T95" s="285"/>
      <c r="U95" s="135"/>
      <c r="V95" s="286"/>
      <c r="W95" s="135"/>
      <c r="X95" s="206"/>
      <c r="Y95" s="287"/>
      <c r="Z95" s="178"/>
      <c r="AA95" s="122"/>
      <c r="AB95" s="80"/>
      <c r="AC95" s="84"/>
      <c r="AD95" s="80"/>
      <c r="AE95" s="83"/>
      <c r="AF95" s="83"/>
      <c r="AG95" s="80"/>
      <c r="AH95" s="80"/>
    </row>
    <row r="96" spans="1:34" ht="163.5" customHeight="1" x14ac:dyDescent="0.35">
      <c r="A96" s="300">
        <v>67</v>
      </c>
      <c r="B96" s="114" t="s">
        <v>282</v>
      </c>
      <c r="C96" s="114" t="s">
        <v>264</v>
      </c>
      <c r="D96" s="114" t="s">
        <v>331</v>
      </c>
      <c r="E96" s="113" t="s">
        <v>332</v>
      </c>
      <c r="F96" s="114" t="s">
        <v>59</v>
      </c>
      <c r="G96" s="114">
        <v>1</v>
      </c>
      <c r="H96" s="114" t="s">
        <v>87</v>
      </c>
      <c r="I96" s="114">
        <v>12</v>
      </c>
      <c r="J96" s="114" t="s">
        <v>99</v>
      </c>
      <c r="K96" s="114" t="s">
        <v>217</v>
      </c>
      <c r="L96" s="114" t="s">
        <v>266</v>
      </c>
      <c r="M96" s="270">
        <v>240336923</v>
      </c>
      <c r="N96" s="270">
        <v>240336923</v>
      </c>
      <c r="O96" s="258" t="s">
        <v>64</v>
      </c>
      <c r="P96" s="258" t="s">
        <v>65</v>
      </c>
      <c r="Q96" s="263" t="s">
        <v>267</v>
      </c>
      <c r="R96" s="239"/>
      <c r="S96" s="18"/>
      <c r="T96" s="79"/>
      <c r="U96" s="80"/>
      <c r="V96" s="81"/>
      <c r="W96" s="80"/>
      <c r="X96" s="82"/>
      <c r="Y96" s="99"/>
      <c r="Z96" s="178"/>
      <c r="AA96" s="122"/>
      <c r="AB96" s="80"/>
      <c r="AC96" s="84"/>
      <c r="AD96" s="80"/>
      <c r="AE96" s="83"/>
      <c r="AF96" s="83"/>
      <c r="AG96" s="80"/>
      <c r="AH96" s="80"/>
    </row>
    <row r="97" spans="1:34" ht="168" customHeight="1" x14ac:dyDescent="0.35">
      <c r="A97" s="152">
        <v>67</v>
      </c>
      <c r="B97" s="127" t="s">
        <v>282</v>
      </c>
      <c r="C97" s="127" t="s">
        <v>264</v>
      </c>
      <c r="D97" s="127" t="s">
        <v>331</v>
      </c>
      <c r="E97" s="148" t="s">
        <v>332</v>
      </c>
      <c r="F97" s="127" t="s">
        <v>59</v>
      </c>
      <c r="G97" s="127">
        <v>1</v>
      </c>
      <c r="H97" s="127" t="s">
        <v>118</v>
      </c>
      <c r="I97" s="127">
        <v>12</v>
      </c>
      <c r="J97" s="127" t="s">
        <v>99</v>
      </c>
      <c r="K97" s="127" t="s">
        <v>217</v>
      </c>
      <c r="L97" s="127" t="s">
        <v>128</v>
      </c>
      <c r="M97" s="236">
        <v>0</v>
      </c>
      <c r="N97" s="236">
        <v>0</v>
      </c>
      <c r="O97" s="257" t="s">
        <v>64</v>
      </c>
      <c r="P97" s="257" t="s">
        <v>65</v>
      </c>
      <c r="Q97" s="262" t="s">
        <v>267</v>
      </c>
      <c r="R97" s="239"/>
      <c r="S97" s="18"/>
      <c r="T97" s="79"/>
      <c r="U97" s="80"/>
      <c r="V97" s="81"/>
      <c r="W97" s="80"/>
      <c r="X97" s="82"/>
      <c r="Y97" s="99"/>
      <c r="Z97" s="178"/>
      <c r="AA97" s="122"/>
      <c r="AB97" s="80"/>
      <c r="AC97" s="84"/>
      <c r="AD97" s="80"/>
      <c r="AE97" s="83"/>
      <c r="AF97" s="83"/>
      <c r="AG97" s="80"/>
      <c r="AH97" s="80"/>
    </row>
    <row r="98" spans="1:34" ht="90.75" customHeight="1" x14ac:dyDescent="0.35">
      <c r="A98" s="300">
        <v>68</v>
      </c>
      <c r="B98" s="114" t="s">
        <v>282</v>
      </c>
      <c r="C98" s="114" t="s">
        <v>264</v>
      </c>
      <c r="D98" s="114" t="s">
        <v>333</v>
      </c>
      <c r="E98" s="113" t="s">
        <v>334</v>
      </c>
      <c r="F98" s="114" t="s">
        <v>59</v>
      </c>
      <c r="G98" s="114">
        <v>1</v>
      </c>
      <c r="H98" s="114" t="s">
        <v>87</v>
      </c>
      <c r="I98" s="114">
        <v>12</v>
      </c>
      <c r="J98" s="114" t="s">
        <v>78</v>
      </c>
      <c r="K98" s="114" t="s">
        <v>217</v>
      </c>
      <c r="L98" s="114" t="s">
        <v>266</v>
      </c>
      <c r="M98" s="233">
        <v>32480000</v>
      </c>
      <c r="N98" s="233">
        <v>32480000</v>
      </c>
      <c r="O98" s="258" t="s">
        <v>64</v>
      </c>
      <c r="P98" s="258" t="s">
        <v>65</v>
      </c>
      <c r="Q98" s="263" t="s">
        <v>267</v>
      </c>
      <c r="R98" s="239"/>
      <c r="S98" s="18"/>
      <c r="T98" s="79"/>
      <c r="U98" s="80"/>
      <c r="V98" s="81"/>
      <c r="W98" s="80"/>
      <c r="X98" s="82"/>
      <c r="Y98" s="99"/>
      <c r="Z98" s="178"/>
      <c r="AA98" s="122"/>
      <c r="AB98" s="80"/>
      <c r="AC98" s="84"/>
      <c r="AD98" s="80"/>
      <c r="AE98" s="83"/>
      <c r="AF98" s="83"/>
      <c r="AG98" s="80"/>
      <c r="AH98" s="80"/>
    </row>
    <row r="99" spans="1:34" s="123" customFormat="1" ht="120" customHeight="1" x14ac:dyDescent="0.35">
      <c r="A99" s="152">
        <v>69</v>
      </c>
      <c r="B99" s="127" t="s">
        <v>282</v>
      </c>
      <c r="C99" s="127" t="s">
        <v>264</v>
      </c>
      <c r="D99" s="127" t="s">
        <v>335</v>
      </c>
      <c r="E99" s="148" t="s">
        <v>336</v>
      </c>
      <c r="F99" s="127" t="s">
        <v>59</v>
      </c>
      <c r="G99" s="127">
        <v>1</v>
      </c>
      <c r="H99" s="127" t="s">
        <v>118</v>
      </c>
      <c r="I99" s="127">
        <v>12</v>
      </c>
      <c r="J99" s="127" t="s">
        <v>99</v>
      </c>
      <c r="K99" s="127" t="s">
        <v>217</v>
      </c>
      <c r="L99" s="127" t="s">
        <v>266</v>
      </c>
      <c r="M99" s="236">
        <v>0</v>
      </c>
      <c r="N99" s="236">
        <v>0</v>
      </c>
      <c r="O99" s="257" t="s">
        <v>64</v>
      </c>
      <c r="P99" s="257" t="s">
        <v>65</v>
      </c>
      <c r="Q99" s="262" t="s">
        <v>267</v>
      </c>
      <c r="R99" s="241"/>
      <c r="S99" s="19"/>
      <c r="T99" s="79"/>
      <c r="U99" s="80"/>
      <c r="V99" s="81"/>
      <c r="W99" s="80"/>
      <c r="X99" s="82"/>
      <c r="Y99" s="99"/>
      <c r="Z99" s="178"/>
      <c r="AA99" s="122"/>
      <c r="AB99" s="80"/>
      <c r="AC99" s="84"/>
      <c r="AD99" s="80"/>
      <c r="AE99" s="83"/>
      <c r="AF99" s="83"/>
      <c r="AG99" s="80"/>
      <c r="AH99" s="80"/>
    </row>
    <row r="100" spans="1:34" ht="272.45" customHeight="1" x14ac:dyDescent="0.35">
      <c r="A100" s="139">
        <v>70</v>
      </c>
      <c r="B100" s="293" t="s">
        <v>337</v>
      </c>
      <c r="C100" s="104" t="s">
        <v>264</v>
      </c>
      <c r="D100" s="104">
        <v>81112500</v>
      </c>
      <c r="E100" s="109" t="s">
        <v>338</v>
      </c>
      <c r="F100" s="104" t="s">
        <v>59</v>
      </c>
      <c r="G100" s="104">
        <v>1</v>
      </c>
      <c r="H100" s="104" t="s">
        <v>118</v>
      </c>
      <c r="I100" s="104">
        <v>13</v>
      </c>
      <c r="J100" s="104" t="s">
        <v>72</v>
      </c>
      <c r="K100" s="104" t="s">
        <v>62</v>
      </c>
      <c r="L100" s="104" t="s">
        <v>339</v>
      </c>
      <c r="M100" s="147">
        <v>261000000</v>
      </c>
      <c r="N100" s="147">
        <v>39150000</v>
      </c>
      <c r="O100" s="252" t="s">
        <v>175</v>
      </c>
      <c r="P100" s="252" t="s">
        <v>340</v>
      </c>
      <c r="Q100" s="259" t="s">
        <v>267</v>
      </c>
      <c r="R100" s="239"/>
      <c r="S100" s="18"/>
      <c r="T100" s="79"/>
      <c r="U100" s="80"/>
      <c r="V100" s="81"/>
      <c r="W100" s="80"/>
      <c r="X100" s="82"/>
      <c r="Y100" s="309"/>
      <c r="Z100" s="178"/>
      <c r="AA100" s="178">
        <v>22312508.129999999</v>
      </c>
      <c r="AB100" s="80"/>
      <c r="AC100" s="84"/>
      <c r="AD100" s="80"/>
      <c r="AE100" s="83"/>
      <c r="AF100" s="83"/>
      <c r="AG100" s="80"/>
      <c r="AH100" s="80"/>
    </row>
    <row r="101" spans="1:34" ht="236.25" customHeight="1" x14ac:dyDescent="0.35">
      <c r="A101" s="139">
        <v>71</v>
      </c>
      <c r="B101" s="104" t="s">
        <v>337</v>
      </c>
      <c r="C101" s="104" t="s">
        <v>264</v>
      </c>
      <c r="D101" s="104">
        <v>43222500</v>
      </c>
      <c r="E101" s="109" t="s">
        <v>341</v>
      </c>
      <c r="F101" s="104" t="s">
        <v>59</v>
      </c>
      <c r="G101" s="104">
        <v>1</v>
      </c>
      <c r="H101" s="104" t="s">
        <v>208</v>
      </c>
      <c r="I101" s="104">
        <v>36</v>
      </c>
      <c r="J101" s="104" t="s">
        <v>174</v>
      </c>
      <c r="K101" s="104" t="s">
        <v>217</v>
      </c>
      <c r="L101" s="104" t="s">
        <v>266</v>
      </c>
      <c r="M101" s="147">
        <v>1522513686</v>
      </c>
      <c r="N101" s="147">
        <v>393168592.5</v>
      </c>
      <c r="O101" s="252" t="s">
        <v>175</v>
      </c>
      <c r="P101" s="252" t="s">
        <v>342</v>
      </c>
      <c r="Q101" s="259" t="s">
        <v>267</v>
      </c>
      <c r="R101" s="239"/>
      <c r="S101" s="18"/>
      <c r="T101" s="79"/>
      <c r="U101" s="80"/>
      <c r="V101" s="81"/>
      <c r="W101" s="80"/>
      <c r="X101" s="82"/>
      <c r="Y101" s="178">
        <v>250958759.52000001</v>
      </c>
      <c r="Z101" s="178"/>
      <c r="AA101" s="178">
        <f t="shared" ref="AA101:AA103" si="3">Y101+Z101</f>
        <v>250958759.52000001</v>
      </c>
      <c r="AB101" s="135"/>
      <c r="AC101" s="136"/>
      <c r="AD101" s="135"/>
      <c r="AE101" s="137"/>
      <c r="AF101" s="137"/>
      <c r="AG101" s="135"/>
      <c r="AH101" s="135"/>
    </row>
    <row r="102" spans="1:34" ht="186.75" customHeight="1" x14ac:dyDescent="0.35">
      <c r="A102" s="139">
        <v>72</v>
      </c>
      <c r="B102" s="104" t="s">
        <v>282</v>
      </c>
      <c r="C102" s="104" t="s">
        <v>264</v>
      </c>
      <c r="D102" s="104">
        <v>43211500</v>
      </c>
      <c r="E102" s="109" t="s">
        <v>343</v>
      </c>
      <c r="F102" s="104" t="s">
        <v>59</v>
      </c>
      <c r="G102" s="104">
        <v>1</v>
      </c>
      <c r="H102" s="104" t="s">
        <v>98</v>
      </c>
      <c r="I102" s="104">
        <v>12</v>
      </c>
      <c r="J102" s="104" t="s">
        <v>126</v>
      </c>
      <c r="K102" s="104" t="s">
        <v>217</v>
      </c>
      <c r="L102" s="104" t="s">
        <v>266</v>
      </c>
      <c r="M102" s="147">
        <v>82285092</v>
      </c>
      <c r="N102" s="147">
        <v>82285092</v>
      </c>
      <c r="O102" s="252" t="s">
        <v>64</v>
      </c>
      <c r="P102" s="252" t="s">
        <v>65</v>
      </c>
      <c r="Q102" s="259" t="s">
        <v>267</v>
      </c>
      <c r="R102" s="239"/>
      <c r="S102" s="18"/>
      <c r="T102" s="79"/>
      <c r="U102" s="80"/>
      <c r="V102" s="81"/>
      <c r="W102" s="80"/>
      <c r="X102" s="82"/>
      <c r="Y102" s="178">
        <v>75566000</v>
      </c>
      <c r="Z102" s="178"/>
      <c r="AA102" s="178">
        <f t="shared" si="3"/>
        <v>75566000</v>
      </c>
      <c r="AB102" s="135"/>
      <c r="AC102" s="136"/>
      <c r="AD102" s="135"/>
      <c r="AE102" s="137"/>
      <c r="AF102" s="137"/>
      <c r="AG102" s="135"/>
      <c r="AH102" s="135"/>
    </row>
    <row r="103" spans="1:34" ht="186.75" customHeight="1" x14ac:dyDescent="0.35">
      <c r="A103" s="139">
        <v>73</v>
      </c>
      <c r="B103" s="104" t="s">
        <v>337</v>
      </c>
      <c r="C103" s="104" t="s">
        <v>264</v>
      </c>
      <c r="D103" s="104" t="s">
        <v>344</v>
      </c>
      <c r="E103" s="109" t="s">
        <v>345</v>
      </c>
      <c r="F103" s="104" t="s">
        <v>59</v>
      </c>
      <c r="G103" s="104">
        <v>1</v>
      </c>
      <c r="H103" s="104" t="s">
        <v>105</v>
      </c>
      <c r="I103" s="104">
        <v>12</v>
      </c>
      <c r="J103" s="104" t="s">
        <v>99</v>
      </c>
      <c r="K103" s="104" t="s">
        <v>217</v>
      </c>
      <c r="L103" s="104" t="s">
        <v>266</v>
      </c>
      <c r="M103" s="147">
        <v>42000000</v>
      </c>
      <c r="N103" s="147">
        <v>42000000</v>
      </c>
      <c r="O103" s="252" t="s">
        <v>64</v>
      </c>
      <c r="P103" s="252" t="s">
        <v>65</v>
      </c>
      <c r="Q103" s="259" t="s">
        <v>267</v>
      </c>
      <c r="R103" s="239"/>
      <c r="S103" s="18"/>
      <c r="T103" s="79"/>
      <c r="U103" s="80"/>
      <c r="V103" s="81"/>
      <c r="W103" s="80"/>
      <c r="X103" s="82"/>
      <c r="Y103" s="219">
        <v>34880000</v>
      </c>
      <c r="Z103" s="178"/>
      <c r="AA103" s="178">
        <f t="shared" si="3"/>
        <v>34880000</v>
      </c>
      <c r="AB103" s="135"/>
      <c r="AC103" s="136"/>
      <c r="AD103" s="135"/>
      <c r="AE103" s="137"/>
      <c r="AF103" s="137"/>
      <c r="AG103" s="135"/>
      <c r="AH103" s="135"/>
    </row>
    <row r="104" spans="1:34" ht="165.75" customHeight="1" x14ac:dyDescent="0.35">
      <c r="A104" s="139">
        <v>74</v>
      </c>
      <c r="B104" s="104" t="s">
        <v>302</v>
      </c>
      <c r="C104" s="104" t="s">
        <v>264</v>
      </c>
      <c r="D104" s="104" t="s">
        <v>346</v>
      </c>
      <c r="E104" s="109" t="s">
        <v>347</v>
      </c>
      <c r="F104" s="104" t="s">
        <v>59</v>
      </c>
      <c r="G104" s="104">
        <v>1</v>
      </c>
      <c r="H104" s="104" t="s">
        <v>173</v>
      </c>
      <c r="I104" s="104">
        <v>12</v>
      </c>
      <c r="J104" s="104" t="s">
        <v>99</v>
      </c>
      <c r="K104" s="104" t="s">
        <v>217</v>
      </c>
      <c r="L104" s="104" t="s">
        <v>266</v>
      </c>
      <c r="M104" s="147">
        <v>316330000</v>
      </c>
      <c r="N104" s="147">
        <v>316330000</v>
      </c>
      <c r="O104" s="252" t="s">
        <v>64</v>
      </c>
      <c r="P104" s="252" t="s">
        <v>65</v>
      </c>
      <c r="Q104" s="259" t="s">
        <v>267</v>
      </c>
      <c r="R104" s="239"/>
      <c r="S104" s="18"/>
      <c r="T104" s="79"/>
      <c r="U104" s="80"/>
      <c r="V104" s="81"/>
      <c r="W104" s="80"/>
      <c r="X104" s="82"/>
      <c r="Y104" s="99"/>
      <c r="Z104" s="178"/>
      <c r="AA104" s="122"/>
      <c r="AB104" s="80"/>
      <c r="AC104" s="84"/>
      <c r="AD104" s="80"/>
      <c r="AE104" s="83"/>
      <c r="AF104" s="83"/>
      <c r="AG104" s="80"/>
      <c r="AH104" s="80"/>
    </row>
    <row r="105" spans="1:34" ht="195" customHeight="1" x14ac:dyDescent="0.35">
      <c r="A105" s="139">
        <v>74</v>
      </c>
      <c r="B105" s="104" t="s">
        <v>320</v>
      </c>
      <c r="C105" s="104" t="s">
        <v>264</v>
      </c>
      <c r="D105" s="104" t="s">
        <v>346</v>
      </c>
      <c r="E105" s="109" t="s">
        <v>347</v>
      </c>
      <c r="F105" s="104" t="s">
        <v>59</v>
      </c>
      <c r="G105" s="104">
        <v>1</v>
      </c>
      <c r="H105" s="104" t="s">
        <v>173</v>
      </c>
      <c r="I105" s="104">
        <v>12</v>
      </c>
      <c r="J105" s="104" t="s">
        <v>99</v>
      </c>
      <c r="K105" s="104" t="s">
        <v>217</v>
      </c>
      <c r="L105" s="104" t="s">
        <v>128</v>
      </c>
      <c r="M105" s="147">
        <v>537160200</v>
      </c>
      <c r="N105" s="147">
        <v>537160200</v>
      </c>
      <c r="O105" s="252" t="s">
        <v>64</v>
      </c>
      <c r="P105" s="252" t="s">
        <v>65</v>
      </c>
      <c r="Q105" s="259" t="s">
        <v>267</v>
      </c>
      <c r="R105" s="239"/>
      <c r="S105" s="18"/>
      <c r="T105" s="79"/>
      <c r="U105" s="80"/>
      <c r="V105" s="81"/>
      <c r="W105" s="80"/>
      <c r="X105" s="82"/>
      <c r="Y105" s="99"/>
      <c r="Z105" s="178"/>
      <c r="AA105" s="122"/>
      <c r="AB105" s="80"/>
      <c r="AC105" s="84"/>
      <c r="AD105" s="80"/>
      <c r="AE105" s="83"/>
      <c r="AF105" s="83"/>
      <c r="AG105" s="80"/>
      <c r="AH105" s="80"/>
    </row>
    <row r="106" spans="1:34" ht="272.45" customHeight="1" x14ac:dyDescent="0.35">
      <c r="A106" s="139">
        <v>75</v>
      </c>
      <c r="B106" s="104" t="s">
        <v>302</v>
      </c>
      <c r="C106" s="104" t="s">
        <v>264</v>
      </c>
      <c r="D106" s="104" t="s">
        <v>348</v>
      </c>
      <c r="E106" s="109" t="s">
        <v>349</v>
      </c>
      <c r="F106" s="104" t="s">
        <v>59</v>
      </c>
      <c r="G106" s="104">
        <v>1</v>
      </c>
      <c r="H106" s="104" t="s">
        <v>95</v>
      </c>
      <c r="I106" s="104">
        <v>4</v>
      </c>
      <c r="J106" s="104" t="s">
        <v>99</v>
      </c>
      <c r="K106" s="104" t="s">
        <v>217</v>
      </c>
      <c r="L106" s="104" t="s">
        <v>266</v>
      </c>
      <c r="M106" s="147">
        <v>74000000</v>
      </c>
      <c r="N106" s="147">
        <v>74000000</v>
      </c>
      <c r="O106" s="252" t="s">
        <v>64</v>
      </c>
      <c r="P106" s="252" t="s">
        <v>65</v>
      </c>
      <c r="Q106" s="259" t="s">
        <v>267</v>
      </c>
      <c r="R106" s="239"/>
      <c r="S106" s="18"/>
      <c r="T106" s="79"/>
      <c r="U106" s="80"/>
      <c r="V106" s="81"/>
      <c r="W106" s="80"/>
      <c r="X106" s="82"/>
      <c r="Y106" s="147">
        <v>65787153</v>
      </c>
      <c r="Z106" s="178"/>
      <c r="AA106" s="178">
        <f>Y106+Z106</f>
        <v>65787153</v>
      </c>
      <c r="AB106" s="80"/>
      <c r="AC106" s="84"/>
      <c r="AD106" s="80"/>
      <c r="AE106" s="83"/>
      <c r="AF106" s="83"/>
      <c r="AG106" s="80"/>
      <c r="AH106" s="80"/>
    </row>
    <row r="107" spans="1:34" ht="272.45" customHeight="1" x14ac:dyDescent="0.35">
      <c r="A107" s="152">
        <v>76</v>
      </c>
      <c r="B107" s="127" t="s">
        <v>320</v>
      </c>
      <c r="C107" s="127" t="s">
        <v>264</v>
      </c>
      <c r="D107" s="127" t="s">
        <v>350</v>
      </c>
      <c r="E107" s="148" t="s">
        <v>351</v>
      </c>
      <c r="F107" s="127" t="s">
        <v>59</v>
      </c>
      <c r="G107" s="127">
        <v>1</v>
      </c>
      <c r="H107" s="127" t="s">
        <v>118</v>
      </c>
      <c r="I107" s="127">
        <v>12</v>
      </c>
      <c r="J107" s="127" t="s">
        <v>126</v>
      </c>
      <c r="K107" s="127" t="s">
        <v>217</v>
      </c>
      <c r="L107" s="127" t="s">
        <v>128</v>
      </c>
      <c r="M107" s="236">
        <v>0</v>
      </c>
      <c r="N107" s="236">
        <v>0</v>
      </c>
      <c r="O107" s="257" t="s">
        <v>64</v>
      </c>
      <c r="P107" s="257" t="s">
        <v>65</v>
      </c>
      <c r="Q107" s="262" t="s">
        <v>267</v>
      </c>
      <c r="R107" s="239"/>
      <c r="S107" s="18"/>
      <c r="T107" s="79"/>
      <c r="U107" s="80"/>
      <c r="V107" s="81"/>
      <c r="W107" s="80"/>
      <c r="X107" s="82"/>
      <c r="Y107" s="99"/>
      <c r="Z107" s="178"/>
      <c r="AA107" s="122"/>
      <c r="AB107" s="80"/>
      <c r="AC107" s="84"/>
      <c r="AD107" s="80"/>
      <c r="AE107" s="83"/>
      <c r="AF107" s="83"/>
      <c r="AG107" s="80"/>
      <c r="AH107" s="80"/>
    </row>
    <row r="108" spans="1:34" ht="272.45" customHeight="1" x14ac:dyDescent="0.35">
      <c r="A108" s="152">
        <v>76</v>
      </c>
      <c r="B108" s="127" t="s">
        <v>352</v>
      </c>
      <c r="C108" s="127" t="s">
        <v>264</v>
      </c>
      <c r="D108" s="127" t="s">
        <v>350</v>
      </c>
      <c r="E108" s="148" t="s">
        <v>351</v>
      </c>
      <c r="F108" s="127" t="s">
        <v>59</v>
      </c>
      <c r="G108" s="127">
        <v>1</v>
      </c>
      <c r="H108" s="127" t="s">
        <v>118</v>
      </c>
      <c r="I108" s="127">
        <v>12</v>
      </c>
      <c r="J108" s="127" t="s">
        <v>126</v>
      </c>
      <c r="K108" s="127" t="s">
        <v>217</v>
      </c>
      <c r="L108" s="127" t="s">
        <v>266</v>
      </c>
      <c r="M108" s="236">
        <v>0</v>
      </c>
      <c r="N108" s="236">
        <v>0</v>
      </c>
      <c r="O108" s="257" t="s">
        <v>64</v>
      </c>
      <c r="P108" s="257" t="s">
        <v>65</v>
      </c>
      <c r="Q108" s="262" t="s">
        <v>267</v>
      </c>
      <c r="R108" s="111">
        <v>1</v>
      </c>
      <c r="S108" s="18"/>
      <c r="T108" s="79"/>
      <c r="U108" s="80"/>
      <c r="V108" s="81"/>
      <c r="W108" s="80"/>
      <c r="X108" s="82"/>
      <c r="Y108" s="99"/>
      <c r="Z108" s="178"/>
      <c r="AA108" s="122"/>
      <c r="AB108" s="80"/>
      <c r="AC108" s="84"/>
      <c r="AD108" s="80"/>
      <c r="AE108" s="83"/>
      <c r="AF108" s="83"/>
      <c r="AG108" s="80"/>
      <c r="AH108" s="80"/>
    </row>
    <row r="109" spans="1:34" ht="272.45" customHeight="1" x14ac:dyDescent="0.35">
      <c r="A109" s="139">
        <v>77</v>
      </c>
      <c r="B109" s="104" t="s">
        <v>214</v>
      </c>
      <c r="C109" s="104" t="s">
        <v>149</v>
      </c>
      <c r="D109" s="104">
        <v>80101706</v>
      </c>
      <c r="E109" s="109" t="s">
        <v>353</v>
      </c>
      <c r="F109" s="104" t="s">
        <v>59</v>
      </c>
      <c r="G109" s="104">
        <v>1</v>
      </c>
      <c r="H109" s="104" t="s">
        <v>132</v>
      </c>
      <c r="I109" s="104">
        <v>4</v>
      </c>
      <c r="J109" s="104" t="s">
        <v>126</v>
      </c>
      <c r="K109" s="104" t="s">
        <v>217</v>
      </c>
      <c r="L109" s="104" t="s">
        <v>128</v>
      </c>
      <c r="M109" s="147">
        <v>8445653.3300000001</v>
      </c>
      <c r="N109" s="147">
        <v>8445653.3300000001</v>
      </c>
      <c r="O109" s="252" t="s">
        <v>64</v>
      </c>
      <c r="P109" s="252" t="s">
        <v>65</v>
      </c>
      <c r="Q109" s="259" t="s">
        <v>151</v>
      </c>
      <c r="R109" s="111">
        <v>0.34</v>
      </c>
      <c r="S109" s="18"/>
      <c r="T109" s="79"/>
      <c r="U109" s="80"/>
      <c r="V109" s="81"/>
      <c r="W109" s="80"/>
      <c r="X109" s="82"/>
      <c r="Y109" s="178">
        <v>8445653.3300000001</v>
      </c>
      <c r="Z109" s="178">
        <v>4222826.66</v>
      </c>
      <c r="AA109" s="178">
        <f>Y109+Z109</f>
        <v>12668479.99</v>
      </c>
      <c r="AB109" s="188"/>
      <c r="AC109" s="200"/>
      <c r="AD109" s="188"/>
      <c r="AE109" s="189"/>
      <c r="AF109" s="189"/>
      <c r="AG109" s="188"/>
      <c r="AH109" s="188"/>
    </row>
    <row r="110" spans="1:34" ht="272.45" customHeight="1" x14ac:dyDescent="0.35">
      <c r="A110" s="139">
        <v>77</v>
      </c>
      <c r="B110" s="104" t="s">
        <v>263</v>
      </c>
      <c r="C110" s="104" t="s">
        <v>149</v>
      </c>
      <c r="D110" s="104">
        <v>80101706</v>
      </c>
      <c r="E110" s="109" t="s">
        <v>353</v>
      </c>
      <c r="F110" s="104" t="s">
        <v>59</v>
      </c>
      <c r="G110" s="104">
        <v>1</v>
      </c>
      <c r="H110" s="104" t="s">
        <v>132</v>
      </c>
      <c r="I110" s="104">
        <v>4</v>
      </c>
      <c r="J110" s="104" t="s">
        <v>126</v>
      </c>
      <c r="K110" s="104" t="s">
        <v>217</v>
      </c>
      <c r="L110" s="104" t="s">
        <v>266</v>
      </c>
      <c r="M110" s="147">
        <v>8445653.3300000001</v>
      </c>
      <c r="N110" s="147">
        <v>8445653.3300000001</v>
      </c>
      <c r="O110" s="252" t="s">
        <v>64</v>
      </c>
      <c r="P110" s="252" t="s">
        <v>65</v>
      </c>
      <c r="Q110" s="259" t="s">
        <v>151</v>
      </c>
      <c r="R110" s="111">
        <v>0.33</v>
      </c>
      <c r="S110" s="18"/>
      <c r="T110" s="79"/>
      <c r="U110" s="80"/>
      <c r="V110" s="81"/>
      <c r="W110" s="80"/>
      <c r="X110" s="82"/>
      <c r="Y110" s="178">
        <v>8445653.3300000001</v>
      </c>
      <c r="Z110" s="178">
        <v>4222826.66</v>
      </c>
      <c r="AA110" s="178">
        <f>Y110+Z110</f>
        <v>12668479.99</v>
      </c>
      <c r="AB110" s="188"/>
      <c r="AC110" s="200"/>
      <c r="AD110" s="188"/>
      <c r="AE110" s="189"/>
      <c r="AF110" s="189"/>
      <c r="AG110" s="188"/>
      <c r="AH110" s="188"/>
    </row>
    <row r="111" spans="1:34" ht="272.45" customHeight="1" x14ac:dyDescent="0.35">
      <c r="A111" s="139">
        <v>77</v>
      </c>
      <c r="B111" s="104" t="s">
        <v>354</v>
      </c>
      <c r="C111" s="104" t="s">
        <v>149</v>
      </c>
      <c r="D111" s="104">
        <v>80101706</v>
      </c>
      <c r="E111" s="109" t="s">
        <v>353</v>
      </c>
      <c r="F111" s="104" t="s">
        <v>59</v>
      </c>
      <c r="G111" s="104">
        <v>1</v>
      </c>
      <c r="H111" s="104" t="s">
        <v>132</v>
      </c>
      <c r="I111" s="104">
        <v>4</v>
      </c>
      <c r="J111" s="104" t="s">
        <v>126</v>
      </c>
      <c r="K111" s="104" t="s">
        <v>217</v>
      </c>
      <c r="L111" s="104" t="s">
        <v>218</v>
      </c>
      <c r="M111" s="147">
        <v>8445653.3300000001</v>
      </c>
      <c r="N111" s="147">
        <v>8445653.3300000001</v>
      </c>
      <c r="O111" s="252" t="s">
        <v>64</v>
      </c>
      <c r="P111" s="252" t="s">
        <v>65</v>
      </c>
      <c r="Q111" s="259" t="s">
        <v>151</v>
      </c>
      <c r="R111" s="111">
        <v>0.33</v>
      </c>
      <c r="S111" s="18"/>
      <c r="T111" s="79"/>
      <c r="U111" s="80"/>
      <c r="V111" s="81"/>
      <c r="W111" s="80"/>
      <c r="X111" s="82"/>
      <c r="Y111" s="178">
        <v>8445653.3300000001</v>
      </c>
      <c r="Z111" s="178">
        <v>4222826.67</v>
      </c>
      <c r="AA111" s="178">
        <f>Y111+Z111</f>
        <v>12668480</v>
      </c>
      <c r="AB111" s="188" t="s">
        <v>355</v>
      </c>
      <c r="AC111" s="200" t="s">
        <v>356</v>
      </c>
      <c r="AD111" s="188" t="s">
        <v>357</v>
      </c>
      <c r="AE111" s="189">
        <v>44953</v>
      </c>
      <c r="AF111" s="189">
        <v>45072</v>
      </c>
      <c r="AG111" s="188" t="s">
        <v>155</v>
      </c>
      <c r="AH111" s="188" t="s">
        <v>156</v>
      </c>
    </row>
    <row r="112" spans="1:34" ht="272.45" customHeight="1" x14ac:dyDescent="0.35">
      <c r="A112" s="139">
        <v>78</v>
      </c>
      <c r="B112" s="104" t="s">
        <v>358</v>
      </c>
      <c r="C112" s="104" t="s">
        <v>359</v>
      </c>
      <c r="D112" s="104">
        <v>80101706</v>
      </c>
      <c r="E112" s="109" t="s">
        <v>360</v>
      </c>
      <c r="F112" s="104" t="s">
        <v>361</v>
      </c>
      <c r="G112" s="104">
        <v>1</v>
      </c>
      <c r="H112" s="104" t="s">
        <v>98</v>
      </c>
      <c r="I112" s="104">
        <v>4</v>
      </c>
      <c r="J112" s="104" t="s">
        <v>362</v>
      </c>
      <c r="K112" s="104" t="s">
        <v>363</v>
      </c>
      <c r="L112" s="104" t="s">
        <v>218</v>
      </c>
      <c r="M112" s="147">
        <v>33893376</v>
      </c>
      <c r="N112" s="147">
        <v>33893376</v>
      </c>
      <c r="O112" s="252" t="s">
        <v>64</v>
      </c>
      <c r="P112" s="252" t="s">
        <v>65</v>
      </c>
      <c r="Q112" s="259" t="s">
        <v>364</v>
      </c>
      <c r="R112" s="111">
        <v>1</v>
      </c>
      <c r="S112" s="18"/>
      <c r="T112" s="79"/>
      <c r="U112" s="80"/>
      <c r="V112" s="81"/>
      <c r="W112" s="80"/>
      <c r="X112" s="82"/>
      <c r="Y112" s="178">
        <v>33893376</v>
      </c>
      <c r="Z112" s="202"/>
      <c r="AA112" s="178">
        <v>33893376</v>
      </c>
      <c r="AB112" s="188" t="s">
        <v>365</v>
      </c>
      <c r="AC112" s="200" t="s">
        <v>366</v>
      </c>
      <c r="AD112" s="188" t="s">
        <v>367</v>
      </c>
      <c r="AE112" s="189">
        <v>44986</v>
      </c>
      <c r="AF112" s="189">
        <v>45105</v>
      </c>
      <c r="AG112" s="188" t="s">
        <v>368</v>
      </c>
      <c r="AH112" s="188" t="s">
        <v>369</v>
      </c>
    </row>
    <row r="113" spans="1:34" ht="272.45" customHeight="1" x14ac:dyDescent="0.35">
      <c r="A113" s="139">
        <v>79</v>
      </c>
      <c r="B113" s="104" t="s">
        <v>214</v>
      </c>
      <c r="C113" s="104" t="s">
        <v>370</v>
      </c>
      <c r="D113" s="104">
        <v>80121704</v>
      </c>
      <c r="E113" s="109" t="s">
        <v>371</v>
      </c>
      <c r="F113" s="104" t="s">
        <v>372</v>
      </c>
      <c r="G113" s="104">
        <v>1</v>
      </c>
      <c r="H113" s="104" t="s">
        <v>132</v>
      </c>
      <c r="I113" s="104">
        <v>4</v>
      </c>
      <c r="J113" s="104" t="s">
        <v>126</v>
      </c>
      <c r="K113" s="104" t="s">
        <v>217</v>
      </c>
      <c r="L113" s="104" t="s">
        <v>128</v>
      </c>
      <c r="M113" s="147">
        <v>8030293.3300000001</v>
      </c>
      <c r="N113" s="147">
        <v>8030293.3300000001</v>
      </c>
      <c r="O113" s="252" t="s">
        <v>64</v>
      </c>
      <c r="P113" s="252" t="s">
        <v>64</v>
      </c>
      <c r="Q113" s="259" t="s">
        <v>373</v>
      </c>
      <c r="R113" s="111">
        <v>0.34</v>
      </c>
      <c r="S113" s="18"/>
      <c r="T113" s="79"/>
      <c r="U113" s="80"/>
      <c r="V113" s="81"/>
      <c r="W113" s="80"/>
      <c r="X113" s="82"/>
      <c r="Y113" s="178">
        <v>8030293</v>
      </c>
      <c r="Z113" s="178">
        <v>2810603</v>
      </c>
      <c r="AA113" s="178">
        <f>Y113+Z113</f>
        <v>10840896</v>
      </c>
      <c r="AB113" s="188"/>
      <c r="AC113" s="200"/>
      <c r="AD113" s="188"/>
      <c r="AE113" s="189"/>
      <c r="AF113" s="189"/>
      <c r="AG113" s="188"/>
      <c r="AH113" s="188"/>
    </row>
    <row r="114" spans="1:34" ht="272.45" customHeight="1" x14ac:dyDescent="0.35">
      <c r="A114" s="139">
        <v>79</v>
      </c>
      <c r="B114" s="104" t="s">
        <v>263</v>
      </c>
      <c r="C114" s="104" t="s">
        <v>370</v>
      </c>
      <c r="D114" s="104">
        <v>80121704</v>
      </c>
      <c r="E114" s="109" t="s">
        <v>371</v>
      </c>
      <c r="F114" s="104" t="s">
        <v>372</v>
      </c>
      <c r="G114" s="104">
        <v>1</v>
      </c>
      <c r="H114" s="104" t="s">
        <v>132</v>
      </c>
      <c r="I114" s="104">
        <v>4</v>
      </c>
      <c r="J114" s="104" t="s">
        <v>126</v>
      </c>
      <c r="K114" s="104" t="s">
        <v>217</v>
      </c>
      <c r="L114" s="104" t="s">
        <v>266</v>
      </c>
      <c r="M114" s="147">
        <v>8030293.3300000001</v>
      </c>
      <c r="N114" s="147">
        <v>8030293.3300000001</v>
      </c>
      <c r="O114" s="252" t="s">
        <v>64</v>
      </c>
      <c r="P114" s="252" t="s">
        <v>64</v>
      </c>
      <c r="Q114" s="259" t="s">
        <v>373</v>
      </c>
      <c r="R114" s="111">
        <v>0.33</v>
      </c>
      <c r="S114" s="18"/>
      <c r="T114" s="79"/>
      <c r="U114" s="80"/>
      <c r="V114" s="81"/>
      <c r="W114" s="80"/>
      <c r="X114" s="82"/>
      <c r="Y114" s="178">
        <v>8030293</v>
      </c>
      <c r="Z114" s="178">
        <v>2810603</v>
      </c>
      <c r="AA114" s="178">
        <f>Y114+Z114</f>
        <v>10840896</v>
      </c>
      <c r="AB114" s="188"/>
      <c r="AC114" s="200"/>
      <c r="AD114" s="188"/>
      <c r="AE114" s="189"/>
      <c r="AF114" s="189"/>
      <c r="AG114" s="188"/>
      <c r="AH114" s="188"/>
    </row>
    <row r="115" spans="1:34" ht="272.45" customHeight="1" x14ac:dyDescent="0.35">
      <c r="A115" s="139">
        <v>79</v>
      </c>
      <c r="B115" s="104" t="s">
        <v>354</v>
      </c>
      <c r="C115" s="104" t="s">
        <v>370</v>
      </c>
      <c r="D115" s="104">
        <v>80121704</v>
      </c>
      <c r="E115" s="109" t="s">
        <v>371</v>
      </c>
      <c r="F115" s="104" t="s">
        <v>372</v>
      </c>
      <c r="G115" s="104">
        <v>1</v>
      </c>
      <c r="H115" s="104" t="s">
        <v>132</v>
      </c>
      <c r="I115" s="104">
        <v>4</v>
      </c>
      <c r="J115" s="104" t="s">
        <v>126</v>
      </c>
      <c r="K115" s="104" t="s">
        <v>217</v>
      </c>
      <c r="L115" s="104" t="s">
        <v>218</v>
      </c>
      <c r="M115" s="147">
        <v>8030293.3300000001</v>
      </c>
      <c r="N115" s="147">
        <v>8030293.3300000001</v>
      </c>
      <c r="O115" s="252" t="s">
        <v>64</v>
      </c>
      <c r="P115" s="252" t="s">
        <v>64</v>
      </c>
      <c r="Q115" s="259" t="s">
        <v>373</v>
      </c>
      <c r="R115" s="111">
        <v>0.33</v>
      </c>
      <c r="S115" s="18"/>
      <c r="T115" s="79"/>
      <c r="U115" s="80"/>
      <c r="V115" s="81"/>
      <c r="W115" s="80"/>
      <c r="X115" s="82"/>
      <c r="Y115" s="178">
        <v>8030294</v>
      </c>
      <c r="Z115" s="178">
        <v>2810602</v>
      </c>
      <c r="AA115" s="178">
        <f>Y115+Z115</f>
        <v>10840896</v>
      </c>
      <c r="AB115" s="188" t="s">
        <v>374</v>
      </c>
      <c r="AC115" s="200" t="s">
        <v>375</v>
      </c>
      <c r="AD115" s="188" t="s">
        <v>376</v>
      </c>
      <c r="AE115" s="189">
        <v>44945</v>
      </c>
      <c r="AF115" s="189">
        <v>45064</v>
      </c>
      <c r="AG115" s="188" t="s">
        <v>377</v>
      </c>
      <c r="AH115" s="188" t="s">
        <v>378</v>
      </c>
    </row>
    <row r="116" spans="1:34" ht="272.45" customHeight="1" x14ac:dyDescent="0.35">
      <c r="A116" s="139">
        <v>80</v>
      </c>
      <c r="B116" s="104" t="s">
        <v>214</v>
      </c>
      <c r="C116" s="104" t="s">
        <v>370</v>
      </c>
      <c r="D116" s="104">
        <v>80121704</v>
      </c>
      <c r="E116" s="109" t="s">
        <v>379</v>
      </c>
      <c r="F116" s="104" t="s">
        <v>372</v>
      </c>
      <c r="G116" s="104">
        <v>1</v>
      </c>
      <c r="H116" s="104" t="s">
        <v>132</v>
      </c>
      <c r="I116" s="104">
        <v>4</v>
      </c>
      <c r="J116" s="104" t="s">
        <v>126</v>
      </c>
      <c r="K116" s="104" t="s">
        <v>217</v>
      </c>
      <c r="L116" s="104" t="s">
        <v>128</v>
      </c>
      <c r="M116" s="147">
        <v>8030293.3300000001</v>
      </c>
      <c r="N116" s="147">
        <v>8030293.3300000001</v>
      </c>
      <c r="O116" s="252" t="s">
        <v>64</v>
      </c>
      <c r="P116" s="252" t="s">
        <v>64</v>
      </c>
      <c r="Q116" s="259" t="s">
        <v>373</v>
      </c>
      <c r="R116" s="111">
        <v>0.34</v>
      </c>
      <c r="S116" s="18"/>
      <c r="T116" s="79"/>
      <c r="U116" s="80"/>
      <c r="V116" s="81"/>
      <c r="W116" s="80"/>
      <c r="X116" s="82"/>
      <c r="Y116" s="178">
        <v>8030293</v>
      </c>
      <c r="Z116" s="178">
        <v>-2877522.01</v>
      </c>
      <c r="AA116" s="178">
        <f>Y116+Z116</f>
        <v>5152770.99</v>
      </c>
      <c r="AB116" s="188" t="s">
        <v>374</v>
      </c>
      <c r="AC116" s="200" t="s">
        <v>380</v>
      </c>
      <c r="AD116" s="188" t="s">
        <v>376</v>
      </c>
      <c r="AE116" s="189">
        <v>44945</v>
      </c>
      <c r="AF116" s="189">
        <v>45064</v>
      </c>
      <c r="AG116" s="188" t="s">
        <v>381</v>
      </c>
      <c r="AH116" s="188" t="s">
        <v>378</v>
      </c>
    </row>
    <row r="117" spans="1:34" ht="272.45" customHeight="1" x14ac:dyDescent="0.35">
      <c r="A117" s="139">
        <v>80</v>
      </c>
      <c r="B117" s="104" t="s">
        <v>263</v>
      </c>
      <c r="C117" s="104" t="s">
        <v>370</v>
      </c>
      <c r="D117" s="104">
        <v>80121704</v>
      </c>
      <c r="E117" s="109" t="s">
        <v>379</v>
      </c>
      <c r="F117" s="104" t="s">
        <v>372</v>
      </c>
      <c r="G117" s="104">
        <v>1</v>
      </c>
      <c r="H117" s="104" t="s">
        <v>132</v>
      </c>
      <c r="I117" s="104">
        <v>4</v>
      </c>
      <c r="J117" s="104" t="s">
        <v>126</v>
      </c>
      <c r="K117" s="104" t="s">
        <v>217</v>
      </c>
      <c r="L117" s="104" t="s">
        <v>266</v>
      </c>
      <c r="M117" s="147">
        <v>8030293.3300000001</v>
      </c>
      <c r="N117" s="147">
        <v>8030293.3300000001</v>
      </c>
      <c r="O117" s="252" t="s">
        <v>64</v>
      </c>
      <c r="P117" s="252" t="s">
        <v>64</v>
      </c>
      <c r="Q117" s="259" t="s">
        <v>373</v>
      </c>
      <c r="R117" s="111">
        <v>0.33</v>
      </c>
      <c r="S117" s="18"/>
      <c r="T117" s="79"/>
      <c r="U117" s="80"/>
      <c r="V117" s="81"/>
      <c r="W117" s="80"/>
      <c r="X117" s="82"/>
      <c r="Y117" s="178">
        <v>8030293</v>
      </c>
      <c r="Z117" s="178">
        <v>-2877522.01</v>
      </c>
      <c r="AA117" s="178">
        <f>Y117+Z117</f>
        <v>5152770.99</v>
      </c>
      <c r="AB117" s="188"/>
      <c r="AC117" s="200"/>
      <c r="AD117" s="188"/>
      <c r="AE117" s="189"/>
      <c r="AF117" s="189"/>
      <c r="AG117" s="188"/>
      <c r="AH117" s="188"/>
    </row>
    <row r="118" spans="1:34" ht="272.45" customHeight="1" x14ac:dyDescent="0.35">
      <c r="A118" s="139">
        <v>80</v>
      </c>
      <c r="B118" s="104" t="s">
        <v>354</v>
      </c>
      <c r="C118" s="104" t="s">
        <v>370</v>
      </c>
      <c r="D118" s="104">
        <v>80121704</v>
      </c>
      <c r="E118" s="109" t="s">
        <v>379</v>
      </c>
      <c r="F118" s="104" t="s">
        <v>372</v>
      </c>
      <c r="G118" s="104">
        <v>1</v>
      </c>
      <c r="H118" s="104" t="s">
        <v>132</v>
      </c>
      <c r="I118" s="104">
        <v>4</v>
      </c>
      <c r="J118" s="104" t="s">
        <v>126</v>
      </c>
      <c r="K118" s="104" t="s">
        <v>217</v>
      </c>
      <c r="L118" s="104" t="s">
        <v>218</v>
      </c>
      <c r="M118" s="147">
        <v>8030293.3300000001</v>
      </c>
      <c r="N118" s="147">
        <v>8030293.3300000001</v>
      </c>
      <c r="O118" s="252" t="s">
        <v>64</v>
      </c>
      <c r="P118" s="252" t="s">
        <v>64</v>
      </c>
      <c r="Q118" s="259" t="s">
        <v>373</v>
      </c>
      <c r="R118" s="111">
        <v>0.33</v>
      </c>
      <c r="S118" s="18"/>
      <c r="T118" s="79"/>
      <c r="U118" s="80"/>
      <c r="V118" s="81"/>
      <c r="W118" s="80"/>
      <c r="X118" s="82"/>
      <c r="Y118" s="178">
        <v>8030294</v>
      </c>
      <c r="Z118" s="178"/>
      <c r="AA118" s="178">
        <v>8030294</v>
      </c>
      <c r="AB118" s="188"/>
      <c r="AC118" s="200"/>
      <c r="AD118" s="188"/>
      <c r="AE118" s="189"/>
      <c r="AF118" s="189"/>
      <c r="AG118" s="188"/>
      <c r="AH118" s="188"/>
    </row>
    <row r="119" spans="1:34" ht="272.45" customHeight="1" x14ac:dyDescent="0.35">
      <c r="A119" s="139">
        <v>81</v>
      </c>
      <c r="B119" s="104" t="s">
        <v>214</v>
      </c>
      <c r="C119" s="104" t="s">
        <v>370</v>
      </c>
      <c r="D119" s="104">
        <v>80121704</v>
      </c>
      <c r="E119" s="109" t="s">
        <v>382</v>
      </c>
      <c r="F119" s="104" t="s">
        <v>372</v>
      </c>
      <c r="G119" s="104">
        <v>1</v>
      </c>
      <c r="H119" s="104" t="s">
        <v>132</v>
      </c>
      <c r="I119" s="104">
        <v>4</v>
      </c>
      <c r="J119" s="104" t="s">
        <v>126</v>
      </c>
      <c r="K119" s="104" t="s">
        <v>217</v>
      </c>
      <c r="L119" s="104" t="s">
        <v>128</v>
      </c>
      <c r="M119" s="147">
        <v>8030293.3300000001</v>
      </c>
      <c r="N119" s="147">
        <v>8030293.3300000001</v>
      </c>
      <c r="O119" s="252" t="s">
        <v>64</v>
      </c>
      <c r="P119" s="252" t="s">
        <v>64</v>
      </c>
      <c r="Q119" s="259" t="s">
        <v>373</v>
      </c>
      <c r="R119" s="111">
        <v>0.34</v>
      </c>
      <c r="S119" s="18"/>
      <c r="T119" s="79"/>
      <c r="U119" s="80"/>
      <c r="V119" s="81"/>
      <c r="W119" s="80"/>
      <c r="X119" s="82"/>
      <c r="Y119" s="178">
        <v>8030293</v>
      </c>
      <c r="Z119" s="178">
        <v>2810602.96</v>
      </c>
      <c r="AA119" s="178">
        <f t="shared" ref="AA119:AA130" si="4">Y119+Z119</f>
        <v>10840895.960000001</v>
      </c>
      <c r="AB119" s="188"/>
      <c r="AC119" s="200"/>
      <c r="AD119" s="188"/>
      <c r="AE119" s="189"/>
      <c r="AF119" s="189"/>
      <c r="AG119" s="188"/>
      <c r="AH119" s="188"/>
    </row>
    <row r="120" spans="1:34" ht="272.45" customHeight="1" x14ac:dyDescent="0.35">
      <c r="A120" s="139">
        <v>81</v>
      </c>
      <c r="B120" s="104" t="s">
        <v>263</v>
      </c>
      <c r="C120" s="104" t="s">
        <v>370</v>
      </c>
      <c r="D120" s="104">
        <v>80121704</v>
      </c>
      <c r="E120" s="109" t="s">
        <v>382</v>
      </c>
      <c r="F120" s="104" t="s">
        <v>372</v>
      </c>
      <c r="G120" s="104">
        <v>1</v>
      </c>
      <c r="H120" s="104" t="s">
        <v>132</v>
      </c>
      <c r="I120" s="104">
        <v>4</v>
      </c>
      <c r="J120" s="104" t="s">
        <v>126</v>
      </c>
      <c r="K120" s="104" t="s">
        <v>217</v>
      </c>
      <c r="L120" s="104" t="s">
        <v>266</v>
      </c>
      <c r="M120" s="147">
        <v>8030293.3300000001</v>
      </c>
      <c r="N120" s="147">
        <v>8030293.3300000001</v>
      </c>
      <c r="O120" s="252" t="s">
        <v>64</v>
      </c>
      <c r="P120" s="252" t="s">
        <v>64</v>
      </c>
      <c r="Q120" s="259" t="s">
        <v>373</v>
      </c>
      <c r="R120" s="111">
        <v>0.33</v>
      </c>
      <c r="S120" s="18"/>
      <c r="T120" s="79"/>
      <c r="U120" s="80"/>
      <c r="V120" s="81"/>
      <c r="W120" s="80"/>
      <c r="X120" s="82"/>
      <c r="Y120" s="178">
        <v>8030293</v>
      </c>
      <c r="Z120" s="178">
        <v>2810603</v>
      </c>
      <c r="AA120" s="178">
        <f>Y120+Z120</f>
        <v>10840896</v>
      </c>
      <c r="AB120" s="188"/>
      <c r="AC120" s="200"/>
      <c r="AD120" s="188"/>
      <c r="AE120" s="189"/>
      <c r="AF120" s="189"/>
      <c r="AG120" s="188"/>
      <c r="AH120" s="188"/>
    </row>
    <row r="121" spans="1:34" ht="272.45" customHeight="1" x14ac:dyDescent="0.35">
      <c r="A121" s="139">
        <v>81</v>
      </c>
      <c r="B121" s="104" t="s">
        <v>354</v>
      </c>
      <c r="C121" s="104" t="s">
        <v>370</v>
      </c>
      <c r="D121" s="104">
        <v>80121704</v>
      </c>
      <c r="E121" s="109" t="s">
        <v>382</v>
      </c>
      <c r="F121" s="104" t="s">
        <v>372</v>
      </c>
      <c r="G121" s="104">
        <v>1</v>
      </c>
      <c r="H121" s="104" t="s">
        <v>132</v>
      </c>
      <c r="I121" s="104">
        <v>4</v>
      </c>
      <c r="J121" s="104" t="s">
        <v>126</v>
      </c>
      <c r="K121" s="104" t="s">
        <v>217</v>
      </c>
      <c r="L121" s="104" t="s">
        <v>218</v>
      </c>
      <c r="M121" s="147">
        <v>8030293.3300000001</v>
      </c>
      <c r="N121" s="147">
        <v>8030293.3300000001</v>
      </c>
      <c r="O121" s="252" t="s">
        <v>64</v>
      </c>
      <c r="P121" s="252" t="s">
        <v>64</v>
      </c>
      <c r="Q121" s="259" t="s">
        <v>373</v>
      </c>
      <c r="R121" s="111">
        <v>0.33</v>
      </c>
      <c r="S121" s="18"/>
      <c r="T121" s="79"/>
      <c r="U121" s="80"/>
      <c r="V121" s="81"/>
      <c r="W121" s="80"/>
      <c r="X121" s="82"/>
      <c r="Y121" s="178">
        <v>8030294</v>
      </c>
      <c r="Z121" s="178">
        <v>2810602</v>
      </c>
      <c r="AA121" s="178">
        <f t="shared" si="4"/>
        <v>10840896</v>
      </c>
      <c r="AB121" s="188" t="s">
        <v>383</v>
      </c>
      <c r="AC121" s="200" t="s">
        <v>384</v>
      </c>
      <c r="AD121" s="188" t="s">
        <v>376</v>
      </c>
      <c r="AE121" s="189">
        <v>44945</v>
      </c>
      <c r="AF121" s="189">
        <v>45064</v>
      </c>
      <c r="AG121" s="188" t="s">
        <v>377</v>
      </c>
      <c r="AH121" s="188" t="s">
        <v>378</v>
      </c>
    </row>
    <row r="122" spans="1:34" ht="272.45" customHeight="1" x14ac:dyDescent="0.35">
      <c r="A122" s="139">
        <v>82</v>
      </c>
      <c r="B122" s="104" t="s">
        <v>214</v>
      </c>
      <c r="C122" s="104" t="s">
        <v>370</v>
      </c>
      <c r="D122" s="104">
        <v>80121704</v>
      </c>
      <c r="E122" s="109" t="s">
        <v>385</v>
      </c>
      <c r="F122" s="104" t="s">
        <v>372</v>
      </c>
      <c r="G122" s="104">
        <v>1</v>
      </c>
      <c r="H122" s="104" t="s">
        <v>132</v>
      </c>
      <c r="I122" s="104">
        <v>4</v>
      </c>
      <c r="J122" s="104" t="s">
        <v>126</v>
      </c>
      <c r="K122" s="104" t="s">
        <v>217</v>
      </c>
      <c r="L122" s="104" t="s">
        <v>128</v>
      </c>
      <c r="M122" s="147">
        <v>8030293.3300000001</v>
      </c>
      <c r="N122" s="147">
        <v>8030293.3300000001</v>
      </c>
      <c r="O122" s="252" t="s">
        <v>64</v>
      </c>
      <c r="P122" s="252" t="s">
        <v>64</v>
      </c>
      <c r="Q122" s="259" t="s">
        <v>373</v>
      </c>
      <c r="R122" s="111">
        <v>0.34</v>
      </c>
      <c r="S122" s="18"/>
      <c r="T122" s="79"/>
      <c r="U122" s="80"/>
      <c r="V122" s="81"/>
      <c r="W122" s="80"/>
      <c r="X122" s="82"/>
      <c r="Y122" s="178">
        <v>5333334</v>
      </c>
      <c r="Z122" s="178">
        <v>2666666.66</v>
      </c>
      <c r="AA122" s="178">
        <f t="shared" si="4"/>
        <v>8000000.6600000001</v>
      </c>
      <c r="AB122" s="188" t="s">
        <v>386</v>
      </c>
      <c r="AC122" s="200" t="s">
        <v>387</v>
      </c>
      <c r="AD122" s="188" t="s">
        <v>388</v>
      </c>
      <c r="AE122" s="189">
        <v>44945</v>
      </c>
      <c r="AF122" s="189">
        <v>45064</v>
      </c>
      <c r="AG122" s="188" t="s">
        <v>381</v>
      </c>
      <c r="AH122" s="188" t="s">
        <v>378</v>
      </c>
    </row>
    <row r="123" spans="1:34" ht="272.45" customHeight="1" x14ac:dyDescent="0.35">
      <c r="A123" s="139">
        <v>82</v>
      </c>
      <c r="B123" s="104" t="s">
        <v>263</v>
      </c>
      <c r="C123" s="104" t="s">
        <v>370</v>
      </c>
      <c r="D123" s="104">
        <v>80121704</v>
      </c>
      <c r="E123" s="109" t="s">
        <v>385</v>
      </c>
      <c r="F123" s="104" t="s">
        <v>372</v>
      </c>
      <c r="G123" s="104">
        <v>1</v>
      </c>
      <c r="H123" s="104" t="s">
        <v>132</v>
      </c>
      <c r="I123" s="104">
        <v>4</v>
      </c>
      <c r="J123" s="104" t="s">
        <v>126</v>
      </c>
      <c r="K123" s="104" t="s">
        <v>217</v>
      </c>
      <c r="L123" s="104" t="s">
        <v>266</v>
      </c>
      <c r="M123" s="147">
        <v>8030293.3300000001</v>
      </c>
      <c r="N123" s="147">
        <v>8030293.3300000001</v>
      </c>
      <c r="O123" s="252" t="s">
        <v>64</v>
      </c>
      <c r="P123" s="252" t="s">
        <v>64</v>
      </c>
      <c r="Q123" s="259" t="s">
        <v>373</v>
      </c>
      <c r="R123" s="111">
        <v>0.33</v>
      </c>
      <c r="S123" s="18"/>
      <c r="T123" s="79"/>
      <c r="U123" s="80"/>
      <c r="V123" s="81"/>
      <c r="W123" s="80"/>
      <c r="X123" s="82"/>
      <c r="Y123" s="178">
        <v>5333333</v>
      </c>
      <c r="Z123" s="178">
        <v>2666666.64</v>
      </c>
      <c r="AA123" s="178">
        <f>Y123+Z123</f>
        <v>7999999.6400000006</v>
      </c>
      <c r="AB123" s="188"/>
      <c r="AC123" s="188"/>
      <c r="AD123" s="188"/>
      <c r="AE123" s="189"/>
      <c r="AF123" s="189"/>
      <c r="AG123" s="188"/>
      <c r="AH123" s="188"/>
    </row>
    <row r="124" spans="1:34" ht="272.45" customHeight="1" x14ac:dyDescent="0.35">
      <c r="A124" s="139">
        <v>82</v>
      </c>
      <c r="B124" s="104" t="s">
        <v>354</v>
      </c>
      <c r="C124" s="104" t="s">
        <v>370</v>
      </c>
      <c r="D124" s="104">
        <v>80121704</v>
      </c>
      <c r="E124" s="109" t="s">
        <v>385</v>
      </c>
      <c r="F124" s="104" t="s">
        <v>372</v>
      </c>
      <c r="G124" s="104">
        <v>1</v>
      </c>
      <c r="H124" s="104" t="s">
        <v>132</v>
      </c>
      <c r="I124" s="104">
        <v>4</v>
      </c>
      <c r="J124" s="104" t="s">
        <v>126</v>
      </c>
      <c r="K124" s="104" t="s">
        <v>217</v>
      </c>
      <c r="L124" s="104" t="s">
        <v>218</v>
      </c>
      <c r="M124" s="147">
        <v>8030293.3300000001</v>
      </c>
      <c r="N124" s="147">
        <v>8030293.3300000001</v>
      </c>
      <c r="O124" s="252" t="s">
        <v>64</v>
      </c>
      <c r="P124" s="252" t="s">
        <v>64</v>
      </c>
      <c r="Q124" s="259" t="s">
        <v>373</v>
      </c>
      <c r="R124" s="111">
        <v>0.33</v>
      </c>
      <c r="S124" s="18"/>
      <c r="T124" s="79"/>
      <c r="U124" s="80"/>
      <c r="V124" s="81"/>
      <c r="W124" s="80"/>
      <c r="X124" s="82"/>
      <c r="Y124" s="178">
        <v>5333333</v>
      </c>
      <c r="Z124" s="178">
        <v>2666666</v>
      </c>
      <c r="AA124" s="178">
        <f t="shared" si="4"/>
        <v>7999999</v>
      </c>
      <c r="AB124" s="188"/>
      <c r="AC124" s="200"/>
      <c r="AD124" s="188"/>
      <c r="AE124" s="189"/>
      <c r="AF124" s="189"/>
      <c r="AG124" s="188"/>
      <c r="AH124" s="188"/>
    </row>
    <row r="125" spans="1:34" ht="272.45" customHeight="1" x14ac:dyDescent="0.35">
      <c r="A125" s="139">
        <v>83</v>
      </c>
      <c r="B125" s="104" t="s">
        <v>214</v>
      </c>
      <c r="C125" s="104" t="s">
        <v>370</v>
      </c>
      <c r="D125" s="104">
        <v>80161500</v>
      </c>
      <c r="E125" s="109" t="s">
        <v>389</v>
      </c>
      <c r="F125" s="104" t="s">
        <v>372</v>
      </c>
      <c r="G125" s="104">
        <v>1</v>
      </c>
      <c r="H125" s="104" t="s">
        <v>132</v>
      </c>
      <c r="I125" s="104">
        <v>4</v>
      </c>
      <c r="J125" s="104" t="s">
        <v>126</v>
      </c>
      <c r="K125" s="104" t="s">
        <v>217</v>
      </c>
      <c r="L125" s="104" t="s">
        <v>128</v>
      </c>
      <c r="M125" s="147">
        <v>2769066.67</v>
      </c>
      <c r="N125" s="147">
        <v>2769066.67</v>
      </c>
      <c r="O125" s="252" t="s">
        <v>64</v>
      </c>
      <c r="P125" s="252" t="s">
        <v>64</v>
      </c>
      <c r="Q125" s="259" t="s">
        <v>373</v>
      </c>
      <c r="R125" s="111">
        <v>0.34</v>
      </c>
      <c r="S125" s="18"/>
      <c r="T125" s="79"/>
      <c r="U125" s="80"/>
      <c r="V125" s="81"/>
      <c r="W125" s="80"/>
      <c r="X125" s="82"/>
      <c r="Y125" s="178">
        <v>2768934</v>
      </c>
      <c r="Z125" s="178">
        <v>969126.96</v>
      </c>
      <c r="AA125" s="178">
        <f t="shared" si="4"/>
        <v>3738060.96</v>
      </c>
      <c r="AB125" s="188"/>
      <c r="AC125" s="200"/>
      <c r="AD125" s="188"/>
      <c r="AE125" s="189"/>
      <c r="AF125" s="189"/>
      <c r="AG125" s="188"/>
      <c r="AH125" s="188"/>
    </row>
    <row r="126" spans="1:34" ht="272.45" customHeight="1" x14ac:dyDescent="0.35">
      <c r="A126" s="139">
        <v>83</v>
      </c>
      <c r="B126" s="104" t="s">
        <v>263</v>
      </c>
      <c r="C126" s="104" t="s">
        <v>370</v>
      </c>
      <c r="D126" s="104">
        <v>80161500</v>
      </c>
      <c r="E126" s="109" t="s">
        <v>389</v>
      </c>
      <c r="F126" s="104" t="s">
        <v>372</v>
      </c>
      <c r="G126" s="104">
        <v>1</v>
      </c>
      <c r="H126" s="104" t="s">
        <v>132</v>
      </c>
      <c r="I126" s="104">
        <v>4</v>
      </c>
      <c r="J126" s="104" t="s">
        <v>126</v>
      </c>
      <c r="K126" s="104" t="s">
        <v>217</v>
      </c>
      <c r="L126" s="104" t="s">
        <v>266</v>
      </c>
      <c r="M126" s="147">
        <v>2769066.67</v>
      </c>
      <c r="N126" s="147">
        <v>2769066.67</v>
      </c>
      <c r="O126" s="252" t="s">
        <v>64</v>
      </c>
      <c r="P126" s="252" t="s">
        <v>64</v>
      </c>
      <c r="Q126" s="259" t="s">
        <v>373</v>
      </c>
      <c r="R126" s="111">
        <v>0.33</v>
      </c>
      <c r="S126" s="18"/>
      <c r="T126" s="79"/>
      <c r="U126" s="80"/>
      <c r="V126" s="81"/>
      <c r="W126" s="80"/>
      <c r="X126" s="82"/>
      <c r="Y126" s="178">
        <v>2768933</v>
      </c>
      <c r="Z126" s="178">
        <v>969127</v>
      </c>
      <c r="AA126" s="178">
        <f>Y126+Z126</f>
        <v>3738060</v>
      </c>
      <c r="AB126" s="188"/>
      <c r="AC126" s="200"/>
      <c r="AD126" s="188"/>
      <c r="AE126" s="189"/>
      <c r="AF126" s="189"/>
      <c r="AG126" s="188"/>
      <c r="AH126" s="188"/>
    </row>
    <row r="127" spans="1:34" ht="272.45" customHeight="1" x14ac:dyDescent="0.35">
      <c r="A127" s="139">
        <v>83</v>
      </c>
      <c r="B127" s="104" t="s">
        <v>354</v>
      </c>
      <c r="C127" s="104" t="s">
        <v>370</v>
      </c>
      <c r="D127" s="104">
        <v>80161500</v>
      </c>
      <c r="E127" s="109" t="s">
        <v>389</v>
      </c>
      <c r="F127" s="104" t="s">
        <v>372</v>
      </c>
      <c r="G127" s="104">
        <v>1</v>
      </c>
      <c r="H127" s="104" t="s">
        <v>132</v>
      </c>
      <c r="I127" s="104">
        <v>4</v>
      </c>
      <c r="J127" s="104" t="s">
        <v>126</v>
      </c>
      <c r="K127" s="104" t="s">
        <v>217</v>
      </c>
      <c r="L127" s="104" t="s">
        <v>218</v>
      </c>
      <c r="M127" s="147">
        <v>2769066.67</v>
      </c>
      <c r="N127" s="147">
        <v>2769066.67</v>
      </c>
      <c r="O127" s="252" t="s">
        <v>64</v>
      </c>
      <c r="P127" s="252" t="s">
        <v>64</v>
      </c>
      <c r="Q127" s="259" t="s">
        <v>373</v>
      </c>
      <c r="R127" s="111">
        <v>0.33</v>
      </c>
      <c r="S127" s="18"/>
      <c r="T127" s="79"/>
      <c r="U127" s="80"/>
      <c r="V127" s="81"/>
      <c r="W127" s="80"/>
      <c r="X127" s="82"/>
      <c r="Y127" s="178">
        <v>2768933</v>
      </c>
      <c r="Z127" s="178">
        <v>969126</v>
      </c>
      <c r="AA127" s="178">
        <f t="shared" si="4"/>
        <v>3738059</v>
      </c>
      <c r="AB127" s="188" t="s">
        <v>390</v>
      </c>
      <c r="AC127" s="188" t="s">
        <v>391</v>
      </c>
      <c r="AD127" s="188" t="s">
        <v>376</v>
      </c>
      <c r="AE127" s="189">
        <v>44945</v>
      </c>
      <c r="AF127" s="189">
        <v>45064</v>
      </c>
      <c r="AG127" s="188" t="s">
        <v>392</v>
      </c>
      <c r="AH127" s="188" t="s">
        <v>378</v>
      </c>
    </row>
    <row r="128" spans="1:34" ht="272.45" customHeight="1" x14ac:dyDescent="0.35">
      <c r="A128" s="139">
        <v>84</v>
      </c>
      <c r="B128" s="104" t="s">
        <v>214</v>
      </c>
      <c r="C128" s="104" t="s">
        <v>393</v>
      </c>
      <c r="D128" s="104">
        <v>80101706</v>
      </c>
      <c r="E128" s="109" t="s">
        <v>394</v>
      </c>
      <c r="F128" s="104" t="s">
        <v>59</v>
      </c>
      <c r="G128" s="104">
        <v>1</v>
      </c>
      <c r="H128" s="104" t="s">
        <v>132</v>
      </c>
      <c r="I128" s="104">
        <v>4</v>
      </c>
      <c r="J128" s="104" t="s">
        <v>126</v>
      </c>
      <c r="K128" s="104" t="s">
        <v>217</v>
      </c>
      <c r="L128" s="104" t="s">
        <v>128</v>
      </c>
      <c r="M128" s="147">
        <v>3184426.67</v>
      </c>
      <c r="N128" s="147">
        <v>3184426.67</v>
      </c>
      <c r="O128" s="252" t="s">
        <v>64</v>
      </c>
      <c r="P128" s="252" t="s">
        <v>65</v>
      </c>
      <c r="Q128" s="259" t="s">
        <v>395</v>
      </c>
      <c r="R128" s="111">
        <v>0.34</v>
      </c>
      <c r="S128" s="20"/>
      <c r="T128" s="79"/>
      <c r="U128" s="80"/>
      <c r="V128" s="81"/>
      <c r="W128" s="80"/>
      <c r="X128" s="82"/>
      <c r="Y128" s="178">
        <v>3184426.67</v>
      </c>
      <c r="Z128" s="178">
        <v>1592213.2</v>
      </c>
      <c r="AA128" s="178">
        <f t="shared" si="4"/>
        <v>4776639.87</v>
      </c>
      <c r="AB128" s="188" t="s">
        <v>396</v>
      </c>
      <c r="AC128" s="200" t="s">
        <v>397</v>
      </c>
      <c r="AD128" s="188" t="s">
        <v>398</v>
      </c>
      <c r="AE128" s="189">
        <v>44946</v>
      </c>
      <c r="AF128" s="189">
        <v>45065</v>
      </c>
      <c r="AG128" s="188" t="s">
        <v>399</v>
      </c>
      <c r="AH128" s="188" t="s">
        <v>400</v>
      </c>
    </row>
    <row r="129" spans="1:73" ht="272.45" customHeight="1" x14ac:dyDescent="0.35">
      <c r="A129" s="139">
        <v>84</v>
      </c>
      <c r="B129" s="104" t="s">
        <v>263</v>
      </c>
      <c r="C129" s="104" t="s">
        <v>393</v>
      </c>
      <c r="D129" s="104">
        <v>80101706</v>
      </c>
      <c r="E129" s="109" t="s">
        <v>394</v>
      </c>
      <c r="F129" s="104" t="s">
        <v>59</v>
      </c>
      <c r="G129" s="104">
        <v>1</v>
      </c>
      <c r="H129" s="104" t="s">
        <v>132</v>
      </c>
      <c r="I129" s="104">
        <v>4</v>
      </c>
      <c r="J129" s="104" t="s">
        <v>126</v>
      </c>
      <c r="K129" s="104" t="s">
        <v>217</v>
      </c>
      <c r="L129" s="104" t="s">
        <v>266</v>
      </c>
      <c r="M129" s="147">
        <v>3184426.67</v>
      </c>
      <c r="N129" s="147">
        <v>3184426.67</v>
      </c>
      <c r="O129" s="252" t="s">
        <v>64</v>
      </c>
      <c r="P129" s="252" t="s">
        <v>65</v>
      </c>
      <c r="Q129" s="259" t="s">
        <v>395</v>
      </c>
      <c r="R129" s="111">
        <v>0.33</v>
      </c>
      <c r="S129" s="20"/>
      <c r="T129" s="79"/>
      <c r="U129" s="80"/>
      <c r="V129" s="81"/>
      <c r="W129" s="80"/>
      <c r="X129" s="82"/>
      <c r="Y129" s="178">
        <v>3184426.66</v>
      </c>
      <c r="Z129" s="178">
        <v>1592213</v>
      </c>
      <c r="AA129" s="178">
        <f>Y129+Z129</f>
        <v>4776639.66</v>
      </c>
      <c r="AB129" s="188"/>
      <c r="AC129" s="200"/>
      <c r="AD129" s="188"/>
      <c r="AE129" s="189"/>
      <c r="AF129" s="189"/>
      <c r="AG129" s="188"/>
      <c r="AH129" s="188"/>
    </row>
    <row r="130" spans="1:73" ht="272.45" customHeight="1" x14ac:dyDescent="0.35">
      <c r="A130" s="139">
        <v>84</v>
      </c>
      <c r="B130" s="104" t="s">
        <v>354</v>
      </c>
      <c r="C130" s="104" t="s">
        <v>393</v>
      </c>
      <c r="D130" s="104">
        <v>80101706</v>
      </c>
      <c r="E130" s="109" t="s">
        <v>394</v>
      </c>
      <c r="F130" s="104" t="s">
        <v>59</v>
      </c>
      <c r="G130" s="104">
        <v>1</v>
      </c>
      <c r="H130" s="104" t="s">
        <v>132</v>
      </c>
      <c r="I130" s="104">
        <v>4</v>
      </c>
      <c r="J130" s="104" t="s">
        <v>126</v>
      </c>
      <c r="K130" s="104" t="s">
        <v>217</v>
      </c>
      <c r="L130" s="104" t="s">
        <v>218</v>
      </c>
      <c r="M130" s="147">
        <v>3184426.67</v>
      </c>
      <c r="N130" s="147">
        <v>3184426.67</v>
      </c>
      <c r="O130" s="252" t="s">
        <v>64</v>
      </c>
      <c r="P130" s="252" t="s">
        <v>65</v>
      </c>
      <c r="Q130" s="259" t="s">
        <v>395</v>
      </c>
      <c r="R130" s="111">
        <v>0.33</v>
      </c>
      <c r="S130" s="18"/>
      <c r="T130" s="79"/>
      <c r="U130" s="80"/>
      <c r="V130" s="81"/>
      <c r="W130" s="80"/>
      <c r="X130" s="82"/>
      <c r="Y130" s="178">
        <v>3184426.67</v>
      </c>
      <c r="Z130" s="178">
        <v>1592213.02</v>
      </c>
      <c r="AA130" s="178">
        <f t="shared" si="4"/>
        <v>4776639.6899999995</v>
      </c>
      <c r="AB130" s="188"/>
      <c r="AC130" s="200"/>
      <c r="AD130" s="188"/>
      <c r="AE130" s="189"/>
      <c r="AF130" s="189"/>
      <c r="AG130" s="188"/>
      <c r="AH130" s="188"/>
    </row>
    <row r="131" spans="1:73" ht="272.45" customHeight="1" x14ac:dyDescent="0.35">
      <c r="A131" s="139">
        <v>85</v>
      </c>
      <c r="B131" s="104" t="s">
        <v>214</v>
      </c>
      <c r="C131" s="104" t="s">
        <v>393</v>
      </c>
      <c r="D131" s="104">
        <v>80101706</v>
      </c>
      <c r="E131" s="109" t="s">
        <v>401</v>
      </c>
      <c r="F131" s="104" t="s">
        <v>59</v>
      </c>
      <c r="G131" s="104">
        <v>1</v>
      </c>
      <c r="H131" s="104" t="s">
        <v>105</v>
      </c>
      <c r="I131" s="104">
        <v>4</v>
      </c>
      <c r="J131" s="104" t="s">
        <v>126</v>
      </c>
      <c r="K131" s="104" t="s">
        <v>217</v>
      </c>
      <c r="L131" s="104" t="s">
        <v>128</v>
      </c>
      <c r="M131" s="147">
        <v>6784213.3300000001</v>
      </c>
      <c r="N131" s="147">
        <v>6784213.3300000001</v>
      </c>
      <c r="O131" s="252" t="s">
        <v>64</v>
      </c>
      <c r="P131" s="252" t="s">
        <v>65</v>
      </c>
      <c r="Q131" s="259" t="s">
        <v>395</v>
      </c>
      <c r="R131" s="111">
        <v>0.33</v>
      </c>
      <c r="S131" s="18"/>
      <c r="T131" s="79"/>
      <c r="U131" s="80"/>
      <c r="V131" s="81"/>
      <c r="W131" s="80"/>
      <c r="X131" s="82"/>
      <c r="Y131" s="178">
        <v>4918458</v>
      </c>
      <c r="Z131" s="204"/>
      <c r="AA131" s="178">
        <v>4918458</v>
      </c>
      <c r="AB131" s="135"/>
      <c r="AC131" s="136"/>
      <c r="AD131" s="135"/>
      <c r="AE131" s="137"/>
      <c r="AF131" s="137"/>
      <c r="AG131" s="135"/>
      <c r="AH131" s="135"/>
    </row>
    <row r="132" spans="1:73" ht="272.45" customHeight="1" x14ac:dyDescent="0.35">
      <c r="A132" s="139">
        <v>85</v>
      </c>
      <c r="B132" s="104" t="s">
        <v>263</v>
      </c>
      <c r="C132" s="104" t="s">
        <v>393</v>
      </c>
      <c r="D132" s="104">
        <v>80101706</v>
      </c>
      <c r="E132" s="109" t="s">
        <v>401</v>
      </c>
      <c r="F132" s="104" t="s">
        <v>59</v>
      </c>
      <c r="G132" s="104">
        <v>1</v>
      </c>
      <c r="H132" s="104" t="s">
        <v>105</v>
      </c>
      <c r="I132" s="104">
        <v>4</v>
      </c>
      <c r="J132" s="104" t="s">
        <v>126</v>
      </c>
      <c r="K132" s="104" t="s">
        <v>217</v>
      </c>
      <c r="L132" s="104" t="s">
        <v>266</v>
      </c>
      <c r="M132" s="147">
        <v>6784213.3300000001</v>
      </c>
      <c r="N132" s="147">
        <v>6784213.3300000001</v>
      </c>
      <c r="O132" s="252" t="s">
        <v>64</v>
      </c>
      <c r="P132" s="252" t="s">
        <v>65</v>
      </c>
      <c r="Q132" s="259" t="s">
        <v>395</v>
      </c>
      <c r="R132" s="111">
        <v>0.33</v>
      </c>
      <c r="S132" s="18"/>
      <c r="T132" s="79"/>
      <c r="U132" s="80"/>
      <c r="V132" s="81"/>
      <c r="W132" s="80"/>
      <c r="X132" s="82"/>
      <c r="Y132" s="178">
        <v>4918458</v>
      </c>
      <c r="Z132" s="204"/>
      <c r="AA132" s="178">
        <f>Y132+Z132</f>
        <v>4918458</v>
      </c>
      <c r="AB132" s="135"/>
      <c r="AC132" s="136"/>
      <c r="AD132" s="135"/>
      <c r="AE132" s="137"/>
      <c r="AF132" s="137"/>
      <c r="AG132" s="135"/>
      <c r="AH132" s="135"/>
    </row>
    <row r="133" spans="1:73" ht="272.45" customHeight="1" x14ac:dyDescent="0.35">
      <c r="A133" s="139">
        <v>85</v>
      </c>
      <c r="B133" s="104" t="s">
        <v>354</v>
      </c>
      <c r="C133" s="104" t="s">
        <v>393</v>
      </c>
      <c r="D133" s="104">
        <v>80101706</v>
      </c>
      <c r="E133" s="109" t="s">
        <v>401</v>
      </c>
      <c r="F133" s="104" t="s">
        <v>59</v>
      </c>
      <c r="G133" s="104">
        <v>1</v>
      </c>
      <c r="H133" s="104" t="s">
        <v>105</v>
      </c>
      <c r="I133" s="104">
        <v>4</v>
      </c>
      <c r="J133" s="104" t="s">
        <v>126</v>
      </c>
      <c r="K133" s="104" t="s">
        <v>217</v>
      </c>
      <c r="L133" s="104" t="s">
        <v>218</v>
      </c>
      <c r="M133" s="147">
        <v>6784213.3399999999</v>
      </c>
      <c r="N133" s="147">
        <v>6784213.3399999999</v>
      </c>
      <c r="O133" s="252" t="s">
        <v>64</v>
      </c>
      <c r="P133" s="252" t="s">
        <v>65</v>
      </c>
      <c r="Q133" s="259" t="s">
        <v>395</v>
      </c>
      <c r="R133" s="111">
        <v>0.34</v>
      </c>
      <c r="S133" s="18"/>
      <c r="T133" s="79"/>
      <c r="U133" s="80"/>
      <c r="V133" s="81"/>
      <c r="W133" s="80"/>
      <c r="X133" s="82"/>
      <c r="Y133" s="178">
        <v>4918458</v>
      </c>
      <c r="Z133" s="204"/>
      <c r="AA133" s="178">
        <v>4918458</v>
      </c>
      <c r="AB133" s="135"/>
      <c r="AC133" s="136"/>
      <c r="AD133" s="135"/>
      <c r="AE133" s="137"/>
      <c r="AF133" s="137"/>
      <c r="AG133" s="135"/>
      <c r="AH133" s="135"/>
    </row>
    <row r="134" spans="1:73" ht="272.45" customHeight="1" x14ac:dyDescent="0.35">
      <c r="A134" s="139">
        <v>86</v>
      </c>
      <c r="B134" s="104"/>
      <c r="C134" s="104" t="s">
        <v>393</v>
      </c>
      <c r="D134" s="104">
        <v>80101706</v>
      </c>
      <c r="E134" s="109" t="s">
        <v>402</v>
      </c>
      <c r="F134" s="104" t="s">
        <v>59</v>
      </c>
      <c r="G134" s="104">
        <v>1</v>
      </c>
      <c r="H134" s="104" t="s">
        <v>173</v>
      </c>
      <c r="I134" s="104">
        <v>4</v>
      </c>
      <c r="J134" s="104" t="s">
        <v>126</v>
      </c>
      <c r="K134" s="104" t="s">
        <v>62</v>
      </c>
      <c r="L134" s="104" t="s">
        <v>96</v>
      </c>
      <c r="M134" s="147">
        <v>41336720</v>
      </c>
      <c r="N134" s="147">
        <v>41336720</v>
      </c>
      <c r="O134" s="252" t="s">
        <v>64</v>
      </c>
      <c r="P134" s="252" t="s">
        <v>65</v>
      </c>
      <c r="Q134" s="259" t="s">
        <v>403</v>
      </c>
      <c r="R134" s="111">
        <v>1</v>
      </c>
      <c r="S134" s="18"/>
      <c r="T134" s="79"/>
      <c r="U134" s="80"/>
      <c r="V134" s="81"/>
      <c r="W134" s="80"/>
      <c r="X134" s="82"/>
      <c r="Y134" s="178">
        <v>34599488</v>
      </c>
      <c r="Z134" s="204"/>
      <c r="AA134" s="178">
        <v>34599488</v>
      </c>
      <c r="AB134" s="135"/>
      <c r="AC134" s="136"/>
      <c r="AD134" s="135"/>
      <c r="AE134" s="137"/>
      <c r="AF134" s="137"/>
      <c r="AG134" s="135"/>
      <c r="AH134" s="80"/>
    </row>
    <row r="135" spans="1:73" ht="272.45" customHeight="1" x14ac:dyDescent="0.35">
      <c r="A135" s="139">
        <v>87</v>
      </c>
      <c r="B135" s="104" t="s">
        <v>263</v>
      </c>
      <c r="C135" s="104" t="s">
        <v>241</v>
      </c>
      <c r="D135" s="104">
        <v>80101706</v>
      </c>
      <c r="E135" s="109" t="s">
        <v>404</v>
      </c>
      <c r="F135" s="104" t="s">
        <v>59</v>
      </c>
      <c r="G135" s="104">
        <v>1</v>
      </c>
      <c r="H135" s="104" t="s">
        <v>71</v>
      </c>
      <c r="I135" s="104">
        <v>2</v>
      </c>
      <c r="J135" s="104" t="s">
        <v>126</v>
      </c>
      <c r="K135" s="104" t="s">
        <v>217</v>
      </c>
      <c r="L135" s="104" t="s">
        <v>266</v>
      </c>
      <c r="M135" s="147">
        <v>14828352</v>
      </c>
      <c r="N135" s="147">
        <v>14828352</v>
      </c>
      <c r="O135" s="252" t="s">
        <v>64</v>
      </c>
      <c r="P135" s="252" t="s">
        <v>65</v>
      </c>
      <c r="Q135" s="259" t="s">
        <v>405</v>
      </c>
      <c r="R135" s="111">
        <v>1</v>
      </c>
      <c r="S135" s="18"/>
      <c r="T135" s="185" t="s">
        <v>406</v>
      </c>
      <c r="U135" s="186" t="s">
        <v>407</v>
      </c>
      <c r="V135" s="186">
        <v>45077</v>
      </c>
      <c r="W135" s="186" t="s">
        <v>408</v>
      </c>
      <c r="X135" s="186" t="s">
        <v>311</v>
      </c>
      <c r="Y135" s="178">
        <v>4236672</v>
      </c>
      <c r="Z135" s="204"/>
      <c r="AA135" s="178">
        <f>Y135+Z135</f>
        <v>4236672</v>
      </c>
      <c r="AB135" s="200" t="s">
        <v>409</v>
      </c>
      <c r="AC135" s="188" t="s">
        <v>410</v>
      </c>
      <c r="AD135" s="189" t="s">
        <v>411</v>
      </c>
      <c r="AE135" s="189">
        <v>45078</v>
      </c>
      <c r="AF135" s="190">
        <v>45107</v>
      </c>
      <c r="AG135" s="188" t="s">
        <v>412</v>
      </c>
      <c r="AH135" s="188" t="s">
        <v>241</v>
      </c>
    </row>
    <row r="136" spans="1:73" ht="272.45" customHeight="1" x14ac:dyDescent="0.35">
      <c r="A136" s="139">
        <v>88</v>
      </c>
      <c r="B136" s="104" t="s">
        <v>413</v>
      </c>
      <c r="C136" s="104" t="s">
        <v>359</v>
      </c>
      <c r="D136" s="104">
        <v>80101706</v>
      </c>
      <c r="E136" s="109" t="s">
        <v>414</v>
      </c>
      <c r="F136" s="104" t="s">
        <v>361</v>
      </c>
      <c r="G136" s="104">
        <v>1</v>
      </c>
      <c r="H136" s="104" t="s">
        <v>98</v>
      </c>
      <c r="I136" s="104">
        <v>4</v>
      </c>
      <c r="J136" s="104" t="s">
        <v>362</v>
      </c>
      <c r="K136" s="104" t="s">
        <v>217</v>
      </c>
      <c r="L136" s="104" t="s">
        <v>218</v>
      </c>
      <c r="M136" s="147">
        <v>33893376</v>
      </c>
      <c r="N136" s="147">
        <v>33893376</v>
      </c>
      <c r="O136" s="252" t="s">
        <v>64</v>
      </c>
      <c r="P136" s="252" t="s">
        <v>65</v>
      </c>
      <c r="Q136" s="259" t="s">
        <v>364</v>
      </c>
      <c r="R136" s="111">
        <v>1</v>
      </c>
      <c r="S136" s="18"/>
      <c r="T136" s="79"/>
      <c r="U136" s="80"/>
      <c r="V136" s="81"/>
      <c r="W136" s="80"/>
      <c r="X136" s="82"/>
      <c r="Y136" s="178">
        <v>33893376</v>
      </c>
      <c r="Z136" s="204"/>
      <c r="AA136" s="178">
        <v>33893376</v>
      </c>
      <c r="AB136" s="188" t="s">
        <v>415</v>
      </c>
      <c r="AC136" s="200" t="s">
        <v>416</v>
      </c>
      <c r="AD136" s="188" t="s">
        <v>367</v>
      </c>
      <c r="AE136" s="189">
        <v>44987</v>
      </c>
      <c r="AF136" s="189">
        <v>45105</v>
      </c>
      <c r="AG136" s="188" t="s">
        <v>368</v>
      </c>
      <c r="AH136" s="188" t="s">
        <v>369</v>
      </c>
    </row>
    <row r="137" spans="1:73" ht="272.45" customHeight="1" x14ac:dyDescent="0.35">
      <c r="A137" s="139">
        <v>89</v>
      </c>
      <c r="B137" s="104" t="s">
        <v>417</v>
      </c>
      <c r="C137" s="104" t="s">
        <v>238</v>
      </c>
      <c r="D137" s="104">
        <v>80101706</v>
      </c>
      <c r="E137" s="109" t="s">
        <v>418</v>
      </c>
      <c r="F137" s="104" t="s">
        <v>59</v>
      </c>
      <c r="G137" s="104">
        <v>1</v>
      </c>
      <c r="H137" s="104" t="s">
        <v>60</v>
      </c>
      <c r="I137" s="104">
        <v>5.5</v>
      </c>
      <c r="J137" s="104" t="s">
        <v>126</v>
      </c>
      <c r="K137" s="104" t="s">
        <v>217</v>
      </c>
      <c r="L137" s="104" t="s">
        <v>218</v>
      </c>
      <c r="M137" s="147">
        <v>41250000</v>
      </c>
      <c r="N137" s="147">
        <v>41250000</v>
      </c>
      <c r="O137" s="252" t="s">
        <v>64</v>
      </c>
      <c r="P137" s="252" t="s">
        <v>65</v>
      </c>
      <c r="Q137" s="259" t="s">
        <v>419</v>
      </c>
      <c r="R137" s="111">
        <v>1</v>
      </c>
      <c r="S137" s="18"/>
      <c r="T137" s="79"/>
      <c r="U137" s="80"/>
      <c r="V137" s="81"/>
      <c r="W137" s="80"/>
      <c r="X137" s="82"/>
      <c r="Y137" s="178">
        <v>38000000</v>
      </c>
      <c r="Z137" s="204"/>
      <c r="AA137" s="178">
        <v>38000000</v>
      </c>
      <c r="AB137" s="135"/>
      <c r="AC137" s="136"/>
      <c r="AD137" s="135"/>
      <c r="AE137" s="137"/>
      <c r="AF137" s="137"/>
      <c r="AG137" s="135"/>
      <c r="AH137" s="135"/>
    </row>
    <row r="138" spans="1:73" ht="272.45" customHeight="1" x14ac:dyDescent="0.35">
      <c r="A138" s="139">
        <v>90</v>
      </c>
      <c r="B138" s="104"/>
      <c r="C138" s="104" t="s">
        <v>89</v>
      </c>
      <c r="D138" s="104">
        <v>80101706</v>
      </c>
      <c r="E138" s="109" t="s">
        <v>420</v>
      </c>
      <c r="F138" s="104" t="s">
        <v>59</v>
      </c>
      <c r="G138" s="104">
        <v>1</v>
      </c>
      <c r="H138" s="104" t="s">
        <v>98</v>
      </c>
      <c r="I138" s="104">
        <v>4</v>
      </c>
      <c r="J138" s="104" t="s">
        <v>126</v>
      </c>
      <c r="K138" s="104" t="s">
        <v>62</v>
      </c>
      <c r="L138" s="104" t="s">
        <v>96</v>
      </c>
      <c r="M138" s="147">
        <v>20759692</v>
      </c>
      <c r="N138" s="147">
        <v>20759692</v>
      </c>
      <c r="O138" s="252" t="s">
        <v>64</v>
      </c>
      <c r="P138" s="252" t="s">
        <v>65</v>
      </c>
      <c r="Q138" s="259" t="s">
        <v>93</v>
      </c>
      <c r="R138" s="111">
        <v>1</v>
      </c>
      <c r="S138" s="223"/>
      <c r="T138" s="79"/>
      <c r="U138" s="80"/>
      <c r="V138" s="81"/>
      <c r="W138" s="80"/>
      <c r="X138" s="82"/>
      <c r="Y138" s="178">
        <v>20759692</v>
      </c>
      <c r="Z138" s="178">
        <v>3632946</v>
      </c>
      <c r="AA138" s="178">
        <f>Y138+Z138</f>
        <v>24392638</v>
      </c>
      <c r="AB138" s="188" t="s">
        <v>421</v>
      </c>
      <c r="AC138" s="200" t="s">
        <v>422</v>
      </c>
      <c r="AD138" s="188" t="s">
        <v>423</v>
      </c>
      <c r="AE138" s="189">
        <v>44965</v>
      </c>
      <c r="AF138" s="189">
        <v>45086</v>
      </c>
      <c r="AG138" s="188" t="s">
        <v>424</v>
      </c>
      <c r="AH138" s="188" t="s">
        <v>425</v>
      </c>
    </row>
    <row r="139" spans="1:73" ht="272.45" customHeight="1" x14ac:dyDescent="0.35">
      <c r="A139" s="152">
        <v>91</v>
      </c>
      <c r="B139" s="127" t="s">
        <v>263</v>
      </c>
      <c r="C139" s="127" t="s">
        <v>89</v>
      </c>
      <c r="D139" s="127">
        <v>80101706</v>
      </c>
      <c r="E139" s="148" t="s">
        <v>426</v>
      </c>
      <c r="F139" s="127" t="s">
        <v>59</v>
      </c>
      <c r="G139" s="127">
        <v>1</v>
      </c>
      <c r="H139" s="127" t="s">
        <v>71</v>
      </c>
      <c r="I139" s="127">
        <v>2</v>
      </c>
      <c r="J139" s="127" t="s">
        <v>126</v>
      </c>
      <c r="K139" s="127" t="s">
        <v>217</v>
      </c>
      <c r="L139" s="127" t="s">
        <v>266</v>
      </c>
      <c r="M139" s="236">
        <v>0</v>
      </c>
      <c r="N139" s="236">
        <v>0</v>
      </c>
      <c r="O139" s="257" t="s">
        <v>64</v>
      </c>
      <c r="P139" s="257" t="s">
        <v>65</v>
      </c>
      <c r="Q139" s="262" t="s">
        <v>93</v>
      </c>
      <c r="R139" s="111">
        <v>0.5</v>
      </c>
      <c r="S139" s="18"/>
      <c r="T139" s="79"/>
      <c r="U139" s="80"/>
      <c r="V139" s="81"/>
      <c r="W139" s="80"/>
      <c r="X139" s="82"/>
      <c r="Y139" s="197"/>
      <c r="Z139" s="73"/>
      <c r="AA139" s="205"/>
      <c r="AB139" s="80"/>
      <c r="AC139" s="84"/>
      <c r="AD139" s="80"/>
      <c r="AE139" s="83"/>
      <c r="AF139" s="83"/>
      <c r="AG139" s="80"/>
      <c r="AH139" s="80"/>
    </row>
    <row r="140" spans="1:73" s="22" customFormat="1" ht="272.45" customHeight="1" x14ac:dyDescent="0.35">
      <c r="A140" s="152">
        <v>91</v>
      </c>
      <c r="B140" s="127"/>
      <c r="C140" s="127" t="s">
        <v>89</v>
      </c>
      <c r="D140" s="127">
        <v>80101706</v>
      </c>
      <c r="E140" s="148" t="s">
        <v>426</v>
      </c>
      <c r="F140" s="127" t="s">
        <v>59</v>
      </c>
      <c r="G140" s="127">
        <v>1</v>
      </c>
      <c r="H140" s="127" t="s">
        <v>71</v>
      </c>
      <c r="I140" s="127">
        <v>2</v>
      </c>
      <c r="J140" s="127" t="s">
        <v>126</v>
      </c>
      <c r="K140" s="127" t="s">
        <v>62</v>
      </c>
      <c r="L140" s="127" t="s">
        <v>96</v>
      </c>
      <c r="M140" s="236">
        <v>0</v>
      </c>
      <c r="N140" s="236">
        <v>0</v>
      </c>
      <c r="O140" s="257" t="s">
        <v>64</v>
      </c>
      <c r="P140" s="257" t="s">
        <v>65</v>
      </c>
      <c r="Q140" s="262" t="s">
        <v>93</v>
      </c>
      <c r="R140" s="111">
        <v>0.5</v>
      </c>
      <c r="S140" s="18"/>
      <c r="T140" s="79"/>
      <c r="U140" s="80"/>
      <c r="V140" s="81"/>
      <c r="W140" s="80"/>
      <c r="X140" s="82"/>
      <c r="Y140" s="197"/>
      <c r="Z140" s="73"/>
      <c r="AA140" s="197"/>
      <c r="AB140" s="80"/>
      <c r="AC140" s="84"/>
      <c r="AD140" s="80"/>
      <c r="AE140" s="83"/>
      <c r="AF140" s="83"/>
      <c r="AG140" s="80"/>
      <c r="AH140" s="8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s="22" customFormat="1" ht="272.45" customHeight="1" x14ac:dyDescent="0.35">
      <c r="A141" s="152">
        <v>92</v>
      </c>
      <c r="B141" s="127"/>
      <c r="C141" s="127" t="s">
        <v>56</v>
      </c>
      <c r="D141" s="127">
        <v>80101706</v>
      </c>
      <c r="E141" s="148" t="s">
        <v>427</v>
      </c>
      <c r="F141" s="127" t="s">
        <v>59</v>
      </c>
      <c r="G141" s="127">
        <v>1</v>
      </c>
      <c r="H141" s="127" t="s">
        <v>173</v>
      </c>
      <c r="I141" s="127">
        <v>4</v>
      </c>
      <c r="J141" s="127" t="s">
        <v>126</v>
      </c>
      <c r="K141" s="127" t="s">
        <v>217</v>
      </c>
      <c r="L141" s="127" t="s">
        <v>248</v>
      </c>
      <c r="M141" s="236">
        <v>0</v>
      </c>
      <c r="N141" s="236">
        <v>0</v>
      </c>
      <c r="O141" s="257" t="s">
        <v>64</v>
      </c>
      <c r="P141" s="257" t="s">
        <v>65</v>
      </c>
      <c r="Q141" s="262" t="s">
        <v>66</v>
      </c>
      <c r="R141" s="163">
        <v>1</v>
      </c>
      <c r="S141" s="19"/>
      <c r="T141" s="79"/>
      <c r="U141" s="80"/>
      <c r="V141" s="81"/>
      <c r="W141" s="80"/>
      <c r="X141" s="82"/>
      <c r="Y141" s="197"/>
      <c r="Z141" s="73"/>
      <c r="AA141" s="197"/>
      <c r="AB141" s="80"/>
      <c r="AC141" s="84"/>
      <c r="AD141" s="80"/>
      <c r="AE141" s="83"/>
      <c r="AF141" s="83"/>
      <c r="AG141" s="80"/>
      <c r="AH141" s="80"/>
      <c r="AI141" s="123"/>
    </row>
    <row r="142" spans="1:73" s="22" customFormat="1" ht="272.45" customHeight="1" x14ac:dyDescent="0.35">
      <c r="A142" s="139">
        <v>93</v>
      </c>
      <c r="B142" s="104"/>
      <c r="C142" s="104" t="s">
        <v>56</v>
      </c>
      <c r="D142" s="104">
        <v>80101706</v>
      </c>
      <c r="E142" s="109" t="s">
        <v>428</v>
      </c>
      <c r="F142" s="104" t="s">
        <v>59</v>
      </c>
      <c r="G142" s="104">
        <v>1</v>
      </c>
      <c r="H142" s="104" t="s">
        <v>132</v>
      </c>
      <c r="I142" s="104">
        <v>4</v>
      </c>
      <c r="J142" s="104" t="s">
        <v>126</v>
      </c>
      <c r="K142" s="104" t="s">
        <v>62</v>
      </c>
      <c r="L142" s="104" t="s">
        <v>96</v>
      </c>
      <c r="M142" s="147">
        <v>11862680</v>
      </c>
      <c r="N142" s="147">
        <v>11862680</v>
      </c>
      <c r="O142" s="252" t="s">
        <v>64</v>
      </c>
      <c r="P142" s="252" t="s">
        <v>65</v>
      </c>
      <c r="Q142" s="259" t="s">
        <v>66</v>
      </c>
      <c r="R142" s="111">
        <v>1</v>
      </c>
      <c r="S142" s="18"/>
      <c r="T142" s="79"/>
      <c r="U142" s="80"/>
      <c r="V142" s="81"/>
      <c r="W142" s="80"/>
      <c r="X142" s="82"/>
      <c r="Y142" s="178">
        <v>11862679</v>
      </c>
      <c r="Z142" s="178">
        <v>5634772.6699999999</v>
      </c>
      <c r="AA142" s="178">
        <f>(Y142+Z142)</f>
        <v>17497451.670000002</v>
      </c>
      <c r="AB142" s="188" t="s">
        <v>429</v>
      </c>
      <c r="AC142" s="200" t="s">
        <v>430</v>
      </c>
      <c r="AD142" s="188" t="s">
        <v>431</v>
      </c>
      <c r="AE142" s="189">
        <v>44953</v>
      </c>
      <c r="AF142" s="189">
        <v>45072</v>
      </c>
      <c r="AG142" s="188" t="s">
        <v>167</v>
      </c>
      <c r="AH142" s="188" t="s">
        <v>432</v>
      </c>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row>
    <row r="143" spans="1:73" s="22" customFormat="1" ht="272.45" customHeight="1" x14ac:dyDescent="0.35">
      <c r="A143" s="139">
        <v>94</v>
      </c>
      <c r="B143" s="104"/>
      <c r="C143" s="104" t="s">
        <v>56</v>
      </c>
      <c r="D143" s="104">
        <v>80101706</v>
      </c>
      <c r="E143" s="109" t="s">
        <v>433</v>
      </c>
      <c r="F143" s="104" t="s">
        <v>59</v>
      </c>
      <c r="G143" s="104">
        <v>1</v>
      </c>
      <c r="H143" s="104" t="s">
        <v>105</v>
      </c>
      <c r="I143" s="104">
        <v>4</v>
      </c>
      <c r="J143" s="104" t="s">
        <v>126</v>
      </c>
      <c r="K143" s="104" t="s">
        <v>62</v>
      </c>
      <c r="L143" s="104" t="s">
        <v>96</v>
      </c>
      <c r="M143" s="147">
        <v>8897010</v>
      </c>
      <c r="N143" s="147">
        <v>8897010</v>
      </c>
      <c r="O143" s="252" t="s">
        <v>64</v>
      </c>
      <c r="P143" s="252" t="s">
        <v>65</v>
      </c>
      <c r="Q143" s="259" t="s">
        <v>66</v>
      </c>
      <c r="R143" s="111">
        <v>1</v>
      </c>
      <c r="S143" s="18"/>
      <c r="T143" s="79"/>
      <c r="U143" s="80"/>
      <c r="V143" s="81"/>
      <c r="W143" s="80"/>
      <c r="X143" s="82"/>
      <c r="Y143" s="178">
        <v>8501587</v>
      </c>
      <c r="Z143" s="178">
        <v>-98856</v>
      </c>
      <c r="AA143" s="178">
        <f>Y143+Z143</f>
        <v>8402731</v>
      </c>
      <c r="AB143" s="135"/>
      <c r="AC143" s="136"/>
      <c r="AD143" s="135"/>
      <c r="AE143" s="137"/>
      <c r="AF143" s="137"/>
      <c r="AG143" s="135"/>
      <c r="AH143" s="135"/>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row>
    <row r="144" spans="1:73" ht="272.45" customHeight="1" x14ac:dyDescent="0.35">
      <c r="A144" s="152">
        <v>95</v>
      </c>
      <c r="B144" s="127"/>
      <c r="C144" s="127" t="s">
        <v>56</v>
      </c>
      <c r="D144" s="127">
        <v>80101706</v>
      </c>
      <c r="E144" s="148" t="s">
        <v>434</v>
      </c>
      <c r="F144" s="127" t="s">
        <v>59</v>
      </c>
      <c r="G144" s="127">
        <v>1</v>
      </c>
      <c r="H144" s="127" t="s">
        <v>60</v>
      </c>
      <c r="I144" s="127">
        <v>2</v>
      </c>
      <c r="J144" s="127" t="s">
        <v>78</v>
      </c>
      <c r="K144" s="127" t="s">
        <v>62</v>
      </c>
      <c r="L144" s="127" t="s">
        <v>96</v>
      </c>
      <c r="M144" s="236">
        <v>0</v>
      </c>
      <c r="N144" s="236">
        <v>0</v>
      </c>
      <c r="O144" s="257" t="s">
        <v>64</v>
      </c>
      <c r="P144" s="257" t="s">
        <v>65</v>
      </c>
      <c r="Q144" s="262" t="s">
        <v>66</v>
      </c>
      <c r="R144" s="111"/>
      <c r="S144" s="18"/>
      <c r="T144" s="79"/>
      <c r="U144" s="80"/>
      <c r="V144" s="81"/>
      <c r="W144" s="80"/>
      <c r="X144" s="82"/>
      <c r="Y144" s="197"/>
      <c r="Z144" s="73"/>
      <c r="AA144" s="197"/>
      <c r="AB144" s="80"/>
      <c r="AC144" s="84"/>
      <c r="AD144" s="80"/>
      <c r="AE144" s="83"/>
      <c r="AF144" s="83"/>
      <c r="AG144" s="80"/>
      <c r="AH144" s="80"/>
    </row>
    <row r="145" spans="1:73" ht="272.45" customHeight="1" x14ac:dyDescent="0.35">
      <c r="A145" s="139">
        <v>96</v>
      </c>
      <c r="B145" s="104" t="s">
        <v>354</v>
      </c>
      <c r="C145" s="104" t="s">
        <v>435</v>
      </c>
      <c r="D145" s="104">
        <v>80101706</v>
      </c>
      <c r="E145" s="109" t="s">
        <v>436</v>
      </c>
      <c r="F145" s="104" t="s">
        <v>59</v>
      </c>
      <c r="G145" s="104">
        <v>1</v>
      </c>
      <c r="H145" s="104" t="s">
        <v>98</v>
      </c>
      <c r="I145" s="104">
        <v>4</v>
      </c>
      <c r="J145" s="104" t="s">
        <v>126</v>
      </c>
      <c r="K145" s="104" t="s">
        <v>217</v>
      </c>
      <c r="L145" s="104" t="s">
        <v>218</v>
      </c>
      <c r="M145" s="147">
        <v>10591680</v>
      </c>
      <c r="N145" s="147">
        <v>10591680</v>
      </c>
      <c r="O145" s="252" t="s">
        <v>64</v>
      </c>
      <c r="P145" s="252" t="s">
        <v>65</v>
      </c>
      <c r="Q145" s="259" t="s">
        <v>437</v>
      </c>
      <c r="R145" s="111">
        <v>1</v>
      </c>
      <c r="S145" s="18"/>
      <c r="T145" s="79"/>
      <c r="U145" s="80"/>
      <c r="V145" s="81"/>
      <c r="W145" s="80"/>
      <c r="X145" s="82"/>
      <c r="Y145" s="178">
        <v>10591680</v>
      </c>
      <c r="Z145" s="178">
        <v>2030072</v>
      </c>
      <c r="AA145" s="178">
        <f>Y145+Z145</f>
        <v>12621752</v>
      </c>
      <c r="AB145" s="188" t="s">
        <v>438</v>
      </c>
      <c r="AC145" s="200" t="s">
        <v>439</v>
      </c>
      <c r="AD145" s="188" t="s">
        <v>440</v>
      </c>
      <c r="AE145" s="189">
        <v>44965</v>
      </c>
      <c r="AF145" s="189">
        <v>45084</v>
      </c>
      <c r="AG145" s="188" t="s">
        <v>441</v>
      </c>
      <c r="AH145" s="188" t="s">
        <v>442</v>
      </c>
    </row>
    <row r="146" spans="1:73" ht="272.45" customHeight="1" x14ac:dyDescent="0.35">
      <c r="A146" s="139">
        <v>97</v>
      </c>
      <c r="B146" s="104" t="s">
        <v>354</v>
      </c>
      <c r="C146" s="104" t="s">
        <v>435</v>
      </c>
      <c r="D146" s="104">
        <v>80101706</v>
      </c>
      <c r="E146" s="109" t="s">
        <v>443</v>
      </c>
      <c r="F146" s="104" t="s">
        <v>59</v>
      </c>
      <c r="G146" s="104">
        <v>1</v>
      </c>
      <c r="H146" s="104" t="s">
        <v>98</v>
      </c>
      <c r="I146" s="104">
        <v>4</v>
      </c>
      <c r="J146" s="104" t="s">
        <v>126</v>
      </c>
      <c r="K146" s="104" t="s">
        <v>217</v>
      </c>
      <c r="L146" s="104" t="s">
        <v>218</v>
      </c>
      <c r="M146" s="147">
        <v>10591680</v>
      </c>
      <c r="N146" s="147">
        <v>10591680</v>
      </c>
      <c r="O146" s="252" t="s">
        <v>64</v>
      </c>
      <c r="P146" s="252" t="s">
        <v>65</v>
      </c>
      <c r="Q146" s="259" t="s">
        <v>437</v>
      </c>
      <c r="R146" s="111">
        <v>1</v>
      </c>
      <c r="S146" s="18"/>
      <c r="T146" s="79"/>
      <c r="U146" s="80"/>
      <c r="V146" s="81"/>
      <c r="W146" s="80"/>
      <c r="X146" s="82"/>
      <c r="Y146" s="178">
        <v>9605652</v>
      </c>
      <c r="Z146" s="204"/>
      <c r="AA146" s="178">
        <v>9605652</v>
      </c>
      <c r="AB146" s="135"/>
      <c r="AC146" s="136"/>
      <c r="AD146" s="135"/>
      <c r="AE146" s="137"/>
      <c r="AF146" s="137"/>
      <c r="AG146" s="135"/>
      <c r="AH146" s="135"/>
    </row>
    <row r="147" spans="1:73" ht="272.45" customHeight="1" x14ac:dyDescent="0.35">
      <c r="A147" s="139">
        <v>98</v>
      </c>
      <c r="B147" s="104" t="s">
        <v>354</v>
      </c>
      <c r="C147" s="104" t="s">
        <v>435</v>
      </c>
      <c r="D147" s="104">
        <v>80101706</v>
      </c>
      <c r="E147" s="109" t="s">
        <v>444</v>
      </c>
      <c r="F147" s="104" t="s">
        <v>59</v>
      </c>
      <c r="G147" s="104">
        <v>1</v>
      </c>
      <c r="H147" s="104" t="s">
        <v>132</v>
      </c>
      <c r="I147" s="104">
        <v>4</v>
      </c>
      <c r="J147" s="104" t="s">
        <v>126</v>
      </c>
      <c r="K147" s="104" t="s">
        <v>217</v>
      </c>
      <c r="L147" s="104" t="s">
        <v>218</v>
      </c>
      <c r="M147" s="147">
        <v>22429440</v>
      </c>
      <c r="N147" s="147">
        <v>22429440</v>
      </c>
      <c r="O147" s="252" t="s">
        <v>64</v>
      </c>
      <c r="P147" s="252" t="s">
        <v>65</v>
      </c>
      <c r="Q147" s="259" t="s">
        <v>437</v>
      </c>
      <c r="R147" s="111">
        <v>1</v>
      </c>
      <c r="S147" s="18"/>
      <c r="T147" s="79"/>
      <c r="U147" s="80"/>
      <c r="V147" s="81"/>
      <c r="W147" s="80"/>
      <c r="X147" s="82"/>
      <c r="Y147" s="178">
        <v>22429440</v>
      </c>
      <c r="Z147" s="178">
        <v>5607360</v>
      </c>
      <c r="AA147" s="178">
        <f>Y147+Z147</f>
        <v>28036800</v>
      </c>
      <c r="AB147" s="188" t="s">
        <v>445</v>
      </c>
      <c r="AC147" s="200" t="s">
        <v>446</v>
      </c>
      <c r="AD147" s="188" t="s">
        <v>447</v>
      </c>
      <c r="AE147" s="189">
        <v>44958</v>
      </c>
      <c r="AF147" s="189">
        <v>45077</v>
      </c>
      <c r="AG147" s="188" t="s">
        <v>441</v>
      </c>
      <c r="AH147" s="188" t="s">
        <v>442</v>
      </c>
    </row>
    <row r="148" spans="1:73" ht="272.45" customHeight="1" x14ac:dyDescent="0.35">
      <c r="A148" s="139">
        <v>99</v>
      </c>
      <c r="B148" s="104" t="s">
        <v>354</v>
      </c>
      <c r="C148" s="104" t="s">
        <v>435</v>
      </c>
      <c r="D148" s="104">
        <v>80101706</v>
      </c>
      <c r="E148" s="109" t="s">
        <v>448</v>
      </c>
      <c r="F148" s="104" t="s">
        <v>59</v>
      </c>
      <c r="G148" s="104">
        <v>1</v>
      </c>
      <c r="H148" s="104" t="s">
        <v>132</v>
      </c>
      <c r="I148" s="104">
        <v>4</v>
      </c>
      <c r="J148" s="104" t="s">
        <v>126</v>
      </c>
      <c r="K148" s="104" t="s">
        <v>217</v>
      </c>
      <c r="L148" s="104" t="s">
        <v>218</v>
      </c>
      <c r="M148" s="147">
        <v>22878028</v>
      </c>
      <c r="N148" s="147">
        <v>22878028</v>
      </c>
      <c r="O148" s="252" t="s">
        <v>64</v>
      </c>
      <c r="P148" s="252" t="s">
        <v>65</v>
      </c>
      <c r="Q148" s="259" t="s">
        <v>437</v>
      </c>
      <c r="R148" s="111">
        <v>1</v>
      </c>
      <c r="S148" s="18"/>
      <c r="T148" s="79"/>
      <c r="U148" s="80"/>
      <c r="V148" s="81"/>
      <c r="W148" s="80"/>
      <c r="X148" s="82"/>
      <c r="Y148" s="178">
        <v>22878028</v>
      </c>
      <c r="Z148" s="178">
        <v>5338206.53</v>
      </c>
      <c r="AA148" s="178">
        <f>Y148+Z148</f>
        <v>28216234.530000001</v>
      </c>
      <c r="AB148" s="188" t="s">
        <v>449</v>
      </c>
      <c r="AC148" s="200" t="s">
        <v>450</v>
      </c>
      <c r="AD148" s="188" t="s">
        <v>451</v>
      </c>
      <c r="AE148" s="189">
        <v>44963</v>
      </c>
      <c r="AF148" s="189">
        <v>45079</v>
      </c>
      <c r="AG148" s="188" t="s">
        <v>441</v>
      </c>
      <c r="AH148" s="188" t="s">
        <v>442</v>
      </c>
    </row>
    <row r="149" spans="1:73" ht="272.45" customHeight="1" x14ac:dyDescent="0.35">
      <c r="A149" s="152">
        <v>100</v>
      </c>
      <c r="B149" s="127" t="s">
        <v>354</v>
      </c>
      <c r="C149" s="127" t="s">
        <v>435</v>
      </c>
      <c r="D149" s="127">
        <v>80101706</v>
      </c>
      <c r="E149" s="148" t="s">
        <v>452</v>
      </c>
      <c r="F149" s="127" t="s">
        <v>59</v>
      </c>
      <c r="G149" s="127">
        <v>1</v>
      </c>
      <c r="H149" s="127" t="s">
        <v>208</v>
      </c>
      <c r="I149" s="127">
        <v>3</v>
      </c>
      <c r="J149" s="127" t="s">
        <v>126</v>
      </c>
      <c r="K149" s="127" t="s">
        <v>217</v>
      </c>
      <c r="L149" s="127" t="s">
        <v>218</v>
      </c>
      <c r="M149" s="236">
        <v>0</v>
      </c>
      <c r="N149" s="236">
        <v>0</v>
      </c>
      <c r="O149" s="257" t="s">
        <v>64</v>
      </c>
      <c r="P149" s="257" t="s">
        <v>65</v>
      </c>
      <c r="Q149" s="262" t="s">
        <v>437</v>
      </c>
      <c r="R149" s="111">
        <v>1</v>
      </c>
      <c r="S149" s="18"/>
      <c r="T149" s="79"/>
      <c r="U149" s="80"/>
      <c r="V149" s="81"/>
      <c r="W149" s="80"/>
      <c r="X149" s="82"/>
      <c r="Y149" s="197"/>
      <c r="Z149" s="73"/>
      <c r="AA149" s="197"/>
      <c r="AB149" s="80"/>
      <c r="AC149" s="84"/>
      <c r="AD149" s="80"/>
      <c r="AE149" s="83"/>
      <c r="AF149" s="83"/>
      <c r="AG149" s="80"/>
      <c r="AH149" s="80"/>
    </row>
    <row r="150" spans="1:73" s="22" customFormat="1" ht="272.45" customHeight="1" x14ac:dyDescent="0.35">
      <c r="A150" s="152">
        <v>101</v>
      </c>
      <c r="B150" s="127" t="s">
        <v>354</v>
      </c>
      <c r="C150" s="127" t="s">
        <v>435</v>
      </c>
      <c r="D150" s="127">
        <v>80101706</v>
      </c>
      <c r="E150" s="148" t="s">
        <v>453</v>
      </c>
      <c r="F150" s="127" t="s">
        <v>59</v>
      </c>
      <c r="G150" s="127">
        <v>1</v>
      </c>
      <c r="H150" s="127" t="s">
        <v>208</v>
      </c>
      <c r="I150" s="127">
        <v>3</v>
      </c>
      <c r="J150" s="127" t="s">
        <v>126</v>
      </c>
      <c r="K150" s="127" t="s">
        <v>217</v>
      </c>
      <c r="L150" s="127" t="s">
        <v>218</v>
      </c>
      <c r="M150" s="236">
        <v>0</v>
      </c>
      <c r="N150" s="236">
        <v>0</v>
      </c>
      <c r="O150" s="257" t="s">
        <v>64</v>
      </c>
      <c r="P150" s="257" t="s">
        <v>65</v>
      </c>
      <c r="Q150" s="262" t="s">
        <v>437</v>
      </c>
      <c r="R150" s="111">
        <v>1</v>
      </c>
      <c r="S150" s="18"/>
      <c r="T150" s="79"/>
      <c r="U150" s="80"/>
      <c r="V150" s="81"/>
      <c r="W150" s="80"/>
      <c r="X150" s="82"/>
      <c r="Y150" s="197"/>
      <c r="Z150" s="73"/>
      <c r="AA150" s="197"/>
      <c r="AB150" s="80"/>
      <c r="AC150" s="84"/>
      <c r="AD150" s="80"/>
      <c r="AE150" s="83"/>
      <c r="AF150" s="83"/>
      <c r="AG150" s="80"/>
      <c r="AH150" s="8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s="22" customFormat="1" ht="272.45" customHeight="1" x14ac:dyDescent="0.35">
      <c r="A151" s="139">
        <v>102</v>
      </c>
      <c r="B151" s="104" t="s">
        <v>354</v>
      </c>
      <c r="C151" s="104" t="s">
        <v>435</v>
      </c>
      <c r="D151" s="104">
        <v>80101706</v>
      </c>
      <c r="E151" s="109" t="s">
        <v>454</v>
      </c>
      <c r="F151" s="104" t="s">
        <v>59</v>
      </c>
      <c r="G151" s="104">
        <v>1</v>
      </c>
      <c r="H151" s="104" t="s">
        <v>132</v>
      </c>
      <c r="I151" s="104">
        <v>4</v>
      </c>
      <c r="J151" s="104" t="s">
        <v>126</v>
      </c>
      <c r="K151" s="104" t="s">
        <v>217</v>
      </c>
      <c r="L151" s="104" t="s">
        <v>218</v>
      </c>
      <c r="M151" s="147">
        <v>10591680</v>
      </c>
      <c r="N151" s="147">
        <v>10591680</v>
      </c>
      <c r="O151" s="252" t="s">
        <v>64</v>
      </c>
      <c r="P151" s="252" t="s">
        <v>65</v>
      </c>
      <c r="Q151" s="259" t="s">
        <v>437</v>
      </c>
      <c r="R151" s="111">
        <v>1</v>
      </c>
      <c r="S151" s="18"/>
      <c r="T151" s="79"/>
      <c r="U151" s="80"/>
      <c r="V151" s="81"/>
      <c r="W151" s="80"/>
      <c r="X151" s="82"/>
      <c r="Y151" s="178">
        <v>8473344</v>
      </c>
      <c r="Z151" s="178">
        <v>2471392</v>
      </c>
      <c r="AA151" s="178">
        <f>Y151+Z151</f>
        <v>10944736</v>
      </c>
      <c r="AB151" s="188" t="s">
        <v>455</v>
      </c>
      <c r="AC151" s="200" t="s">
        <v>456</v>
      </c>
      <c r="AD151" s="188" t="s">
        <v>457</v>
      </c>
      <c r="AE151" s="189">
        <v>44952</v>
      </c>
      <c r="AF151" s="189">
        <v>45071</v>
      </c>
      <c r="AG151" s="188" t="s">
        <v>441</v>
      </c>
      <c r="AH151" s="188" t="s">
        <v>442</v>
      </c>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row>
    <row r="152" spans="1:73" s="22" customFormat="1" ht="272.45" customHeight="1" x14ac:dyDescent="0.35">
      <c r="A152" s="152">
        <v>103</v>
      </c>
      <c r="B152" s="127" t="s">
        <v>354</v>
      </c>
      <c r="C152" s="127" t="s">
        <v>435</v>
      </c>
      <c r="D152" s="127">
        <v>80101706</v>
      </c>
      <c r="E152" s="148" t="s">
        <v>458</v>
      </c>
      <c r="F152" s="127" t="s">
        <v>59</v>
      </c>
      <c r="G152" s="127">
        <v>1</v>
      </c>
      <c r="H152" s="127" t="s">
        <v>208</v>
      </c>
      <c r="I152" s="127">
        <v>3</v>
      </c>
      <c r="J152" s="127" t="s">
        <v>126</v>
      </c>
      <c r="K152" s="127" t="s">
        <v>217</v>
      </c>
      <c r="L152" s="127" t="s">
        <v>218</v>
      </c>
      <c r="M152" s="236">
        <v>0</v>
      </c>
      <c r="N152" s="236">
        <v>0</v>
      </c>
      <c r="O152" s="257" t="s">
        <v>64</v>
      </c>
      <c r="P152" s="257" t="s">
        <v>65</v>
      </c>
      <c r="Q152" s="262" t="s">
        <v>437</v>
      </c>
      <c r="R152" s="111">
        <v>1</v>
      </c>
      <c r="S152" s="18"/>
      <c r="T152" s="79"/>
      <c r="U152" s="80"/>
      <c r="V152" s="81"/>
      <c r="W152" s="80"/>
      <c r="X152" s="82"/>
      <c r="Y152" s="197"/>
      <c r="Z152" s="73"/>
      <c r="AA152" s="197"/>
      <c r="AB152" s="80"/>
      <c r="AC152" s="84"/>
      <c r="AD152" s="80"/>
      <c r="AE152" s="83"/>
      <c r="AF152" s="83"/>
      <c r="AG152" s="80"/>
      <c r="AH152" s="80"/>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row>
    <row r="153" spans="1:73" s="22" customFormat="1" ht="272.45" customHeight="1" x14ac:dyDescent="0.35">
      <c r="A153" s="139">
        <v>104</v>
      </c>
      <c r="B153" s="104" t="s">
        <v>354</v>
      </c>
      <c r="C153" s="104" t="s">
        <v>435</v>
      </c>
      <c r="D153" s="104">
        <v>80101706</v>
      </c>
      <c r="E153" s="109" t="s">
        <v>459</v>
      </c>
      <c r="F153" s="104" t="s">
        <v>59</v>
      </c>
      <c r="G153" s="104">
        <v>1</v>
      </c>
      <c r="H153" s="104" t="s">
        <v>98</v>
      </c>
      <c r="I153" s="104">
        <v>4</v>
      </c>
      <c r="J153" s="104" t="s">
        <v>126</v>
      </c>
      <c r="K153" s="104" t="s">
        <v>217</v>
      </c>
      <c r="L153" s="104" t="s">
        <v>218</v>
      </c>
      <c r="M153" s="147">
        <v>9605652</v>
      </c>
      <c r="N153" s="147">
        <v>9605652</v>
      </c>
      <c r="O153" s="252" t="s">
        <v>64</v>
      </c>
      <c r="P153" s="252" t="s">
        <v>65</v>
      </c>
      <c r="Q153" s="259" t="s">
        <v>437</v>
      </c>
      <c r="R153" s="111">
        <v>1</v>
      </c>
      <c r="S153" s="18"/>
      <c r="T153" s="79"/>
      <c r="U153" s="80"/>
      <c r="V153" s="81"/>
      <c r="W153" s="80"/>
      <c r="X153" s="82"/>
      <c r="Y153" s="178">
        <v>9605652</v>
      </c>
      <c r="Z153" s="204"/>
      <c r="AA153" s="178">
        <v>9605652</v>
      </c>
      <c r="AB153" s="188" t="s">
        <v>460</v>
      </c>
      <c r="AC153" s="200" t="s">
        <v>461</v>
      </c>
      <c r="AD153" s="188" t="s">
        <v>462</v>
      </c>
      <c r="AE153" s="189">
        <v>0</v>
      </c>
      <c r="AF153" s="189">
        <v>45107</v>
      </c>
      <c r="AG153" s="188"/>
      <c r="AH153" s="188"/>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row>
    <row r="154" spans="1:73" s="22" customFormat="1" ht="272.45" customHeight="1" x14ac:dyDescent="0.35">
      <c r="A154" s="152">
        <v>105</v>
      </c>
      <c r="B154" s="127" t="s">
        <v>354</v>
      </c>
      <c r="C154" s="127" t="s">
        <v>435</v>
      </c>
      <c r="D154" s="127">
        <v>80101706</v>
      </c>
      <c r="E154" s="148" t="s">
        <v>463</v>
      </c>
      <c r="F154" s="127" t="s">
        <v>59</v>
      </c>
      <c r="G154" s="127">
        <v>1</v>
      </c>
      <c r="H154" s="127" t="s">
        <v>208</v>
      </c>
      <c r="I154" s="127">
        <v>3</v>
      </c>
      <c r="J154" s="127" t="s">
        <v>126</v>
      </c>
      <c r="K154" s="127" t="s">
        <v>217</v>
      </c>
      <c r="L154" s="127" t="s">
        <v>218</v>
      </c>
      <c r="M154" s="236">
        <v>0</v>
      </c>
      <c r="N154" s="236">
        <v>0</v>
      </c>
      <c r="O154" s="257" t="s">
        <v>64</v>
      </c>
      <c r="P154" s="257" t="s">
        <v>65</v>
      </c>
      <c r="Q154" s="262" t="s">
        <v>437</v>
      </c>
      <c r="R154" s="111">
        <v>1</v>
      </c>
      <c r="S154" s="18"/>
      <c r="T154" s="79"/>
      <c r="U154" s="80"/>
      <c r="V154" s="81"/>
      <c r="W154" s="80"/>
      <c r="X154" s="82"/>
      <c r="Y154" s="197"/>
      <c r="Z154" s="73"/>
      <c r="AA154" s="197"/>
      <c r="AB154" s="80"/>
      <c r="AC154" s="84"/>
      <c r="AD154" s="80"/>
      <c r="AE154" s="83"/>
      <c r="AF154" s="83"/>
      <c r="AG154" s="80"/>
      <c r="AH154" s="80"/>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row>
    <row r="155" spans="1:73" s="22" customFormat="1" ht="345.95" customHeight="1" x14ac:dyDescent="0.35">
      <c r="A155" s="139">
        <v>106</v>
      </c>
      <c r="B155" s="104" t="s">
        <v>123</v>
      </c>
      <c r="C155" s="104" t="s">
        <v>124</v>
      </c>
      <c r="D155" s="104">
        <v>80101706</v>
      </c>
      <c r="E155" s="109" t="s">
        <v>464</v>
      </c>
      <c r="F155" s="104" t="s">
        <v>59</v>
      </c>
      <c r="G155" s="104">
        <v>1</v>
      </c>
      <c r="H155" s="104" t="s">
        <v>98</v>
      </c>
      <c r="I155" s="104">
        <v>4</v>
      </c>
      <c r="J155" s="104" t="s">
        <v>362</v>
      </c>
      <c r="K155" s="104" t="s">
        <v>217</v>
      </c>
      <c r="L155" s="104" t="s">
        <v>128</v>
      </c>
      <c r="M155" s="147">
        <v>26000000</v>
      </c>
      <c r="N155" s="147">
        <v>26000000</v>
      </c>
      <c r="O155" s="252" t="s">
        <v>64</v>
      </c>
      <c r="P155" s="252" t="s">
        <v>65</v>
      </c>
      <c r="Q155" s="259" t="s">
        <v>129</v>
      </c>
      <c r="R155" s="111">
        <v>1</v>
      </c>
      <c r="S155" s="18"/>
      <c r="T155" s="79"/>
      <c r="U155" s="80"/>
      <c r="V155" s="81"/>
      <c r="W155" s="80"/>
      <c r="X155" s="82"/>
      <c r="Y155" s="178">
        <v>26000000</v>
      </c>
      <c r="Z155" s="178">
        <v>-1300000</v>
      </c>
      <c r="AA155" s="178">
        <f>Y155+Z155</f>
        <v>24700000</v>
      </c>
      <c r="AB155" s="135"/>
      <c r="AC155" s="136"/>
      <c r="AD155" s="135"/>
      <c r="AE155" s="137"/>
      <c r="AF155" s="137"/>
      <c r="AG155" s="135"/>
      <c r="AH155" s="13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row>
    <row r="156" spans="1:73" s="22" customFormat="1" ht="363.6" customHeight="1" x14ac:dyDescent="0.35">
      <c r="A156" s="139">
        <v>107</v>
      </c>
      <c r="B156" s="104" t="s">
        <v>320</v>
      </c>
      <c r="C156" s="104" t="s">
        <v>124</v>
      </c>
      <c r="D156" s="104">
        <v>80101706</v>
      </c>
      <c r="E156" s="109" t="s">
        <v>465</v>
      </c>
      <c r="F156" s="104" t="s">
        <v>59</v>
      </c>
      <c r="G156" s="104">
        <v>1</v>
      </c>
      <c r="H156" s="104" t="s">
        <v>98</v>
      </c>
      <c r="I156" s="104">
        <v>4</v>
      </c>
      <c r="J156" s="104" t="s">
        <v>362</v>
      </c>
      <c r="K156" s="104" t="s">
        <v>217</v>
      </c>
      <c r="L156" s="104" t="s">
        <v>128</v>
      </c>
      <c r="M156" s="147">
        <v>24572697.600000001</v>
      </c>
      <c r="N156" s="147">
        <v>24572697.600000001</v>
      </c>
      <c r="O156" s="252" t="s">
        <v>64</v>
      </c>
      <c r="P156" s="252" t="s">
        <v>65</v>
      </c>
      <c r="Q156" s="259" t="s">
        <v>129</v>
      </c>
      <c r="R156" s="111">
        <v>1</v>
      </c>
      <c r="S156" s="19"/>
      <c r="T156" s="79"/>
      <c r="U156" s="80"/>
      <c r="V156" s="81"/>
      <c r="W156" s="80"/>
      <c r="X156" s="82"/>
      <c r="Y156" s="178">
        <v>24572696</v>
      </c>
      <c r="Z156" s="178">
        <v>3890676</v>
      </c>
      <c r="AA156" s="178">
        <f>Y156+Z156</f>
        <v>28463372</v>
      </c>
      <c r="AB156" s="188" t="s">
        <v>466</v>
      </c>
      <c r="AC156" s="200" t="s">
        <v>467</v>
      </c>
      <c r="AD156" s="188" t="s">
        <v>468</v>
      </c>
      <c r="AE156" s="189">
        <v>44967</v>
      </c>
      <c r="AF156" s="189">
        <v>45088</v>
      </c>
      <c r="AG156" s="188" t="s">
        <v>469</v>
      </c>
      <c r="AH156" s="188" t="s">
        <v>470</v>
      </c>
      <c r="AI156" s="123"/>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s="22" customFormat="1" ht="272.45" customHeight="1" x14ac:dyDescent="0.35">
      <c r="A157" s="139">
        <v>108</v>
      </c>
      <c r="B157" s="104" t="s">
        <v>320</v>
      </c>
      <c r="C157" s="104" t="s">
        <v>124</v>
      </c>
      <c r="D157" s="104" t="s">
        <v>471</v>
      </c>
      <c r="E157" s="109" t="s">
        <v>472</v>
      </c>
      <c r="F157" s="104" t="s">
        <v>59</v>
      </c>
      <c r="G157" s="104">
        <v>1</v>
      </c>
      <c r="H157" s="104" t="s">
        <v>173</v>
      </c>
      <c r="I157" s="104">
        <v>4</v>
      </c>
      <c r="J157" s="104" t="s">
        <v>473</v>
      </c>
      <c r="K157" s="104" t="s">
        <v>217</v>
      </c>
      <c r="L157" s="104" t="s">
        <v>128</v>
      </c>
      <c r="M157" s="147">
        <v>32480000</v>
      </c>
      <c r="N157" s="147">
        <v>32480000</v>
      </c>
      <c r="O157" s="252" t="s">
        <v>64</v>
      </c>
      <c r="P157" s="252" t="s">
        <v>65</v>
      </c>
      <c r="Q157" s="259" t="s">
        <v>129</v>
      </c>
      <c r="R157" s="239"/>
      <c r="S157" s="19"/>
      <c r="T157" s="79"/>
      <c r="U157" s="80"/>
      <c r="V157" s="81"/>
      <c r="W157" s="80"/>
      <c r="X157" s="82"/>
      <c r="Y157" s="178">
        <v>8916000</v>
      </c>
      <c r="Z157" s="204"/>
      <c r="AA157" s="178">
        <v>8916000</v>
      </c>
      <c r="AB157" s="135"/>
      <c r="AC157" s="136"/>
      <c r="AD157" s="135"/>
      <c r="AE157" s="137"/>
      <c r="AF157" s="137"/>
      <c r="AG157" s="135"/>
      <c r="AH157" s="135"/>
      <c r="AI157" s="123"/>
    </row>
    <row r="158" spans="1:73" s="22" customFormat="1" ht="272.45" customHeight="1" x14ac:dyDescent="0.35">
      <c r="A158" s="139">
        <v>109</v>
      </c>
      <c r="B158" s="104" t="s">
        <v>320</v>
      </c>
      <c r="C158" s="104" t="s">
        <v>264</v>
      </c>
      <c r="D158" s="104">
        <v>80101706</v>
      </c>
      <c r="E158" s="109" t="s">
        <v>474</v>
      </c>
      <c r="F158" s="104" t="s">
        <v>59</v>
      </c>
      <c r="G158" s="104">
        <v>1</v>
      </c>
      <c r="H158" s="104" t="s">
        <v>98</v>
      </c>
      <c r="I158" s="104">
        <v>4</v>
      </c>
      <c r="J158" s="104" t="s">
        <v>126</v>
      </c>
      <c r="K158" s="104" t="s">
        <v>217</v>
      </c>
      <c r="L158" s="104" t="s">
        <v>128</v>
      </c>
      <c r="M158" s="147">
        <v>35992000</v>
      </c>
      <c r="N158" s="147">
        <v>35992000</v>
      </c>
      <c r="O158" s="252" t="s">
        <v>64</v>
      </c>
      <c r="P158" s="252" t="s">
        <v>65</v>
      </c>
      <c r="Q158" s="259" t="s">
        <v>267</v>
      </c>
      <c r="R158" s="111">
        <v>1</v>
      </c>
      <c r="S158" s="18"/>
      <c r="T158" s="79"/>
      <c r="U158" s="80"/>
      <c r="V158" s="81"/>
      <c r="W158" s="80"/>
      <c r="X158" s="82"/>
      <c r="Y158" s="178">
        <v>17996000</v>
      </c>
      <c r="Z158" s="178">
        <v>7798267</v>
      </c>
      <c r="AA158" s="178">
        <f>Y158+Z158</f>
        <v>25794267</v>
      </c>
      <c r="AB158" s="188" t="s">
        <v>475</v>
      </c>
      <c r="AC158" s="200" t="s">
        <v>476</v>
      </c>
      <c r="AD158" s="188" t="s">
        <v>475</v>
      </c>
      <c r="AE158" s="189">
        <v>44964</v>
      </c>
      <c r="AF158" s="189">
        <v>45084</v>
      </c>
      <c r="AG158" s="188" t="s">
        <v>477</v>
      </c>
      <c r="AH158" s="188" t="s">
        <v>273</v>
      </c>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row>
    <row r="159" spans="1:73" s="22" customFormat="1" ht="272.45" customHeight="1" x14ac:dyDescent="0.35">
      <c r="A159" s="139">
        <v>110</v>
      </c>
      <c r="B159" s="104" t="s">
        <v>320</v>
      </c>
      <c r="C159" s="104" t="s">
        <v>264</v>
      </c>
      <c r="D159" s="104">
        <v>80101706</v>
      </c>
      <c r="E159" s="109" t="s">
        <v>478</v>
      </c>
      <c r="F159" s="104" t="s">
        <v>59</v>
      </c>
      <c r="G159" s="104">
        <v>1</v>
      </c>
      <c r="H159" s="104" t="s">
        <v>98</v>
      </c>
      <c r="I159" s="104">
        <v>8</v>
      </c>
      <c r="J159" s="104" t="s">
        <v>126</v>
      </c>
      <c r="K159" s="104" t="s">
        <v>217</v>
      </c>
      <c r="L159" s="104" t="s">
        <v>128</v>
      </c>
      <c r="M159" s="147">
        <v>65688000</v>
      </c>
      <c r="N159" s="147">
        <v>65688000</v>
      </c>
      <c r="O159" s="252" t="s">
        <v>64</v>
      </c>
      <c r="P159" s="252" t="s">
        <v>65</v>
      </c>
      <c r="Q159" s="259" t="s">
        <v>267</v>
      </c>
      <c r="R159" s="111">
        <v>1</v>
      </c>
      <c r="S159" s="18"/>
      <c r="T159" s="79"/>
      <c r="U159" s="80"/>
      <c r="V159" s="81"/>
      <c r="W159" s="80"/>
      <c r="X159" s="82"/>
      <c r="Y159" s="178">
        <v>32844000</v>
      </c>
      <c r="Z159" s="178">
        <v>-547400</v>
      </c>
      <c r="AA159" s="178">
        <f>Y159+Z159</f>
        <v>32296600</v>
      </c>
      <c r="AB159" s="188" t="s">
        <v>479</v>
      </c>
      <c r="AC159" s="200" t="s">
        <v>480</v>
      </c>
      <c r="AD159" s="188" t="s">
        <v>481</v>
      </c>
      <c r="AE159" s="189">
        <v>44964</v>
      </c>
      <c r="AF159" s="189">
        <v>45084</v>
      </c>
      <c r="AG159" s="188" t="s">
        <v>482</v>
      </c>
      <c r="AH159" s="188" t="s">
        <v>273</v>
      </c>
      <c r="AI159"/>
    </row>
    <row r="160" spans="1:73" s="22" customFormat="1" ht="272.45" customHeight="1" x14ac:dyDescent="0.35">
      <c r="A160" s="139">
        <v>111</v>
      </c>
      <c r="B160" s="104" t="s">
        <v>320</v>
      </c>
      <c r="C160" s="104" t="s">
        <v>264</v>
      </c>
      <c r="D160" s="104">
        <v>80101706</v>
      </c>
      <c r="E160" s="109" t="s">
        <v>483</v>
      </c>
      <c r="F160" s="104" t="s">
        <v>59</v>
      </c>
      <c r="G160" s="104">
        <v>1</v>
      </c>
      <c r="H160" s="104" t="s">
        <v>98</v>
      </c>
      <c r="I160" s="104">
        <v>8</v>
      </c>
      <c r="J160" s="104" t="s">
        <v>126</v>
      </c>
      <c r="K160" s="104" t="s">
        <v>217</v>
      </c>
      <c r="L160" s="104" t="s">
        <v>128</v>
      </c>
      <c r="M160" s="147">
        <v>62275200</v>
      </c>
      <c r="N160" s="147">
        <v>62275200</v>
      </c>
      <c r="O160" s="252" t="s">
        <v>64</v>
      </c>
      <c r="P160" s="252" t="s">
        <v>65</v>
      </c>
      <c r="Q160" s="259" t="s">
        <v>267</v>
      </c>
      <c r="R160" s="111">
        <v>1</v>
      </c>
      <c r="S160" s="18"/>
      <c r="T160" s="79"/>
      <c r="U160" s="80"/>
      <c r="V160" s="81"/>
      <c r="W160" s="80"/>
      <c r="X160" s="82"/>
      <c r="Y160" s="178">
        <v>31137600</v>
      </c>
      <c r="Z160" s="178">
        <v>-518960</v>
      </c>
      <c r="AA160" s="178">
        <f>Y160+Z160</f>
        <v>30618640</v>
      </c>
      <c r="AB160" s="188" t="s">
        <v>484</v>
      </c>
      <c r="AC160" s="200" t="s">
        <v>485</v>
      </c>
      <c r="AD160" s="188" t="s">
        <v>475</v>
      </c>
      <c r="AE160" s="189">
        <v>44965</v>
      </c>
      <c r="AF160" s="189">
        <v>45084</v>
      </c>
      <c r="AG160" s="188" t="s">
        <v>486</v>
      </c>
      <c r="AH160" s="188" t="s">
        <v>273</v>
      </c>
      <c r="AI160"/>
    </row>
    <row r="161" spans="1:73" s="22" customFormat="1" ht="193.5" customHeight="1" x14ac:dyDescent="0.35">
      <c r="A161" s="139">
        <v>112</v>
      </c>
      <c r="B161" s="104" t="s">
        <v>320</v>
      </c>
      <c r="C161" s="104" t="s">
        <v>264</v>
      </c>
      <c r="D161" s="104">
        <v>80101706</v>
      </c>
      <c r="E161" s="109" t="s">
        <v>487</v>
      </c>
      <c r="F161" s="104" t="s">
        <v>59</v>
      </c>
      <c r="G161" s="104">
        <v>1</v>
      </c>
      <c r="H161" s="104" t="s">
        <v>98</v>
      </c>
      <c r="I161" s="104">
        <v>4</v>
      </c>
      <c r="J161" s="104" t="s">
        <v>126</v>
      </c>
      <c r="K161" s="104" t="s">
        <v>217</v>
      </c>
      <c r="L161" s="104" t="s">
        <v>128</v>
      </c>
      <c r="M161" s="147">
        <v>31351376</v>
      </c>
      <c r="N161" s="147">
        <v>31351376</v>
      </c>
      <c r="O161" s="252" t="s">
        <v>64</v>
      </c>
      <c r="P161" s="252" t="s">
        <v>65</v>
      </c>
      <c r="Q161" s="259" t="s">
        <v>267</v>
      </c>
      <c r="R161" s="111">
        <v>1</v>
      </c>
      <c r="S161" s="18"/>
      <c r="T161" s="79"/>
      <c r="U161" s="80"/>
      <c r="V161" s="81"/>
      <c r="W161" s="80"/>
      <c r="X161" s="82"/>
      <c r="Y161" s="178">
        <v>15675688</v>
      </c>
      <c r="Z161" s="178">
        <v>-261262</v>
      </c>
      <c r="AA161" s="178">
        <f>Y161+Z161</f>
        <v>15414426</v>
      </c>
      <c r="AB161" s="188" t="s">
        <v>488</v>
      </c>
      <c r="AC161" s="200" t="s">
        <v>489</v>
      </c>
      <c r="AD161" s="188" t="s">
        <v>481</v>
      </c>
      <c r="AE161" s="189">
        <v>44967</v>
      </c>
      <c r="AF161" s="189">
        <v>45084</v>
      </c>
      <c r="AG161" s="188" t="s">
        <v>490</v>
      </c>
      <c r="AH161" s="188" t="s">
        <v>273</v>
      </c>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row>
    <row r="162" spans="1:73" s="22" customFormat="1" ht="165.95" customHeight="1" x14ac:dyDescent="0.35">
      <c r="A162" s="139">
        <v>113</v>
      </c>
      <c r="B162" s="104" t="s">
        <v>214</v>
      </c>
      <c r="C162" s="104" t="s">
        <v>491</v>
      </c>
      <c r="D162" s="104">
        <v>80101706</v>
      </c>
      <c r="E162" s="109" t="s">
        <v>492</v>
      </c>
      <c r="F162" s="104" t="s">
        <v>59</v>
      </c>
      <c r="G162" s="104">
        <v>1</v>
      </c>
      <c r="H162" s="104" t="s">
        <v>105</v>
      </c>
      <c r="I162" s="104">
        <v>10.5</v>
      </c>
      <c r="J162" s="104" t="s">
        <v>126</v>
      </c>
      <c r="K162" s="104" t="s">
        <v>217</v>
      </c>
      <c r="L162" s="104" t="s">
        <v>128</v>
      </c>
      <c r="M162" s="147">
        <v>90082238.400000006</v>
      </c>
      <c r="N162" s="147">
        <v>90082238.400000006</v>
      </c>
      <c r="O162" s="252" t="s">
        <v>64</v>
      </c>
      <c r="P162" s="252" t="s">
        <v>65</v>
      </c>
      <c r="Q162" s="259" t="s">
        <v>493</v>
      </c>
      <c r="R162" s="111">
        <v>1</v>
      </c>
      <c r="S162" s="18"/>
      <c r="T162" s="79"/>
      <c r="U162" s="80"/>
      <c r="V162" s="81"/>
      <c r="W162" s="80"/>
      <c r="X162" s="82"/>
      <c r="Y162" s="178">
        <v>72065792</v>
      </c>
      <c r="Z162" s="204"/>
      <c r="AA162" s="178">
        <v>72065792</v>
      </c>
      <c r="AB162" s="135"/>
      <c r="AC162" s="136"/>
      <c r="AD162" s="135"/>
      <c r="AE162" s="137"/>
      <c r="AF162" s="137"/>
      <c r="AG162" s="135"/>
      <c r="AH162" s="135"/>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row>
    <row r="163" spans="1:73" s="22" customFormat="1" ht="165.95" customHeight="1" x14ac:dyDescent="0.35">
      <c r="A163" s="139">
        <v>114</v>
      </c>
      <c r="B163" s="104" t="s">
        <v>214</v>
      </c>
      <c r="C163" s="104" t="s">
        <v>491</v>
      </c>
      <c r="D163" s="104">
        <v>80101706</v>
      </c>
      <c r="E163" s="109" t="s">
        <v>494</v>
      </c>
      <c r="F163" s="104" t="s">
        <v>59</v>
      </c>
      <c r="G163" s="104">
        <v>1</v>
      </c>
      <c r="H163" s="104" t="s">
        <v>105</v>
      </c>
      <c r="I163" s="104">
        <v>10.5</v>
      </c>
      <c r="J163" s="104" t="s">
        <v>126</v>
      </c>
      <c r="K163" s="104" t="s">
        <v>217</v>
      </c>
      <c r="L163" s="104" t="s">
        <v>128</v>
      </c>
      <c r="M163" s="147">
        <v>73400342.400000006</v>
      </c>
      <c r="N163" s="147">
        <v>73400342.400000006</v>
      </c>
      <c r="O163" s="252" t="s">
        <v>64</v>
      </c>
      <c r="P163" s="252" t="s">
        <v>65</v>
      </c>
      <c r="Q163" s="259" t="s">
        <v>493</v>
      </c>
      <c r="R163" s="111">
        <v>1</v>
      </c>
      <c r="S163" s="18"/>
      <c r="T163" s="79"/>
      <c r="U163" s="80"/>
      <c r="V163" s="81"/>
      <c r="W163" s="80"/>
      <c r="X163" s="82"/>
      <c r="Y163" s="178">
        <v>65011734</v>
      </c>
      <c r="Z163" s="178">
        <v>-46836411</v>
      </c>
      <c r="AA163" s="178">
        <f t="shared" ref="AA163:AA168" si="5">Y163+Z163</f>
        <v>18175323</v>
      </c>
      <c r="AB163" s="135"/>
      <c r="AC163" s="136"/>
      <c r="AD163" s="135"/>
      <c r="AE163" s="137"/>
      <c r="AF163" s="137"/>
      <c r="AG163" s="135"/>
      <c r="AH163" s="135"/>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s="22" customFormat="1" ht="141" customHeight="1" x14ac:dyDescent="0.35">
      <c r="A164" s="139">
        <v>115</v>
      </c>
      <c r="B164" s="104" t="s">
        <v>495</v>
      </c>
      <c r="C164" s="104" t="s">
        <v>141</v>
      </c>
      <c r="D164" s="104">
        <v>80101706</v>
      </c>
      <c r="E164" s="109" t="s">
        <v>496</v>
      </c>
      <c r="F164" s="104" t="s">
        <v>59</v>
      </c>
      <c r="G164" s="104">
        <v>1</v>
      </c>
      <c r="H164" s="105" t="s">
        <v>98</v>
      </c>
      <c r="I164" s="104">
        <v>10.5</v>
      </c>
      <c r="J164" s="104" t="s">
        <v>126</v>
      </c>
      <c r="K164" s="104" t="s">
        <v>127</v>
      </c>
      <c r="L164" s="104" t="s">
        <v>128</v>
      </c>
      <c r="M164" s="147">
        <v>108483485</v>
      </c>
      <c r="N164" s="147">
        <v>108483485</v>
      </c>
      <c r="O164" s="252" t="s">
        <v>64</v>
      </c>
      <c r="P164" s="252" t="s">
        <v>65</v>
      </c>
      <c r="Q164" s="259" t="s">
        <v>497</v>
      </c>
      <c r="R164" s="111">
        <v>1</v>
      </c>
      <c r="S164" s="18"/>
      <c r="T164" s="79"/>
      <c r="U164" s="80"/>
      <c r="V164" s="81"/>
      <c r="W164" s="80"/>
      <c r="X164" s="82"/>
      <c r="Y164" s="178">
        <v>98621350</v>
      </c>
      <c r="Z164" s="178">
        <v>-328737.83</v>
      </c>
      <c r="AA164" s="178">
        <f t="shared" si="5"/>
        <v>98292612.170000002</v>
      </c>
      <c r="AB164" s="188" t="s">
        <v>498</v>
      </c>
      <c r="AC164" s="200" t="s">
        <v>499</v>
      </c>
      <c r="AD164" s="188" t="s">
        <v>500</v>
      </c>
      <c r="AE164" s="189">
        <v>44967</v>
      </c>
      <c r="AF164" s="189">
        <v>45270</v>
      </c>
      <c r="AG164" s="188" t="s">
        <v>501</v>
      </c>
      <c r="AH164" s="188" t="s">
        <v>148</v>
      </c>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row>
    <row r="165" spans="1:73" s="22" customFormat="1" ht="231.75" customHeight="1" x14ac:dyDescent="0.35">
      <c r="A165" s="139">
        <v>116</v>
      </c>
      <c r="B165" s="104" t="s">
        <v>495</v>
      </c>
      <c r="C165" s="104" t="s">
        <v>141</v>
      </c>
      <c r="D165" s="104">
        <v>80101706</v>
      </c>
      <c r="E165" s="109" t="s">
        <v>502</v>
      </c>
      <c r="F165" s="104" t="s">
        <v>59</v>
      </c>
      <c r="G165" s="104">
        <v>1</v>
      </c>
      <c r="H165" s="105" t="s">
        <v>98</v>
      </c>
      <c r="I165" s="104">
        <v>10.5</v>
      </c>
      <c r="J165" s="104" t="s">
        <v>126</v>
      </c>
      <c r="K165" s="104" t="s">
        <v>127</v>
      </c>
      <c r="L165" s="104" t="s">
        <v>128</v>
      </c>
      <c r="M165" s="147">
        <v>64584360</v>
      </c>
      <c r="N165" s="147">
        <v>64584360</v>
      </c>
      <c r="O165" s="252" t="s">
        <v>64</v>
      </c>
      <c r="P165" s="252" t="s">
        <v>65</v>
      </c>
      <c r="Q165" s="259" t="s">
        <v>497</v>
      </c>
      <c r="R165" s="111">
        <v>1</v>
      </c>
      <c r="S165" s="18"/>
      <c r="T165" s="131">
        <v>46</v>
      </c>
      <c r="U165" s="70"/>
      <c r="V165" s="71"/>
      <c r="W165" s="70"/>
      <c r="X165" s="72"/>
      <c r="Y165" s="178">
        <v>64153798</v>
      </c>
      <c r="Z165" s="178">
        <v>-1506968.8</v>
      </c>
      <c r="AA165" s="178">
        <f t="shared" si="5"/>
        <v>62646829.200000003</v>
      </c>
      <c r="AB165" s="188" t="s">
        <v>503</v>
      </c>
      <c r="AC165" s="188" t="s">
        <v>504</v>
      </c>
      <c r="AD165" s="188" t="s">
        <v>505</v>
      </c>
      <c r="AE165" s="189">
        <v>44980</v>
      </c>
      <c r="AF165" s="189">
        <v>45275</v>
      </c>
      <c r="AG165" s="188" t="s">
        <v>501</v>
      </c>
      <c r="AH165" s="188" t="s">
        <v>148</v>
      </c>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row>
    <row r="166" spans="1:73" s="44" customFormat="1" ht="171.6" customHeight="1" x14ac:dyDescent="0.35">
      <c r="A166" s="139">
        <v>117</v>
      </c>
      <c r="B166" s="104" t="s">
        <v>495</v>
      </c>
      <c r="C166" s="104" t="s">
        <v>141</v>
      </c>
      <c r="D166" s="104">
        <v>80101706</v>
      </c>
      <c r="E166" s="109" t="s">
        <v>506</v>
      </c>
      <c r="F166" s="104" t="s">
        <v>59</v>
      </c>
      <c r="G166" s="104">
        <v>1</v>
      </c>
      <c r="H166" s="105" t="s">
        <v>98</v>
      </c>
      <c r="I166" s="104">
        <v>10.5</v>
      </c>
      <c r="J166" s="104" t="s">
        <v>126</v>
      </c>
      <c r="K166" s="104" t="s">
        <v>127</v>
      </c>
      <c r="L166" s="104" t="s">
        <v>128</v>
      </c>
      <c r="M166" s="147">
        <v>64584360</v>
      </c>
      <c r="N166" s="147">
        <v>64584360</v>
      </c>
      <c r="O166" s="252" t="s">
        <v>64</v>
      </c>
      <c r="P166" s="252" t="s">
        <v>65</v>
      </c>
      <c r="Q166" s="259" t="s">
        <v>497</v>
      </c>
      <c r="R166" s="111">
        <v>1</v>
      </c>
      <c r="S166" s="18"/>
      <c r="T166" s="79"/>
      <c r="U166" s="80"/>
      <c r="V166" s="81"/>
      <c r="W166" s="80"/>
      <c r="X166" s="82"/>
      <c r="Y166" s="178">
        <v>63292673</v>
      </c>
      <c r="Z166" s="178">
        <v>-645843.80000000005</v>
      </c>
      <c r="AA166" s="178">
        <f t="shared" si="5"/>
        <v>62646829.200000003</v>
      </c>
      <c r="AB166" s="188" t="s">
        <v>507</v>
      </c>
      <c r="AC166" s="200" t="s">
        <v>508</v>
      </c>
      <c r="AD166" s="188" t="s">
        <v>509</v>
      </c>
      <c r="AE166" s="189">
        <v>44980</v>
      </c>
      <c r="AF166" s="189">
        <v>45275</v>
      </c>
      <c r="AG166" s="188" t="s">
        <v>501</v>
      </c>
      <c r="AH166" s="188" t="s">
        <v>148</v>
      </c>
      <c r="AI166"/>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row>
    <row r="167" spans="1:73" s="44" customFormat="1" ht="227.25" customHeight="1" x14ac:dyDescent="0.35">
      <c r="A167" s="139">
        <v>118</v>
      </c>
      <c r="B167" s="104" t="s">
        <v>495</v>
      </c>
      <c r="C167" s="104" t="s">
        <v>141</v>
      </c>
      <c r="D167" s="104">
        <v>80101706</v>
      </c>
      <c r="E167" s="109" t="s">
        <v>510</v>
      </c>
      <c r="F167" s="104" t="s">
        <v>59</v>
      </c>
      <c r="G167" s="104">
        <v>1</v>
      </c>
      <c r="H167" s="105" t="s">
        <v>105</v>
      </c>
      <c r="I167" s="104">
        <v>10.5</v>
      </c>
      <c r="J167" s="104" t="s">
        <v>126</v>
      </c>
      <c r="K167" s="104" t="s">
        <v>127</v>
      </c>
      <c r="L167" s="104" t="s">
        <v>128</v>
      </c>
      <c r="M167" s="147">
        <v>113030878.40000001</v>
      </c>
      <c r="N167" s="147">
        <v>113030878.40000001</v>
      </c>
      <c r="O167" s="252" t="s">
        <v>64</v>
      </c>
      <c r="P167" s="252" t="s">
        <v>65</v>
      </c>
      <c r="Q167" s="259" t="s">
        <v>497</v>
      </c>
      <c r="R167" s="111">
        <v>1</v>
      </c>
      <c r="S167" s="18"/>
      <c r="T167" s="131"/>
      <c r="U167" s="70"/>
      <c r="V167" s="71"/>
      <c r="W167" s="70"/>
      <c r="X167" s="72"/>
      <c r="Y167" s="178">
        <v>90424704</v>
      </c>
      <c r="Z167" s="178">
        <v>-753540</v>
      </c>
      <c r="AA167" s="178">
        <f t="shared" si="5"/>
        <v>89671164</v>
      </c>
      <c r="AB167" s="132"/>
      <c r="AC167" s="133"/>
      <c r="AD167" s="132"/>
      <c r="AE167" s="134"/>
      <c r="AF167" s="134"/>
      <c r="AG167" s="132"/>
      <c r="AH167" s="132"/>
      <c r="AI167"/>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23"/>
      <c r="BS167" s="123"/>
      <c r="BT167" s="123"/>
      <c r="BU167" s="123"/>
    </row>
    <row r="168" spans="1:73" s="22" customFormat="1" ht="171.6" customHeight="1" x14ac:dyDescent="0.35">
      <c r="A168" s="139">
        <v>119</v>
      </c>
      <c r="B168" s="104" t="s">
        <v>320</v>
      </c>
      <c r="C168" s="104" t="s">
        <v>264</v>
      </c>
      <c r="D168" s="104">
        <v>80101706</v>
      </c>
      <c r="E168" s="109" t="s">
        <v>511</v>
      </c>
      <c r="F168" s="104" t="s">
        <v>59</v>
      </c>
      <c r="G168" s="104">
        <v>1</v>
      </c>
      <c r="H168" s="104" t="s">
        <v>98</v>
      </c>
      <c r="I168" s="104">
        <v>4</v>
      </c>
      <c r="J168" s="104" t="s">
        <v>126</v>
      </c>
      <c r="K168" s="104" t="s">
        <v>217</v>
      </c>
      <c r="L168" s="104" t="s">
        <v>128</v>
      </c>
      <c r="M168" s="147">
        <v>51687398</v>
      </c>
      <c r="N168" s="147">
        <v>51687398</v>
      </c>
      <c r="O168" s="252" t="s">
        <v>64</v>
      </c>
      <c r="P168" s="252" t="s">
        <v>65</v>
      </c>
      <c r="Q168" s="259" t="s">
        <v>267</v>
      </c>
      <c r="R168" s="111">
        <v>1</v>
      </c>
      <c r="S168" s="18"/>
      <c r="T168" s="79"/>
      <c r="U168" s="80"/>
      <c r="V168" s="81"/>
      <c r="W168" s="80"/>
      <c r="X168" s="82"/>
      <c r="Y168" s="178">
        <v>25843699.199999999</v>
      </c>
      <c r="Z168" s="178">
        <v>-861462.2</v>
      </c>
      <c r="AA168" s="178">
        <f t="shared" si="5"/>
        <v>24982237</v>
      </c>
      <c r="AB168" s="188" t="s">
        <v>512</v>
      </c>
      <c r="AC168" s="200" t="s">
        <v>513</v>
      </c>
      <c r="AD168" s="188" t="s">
        <v>481</v>
      </c>
      <c r="AE168" s="189">
        <v>44965</v>
      </c>
      <c r="AF168" s="189">
        <v>45084</v>
      </c>
      <c r="AG168" s="188" t="s">
        <v>272</v>
      </c>
      <c r="AH168" s="188" t="s">
        <v>273</v>
      </c>
      <c r="AI168"/>
    </row>
    <row r="169" spans="1:73" ht="257.25" customHeight="1" x14ac:dyDescent="0.35">
      <c r="A169" s="300">
        <v>120</v>
      </c>
      <c r="B169" s="114" t="s">
        <v>320</v>
      </c>
      <c r="C169" s="114" t="s">
        <v>264</v>
      </c>
      <c r="D169" s="114">
        <v>81112500</v>
      </c>
      <c r="E169" s="113" t="s">
        <v>514</v>
      </c>
      <c r="F169" s="114" t="s">
        <v>59</v>
      </c>
      <c r="G169" s="114">
        <v>1</v>
      </c>
      <c r="H169" s="114" t="s">
        <v>118</v>
      </c>
      <c r="I169" s="114">
        <v>24</v>
      </c>
      <c r="J169" s="114" t="s">
        <v>330</v>
      </c>
      <c r="K169" s="114" t="s">
        <v>217</v>
      </c>
      <c r="L169" s="114" t="s">
        <v>128</v>
      </c>
      <c r="M169" s="233">
        <v>700000000</v>
      </c>
      <c r="N169" s="233">
        <v>700000000</v>
      </c>
      <c r="O169" s="258" t="s">
        <v>64</v>
      </c>
      <c r="P169" s="258" t="s">
        <v>65</v>
      </c>
      <c r="Q169" s="263" t="s">
        <v>267</v>
      </c>
      <c r="R169" s="239"/>
      <c r="S169" s="18"/>
      <c r="T169" s="79"/>
      <c r="U169" s="80"/>
      <c r="V169" s="81"/>
      <c r="W169" s="80"/>
      <c r="X169" s="82"/>
      <c r="Y169" s="197"/>
      <c r="Z169" s="73"/>
      <c r="AA169" s="205"/>
      <c r="AB169" s="80"/>
      <c r="AC169" s="84"/>
      <c r="AD169" s="80"/>
      <c r="AE169" s="83"/>
      <c r="AF169" s="83"/>
      <c r="AG169" s="80"/>
      <c r="AH169" s="80"/>
    </row>
    <row r="170" spans="1:73" ht="294.39999999999998" customHeight="1" x14ac:dyDescent="0.35">
      <c r="A170" s="139">
        <v>121</v>
      </c>
      <c r="B170" s="104" t="s">
        <v>320</v>
      </c>
      <c r="C170" s="104" t="s">
        <v>264</v>
      </c>
      <c r="D170" s="104">
        <v>81112500</v>
      </c>
      <c r="E170" s="109" t="s">
        <v>515</v>
      </c>
      <c r="F170" s="104" t="s">
        <v>59</v>
      </c>
      <c r="G170" s="104">
        <v>1</v>
      </c>
      <c r="H170" s="104" t="s">
        <v>173</v>
      </c>
      <c r="I170" s="104">
        <v>9</v>
      </c>
      <c r="J170" s="104" t="s">
        <v>174</v>
      </c>
      <c r="K170" s="104" t="s">
        <v>217</v>
      </c>
      <c r="L170" s="104" t="s">
        <v>128</v>
      </c>
      <c r="M170" s="147">
        <v>400000000</v>
      </c>
      <c r="N170" s="147">
        <v>400000000</v>
      </c>
      <c r="O170" s="252" t="s">
        <v>64</v>
      </c>
      <c r="P170" s="252" t="s">
        <v>65</v>
      </c>
      <c r="Q170" s="259" t="s">
        <v>267</v>
      </c>
      <c r="R170" s="239"/>
      <c r="S170" s="18"/>
      <c r="T170" s="79"/>
      <c r="U170" s="80"/>
      <c r="V170" s="81"/>
      <c r="W170" s="80"/>
      <c r="X170" s="82"/>
      <c r="Y170" s="178">
        <v>400000000</v>
      </c>
      <c r="Z170" s="204"/>
      <c r="AA170" s="178">
        <v>400000000</v>
      </c>
      <c r="AB170" s="135"/>
      <c r="AC170" s="136"/>
      <c r="AD170" s="135"/>
      <c r="AE170" s="137"/>
      <c r="AF170" s="137"/>
      <c r="AG170" s="135"/>
      <c r="AH170" s="135"/>
    </row>
    <row r="171" spans="1:73" ht="294.39999999999998" customHeight="1" x14ac:dyDescent="0.35">
      <c r="A171" s="139">
        <v>121</v>
      </c>
      <c r="B171" s="116" t="s">
        <v>282</v>
      </c>
      <c r="C171" s="104" t="s">
        <v>264</v>
      </c>
      <c r="D171" s="104">
        <v>81112500</v>
      </c>
      <c r="E171" s="109" t="s">
        <v>515</v>
      </c>
      <c r="F171" s="252" t="s">
        <v>59</v>
      </c>
      <c r="G171" s="252">
        <v>1</v>
      </c>
      <c r="H171" s="252" t="s">
        <v>173</v>
      </c>
      <c r="I171" s="252">
        <v>9</v>
      </c>
      <c r="J171" s="105" t="s">
        <v>330</v>
      </c>
      <c r="K171" s="252" t="s">
        <v>217</v>
      </c>
      <c r="L171" s="252" t="s">
        <v>266</v>
      </c>
      <c r="M171" s="120">
        <v>141597114</v>
      </c>
      <c r="N171" s="120">
        <v>141597114</v>
      </c>
      <c r="O171" s="252" t="s">
        <v>64</v>
      </c>
      <c r="P171" s="252" t="s">
        <v>65</v>
      </c>
      <c r="Q171" s="259" t="s">
        <v>267</v>
      </c>
      <c r="R171" s="112"/>
      <c r="S171" s="224"/>
      <c r="T171" s="79"/>
      <c r="U171" s="80"/>
      <c r="V171" s="81"/>
      <c r="W171" s="80"/>
      <c r="X171" s="82"/>
      <c r="Y171" s="178">
        <v>141597114</v>
      </c>
      <c r="Z171" s="204"/>
      <c r="AA171" s="178">
        <f>Y171+Z171</f>
        <v>141597114</v>
      </c>
      <c r="AB171" s="135"/>
      <c r="AC171" s="136"/>
      <c r="AD171" s="135"/>
      <c r="AE171" s="137"/>
      <c r="AF171" s="137"/>
      <c r="AG171" s="135"/>
      <c r="AH171" s="135"/>
    </row>
    <row r="172" spans="1:73" s="22" customFormat="1" ht="157.35" customHeight="1" x14ac:dyDescent="0.35">
      <c r="A172" s="139">
        <v>122</v>
      </c>
      <c r="B172" s="104" t="s">
        <v>320</v>
      </c>
      <c r="C172" s="104" t="s">
        <v>264</v>
      </c>
      <c r="D172" s="104" t="s">
        <v>516</v>
      </c>
      <c r="E172" s="109" t="s">
        <v>517</v>
      </c>
      <c r="F172" s="104" t="s">
        <v>59</v>
      </c>
      <c r="G172" s="104">
        <v>1</v>
      </c>
      <c r="H172" s="104" t="s">
        <v>105</v>
      </c>
      <c r="I172" s="104">
        <v>6</v>
      </c>
      <c r="J172" s="104" t="s">
        <v>99</v>
      </c>
      <c r="K172" s="104" t="s">
        <v>217</v>
      </c>
      <c r="L172" s="104" t="s">
        <v>128</v>
      </c>
      <c r="M172" s="147">
        <v>200000000</v>
      </c>
      <c r="N172" s="147">
        <v>200000000</v>
      </c>
      <c r="O172" s="252" t="s">
        <v>64</v>
      </c>
      <c r="P172" s="252" t="s">
        <v>65</v>
      </c>
      <c r="Q172" s="259" t="s">
        <v>267</v>
      </c>
      <c r="R172" s="239"/>
      <c r="S172" s="18"/>
      <c r="T172" s="69"/>
      <c r="U172" s="70"/>
      <c r="V172" s="71"/>
      <c r="W172" s="70"/>
      <c r="X172" s="72"/>
      <c r="Y172" s="178">
        <v>171189450</v>
      </c>
      <c r="Z172" s="204"/>
      <c r="AA172" s="178">
        <v>171189450</v>
      </c>
      <c r="AB172" s="132"/>
      <c r="AC172" s="133"/>
      <c r="AD172" s="132"/>
      <c r="AE172" s="134"/>
      <c r="AF172" s="134"/>
      <c r="AG172" s="132"/>
      <c r="AH172" s="132"/>
      <c r="AI172"/>
    </row>
    <row r="173" spans="1:73" s="22" customFormat="1" ht="157.35" customHeight="1" x14ac:dyDescent="0.35">
      <c r="A173" s="139">
        <v>123</v>
      </c>
      <c r="B173" s="104" t="s">
        <v>320</v>
      </c>
      <c r="C173" s="104" t="s">
        <v>264</v>
      </c>
      <c r="D173" s="104" t="s">
        <v>518</v>
      </c>
      <c r="E173" s="109" t="s">
        <v>519</v>
      </c>
      <c r="F173" s="104" t="s">
        <v>59</v>
      </c>
      <c r="G173" s="104">
        <v>1</v>
      </c>
      <c r="H173" s="104" t="s">
        <v>60</v>
      </c>
      <c r="I173" s="104">
        <v>6</v>
      </c>
      <c r="J173" s="104" t="s">
        <v>126</v>
      </c>
      <c r="K173" s="104" t="s">
        <v>217</v>
      </c>
      <c r="L173" s="104" t="s">
        <v>128</v>
      </c>
      <c r="M173" s="147">
        <v>350000000</v>
      </c>
      <c r="N173" s="147">
        <v>350000000</v>
      </c>
      <c r="O173" s="252" t="s">
        <v>64</v>
      </c>
      <c r="P173" s="252" t="s">
        <v>65</v>
      </c>
      <c r="Q173" s="259" t="s">
        <v>267</v>
      </c>
      <c r="R173" s="239"/>
      <c r="S173" s="18"/>
      <c r="T173" s="79"/>
      <c r="U173" s="80"/>
      <c r="V173" s="81"/>
      <c r="W173" s="80"/>
      <c r="X173" s="82"/>
      <c r="Y173" s="219">
        <v>350000000</v>
      </c>
      <c r="Z173" s="204"/>
      <c r="AA173" s="219">
        <v>350000000</v>
      </c>
      <c r="AB173" s="135"/>
      <c r="AC173" s="136"/>
      <c r="AD173" s="135"/>
      <c r="AE173" s="137"/>
      <c r="AF173" s="137"/>
      <c r="AG173" s="135"/>
      <c r="AH173" s="135"/>
      <c r="AI173"/>
    </row>
    <row r="174" spans="1:73" s="22" customFormat="1" ht="157.35" customHeight="1" x14ac:dyDescent="0.35">
      <c r="A174" s="139">
        <v>124</v>
      </c>
      <c r="B174" s="104" t="s">
        <v>320</v>
      </c>
      <c r="C174" s="104" t="s">
        <v>264</v>
      </c>
      <c r="D174" s="104" t="s">
        <v>518</v>
      </c>
      <c r="E174" s="109" t="s">
        <v>520</v>
      </c>
      <c r="F174" s="104" t="s">
        <v>59</v>
      </c>
      <c r="G174" s="104">
        <v>1</v>
      </c>
      <c r="H174" s="104" t="s">
        <v>60</v>
      </c>
      <c r="I174" s="104">
        <v>6</v>
      </c>
      <c r="J174" s="104" t="s">
        <v>126</v>
      </c>
      <c r="K174" s="104" t="s">
        <v>217</v>
      </c>
      <c r="L174" s="104" t="s">
        <v>128</v>
      </c>
      <c r="M174" s="147">
        <v>731892130</v>
      </c>
      <c r="N174" s="147">
        <v>731892130</v>
      </c>
      <c r="O174" s="252" t="s">
        <v>64</v>
      </c>
      <c r="P174" s="252" t="s">
        <v>65</v>
      </c>
      <c r="Q174" s="259" t="s">
        <v>267</v>
      </c>
      <c r="R174" s="239"/>
      <c r="S174" s="18"/>
      <c r="T174" s="79"/>
      <c r="U174" s="80"/>
      <c r="V174" s="81"/>
      <c r="W174" s="80"/>
      <c r="X174" s="82"/>
      <c r="Y174" s="219">
        <v>730763095</v>
      </c>
      <c r="Z174" s="204"/>
      <c r="AA174" s="219">
        <v>730763095</v>
      </c>
      <c r="AB174" s="135"/>
      <c r="AC174" s="136"/>
      <c r="AD174" s="135"/>
      <c r="AE174" s="137"/>
      <c r="AF174" s="137"/>
      <c r="AG174" s="135"/>
      <c r="AH174" s="135"/>
      <c r="AI174"/>
    </row>
    <row r="175" spans="1:73" s="22" customFormat="1" ht="157.35" customHeight="1" x14ac:dyDescent="0.35">
      <c r="A175" s="139">
        <v>125</v>
      </c>
      <c r="B175" s="104" t="s">
        <v>320</v>
      </c>
      <c r="C175" s="104" t="s">
        <v>264</v>
      </c>
      <c r="D175" s="104" t="s">
        <v>521</v>
      </c>
      <c r="E175" s="109" t="s">
        <v>522</v>
      </c>
      <c r="F175" s="104" t="s">
        <v>59</v>
      </c>
      <c r="G175" s="104">
        <v>1</v>
      </c>
      <c r="H175" s="104" t="s">
        <v>208</v>
      </c>
      <c r="I175" s="104">
        <v>8</v>
      </c>
      <c r="J175" s="104" t="s">
        <v>126</v>
      </c>
      <c r="K175" s="104" t="s">
        <v>217</v>
      </c>
      <c r="L175" s="104" t="s">
        <v>128</v>
      </c>
      <c r="M175" s="147">
        <v>20000000</v>
      </c>
      <c r="N175" s="147">
        <v>20000000</v>
      </c>
      <c r="O175" s="252" t="s">
        <v>64</v>
      </c>
      <c r="P175" s="252" t="s">
        <v>65</v>
      </c>
      <c r="Q175" s="259" t="s">
        <v>267</v>
      </c>
      <c r="R175" s="239"/>
      <c r="S175" s="18"/>
      <c r="T175" s="79"/>
      <c r="U175" s="80"/>
      <c r="V175" s="81"/>
      <c r="W175" s="80"/>
      <c r="X175" s="82"/>
      <c r="Y175" s="178">
        <v>19883121</v>
      </c>
      <c r="Z175" s="178"/>
      <c r="AA175" s="178">
        <v>19883121</v>
      </c>
      <c r="AB175" s="135"/>
      <c r="AC175" s="136"/>
      <c r="AD175" s="135"/>
      <c r="AE175" s="137"/>
      <c r="AF175" s="137"/>
      <c r="AG175" s="135"/>
      <c r="AH175" s="135"/>
      <c r="AI175"/>
    </row>
    <row r="176" spans="1:73" s="22" customFormat="1" ht="157.35" customHeight="1" x14ac:dyDescent="0.35">
      <c r="A176" s="300">
        <v>126</v>
      </c>
      <c r="B176" s="114" t="s">
        <v>320</v>
      </c>
      <c r="C176" s="114" t="s">
        <v>264</v>
      </c>
      <c r="D176" s="114" t="s">
        <v>523</v>
      </c>
      <c r="E176" s="113" t="s">
        <v>524</v>
      </c>
      <c r="F176" s="114" t="s">
        <v>59</v>
      </c>
      <c r="G176" s="114">
        <v>1</v>
      </c>
      <c r="H176" s="114" t="s">
        <v>87</v>
      </c>
      <c r="I176" s="114">
        <v>24</v>
      </c>
      <c r="J176" s="114" t="s">
        <v>99</v>
      </c>
      <c r="K176" s="114" t="s">
        <v>217</v>
      </c>
      <c r="L176" s="114" t="s">
        <v>128</v>
      </c>
      <c r="M176" s="233">
        <v>391146535.63</v>
      </c>
      <c r="N176" s="233">
        <v>391146535.63</v>
      </c>
      <c r="O176" s="258" t="s">
        <v>64</v>
      </c>
      <c r="P176" s="258" t="s">
        <v>65</v>
      </c>
      <c r="Q176" s="263" t="s">
        <v>267</v>
      </c>
      <c r="R176" s="239"/>
      <c r="S176" s="18"/>
      <c r="T176" s="79"/>
      <c r="U176" s="80"/>
      <c r="V176" s="81"/>
      <c r="W176" s="80"/>
      <c r="X176" s="82"/>
      <c r="Y176" s="197"/>
      <c r="Z176" s="73"/>
      <c r="AA176" s="205"/>
      <c r="AB176" s="80"/>
      <c r="AC176" s="84"/>
      <c r="AD176" s="80"/>
      <c r="AE176" s="83"/>
      <c r="AF176" s="83"/>
      <c r="AG176" s="80"/>
      <c r="AH176" s="80"/>
      <c r="AI176"/>
    </row>
    <row r="177" spans="1:35" s="22" customFormat="1" ht="157.35" customHeight="1" x14ac:dyDescent="0.35">
      <c r="A177" s="300">
        <v>126</v>
      </c>
      <c r="B177" s="114" t="s">
        <v>282</v>
      </c>
      <c r="C177" s="114" t="s">
        <v>264</v>
      </c>
      <c r="D177" s="114" t="s">
        <v>523</v>
      </c>
      <c r="E177" s="113" t="s">
        <v>524</v>
      </c>
      <c r="F177" s="114" t="s">
        <v>59</v>
      </c>
      <c r="G177" s="114">
        <v>1</v>
      </c>
      <c r="H177" s="114" t="s">
        <v>87</v>
      </c>
      <c r="I177" s="114">
        <v>24</v>
      </c>
      <c r="J177" s="114" t="s">
        <v>99</v>
      </c>
      <c r="K177" s="114" t="s">
        <v>217</v>
      </c>
      <c r="L177" s="114" t="s">
        <v>266</v>
      </c>
      <c r="M177" s="233">
        <v>20000000</v>
      </c>
      <c r="N177" s="233">
        <v>20000000</v>
      </c>
      <c r="O177" s="258" t="s">
        <v>64</v>
      </c>
      <c r="P177" s="258" t="s">
        <v>65</v>
      </c>
      <c r="Q177" s="263" t="s">
        <v>267</v>
      </c>
      <c r="R177" s="239"/>
      <c r="S177" s="18"/>
      <c r="T177" s="79"/>
      <c r="U177" s="80"/>
      <c r="V177" s="81"/>
      <c r="W177" s="80"/>
      <c r="X177" s="82"/>
      <c r="Y177" s="197"/>
      <c r="Z177" s="73"/>
      <c r="AA177" s="205"/>
      <c r="AB177" s="80"/>
      <c r="AC177" s="84"/>
      <c r="AD177" s="80"/>
      <c r="AE177" s="83"/>
      <c r="AF177" s="83"/>
      <c r="AG177" s="80"/>
      <c r="AH177" s="80"/>
      <c r="AI177"/>
    </row>
    <row r="178" spans="1:35" s="22" customFormat="1" ht="157.35" customHeight="1" x14ac:dyDescent="0.35">
      <c r="A178" s="139">
        <v>127</v>
      </c>
      <c r="B178" s="104" t="s">
        <v>320</v>
      </c>
      <c r="C178" s="104" t="s">
        <v>264</v>
      </c>
      <c r="D178" s="104" t="s">
        <v>323</v>
      </c>
      <c r="E178" s="109" t="s">
        <v>525</v>
      </c>
      <c r="F178" s="104" t="s">
        <v>59</v>
      </c>
      <c r="G178" s="104">
        <v>1</v>
      </c>
      <c r="H178" s="104" t="s">
        <v>307</v>
      </c>
      <c r="I178" s="104">
        <v>12</v>
      </c>
      <c r="J178" s="104" t="s">
        <v>99</v>
      </c>
      <c r="K178" s="104" t="s">
        <v>217</v>
      </c>
      <c r="L178" s="104" t="s">
        <v>128</v>
      </c>
      <c r="M178" s="147">
        <v>354261064</v>
      </c>
      <c r="N178" s="147">
        <v>354261064</v>
      </c>
      <c r="O178" s="252" t="s">
        <v>64</v>
      </c>
      <c r="P178" s="252" t="s">
        <v>65</v>
      </c>
      <c r="Q178" s="259" t="s">
        <v>267</v>
      </c>
      <c r="R178" s="239"/>
      <c r="S178" s="18"/>
      <c r="T178" s="79"/>
      <c r="U178" s="80"/>
      <c r="V178" s="81"/>
      <c r="W178" s="80"/>
      <c r="X178" s="82"/>
      <c r="Y178" s="178">
        <v>247100000</v>
      </c>
      <c r="Z178" s="178"/>
      <c r="AA178" s="178">
        <v>247100000</v>
      </c>
      <c r="AB178" s="135"/>
      <c r="AC178" s="206"/>
      <c r="AD178" s="135"/>
      <c r="AE178" s="137"/>
      <c r="AF178" s="137"/>
      <c r="AG178" s="135"/>
      <c r="AH178" s="135"/>
      <c r="AI178"/>
    </row>
    <row r="179" spans="1:35" s="22" customFormat="1" ht="157.35" customHeight="1" x14ac:dyDescent="0.35">
      <c r="A179" s="152">
        <v>128</v>
      </c>
      <c r="B179" s="127" t="s">
        <v>320</v>
      </c>
      <c r="C179" s="127" t="s">
        <v>264</v>
      </c>
      <c r="D179" s="127" t="s">
        <v>350</v>
      </c>
      <c r="E179" s="148" t="s">
        <v>526</v>
      </c>
      <c r="F179" s="127" t="s">
        <v>59</v>
      </c>
      <c r="G179" s="127">
        <v>1</v>
      </c>
      <c r="H179" s="127" t="s">
        <v>307</v>
      </c>
      <c r="I179" s="127">
        <v>6</v>
      </c>
      <c r="J179" s="127" t="s">
        <v>126</v>
      </c>
      <c r="K179" s="127" t="s">
        <v>217</v>
      </c>
      <c r="L179" s="127" t="s">
        <v>128</v>
      </c>
      <c r="M179" s="236">
        <v>0</v>
      </c>
      <c r="N179" s="236">
        <v>0</v>
      </c>
      <c r="O179" s="257" t="s">
        <v>64</v>
      </c>
      <c r="P179" s="257" t="s">
        <v>65</v>
      </c>
      <c r="Q179" s="262" t="s">
        <v>267</v>
      </c>
      <c r="R179" s="239"/>
      <c r="S179" s="18"/>
      <c r="T179" s="79"/>
      <c r="U179" s="80"/>
      <c r="V179" s="81"/>
      <c r="W179" s="80"/>
      <c r="X179" s="82"/>
      <c r="Y179" s="99"/>
      <c r="Z179" s="85"/>
      <c r="AA179" s="122"/>
      <c r="AB179" s="80"/>
      <c r="AC179" s="82"/>
      <c r="AD179" s="80"/>
      <c r="AE179" s="83"/>
      <c r="AF179" s="83"/>
      <c r="AG179" s="80"/>
      <c r="AH179" s="80"/>
      <c r="AI179"/>
    </row>
    <row r="180" spans="1:35" ht="243.95" customHeight="1" x14ac:dyDescent="0.35">
      <c r="A180" s="139">
        <v>129</v>
      </c>
      <c r="B180" s="104" t="s">
        <v>527</v>
      </c>
      <c r="C180" s="104" t="s">
        <v>528</v>
      </c>
      <c r="D180" s="104">
        <v>80101706</v>
      </c>
      <c r="E180" s="109" t="s">
        <v>529</v>
      </c>
      <c r="F180" s="104" t="s">
        <v>59</v>
      </c>
      <c r="G180" s="104">
        <v>1</v>
      </c>
      <c r="H180" s="104" t="s">
        <v>118</v>
      </c>
      <c r="I180" s="104">
        <v>3</v>
      </c>
      <c r="J180" s="104" t="s">
        <v>126</v>
      </c>
      <c r="K180" s="104" t="s">
        <v>127</v>
      </c>
      <c r="L180" s="104" t="s">
        <v>128</v>
      </c>
      <c r="M180" s="147">
        <v>24572698</v>
      </c>
      <c r="N180" s="147">
        <v>24572698</v>
      </c>
      <c r="O180" s="252" t="s">
        <v>64</v>
      </c>
      <c r="P180" s="252" t="s">
        <v>65</v>
      </c>
      <c r="Q180" s="259" t="s">
        <v>530</v>
      </c>
      <c r="R180" s="111">
        <v>1</v>
      </c>
      <c r="S180" s="18"/>
      <c r="T180" s="79"/>
      <c r="U180" s="80"/>
      <c r="V180" s="81"/>
      <c r="W180" s="80"/>
      <c r="X180" s="82"/>
      <c r="Y180" s="147">
        <v>19788789</v>
      </c>
      <c r="Z180" s="108"/>
      <c r="AA180" s="147">
        <v>19788789</v>
      </c>
      <c r="AB180" s="80"/>
      <c r="AC180" s="82"/>
      <c r="AD180" s="80"/>
      <c r="AE180" s="83"/>
      <c r="AF180" s="83"/>
      <c r="AG180" s="80"/>
      <c r="AH180" s="80"/>
    </row>
    <row r="181" spans="1:35" ht="243.95" customHeight="1" x14ac:dyDescent="0.35">
      <c r="A181" s="139">
        <v>130</v>
      </c>
      <c r="B181" s="104" t="s">
        <v>531</v>
      </c>
      <c r="C181" s="104" t="s">
        <v>124</v>
      </c>
      <c r="D181" s="104">
        <v>80101706</v>
      </c>
      <c r="E181" s="109" t="s">
        <v>532</v>
      </c>
      <c r="F181" s="104" t="s">
        <v>59</v>
      </c>
      <c r="G181" s="104">
        <v>1</v>
      </c>
      <c r="H181" s="104" t="s">
        <v>98</v>
      </c>
      <c r="I181" s="104">
        <v>4</v>
      </c>
      <c r="J181" s="104" t="s">
        <v>126</v>
      </c>
      <c r="K181" s="104" t="s">
        <v>217</v>
      </c>
      <c r="L181" s="104" t="s">
        <v>218</v>
      </c>
      <c r="M181" s="147">
        <v>22352000</v>
      </c>
      <c r="N181" s="147">
        <v>22352000</v>
      </c>
      <c r="O181" s="252" t="s">
        <v>64</v>
      </c>
      <c r="P181" s="252" t="s">
        <v>65</v>
      </c>
      <c r="Q181" s="259" t="s">
        <v>129</v>
      </c>
      <c r="R181" s="111">
        <v>1</v>
      </c>
      <c r="S181" s="18"/>
      <c r="T181" s="79"/>
      <c r="U181" s="80"/>
      <c r="V181" s="81"/>
      <c r="W181" s="80"/>
      <c r="X181" s="82"/>
      <c r="Y181" s="178">
        <v>22352000</v>
      </c>
      <c r="Z181" s="178">
        <v>3539066</v>
      </c>
      <c r="AA181" s="178">
        <f>Y181+Z181</f>
        <v>25891066</v>
      </c>
      <c r="AB181" s="188" t="s">
        <v>533</v>
      </c>
      <c r="AC181" s="188" t="s">
        <v>534</v>
      </c>
      <c r="AD181" s="188" t="s">
        <v>468</v>
      </c>
      <c r="AE181" s="189">
        <v>44970</v>
      </c>
      <c r="AF181" s="189">
        <v>45088</v>
      </c>
      <c r="AG181" s="188" t="s">
        <v>469</v>
      </c>
      <c r="AH181" s="188" t="s">
        <v>470</v>
      </c>
    </row>
    <row r="182" spans="1:35" ht="243.95" customHeight="1" x14ac:dyDescent="0.35">
      <c r="A182" s="139">
        <v>131</v>
      </c>
      <c r="B182" s="104" t="s">
        <v>214</v>
      </c>
      <c r="C182" s="104" t="s">
        <v>274</v>
      </c>
      <c r="D182" s="104">
        <v>80101706</v>
      </c>
      <c r="E182" s="109" t="s">
        <v>535</v>
      </c>
      <c r="F182" s="104" t="s">
        <v>59</v>
      </c>
      <c r="G182" s="104">
        <v>1</v>
      </c>
      <c r="H182" s="104" t="s">
        <v>132</v>
      </c>
      <c r="I182" s="104">
        <v>4</v>
      </c>
      <c r="J182" s="104" t="s">
        <v>126</v>
      </c>
      <c r="K182" s="104" t="s">
        <v>217</v>
      </c>
      <c r="L182" s="104" t="s">
        <v>128</v>
      </c>
      <c r="M182" s="147">
        <v>16099352</v>
      </c>
      <c r="N182" s="147">
        <v>16099352</v>
      </c>
      <c r="O182" s="252" t="s">
        <v>64</v>
      </c>
      <c r="P182" s="252" t="s">
        <v>65</v>
      </c>
      <c r="Q182" s="259" t="s">
        <v>276</v>
      </c>
      <c r="R182" s="111">
        <v>1</v>
      </c>
      <c r="S182" s="18"/>
      <c r="T182" s="79"/>
      <c r="U182" s="80"/>
      <c r="V182" s="81"/>
      <c r="W182" s="80"/>
      <c r="X182" s="82"/>
      <c r="Y182" s="178">
        <v>16099352</v>
      </c>
      <c r="Z182" s="204"/>
      <c r="AA182" s="178">
        <v>16099352</v>
      </c>
      <c r="AB182" s="188" t="s">
        <v>536</v>
      </c>
      <c r="AC182" s="200" t="s">
        <v>537</v>
      </c>
      <c r="AD182" s="188" t="s">
        <v>538</v>
      </c>
      <c r="AE182" s="189">
        <v>44951</v>
      </c>
      <c r="AF182" s="189">
        <v>45070</v>
      </c>
      <c r="AG182" s="188" t="s">
        <v>539</v>
      </c>
      <c r="AH182" s="188" t="s">
        <v>540</v>
      </c>
    </row>
    <row r="183" spans="1:35" ht="178.5" customHeight="1" x14ac:dyDescent="0.35">
      <c r="A183" s="139">
        <v>132</v>
      </c>
      <c r="B183" s="104"/>
      <c r="C183" s="104" t="s">
        <v>89</v>
      </c>
      <c r="D183" s="104" t="s">
        <v>541</v>
      </c>
      <c r="E183" s="109" t="s">
        <v>542</v>
      </c>
      <c r="F183" s="104" t="s">
        <v>59</v>
      </c>
      <c r="G183" s="104">
        <v>1</v>
      </c>
      <c r="H183" s="104" t="s">
        <v>543</v>
      </c>
      <c r="I183" s="104">
        <v>11</v>
      </c>
      <c r="J183" s="104" t="s">
        <v>78</v>
      </c>
      <c r="K183" s="104" t="s">
        <v>62</v>
      </c>
      <c r="L183" s="104" t="s">
        <v>96</v>
      </c>
      <c r="M183" s="147">
        <v>32480000</v>
      </c>
      <c r="N183" s="147">
        <v>32480000</v>
      </c>
      <c r="O183" s="252" t="s">
        <v>64</v>
      </c>
      <c r="P183" s="252" t="s">
        <v>65</v>
      </c>
      <c r="Q183" s="259" t="s">
        <v>544</v>
      </c>
      <c r="R183" s="239"/>
      <c r="S183" s="18"/>
      <c r="T183" s="79"/>
      <c r="U183" s="80"/>
      <c r="V183" s="81"/>
      <c r="W183" s="80"/>
      <c r="X183" s="82"/>
      <c r="Y183" s="178">
        <v>32480000</v>
      </c>
      <c r="Z183" s="178"/>
      <c r="AA183" s="178">
        <v>32480000</v>
      </c>
      <c r="AB183" s="188" t="s">
        <v>545</v>
      </c>
      <c r="AC183" s="200" t="s">
        <v>546</v>
      </c>
      <c r="AD183" s="188" t="s">
        <v>547</v>
      </c>
      <c r="AE183" s="189">
        <v>44971</v>
      </c>
      <c r="AF183" s="189">
        <v>45275</v>
      </c>
      <c r="AG183" s="188" t="s">
        <v>424</v>
      </c>
      <c r="AH183" s="188" t="s">
        <v>425</v>
      </c>
    </row>
    <row r="184" spans="1:35" ht="178.5" customHeight="1" x14ac:dyDescent="0.35">
      <c r="A184" s="139">
        <v>133</v>
      </c>
      <c r="B184" s="104" t="s">
        <v>214</v>
      </c>
      <c r="C184" s="104" t="s">
        <v>274</v>
      </c>
      <c r="D184" s="104">
        <v>80101706</v>
      </c>
      <c r="E184" s="109" t="s">
        <v>548</v>
      </c>
      <c r="F184" s="104" t="s">
        <v>59</v>
      </c>
      <c r="G184" s="104">
        <v>1</v>
      </c>
      <c r="H184" s="104" t="s">
        <v>132</v>
      </c>
      <c r="I184" s="104">
        <v>4</v>
      </c>
      <c r="J184" s="104" t="s">
        <v>126</v>
      </c>
      <c r="K184" s="104" t="s">
        <v>217</v>
      </c>
      <c r="L184" s="104" t="s">
        <v>128</v>
      </c>
      <c r="M184" s="147">
        <v>24572000</v>
      </c>
      <c r="N184" s="147">
        <v>24572000</v>
      </c>
      <c r="O184" s="252" t="s">
        <v>64</v>
      </c>
      <c r="P184" s="252" t="s">
        <v>65</v>
      </c>
      <c r="Q184" s="259" t="s">
        <v>276</v>
      </c>
      <c r="R184" s="111">
        <v>1</v>
      </c>
      <c r="S184" s="18"/>
      <c r="T184" s="79"/>
      <c r="U184" s="80"/>
      <c r="V184" s="81"/>
      <c r="W184" s="80"/>
      <c r="X184" s="82"/>
      <c r="Y184" s="178">
        <v>24572000</v>
      </c>
      <c r="Z184" s="178">
        <v>11671700</v>
      </c>
      <c r="AA184" s="178">
        <f>Y184+Z184</f>
        <v>36243700</v>
      </c>
      <c r="AB184" s="188" t="s">
        <v>549</v>
      </c>
      <c r="AC184" s="200" t="s">
        <v>550</v>
      </c>
      <c r="AD184" s="188" t="s">
        <v>551</v>
      </c>
      <c r="AE184" s="189">
        <v>44949</v>
      </c>
      <c r="AF184" s="189">
        <v>45065</v>
      </c>
      <c r="AG184" s="188" t="s">
        <v>552</v>
      </c>
      <c r="AH184" s="188" t="s">
        <v>540</v>
      </c>
    </row>
    <row r="185" spans="1:35" ht="178.5" customHeight="1" x14ac:dyDescent="0.35">
      <c r="A185" s="139">
        <v>134</v>
      </c>
      <c r="B185" s="104" t="s">
        <v>214</v>
      </c>
      <c r="C185" s="104" t="s">
        <v>274</v>
      </c>
      <c r="D185" s="104">
        <v>80101706</v>
      </c>
      <c r="E185" s="109" t="s">
        <v>553</v>
      </c>
      <c r="F185" s="104" t="s">
        <v>59</v>
      </c>
      <c r="G185" s="104">
        <v>1</v>
      </c>
      <c r="H185" s="104" t="s">
        <v>132</v>
      </c>
      <c r="I185" s="104">
        <v>4</v>
      </c>
      <c r="J185" s="104" t="s">
        <v>126</v>
      </c>
      <c r="K185" s="104" t="s">
        <v>217</v>
      </c>
      <c r="L185" s="104" t="s">
        <v>128</v>
      </c>
      <c r="M185" s="147">
        <v>22878028.800000001</v>
      </c>
      <c r="N185" s="147">
        <v>22878028.800000001</v>
      </c>
      <c r="O185" s="252" t="s">
        <v>64</v>
      </c>
      <c r="P185" s="252" t="s">
        <v>65</v>
      </c>
      <c r="Q185" s="259" t="s">
        <v>276</v>
      </c>
      <c r="R185" s="111">
        <v>1</v>
      </c>
      <c r="S185" s="18"/>
      <c r="T185" s="79"/>
      <c r="U185" s="80"/>
      <c r="V185" s="81"/>
      <c r="W185" s="80"/>
      <c r="X185" s="82"/>
      <c r="Y185" s="178">
        <v>22878028</v>
      </c>
      <c r="Z185" s="178">
        <v>10867063.300000001</v>
      </c>
      <c r="AA185" s="178">
        <f>Y185+Z185</f>
        <v>33745091.299999997</v>
      </c>
      <c r="AB185" s="188" t="s">
        <v>554</v>
      </c>
      <c r="AC185" s="200" t="s">
        <v>555</v>
      </c>
      <c r="AD185" s="188" t="s">
        <v>556</v>
      </c>
      <c r="AE185" s="189">
        <v>44949</v>
      </c>
      <c r="AF185" s="189">
        <v>45065</v>
      </c>
      <c r="AG185" s="188" t="s">
        <v>539</v>
      </c>
      <c r="AH185" s="188" t="s">
        <v>540</v>
      </c>
    </row>
    <row r="186" spans="1:35" ht="178.5" customHeight="1" x14ac:dyDescent="0.35">
      <c r="A186" s="139">
        <v>135</v>
      </c>
      <c r="B186" s="104" t="s">
        <v>214</v>
      </c>
      <c r="C186" s="104" t="s">
        <v>274</v>
      </c>
      <c r="D186" s="104">
        <v>80101706</v>
      </c>
      <c r="E186" s="109" t="s">
        <v>557</v>
      </c>
      <c r="F186" s="104" t="s">
        <v>59</v>
      </c>
      <c r="G186" s="104">
        <v>1</v>
      </c>
      <c r="H186" s="104" t="s">
        <v>132</v>
      </c>
      <c r="I186" s="104">
        <v>4</v>
      </c>
      <c r="J186" s="104" t="s">
        <v>126</v>
      </c>
      <c r="K186" s="104" t="s">
        <v>217</v>
      </c>
      <c r="L186" s="104" t="s">
        <v>128</v>
      </c>
      <c r="M186" s="147">
        <v>22878028.800000001</v>
      </c>
      <c r="N186" s="147">
        <v>22878028.800000001</v>
      </c>
      <c r="O186" s="252" t="s">
        <v>64</v>
      </c>
      <c r="P186" s="252" t="s">
        <v>65</v>
      </c>
      <c r="Q186" s="259" t="s">
        <v>276</v>
      </c>
      <c r="R186" s="111">
        <v>1</v>
      </c>
      <c r="S186" s="18"/>
      <c r="T186" s="79"/>
      <c r="U186" s="80"/>
      <c r="V186" s="81"/>
      <c r="W186" s="80"/>
      <c r="X186" s="82"/>
      <c r="Y186" s="178">
        <v>22878028</v>
      </c>
      <c r="Z186" s="178">
        <v>11439013</v>
      </c>
      <c r="AA186" s="178">
        <f>Y186+Z186</f>
        <v>34317041</v>
      </c>
      <c r="AB186" s="188" t="s">
        <v>558</v>
      </c>
      <c r="AC186" s="200" t="s">
        <v>559</v>
      </c>
      <c r="AD186" s="188" t="s">
        <v>560</v>
      </c>
      <c r="AE186" s="189">
        <v>44951</v>
      </c>
      <c r="AF186" s="189">
        <v>45070</v>
      </c>
      <c r="AG186" s="188" t="s">
        <v>552</v>
      </c>
      <c r="AH186" s="188" t="s">
        <v>540</v>
      </c>
    </row>
    <row r="187" spans="1:35" ht="178.5" customHeight="1" x14ac:dyDescent="0.35">
      <c r="A187" s="139">
        <v>136</v>
      </c>
      <c r="B187" s="104" t="s">
        <v>214</v>
      </c>
      <c r="C187" s="104" t="s">
        <v>274</v>
      </c>
      <c r="D187" s="104">
        <v>80101706</v>
      </c>
      <c r="E187" s="109" t="s">
        <v>561</v>
      </c>
      <c r="F187" s="104" t="s">
        <v>59</v>
      </c>
      <c r="G187" s="104">
        <v>1</v>
      </c>
      <c r="H187" s="104" t="s">
        <v>132</v>
      </c>
      <c r="I187" s="104">
        <v>4</v>
      </c>
      <c r="J187" s="104" t="s">
        <v>126</v>
      </c>
      <c r="K187" s="104" t="s">
        <v>217</v>
      </c>
      <c r="L187" s="104" t="s">
        <v>128</v>
      </c>
      <c r="M187" s="147">
        <v>9744345.5999999996</v>
      </c>
      <c r="N187" s="147">
        <v>9744345.5999999996</v>
      </c>
      <c r="O187" s="252" t="s">
        <v>64</v>
      </c>
      <c r="P187" s="252" t="s">
        <v>65</v>
      </c>
      <c r="Q187" s="259" t="s">
        <v>276</v>
      </c>
      <c r="R187" s="111">
        <v>1</v>
      </c>
      <c r="S187" s="18"/>
      <c r="T187" s="79"/>
      <c r="U187" s="80"/>
      <c r="V187" s="81"/>
      <c r="W187" s="80"/>
      <c r="X187" s="82"/>
      <c r="Y187" s="178">
        <v>9744345</v>
      </c>
      <c r="Z187" s="178">
        <v>4872171</v>
      </c>
      <c r="AA187" s="178">
        <f>Y187+Z187</f>
        <v>14616516</v>
      </c>
      <c r="AB187" s="188" t="s">
        <v>562</v>
      </c>
      <c r="AC187" s="200" t="s">
        <v>563</v>
      </c>
      <c r="AD187" s="188" t="s">
        <v>564</v>
      </c>
      <c r="AE187" s="189">
        <v>44946</v>
      </c>
      <c r="AF187" s="189">
        <v>45065</v>
      </c>
      <c r="AG187" s="188" t="s">
        <v>552</v>
      </c>
      <c r="AH187" s="188" t="s">
        <v>540</v>
      </c>
    </row>
    <row r="188" spans="1:35" ht="175.5" customHeight="1" x14ac:dyDescent="0.7">
      <c r="A188" s="139">
        <v>137</v>
      </c>
      <c r="B188" s="104" t="s">
        <v>565</v>
      </c>
      <c r="C188" s="104" t="s">
        <v>252</v>
      </c>
      <c r="D188" s="104" t="s">
        <v>566</v>
      </c>
      <c r="E188" s="109" t="s">
        <v>567</v>
      </c>
      <c r="F188" s="104" t="s">
        <v>59</v>
      </c>
      <c r="G188" s="104">
        <v>1</v>
      </c>
      <c r="H188" s="104" t="s">
        <v>98</v>
      </c>
      <c r="I188" s="104">
        <v>6</v>
      </c>
      <c r="J188" s="104" t="s">
        <v>78</v>
      </c>
      <c r="K188" s="104" t="s">
        <v>217</v>
      </c>
      <c r="L188" s="104" t="s">
        <v>218</v>
      </c>
      <c r="M188" s="147">
        <v>32480000</v>
      </c>
      <c r="N188" s="147">
        <v>32480000</v>
      </c>
      <c r="O188" s="252" t="s">
        <v>64</v>
      </c>
      <c r="P188" s="252" t="s">
        <v>65</v>
      </c>
      <c r="Q188" s="259" t="s">
        <v>240</v>
      </c>
      <c r="R188" s="239"/>
      <c r="S188" s="18"/>
      <c r="T188" s="107"/>
      <c r="U188" s="107"/>
      <c r="V188" s="107"/>
      <c r="W188" s="106"/>
      <c r="X188" s="106"/>
      <c r="Y188" s="178">
        <v>32480000</v>
      </c>
      <c r="Z188" s="178">
        <v>15000000</v>
      </c>
      <c r="AA188" s="178">
        <f>Y188+Z188</f>
        <v>47480000</v>
      </c>
      <c r="AB188" s="207"/>
      <c r="AC188" s="207"/>
      <c r="AD188" s="207"/>
      <c r="AE188" s="207"/>
      <c r="AF188" s="207"/>
      <c r="AG188" s="207"/>
      <c r="AH188" s="207"/>
    </row>
    <row r="189" spans="1:35" ht="207.75" customHeight="1" x14ac:dyDescent="0.7">
      <c r="A189" s="139">
        <v>138</v>
      </c>
      <c r="B189" s="251"/>
      <c r="C189" s="104" t="s">
        <v>56</v>
      </c>
      <c r="D189" s="104">
        <v>76111501</v>
      </c>
      <c r="E189" s="109" t="s">
        <v>568</v>
      </c>
      <c r="F189" s="104" t="s">
        <v>59</v>
      </c>
      <c r="G189" s="104">
        <v>1</v>
      </c>
      <c r="H189" s="105" t="s">
        <v>98</v>
      </c>
      <c r="I189" s="104">
        <v>7</v>
      </c>
      <c r="J189" s="104" t="s">
        <v>115</v>
      </c>
      <c r="K189" s="104" t="s">
        <v>62</v>
      </c>
      <c r="L189" s="104" t="s">
        <v>202</v>
      </c>
      <c r="M189" s="129">
        <v>286521027</v>
      </c>
      <c r="N189" s="130">
        <v>286521027</v>
      </c>
      <c r="O189" s="252" t="s">
        <v>64</v>
      </c>
      <c r="P189" s="252" t="s">
        <v>65</v>
      </c>
      <c r="Q189" s="259" t="s">
        <v>66</v>
      </c>
      <c r="R189" s="110"/>
      <c r="S189" s="18"/>
      <c r="T189" s="107"/>
      <c r="U189" s="107"/>
      <c r="V189" s="107"/>
      <c r="W189" s="106"/>
      <c r="X189" s="106"/>
      <c r="Y189" s="178">
        <v>286521027</v>
      </c>
      <c r="Z189" s="178"/>
      <c r="AA189" s="178">
        <v>286521027</v>
      </c>
      <c r="AB189" s="207"/>
      <c r="AC189" s="207"/>
      <c r="AD189" s="207"/>
      <c r="AE189" s="207"/>
      <c r="AF189" s="207"/>
      <c r="AG189" s="207"/>
      <c r="AH189" s="207"/>
    </row>
    <row r="190" spans="1:35" ht="159" customHeight="1" x14ac:dyDescent="0.7">
      <c r="A190" s="139">
        <v>139</v>
      </c>
      <c r="B190" s="251"/>
      <c r="C190" s="104" t="s">
        <v>56</v>
      </c>
      <c r="D190" s="252" t="s">
        <v>569</v>
      </c>
      <c r="E190" s="253" t="s">
        <v>570</v>
      </c>
      <c r="F190" s="252" t="s">
        <v>59</v>
      </c>
      <c r="G190" s="252">
        <v>1</v>
      </c>
      <c r="H190" s="104" t="s">
        <v>208</v>
      </c>
      <c r="I190" s="252">
        <v>8.5</v>
      </c>
      <c r="J190" s="252" t="s">
        <v>78</v>
      </c>
      <c r="K190" s="252" t="s">
        <v>62</v>
      </c>
      <c r="L190" s="252" t="s">
        <v>571</v>
      </c>
      <c r="M190" s="120">
        <v>25000000</v>
      </c>
      <c r="N190" s="243">
        <v>25000000</v>
      </c>
      <c r="O190" s="252" t="s">
        <v>64</v>
      </c>
      <c r="P190" s="252" t="s">
        <v>65</v>
      </c>
      <c r="Q190" s="259" t="s">
        <v>66</v>
      </c>
      <c r="R190" s="162"/>
      <c r="S190" s="18"/>
      <c r="T190" s="107"/>
      <c r="U190" s="107"/>
      <c r="V190" s="107"/>
      <c r="W190" s="106"/>
      <c r="X190" s="106"/>
      <c r="Y190" s="178">
        <v>14494250</v>
      </c>
      <c r="Z190" s="178"/>
      <c r="AA190" s="178">
        <v>14494250</v>
      </c>
      <c r="AB190" s="207"/>
      <c r="AC190" s="207"/>
      <c r="AD190" s="207"/>
      <c r="AE190" s="207"/>
      <c r="AF190" s="207"/>
      <c r="AG190" s="207"/>
      <c r="AH190" s="207"/>
    </row>
    <row r="191" spans="1:35" ht="157.5" customHeight="1" x14ac:dyDescent="0.7">
      <c r="A191" s="139">
        <v>140</v>
      </c>
      <c r="B191" s="251"/>
      <c r="C191" s="252" t="s">
        <v>141</v>
      </c>
      <c r="D191" s="252" t="s">
        <v>572</v>
      </c>
      <c r="E191" s="253" t="s">
        <v>573</v>
      </c>
      <c r="F191" s="252" t="s">
        <v>59</v>
      </c>
      <c r="G191" s="252">
        <v>1</v>
      </c>
      <c r="H191" s="104" t="s">
        <v>105</v>
      </c>
      <c r="I191" s="252">
        <v>7</v>
      </c>
      <c r="J191" s="252" t="s">
        <v>78</v>
      </c>
      <c r="K191" s="252" t="s">
        <v>62</v>
      </c>
      <c r="L191" s="252" t="s">
        <v>574</v>
      </c>
      <c r="M191" s="120">
        <v>11700000</v>
      </c>
      <c r="N191" s="120">
        <v>11700000</v>
      </c>
      <c r="O191" s="252" t="s">
        <v>64</v>
      </c>
      <c r="P191" s="252" t="s">
        <v>65</v>
      </c>
      <c r="Q191" s="259" t="s">
        <v>575</v>
      </c>
      <c r="R191" s="162"/>
      <c r="S191" s="18"/>
      <c r="T191" s="107"/>
      <c r="U191" s="107"/>
      <c r="V191" s="107"/>
      <c r="W191" s="106"/>
      <c r="X191" s="106"/>
      <c r="Y191" s="178">
        <v>7140000</v>
      </c>
      <c r="Z191" s="178">
        <v>2040000</v>
      </c>
      <c r="AA191" s="178">
        <f>+Y191+Z191</f>
        <v>9180000</v>
      </c>
      <c r="AB191" s="207"/>
      <c r="AC191" s="207"/>
      <c r="AD191" s="207"/>
      <c r="AE191" s="207"/>
      <c r="AF191" s="207"/>
      <c r="AG191" s="207"/>
      <c r="AH191" s="207"/>
    </row>
    <row r="192" spans="1:35" ht="191.45" customHeight="1" x14ac:dyDescent="0.35">
      <c r="A192" s="139">
        <v>141</v>
      </c>
      <c r="B192" s="104" t="s">
        <v>576</v>
      </c>
      <c r="C192" s="252" t="s">
        <v>252</v>
      </c>
      <c r="D192" s="252">
        <v>80141607</v>
      </c>
      <c r="E192" s="253" t="s">
        <v>577</v>
      </c>
      <c r="F192" s="252" t="s">
        <v>59</v>
      </c>
      <c r="G192" s="252">
        <v>1</v>
      </c>
      <c r="H192" s="104" t="s">
        <v>307</v>
      </c>
      <c r="I192" s="104">
        <v>6.5</v>
      </c>
      <c r="J192" s="252" t="s">
        <v>126</v>
      </c>
      <c r="K192" s="252" t="s">
        <v>217</v>
      </c>
      <c r="L192" s="252" t="s">
        <v>218</v>
      </c>
      <c r="M192" s="120">
        <v>620000000</v>
      </c>
      <c r="N192" s="243">
        <v>620000000</v>
      </c>
      <c r="O192" s="252" t="s">
        <v>64</v>
      </c>
      <c r="P192" s="252" t="s">
        <v>65</v>
      </c>
      <c r="Q192" s="259" t="s">
        <v>143</v>
      </c>
      <c r="R192" s="162"/>
      <c r="S192" s="223"/>
      <c r="T192" s="185" t="s">
        <v>578</v>
      </c>
      <c r="U192" s="186" t="s">
        <v>579</v>
      </c>
      <c r="V192" s="186">
        <v>45107</v>
      </c>
      <c r="W192" s="186" t="s">
        <v>580</v>
      </c>
      <c r="X192" s="186" t="s">
        <v>163</v>
      </c>
      <c r="Y192" s="178">
        <v>620000000</v>
      </c>
      <c r="Z192" s="178">
        <v>310000000</v>
      </c>
      <c r="AA192" s="178">
        <f>Y192+Z192</f>
        <v>930000000</v>
      </c>
      <c r="AB192" s="200" t="s">
        <v>581</v>
      </c>
      <c r="AC192" s="188" t="s">
        <v>582</v>
      </c>
      <c r="AD192" s="189" t="s">
        <v>583</v>
      </c>
      <c r="AE192" s="189"/>
      <c r="AF192" s="190">
        <v>45280</v>
      </c>
      <c r="AG192" s="188" t="s">
        <v>584</v>
      </c>
      <c r="AH192" s="188" t="s">
        <v>432</v>
      </c>
    </row>
    <row r="193" spans="1:35" ht="246.75" customHeight="1" x14ac:dyDescent="0.7">
      <c r="A193" s="139">
        <v>142</v>
      </c>
      <c r="B193" s="116"/>
      <c r="C193" s="104" t="s">
        <v>89</v>
      </c>
      <c r="D193" s="104" t="s">
        <v>585</v>
      </c>
      <c r="E193" s="253" t="s">
        <v>586</v>
      </c>
      <c r="F193" s="252" t="s">
        <v>59</v>
      </c>
      <c r="G193" s="252">
        <v>1</v>
      </c>
      <c r="H193" s="104" t="s">
        <v>60</v>
      </c>
      <c r="I193" s="104">
        <v>5</v>
      </c>
      <c r="J193" s="105" t="s">
        <v>61</v>
      </c>
      <c r="K193" s="256" t="s">
        <v>62</v>
      </c>
      <c r="L193" s="252" t="s">
        <v>587</v>
      </c>
      <c r="M193" s="120">
        <v>30500000</v>
      </c>
      <c r="N193" s="120">
        <v>30500000</v>
      </c>
      <c r="O193" s="252" t="s">
        <v>64</v>
      </c>
      <c r="P193" s="252" t="s">
        <v>65</v>
      </c>
      <c r="Q193" s="259" t="s">
        <v>93</v>
      </c>
      <c r="R193" s="162"/>
      <c r="S193" s="225"/>
      <c r="T193" s="168"/>
      <c r="U193" s="121"/>
      <c r="V193" s="121"/>
      <c r="W193" s="121"/>
      <c r="X193" s="124"/>
      <c r="Y193" s="178">
        <v>30500000</v>
      </c>
      <c r="Z193" s="204"/>
      <c r="AA193" s="178">
        <v>30500000</v>
      </c>
      <c r="AB193" s="207"/>
      <c r="AC193" s="207"/>
      <c r="AD193" s="207"/>
      <c r="AE193" s="207"/>
      <c r="AF193" s="207"/>
      <c r="AG193" s="207"/>
      <c r="AH193" s="207"/>
    </row>
    <row r="194" spans="1:35" ht="273.75" customHeight="1" x14ac:dyDescent="0.7">
      <c r="A194" s="139">
        <v>143</v>
      </c>
      <c r="B194" s="116"/>
      <c r="C194" s="104" t="s">
        <v>89</v>
      </c>
      <c r="D194" s="104" t="s">
        <v>585</v>
      </c>
      <c r="E194" s="253" t="s">
        <v>588</v>
      </c>
      <c r="F194" s="252" t="s">
        <v>59</v>
      </c>
      <c r="G194" s="252">
        <v>1</v>
      </c>
      <c r="H194" s="104" t="s">
        <v>95</v>
      </c>
      <c r="I194" s="104">
        <v>4</v>
      </c>
      <c r="J194" s="105" t="s">
        <v>61</v>
      </c>
      <c r="K194" s="252" t="s">
        <v>62</v>
      </c>
      <c r="L194" s="252" t="s">
        <v>587</v>
      </c>
      <c r="M194" s="120">
        <v>4000000</v>
      </c>
      <c r="N194" s="243">
        <v>4000000</v>
      </c>
      <c r="O194" s="252" t="s">
        <v>64</v>
      </c>
      <c r="P194" s="252" t="s">
        <v>65</v>
      </c>
      <c r="Q194" s="259" t="s">
        <v>93</v>
      </c>
      <c r="R194" s="162"/>
      <c r="S194" s="225"/>
      <c r="T194" s="168"/>
      <c r="U194" s="121"/>
      <c r="V194" s="121"/>
      <c r="W194" s="121"/>
      <c r="X194" s="124"/>
      <c r="Y194" s="178">
        <v>3923653</v>
      </c>
      <c r="Z194" s="204"/>
      <c r="AA194" s="178">
        <v>3923653</v>
      </c>
      <c r="AB194" s="207"/>
      <c r="AC194" s="207"/>
      <c r="AD194" s="207"/>
      <c r="AE194" s="207"/>
      <c r="AF194" s="207"/>
      <c r="AG194" s="207"/>
      <c r="AH194" s="207"/>
    </row>
    <row r="195" spans="1:35" ht="191.45" customHeight="1" x14ac:dyDescent="0.7">
      <c r="A195" s="139">
        <v>144</v>
      </c>
      <c r="B195" s="116"/>
      <c r="C195" s="104" t="s">
        <v>89</v>
      </c>
      <c r="D195" s="104">
        <v>44103103</v>
      </c>
      <c r="E195" s="253" t="s">
        <v>589</v>
      </c>
      <c r="F195" s="252" t="s">
        <v>59</v>
      </c>
      <c r="G195" s="252">
        <v>1</v>
      </c>
      <c r="H195" s="252" t="s">
        <v>105</v>
      </c>
      <c r="I195" s="252">
        <v>2</v>
      </c>
      <c r="J195" s="105" t="s">
        <v>61</v>
      </c>
      <c r="K195" s="252" t="s">
        <v>62</v>
      </c>
      <c r="L195" s="252" t="s">
        <v>73</v>
      </c>
      <c r="M195" s="120">
        <v>1600000</v>
      </c>
      <c r="N195" s="243">
        <v>1600000</v>
      </c>
      <c r="O195" s="252" t="s">
        <v>64</v>
      </c>
      <c r="P195" s="252" t="s">
        <v>65</v>
      </c>
      <c r="Q195" s="259" t="s">
        <v>93</v>
      </c>
      <c r="R195" s="244"/>
      <c r="S195" s="18"/>
      <c r="T195" s="121"/>
      <c r="U195" s="121"/>
      <c r="V195" s="121"/>
      <c r="W195" s="121"/>
      <c r="X195" s="124"/>
      <c r="Y195" s="178">
        <v>1272824</v>
      </c>
      <c r="Z195" s="204"/>
      <c r="AA195" s="178">
        <v>1272824</v>
      </c>
      <c r="AB195" s="207"/>
      <c r="AC195" s="207"/>
      <c r="AD195" s="207"/>
      <c r="AE195" s="207"/>
      <c r="AF195" s="207"/>
      <c r="AG195" s="207"/>
      <c r="AH195" s="207"/>
    </row>
    <row r="196" spans="1:35" ht="191.45" customHeight="1" x14ac:dyDescent="0.7">
      <c r="A196" s="139">
        <v>145</v>
      </c>
      <c r="B196" s="116"/>
      <c r="C196" s="104" t="s">
        <v>89</v>
      </c>
      <c r="D196" s="104" t="s">
        <v>590</v>
      </c>
      <c r="E196" s="253" t="s">
        <v>591</v>
      </c>
      <c r="F196" s="252" t="s">
        <v>59</v>
      </c>
      <c r="G196" s="252">
        <v>1</v>
      </c>
      <c r="H196" s="252" t="s">
        <v>105</v>
      </c>
      <c r="I196" s="252">
        <v>9</v>
      </c>
      <c r="J196" s="105" t="s">
        <v>126</v>
      </c>
      <c r="K196" s="252" t="s">
        <v>62</v>
      </c>
      <c r="L196" s="252" t="s">
        <v>592</v>
      </c>
      <c r="M196" s="120">
        <v>40000000</v>
      </c>
      <c r="N196" s="243">
        <v>40000000</v>
      </c>
      <c r="O196" s="252" t="s">
        <v>64</v>
      </c>
      <c r="P196" s="252" t="s">
        <v>65</v>
      </c>
      <c r="Q196" s="259" t="s">
        <v>93</v>
      </c>
      <c r="R196" s="244"/>
      <c r="S196" s="18"/>
      <c r="T196" s="121"/>
      <c r="U196" s="121"/>
      <c r="V196" s="121"/>
      <c r="W196" s="121"/>
      <c r="X196" s="124"/>
      <c r="Y196" s="178">
        <v>37000000</v>
      </c>
      <c r="Z196" s="178">
        <v>15000000</v>
      </c>
      <c r="AA196" s="178">
        <f>+Y196+Z196</f>
        <v>52000000</v>
      </c>
      <c r="AB196" s="207"/>
      <c r="AC196" s="207"/>
      <c r="AD196" s="207"/>
      <c r="AE196" s="207"/>
      <c r="AF196" s="207"/>
      <c r="AG196" s="207"/>
      <c r="AH196" s="207"/>
    </row>
    <row r="197" spans="1:35" ht="191.45" customHeight="1" x14ac:dyDescent="0.7">
      <c r="A197" s="139">
        <v>146</v>
      </c>
      <c r="B197" s="116" t="s">
        <v>593</v>
      </c>
      <c r="C197" s="104" t="s">
        <v>238</v>
      </c>
      <c r="D197" s="104">
        <v>80101706</v>
      </c>
      <c r="E197" s="253" t="s">
        <v>594</v>
      </c>
      <c r="F197" s="252" t="s">
        <v>59</v>
      </c>
      <c r="G197" s="252">
        <v>1</v>
      </c>
      <c r="H197" s="104" t="s">
        <v>60</v>
      </c>
      <c r="I197" s="104">
        <v>5.5</v>
      </c>
      <c r="J197" s="105" t="s">
        <v>126</v>
      </c>
      <c r="K197" s="252" t="s">
        <v>217</v>
      </c>
      <c r="L197" s="252" t="s">
        <v>218</v>
      </c>
      <c r="M197" s="120">
        <v>41250000</v>
      </c>
      <c r="N197" s="120">
        <v>41250000</v>
      </c>
      <c r="O197" s="252" t="s">
        <v>64</v>
      </c>
      <c r="P197" s="252" t="s">
        <v>65</v>
      </c>
      <c r="Q197" s="259" t="s">
        <v>419</v>
      </c>
      <c r="R197" s="111">
        <v>1</v>
      </c>
      <c r="S197" s="18"/>
      <c r="T197" s="121"/>
      <c r="U197" s="121"/>
      <c r="V197" s="121"/>
      <c r="W197" s="121"/>
      <c r="X197" s="124"/>
      <c r="Y197" s="178">
        <v>36750000</v>
      </c>
      <c r="Z197" s="204"/>
      <c r="AA197" s="178">
        <v>36750000</v>
      </c>
      <c r="AB197" s="207"/>
      <c r="AC197" s="207"/>
      <c r="AD197" s="207"/>
      <c r="AE197" s="207"/>
      <c r="AF197" s="207"/>
      <c r="AG197" s="207"/>
      <c r="AH197" s="207"/>
    </row>
    <row r="198" spans="1:35" s="22" customFormat="1" ht="226.5" customHeight="1" x14ac:dyDescent="0.7">
      <c r="A198" s="152">
        <v>147</v>
      </c>
      <c r="B198" s="118" t="s">
        <v>595</v>
      </c>
      <c r="C198" s="127" t="s">
        <v>238</v>
      </c>
      <c r="D198" s="127">
        <v>80101706</v>
      </c>
      <c r="E198" s="254" t="s">
        <v>596</v>
      </c>
      <c r="F198" s="257" t="s">
        <v>59</v>
      </c>
      <c r="G198" s="257">
        <v>1</v>
      </c>
      <c r="H198" s="127" t="s">
        <v>95</v>
      </c>
      <c r="I198" s="127">
        <v>4.5</v>
      </c>
      <c r="J198" s="128" t="s">
        <v>126</v>
      </c>
      <c r="K198" s="257" t="s">
        <v>217</v>
      </c>
      <c r="L198" s="257" t="s">
        <v>218</v>
      </c>
      <c r="M198" s="245">
        <v>0</v>
      </c>
      <c r="N198" s="245">
        <v>0</v>
      </c>
      <c r="O198" s="257" t="s">
        <v>64</v>
      </c>
      <c r="P198" s="257" t="s">
        <v>65</v>
      </c>
      <c r="Q198" s="262" t="s">
        <v>419</v>
      </c>
      <c r="R198" s="163">
        <v>1</v>
      </c>
      <c r="S198" s="19"/>
      <c r="T198" s="121"/>
      <c r="U198" s="121"/>
      <c r="V198" s="121"/>
      <c r="W198" s="121"/>
      <c r="X198" s="124"/>
      <c r="Y198" s="197"/>
      <c r="Z198" s="73"/>
      <c r="AA198" s="197"/>
      <c r="AB198" s="121"/>
      <c r="AC198" s="121"/>
      <c r="AD198" s="121"/>
      <c r="AE198" s="121"/>
      <c r="AF198" s="121"/>
      <c r="AG198" s="121"/>
      <c r="AH198" s="121"/>
      <c r="AI198" s="123"/>
    </row>
    <row r="199" spans="1:35" s="22" customFormat="1" ht="226.5" customHeight="1" x14ac:dyDescent="0.7">
      <c r="A199" s="139">
        <v>148</v>
      </c>
      <c r="B199" s="116" t="s">
        <v>413</v>
      </c>
      <c r="C199" s="104" t="s">
        <v>359</v>
      </c>
      <c r="D199" s="104">
        <v>80101706</v>
      </c>
      <c r="E199" s="253" t="s">
        <v>597</v>
      </c>
      <c r="F199" s="252" t="s">
        <v>361</v>
      </c>
      <c r="G199" s="252">
        <v>1</v>
      </c>
      <c r="H199" s="104" t="s">
        <v>71</v>
      </c>
      <c r="I199" s="252">
        <v>2</v>
      </c>
      <c r="J199" s="105" t="s">
        <v>362</v>
      </c>
      <c r="K199" s="252" t="s">
        <v>363</v>
      </c>
      <c r="L199" s="252" t="s">
        <v>218</v>
      </c>
      <c r="M199" s="120">
        <v>15569769.6</v>
      </c>
      <c r="N199" s="120">
        <v>15569769.6</v>
      </c>
      <c r="O199" s="252" t="s">
        <v>64</v>
      </c>
      <c r="P199" s="252" t="s">
        <v>65</v>
      </c>
      <c r="Q199" s="259" t="s">
        <v>364</v>
      </c>
      <c r="R199" s="111">
        <v>1</v>
      </c>
      <c r="S199" s="18"/>
      <c r="T199" s="207"/>
      <c r="U199" s="207"/>
      <c r="V199" s="207"/>
      <c r="W199" s="207"/>
      <c r="X199" s="208"/>
      <c r="Y199" s="178">
        <v>14531783</v>
      </c>
      <c r="Z199" s="204"/>
      <c r="AA199" s="178">
        <v>14531783</v>
      </c>
      <c r="AB199" s="207"/>
      <c r="AC199" s="207"/>
      <c r="AD199" s="207"/>
      <c r="AE199" s="207"/>
      <c r="AF199" s="207"/>
      <c r="AG199" s="207"/>
      <c r="AH199" s="207"/>
      <c r="AI199"/>
    </row>
    <row r="200" spans="1:35" s="22" customFormat="1" ht="226.5" customHeight="1" x14ac:dyDescent="0.7">
      <c r="A200" s="139">
        <v>149</v>
      </c>
      <c r="B200" s="116" t="s">
        <v>413</v>
      </c>
      <c r="C200" s="104" t="s">
        <v>359</v>
      </c>
      <c r="D200" s="104">
        <v>80101706</v>
      </c>
      <c r="E200" s="253" t="s">
        <v>598</v>
      </c>
      <c r="F200" s="252" t="s">
        <v>361</v>
      </c>
      <c r="G200" s="252">
        <v>1</v>
      </c>
      <c r="H200" s="104" t="s">
        <v>105</v>
      </c>
      <c r="I200" s="252">
        <v>4</v>
      </c>
      <c r="J200" s="105" t="s">
        <v>362</v>
      </c>
      <c r="K200" s="252" t="s">
        <v>363</v>
      </c>
      <c r="L200" s="252" t="s">
        <v>218</v>
      </c>
      <c r="M200" s="120">
        <v>31139539.199999999</v>
      </c>
      <c r="N200" s="243">
        <v>31139539.199999999</v>
      </c>
      <c r="O200" s="252" t="s">
        <v>64</v>
      </c>
      <c r="P200" s="252" t="s">
        <v>65</v>
      </c>
      <c r="Q200" s="259" t="s">
        <v>364</v>
      </c>
      <c r="R200" s="111">
        <v>1</v>
      </c>
      <c r="S200" s="18"/>
      <c r="T200" s="207"/>
      <c r="U200" s="207"/>
      <c r="V200" s="207"/>
      <c r="W200" s="207"/>
      <c r="X200" s="208"/>
      <c r="Y200" s="178">
        <v>29063066</v>
      </c>
      <c r="Z200" s="204"/>
      <c r="AA200" s="178">
        <v>29063066</v>
      </c>
      <c r="AB200" s="207"/>
      <c r="AC200" s="207"/>
      <c r="AD200" s="207"/>
      <c r="AE200" s="207"/>
      <c r="AF200" s="207"/>
      <c r="AG200" s="207"/>
      <c r="AH200" s="207"/>
      <c r="AI200"/>
    </row>
    <row r="201" spans="1:35" s="22" customFormat="1" ht="180.75" customHeight="1" x14ac:dyDescent="0.7">
      <c r="A201" s="139">
        <v>150</v>
      </c>
      <c r="B201" s="116" t="s">
        <v>599</v>
      </c>
      <c r="C201" s="104" t="s">
        <v>359</v>
      </c>
      <c r="D201" s="104">
        <v>80101706</v>
      </c>
      <c r="E201" s="253" t="s">
        <v>600</v>
      </c>
      <c r="F201" s="252" t="s">
        <v>361</v>
      </c>
      <c r="G201" s="252">
        <v>1</v>
      </c>
      <c r="H201" s="104" t="s">
        <v>105</v>
      </c>
      <c r="I201" s="252">
        <v>4</v>
      </c>
      <c r="J201" s="105" t="s">
        <v>362</v>
      </c>
      <c r="K201" s="252" t="s">
        <v>363</v>
      </c>
      <c r="L201" s="252" t="s">
        <v>218</v>
      </c>
      <c r="M201" s="120">
        <v>31139539.199999999</v>
      </c>
      <c r="N201" s="243">
        <v>31139539.199999999</v>
      </c>
      <c r="O201" s="252" t="s">
        <v>64</v>
      </c>
      <c r="P201" s="252" t="s">
        <v>65</v>
      </c>
      <c r="Q201" s="259" t="s">
        <v>364</v>
      </c>
      <c r="R201" s="111">
        <v>1</v>
      </c>
      <c r="S201" s="18"/>
      <c r="T201" s="207"/>
      <c r="U201" s="207"/>
      <c r="V201" s="207"/>
      <c r="W201" s="207"/>
      <c r="X201" s="208"/>
      <c r="Y201" s="178">
        <v>29323063</v>
      </c>
      <c r="Z201" s="178">
        <v>-11677326</v>
      </c>
      <c r="AA201" s="178">
        <f>Y201+Z201</f>
        <v>17645737</v>
      </c>
      <c r="AB201" s="207"/>
      <c r="AC201" s="207"/>
      <c r="AD201" s="207"/>
      <c r="AE201" s="207"/>
      <c r="AF201" s="207"/>
      <c r="AG201" s="207"/>
      <c r="AH201" s="207"/>
      <c r="AI201"/>
    </row>
    <row r="202" spans="1:35" s="22" customFormat="1" ht="180.75" customHeight="1" x14ac:dyDescent="0.7">
      <c r="A202" s="139">
        <v>150</v>
      </c>
      <c r="B202" s="116" t="s">
        <v>599</v>
      </c>
      <c r="C202" s="172" t="s">
        <v>359</v>
      </c>
      <c r="D202" s="172">
        <v>80101706</v>
      </c>
      <c r="E202" s="253" t="s">
        <v>601</v>
      </c>
      <c r="F202" s="252" t="s">
        <v>361</v>
      </c>
      <c r="G202" s="252">
        <v>1</v>
      </c>
      <c r="H202" s="172" t="s">
        <v>105</v>
      </c>
      <c r="I202" s="252">
        <v>4</v>
      </c>
      <c r="J202" s="174" t="s">
        <v>362</v>
      </c>
      <c r="K202" s="252" t="s">
        <v>363</v>
      </c>
      <c r="L202" s="252" t="s">
        <v>218</v>
      </c>
      <c r="M202" s="246">
        <v>0</v>
      </c>
      <c r="N202" s="246">
        <v>0</v>
      </c>
      <c r="O202" s="252" t="s">
        <v>64</v>
      </c>
      <c r="P202" s="252" t="s">
        <v>65</v>
      </c>
      <c r="Q202" s="259" t="s">
        <v>364</v>
      </c>
      <c r="R202" s="111"/>
      <c r="S202" s="18"/>
      <c r="T202" s="207"/>
      <c r="U202" s="207"/>
      <c r="V202" s="207"/>
      <c r="W202" s="207"/>
      <c r="X202" s="208"/>
      <c r="Y202" s="178">
        <v>10989838</v>
      </c>
      <c r="Z202" s="178">
        <v>-91000</v>
      </c>
      <c r="AA202" s="178">
        <f>Y202+Z202</f>
        <v>10898838</v>
      </c>
      <c r="AB202" s="207"/>
      <c r="AC202" s="207"/>
      <c r="AD202" s="207"/>
      <c r="AE202" s="207"/>
      <c r="AF202" s="207"/>
      <c r="AG202" s="207"/>
      <c r="AH202" s="207"/>
      <c r="AI202"/>
    </row>
    <row r="203" spans="1:35" ht="272.45" customHeight="1" x14ac:dyDescent="0.7">
      <c r="A203" s="139">
        <v>151</v>
      </c>
      <c r="B203" s="116" t="s">
        <v>599</v>
      </c>
      <c r="C203" s="104" t="s">
        <v>359</v>
      </c>
      <c r="D203" s="104">
        <v>80101706</v>
      </c>
      <c r="E203" s="253" t="s">
        <v>602</v>
      </c>
      <c r="F203" s="252" t="s">
        <v>361</v>
      </c>
      <c r="G203" s="252">
        <v>1</v>
      </c>
      <c r="H203" s="104" t="s">
        <v>105</v>
      </c>
      <c r="I203" s="252">
        <v>4</v>
      </c>
      <c r="J203" s="105" t="s">
        <v>362</v>
      </c>
      <c r="K203" s="252" t="s">
        <v>363</v>
      </c>
      <c r="L203" s="252" t="s">
        <v>218</v>
      </c>
      <c r="M203" s="120">
        <v>31139539.199999999</v>
      </c>
      <c r="N203" s="243">
        <v>31139539.199999999</v>
      </c>
      <c r="O203" s="252" t="s">
        <v>64</v>
      </c>
      <c r="P203" s="252" t="s">
        <v>65</v>
      </c>
      <c r="Q203" s="259" t="s">
        <v>364</v>
      </c>
      <c r="R203" s="111">
        <v>1</v>
      </c>
      <c r="S203" s="18"/>
      <c r="T203" s="207"/>
      <c r="U203" s="207"/>
      <c r="V203" s="207"/>
      <c r="W203" s="207"/>
      <c r="X203" s="208"/>
      <c r="Y203" s="178">
        <v>29323063</v>
      </c>
      <c r="Z203" s="204"/>
      <c r="AA203" s="178">
        <v>29323063</v>
      </c>
      <c r="AB203" s="207"/>
      <c r="AC203" s="207"/>
      <c r="AD203" s="207"/>
      <c r="AE203" s="207"/>
      <c r="AF203" s="207"/>
      <c r="AG203" s="207"/>
      <c r="AH203" s="207"/>
    </row>
    <row r="204" spans="1:35" ht="272.45" customHeight="1" x14ac:dyDescent="0.7">
      <c r="A204" s="139">
        <v>152</v>
      </c>
      <c r="B204" s="116" t="s">
        <v>413</v>
      </c>
      <c r="C204" s="104" t="s">
        <v>359</v>
      </c>
      <c r="D204" s="104">
        <v>80101706</v>
      </c>
      <c r="E204" s="253" t="s">
        <v>603</v>
      </c>
      <c r="F204" s="252" t="s">
        <v>361</v>
      </c>
      <c r="G204" s="252">
        <v>1</v>
      </c>
      <c r="H204" s="104" t="s">
        <v>98</v>
      </c>
      <c r="I204" s="252">
        <v>4</v>
      </c>
      <c r="J204" s="105" t="s">
        <v>362</v>
      </c>
      <c r="K204" s="252" t="s">
        <v>363</v>
      </c>
      <c r="L204" s="252" t="s">
        <v>218</v>
      </c>
      <c r="M204" s="120">
        <v>33893376</v>
      </c>
      <c r="N204" s="243">
        <v>33893376</v>
      </c>
      <c r="O204" s="252" t="s">
        <v>64</v>
      </c>
      <c r="P204" s="252" t="s">
        <v>65</v>
      </c>
      <c r="Q204" s="259" t="s">
        <v>364</v>
      </c>
      <c r="R204" s="111">
        <v>1</v>
      </c>
      <c r="S204" s="226"/>
      <c r="T204" s="207"/>
      <c r="U204" s="207"/>
      <c r="V204" s="207"/>
      <c r="W204" s="207"/>
      <c r="X204" s="208"/>
      <c r="Y204" s="178">
        <v>33893376</v>
      </c>
      <c r="Z204" s="204"/>
      <c r="AA204" s="178">
        <v>33893376</v>
      </c>
      <c r="AB204" s="188" t="s">
        <v>604</v>
      </c>
      <c r="AC204" s="209" t="s">
        <v>605</v>
      </c>
      <c r="AD204" s="209" t="s">
        <v>367</v>
      </c>
      <c r="AE204" s="209">
        <v>44985</v>
      </c>
      <c r="AF204" s="209">
        <v>45105</v>
      </c>
      <c r="AG204" s="209" t="s">
        <v>368</v>
      </c>
      <c r="AH204" s="209" t="s">
        <v>369</v>
      </c>
    </row>
    <row r="205" spans="1:35" ht="272.45" customHeight="1" x14ac:dyDescent="0.7">
      <c r="A205" s="152">
        <v>153</v>
      </c>
      <c r="B205" s="118" t="s">
        <v>606</v>
      </c>
      <c r="C205" s="127" t="s">
        <v>359</v>
      </c>
      <c r="D205" s="127">
        <v>80101706</v>
      </c>
      <c r="E205" s="254" t="s">
        <v>607</v>
      </c>
      <c r="F205" s="257" t="s">
        <v>361</v>
      </c>
      <c r="G205" s="257">
        <v>1</v>
      </c>
      <c r="H205" s="127" t="s">
        <v>71</v>
      </c>
      <c r="I205" s="257">
        <v>2</v>
      </c>
      <c r="J205" s="128" t="s">
        <v>362</v>
      </c>
      <c r="K205" s="257" t="s">
        <v>363</v>
      </c>
      <c r="L205" s="257" t="s">
        <v>218</v>
      </c>
      <c r="M205" s="245">
        <v>0</v>
      </c>
      <c r="N205" s="245">
        <v>0</v>
      </c>
      <c r="O205" s="257" t="s">
        <v>64</v>
      </c>
      <c r="P205" s="257" t="s">
        <v>65</v>
      </c>
      <c r="Q205" s="262" t="s">
        <v>364</v>
      </c>
      <c r="R205" s="111">
        <v>1</v>
      </c>
      <c r="S205" s="18"/>
      <c r="T205" s="121"/>
      <c r="U205" s="121"/>
      <c r="V205" s="121"/>
      <c r="W205" s="121"/>
      <c r="X205" s="124"/>
      <c r="Y205" s="124"/>
      <c r="Z205" s="124"/>
      <c r="AA205" s="107"/>
      <c r="AB205" s="121"/>
      <c r="AC205" s="121"/>
      <c r="AD205" s="121"/>
      <c r="AE205" s="121"/>
      <c r="AF205" s="121"/>
      <c r="AG205" s="121"/>
      <c r="AH205" s="121"/>
    </row>
    <row r="206" spans="1:35" ht="272.45" customHeight="1" x14ac:dyDescent="0.7">
      <c r="A206" s="139">
        <v>154</v>
      </c>
      <c r="B206" s="116" t="s">
        <v>608</v>
      </c>
      <c r="C206" s="104" t="s">
        <v>359</v>
      </c>
      <c r="D206" s="104">
        <v>80101706</v>
      </c>
      <c r="E206" s="253" t="s">
        <v>609</v>
      </c>
      <c r="F206" s="252" t="s">
        <v>361</v>
      </c>
      <c r="G206" s="252">
        <v>1</v>
      </c>
      <c r="H206" s="104" t="s">
        <v>208</v>
      </c>
      <c r="I206" s="252">
        <v>3</v>
      </c>
      <c r="J206" s="105" t="s">
        <v>362</v>
      </c>
      <c r="K206" s="252" t="s">
        <v>363</v>
      </c>
      <c r="L206" s="252" t="s">
        <v>218</v>
      </c>
      <c r="M206" s="120">
        <v>23354654</v>
      </c>
      <c r="N206" s="120">
        <v>23354654</v>
      </c>
      <c r="O206" s="252" t="s">
        <v>64</v>
      </c>
      <c r="P206" s="252" t="s">
        <v>65</v>
      </c>
      <c r="Q206" s="259" t="s">
        <v>364</v>
      </c>
      <c r="R206" s="111">
        <v>1</v>
      </c>
      <c r="S206" s="18"/>
      <c r="T206" s="121"/>
      <c r="U206" s="121"/>
      <c r="V206" s="121"/>
      <c r="W206" s="121"/>
      <c r="X206" s="124"/>
      <c r="Y206" s="178">
        <v>18424225</v>
      </c>
      <c r="Z206" s="204"/>
      <c r="AA206" s="178">
        <v>18424225</v>
      </c>
      <c r="AB206" s="207"/>
      <c r="AC206" s="207"/>
      <c r="AD206" s="207"/>
      <c r="AE206" s="207"/>
      <c r="AF206" s="207"/>
      <c r="AG206" s="207"/>
      <c r="AH206" s="207"/>
    </row>
    <row r="207" spans="1:35" ht="272.45" customHeight="1" x14ac:dyDescent="0.7">
      <c r="A207" s="152">
        <v>155</v>
      </c>
      <c r="B207" s="118" t="s">
        <v>608</v>
      </c>
      <c r="C207" s="127" t="s">
        <v>229</v>
      </c>
      <c r="D207" s="127">
        <v>80101706</v>
      </c>
      <c r="E207" s="254" t="s">
        <v>610</v>
      </c>
      <c r="F207" s="257" t="s">
        <v>361</v>
      </c>
      <c r="G207" s="257">
        <v>1</v>
      </c>
      <c r="H207" s="127" t="s">
        <v>71</v>
      </c>
      <c r="I207" s="257">
        <v>2</v>
      </c>
      <c r="J207" s="128" t="s">
        <v>362</v>
      </c>
      <c r="K207" s="257" t="s">
        <v>363</v>
      </c>
      <c r="L207" s="257" t="s">
        <v>218</v>
      </c>
      <c r="M207" s="245">
        <v>0</v>
      </c>
      <c r="N207" s="245">
        <v>0</v>
      </c>
      <c r="O207" s="257" t="s">
        <v>64</v>
      </c>
      <c r="P207" s="257" t="s">
        <v>65</v>
      </c>
      <c r="Q207" s="262" t="s">
        <v>611</v>
      </c>
      <c r="R207" s="111">
        <v>1</v>
      </c>
      <c r="S207" s="18"/>
      <c r="T207" s="121"/>
      <c r="U207" s="121"/>
      <c r="V207" s="121"/>
      <c r="W207" s="121"/>
      <c r="X207" s="121"/>
      <c r="Y207" s="124"/>
      <c r="Z207" s="124"/>
      <c r="AA207" s="106"/>
      <c r="AB207" s="121"/>
      <c r="AC207" s="121"/>
      <c r="AD207" s="121"/>
      <c r="AE207" s="121"/>
      <c r="AF207" s="121"/>
      <c r="AG207" s="121"/>
      <c r="AH207" s="121"/>
    </row>
    <row r="208" spans="1:35" ht="272.45" customHeight="1" x14ac:dyDescent="0.35">
      <c r="A208" s="139">
        <v>156</v>
      </c>
      <c r="B208" s="116" t="s">
        <v>251</v>
      </c>
      <c r="C208" s="104" t="s">
        <v>238</v>
      </c>
      <c r="D208" s="104">
        <v>80101706</v>
      </c>
      <c r="E208" s="253" t="s">
        <v>612</v>
      </c>
      <c r="F208" s="252" t="s">
        <v>59</v>
      </c>
      <c r="G208" s="252">
        <v>1</v>
      </c>
      <c r="H208" s="104" t="s">
        <v>98</v>
      </c>
      <c r="I208" s="252">
        <v>10</v>
      </c>
      <c r="J208" s="105" t="s">
        <v>126</v>
      </c>
      <c r="K208" s="252" t="s">
        <v>217</v>
      </c>
      <c r="L208" s="252" t="s">
        <v>218</v>
      </c>
      <c r="M208" s="120">
        <v>70000000</v>
      </c>
      <c r="N208" s="243">
        <v>70000000</v>
      </c>
      <c r="O208" s="252" t="s">
        <v>64</v>
      </c>
      <c r="P208" s="252" t="s">
        <v>65</v>
      </c>
      <c r="Q208" s="259" t="s">
        <v>240</v>
      </c>
      <c r="R208" s="111">
        <v>1</v>
      </c>
      <c r="S208" s="18"/>
      <c r="T208" s="121"/>
      <c r="U208" s="121"/>
      <c r="V208" s="121"/>
      <c r="W208" s="121"/>
      <c r="X208" s="121"/>
      <c r="Y208" s="178">
        <v>70000000</v>
      </c>
      <c r="Z208" s="204"/>
      <c r="AA208" s="178">
        <v>70000000</v>
      </c>
      <c r="AB208" s="188" t="s">
        <v>613</v>
      </c>
      <c r="AC208" s="209" t="s">
        <v>614</v>
      </c>
      <c r="AD208" s="209" t="s">
        <v>615</v>
      </c>
      <c r="AE208" s="209">
        <v>44972</v>
      </c>
      <c r="AF208" s="209">
        <v>45276</v>
      </c>
      <c r="AG208" s="209" t="s">
        <v>368</v>
      </c>
      <c r="AH208" s="209" t="s">
        <v>369</v>
      </c>
    </row>
    <row r="209" spans="1:34" ht="272.45" customHeight="1" x14ac:dyDescent="0.35">
      <c r="A209" s="139">
        <v>157</v>
      </c>
      <c r="B209" s="116" t="s">
        <v>251</v>
      </c>
      <c r="C209" s="104" t="s">
        <v>238</v>
      </c>
      <c r="D209" s="104">
        <v>80101706</v>
      </c>
      <c r="E209" s="253" t="s">
        <v>616</v>
      </c>
      <c r="F209" s="252" t="s">
        <v>59</v>
      </c>
      <c r="G209" s="252">
        <v>1</v>
      </c>
      <c r="H209" s="104" t="s">
        <v>98</v>
      </c>
      <c r="I209" s="252">
        <v>10</v>
      </c>
      <c r="J209" s="105" t="s">
        <v>126</v>
      </c>
      <c r="K209" s="252" t="s">
        <v>217</v>
      </c>
      <c r="L209" s="252" t="s">
        <v>218</v>
      </c>
      <c r="M209" s="120">
        <v>70000000</v>
      </c>
      <c r="N209" s="243">
        <v>70000000</v>
      </c>
      <c r="O209" s="252" t="s">
        <v>64</v>
      </c>
      <c r="P209" s="252" t="s">
        <v>65</v>
      </c>
      <c r="Q209" s="259" t="s">
        <v>240</v>
      </c>
      <c r="R209" s="111">
        <v>1</v>
      </c>
      <c r="S209" s="18"/>
      <c r="T209" s="121"/>
      <c r="U209" s="121"/>
      <c r="V209" s="121"/>
      <c r="W209" s="121"/>
      <c r="X209" s="121"/>
      <c r="Y209" s="178">
        <v>70000000</v>
      </c>
      <c r="Z209" s="204"/>
      <c r="AA209" s="178">
        <v>70000000</v>
      </c>
      <c r="AB209" s="188" t="s">
        <v>617</v>
      </c>
      <c r="AC209" s="209" t="s">
        <v>618</v>
      </c>
      <c r="AD209" s="209" t="s">
        <v>615</v>
      </c>
      <c r="AE209" s="209">
        <v>44972</v>
      </c>
      <c r="AF209" s="209">
        <v>45276</v>
      </c>
      <c r="AG209" s="209" t="s">
        <v>368</v>
      </c>
      <c r="AH209" s="209" t="s">
        <v>369</v>
      </c>
    </row>
    <row r="210" spans="1:34" ht="272.45" customHeight="1" x14ac:dyDescent="0.35">
      <c r="A210" s="139">
        <v>158</v>
      </c>
      <c r="B210" s="116" t="s">
        <v>251</v>
      </c>
      <c r="C210" s="104" t="s">
        <v>238</v>
      </c>
      <c r="D210" s="104">
        <v>80101706</v>
      </c>
      <c r="E210" s="253" t="s">
        <v>619</v>
      </c>
      <c r="F210" s="252" t="s">
        <v>59</v>
      </c>
      <c r="G210" s="252">
        <v>1</v>
      </c>
      <c r="H210" s="104" t="s">
        <v>98</v>
      </c>
      <c r="I210" s="252">
        <v>10</v>
      </c>
      <c r="J210" s="105" t="s">
        <v>126</v>
      </c>
      <c r="K210" s="252" t="s">
        <v>217</v>
      </c>
      <c r="L210" s="252" t="s">
        <v>218</v>
      </c>
      <c r="M210" s="120">
        <v>70000000</v>
      </c>
      <c r="N210" s="243">
        <v>70000000</v>
      </c>
      <c r="O210" s="252" t="s">
        <v>64</v>
      </c>
      <c r="P210" s="252" t="s">
        <v>65</v>
      </c>
      <c r="Q210" s="259" t="s">
        <v>240</v>
      </c>
      <c r="R210" s="111">
        <v>1</v>
      </c>
      <c r="S210" s="18"/>
      <c r="T210" s="121"/>
      <c r="U210" s="121"/>
      <c r="V210" s="121"/>
      <c r="W210" s="121"/>
      <c r="X210" s="121"/>
      <c r="Y210" s="178">
        <v>70000000</v>
      </c>
      <c r="Z210" s="204"/>
      <c r="AA210" s="178">
        <v>70000000</v>
      </c>
      <c r="AB210" s="188" t="s">
        <v>617</v>
      </c>
      <c r="AC210" s="209" t="s">
        <v>620</v>
      </c>
      <c r="AD210" s="209" t="s">
        <v>615</v>
      </c>
      <c r="AE210" s="209">
        <v>44973</v>
      </c>
      <c r="AF210" s="209">
        <v>45276</v>
      </c>
      <c r="AG210" s="209" t="s">
        <v>368</v>
      </c>
      <c r="AH210" s="209" t="s">
        <v>369</v>
      </c>
    </row>
    <row r="211" spans="1:34" ht="272.45" customHeight="1" x14ac:dyDescent="0.35">
      <c r="A211" s="139">
        <v>159</v>
      </c>
      <c r="B211" s="116" t="s">
        <v>251</v>
      </c>
      <c r="C211" s="104" t="s">
        <v>238</v>
      </c>
      <c r="D211" s="104">
        <v>80101706</v>
      </c>
      <c r="E211" s="253" t="s">
        <v>621</v>
      </c>
      <c r="F211" s="252" t="s">
        <v>59</v>
      </c>
      <c r="G211" s="252">
        <v>1</v>
      </c>
      <c r="H211" s="104" t="s">
        <v>98</v>
      </c>
      <c r="I211" s="252">
        <v>10</v>
      </c>
      <c r="J211" s="105" t="s">
        <v>126</v>
      </c>
      <c r="K211" s="252" t="s">
        <v>217</v>
      </c>
      <c r="L211" s="252" t="s">
        <v>218</v>
      </c>
      <c r="M211" s="120">
        <v>70000000</v>
      </c>
      <c r="N211" s="243">
        <v>70000000</v>
      </c>
      <c r="O211" s="252" t="s">
        <v>64</v>
      </c>
      <c r="P211" s="252" t="s">
        <v>65</v>
      </c>
      <c r="Q211" s="259" t="s">
        <v>240</v>
      </c>
      <c r="R211" s="111">
        <v>1</v>
      </c>
      <c r="S211" s="18"/>
      <c r="T211" s="121"/>
      <c r="U211" s="121"/>
      <c r="V211" s="121"/>
      <c r="W211" s="121"/>
      <c r="X211" s="121"/>
      <c r="Y211" s="178">
        <v>70000000</v>
      </c>
      <c r="Z211" s="204"/>
      <c r="AA211" s="178">
        <v>70000000</v>
      </c>
      <c r="AB211" s="188" t="s">
        <v>622</v>
      </c>
      <c r="AC211" s="209" t="s">
        <v>623</v>
      </c>
      <c r="AD211" s="209" t="s">
        <v>615</v>
      </c>
      <c r="AE211" s="209">
        <v>44972</v>
      </c>
      <c r="AF211" s="209">
        <v>45276</v>
      </c>
      <c r="AG211" s="209" t="s">
        <v>368</v>
      </c>
      <c r="AH211" s="209" t="s">
        <v>369</v>
      </c>
    </row>
    <row r="212" spans="1:34" ht="272.45" customHeight="1" x14ac:dyDescent="0.35">
      <c r="A212" s="139">
        <v>160</v>
      </c>
      <c r="B212" s="116" t="s">
        <v>251</v>
      </c>
      <c r="C212" s="104" t="s">
        <v>238</v>
      </c>
      <c r="D212" s="104">
        <v>80101706</v>
      </c>
      <c r="E212" s="253" t="s">
        <v>624</v>
      </c>
      <c r="F212" s="252" t="s">
        <v>59</v>
      </c>
      <c r="G212" s="252">
        <v>1</v>
      </c>
      <c r="H212" s="104" t="s">
        <v>98</v>
      </c>
      <c r="I212" s="252">
        <v>10</v>
      </c>
      <c r="J212" s="105" t="s">
        <v>126</v>
      </c>
      <c r="K212" s="252" t="s">
        <v>217</v>
      </c>
      <c r="L212" s="252" t="s">
        <v>218</v>
      </c>
      <c r="M212" s="120">
        <v>70000000</v>
      </c>
      <c r="N212" s="243">
        <v>70000000</v>
      </c>
      <c r="O212" s="252" t="s">
        <v>64</v>
      </c>
      <c r="P212" s="252" t="s">
        <v>65</v>
      </c>
      <c r="Q212" s="259" t="s">
        <v>240</v>
      </c>
      <c r="R212" s="111">
        <v>1</v>
      </c>
      <c r="S212" s="18"/>
      <c r="T212" s="121"/>
      <c r="U212" s="121"/>
      <c r="V212" s="121"/>
      <c r="W212" s="121"/>
      <c r="X212" s="121"/>
      <c r="Y212" s="178">
        <v>70000000</v>
      </c>
      <c r="Z212" s="204"/>
      <c r="AA212" s="178">
        <v>70000000</v>
      </c>
      <c r="AB212" s="188" t="s">
        <v>625</v>
      </c>
      <c r="AC212" s="209" t="s">
        <v>626</v>
      </c>
      <c r="AD212" s="209" t="s">
        <v>627</v>
      </c>
      <c r="AE212" s="209">
        <v>44974</v>
      </c>
      <c r="AF212" s="209">
        <v>45277</v>
      </c>
      <c r="AG212" s="209" t="s">
        <v>368</v>
      </c>
      <c r="AH212" s="209" t="s">
        <v>369</v>
      </c>
    </row>
    <row r="213" spans="1:34" ht="272.45" customHeight="1" x14ac:dyDescent="0.35">
      <c r="A213" s="139">
        <v>161</v>
      </c>
      <c r="B213" s="116" t="s">
        <v>251</v>
      </c>
      <c r="C213" s="104" t="s">
        <v>238</v>
      </c>
      <c r="D213" s="104">
        <v>80101706</v>
      </c>
      <c r="E213" s="253" t="s">
        <v>628</v>
      </c>
      <c r="F213" s="252" t="s">
        <v>59</v>
      </c>
      <c r="G213" s="252">
        <v>1</v>
      </c>
      <c r="H213" s="104" t="s">
        <v>105</v>
      </c>
      <c r="I213" s="252">
        <v>10</v>
      </c>
      <c r="J213" s="105" t="s">
        <v>126</v>
      </c>
      <c r="K213" s="252" t="s">
        <v>217</v>
      </c>
      <c r="L213" s="252" t="s">
        <v>218</v>
      </c>
      <c r="M213" s="120">
        <v>70000000</v>
      </c>
      <c r="N213" s="243">
        <v>70000000</v>
      </c>
      <c r="O213" s="252" t="s">
        <v>64</v>
      </c>
      <c r="P213" s="252" t="s">
        <v>65</v>
      </c>
      <c r="Q213" s="259" t="s">
        <v>240</v>
      </c>
      <c r="R213" s="111">
        <v>1</v>
      </c>
      <c r="S213" s="18"/>
      <c r="T213" s="121"/>
      <c r="U213" s="121"/>
      <c r="V213" s="121"/>
      <c r="W213" s="121"/>
      <c r="X213" s="121"/>
      <c r="Y213" s="178">
        <v>65333333</v>
      </c>
      <c r="Z213" s="204"/>
      <c r="AA213" s="178">
        <v>65333333</v>
      </c>
      <c r="AB213" s="207"/>
      <c r="AC213" s="207"/>
      <c r="AD213" s="207"/>
      <c r="AE213" s="207"/>
      <c r="AF213" s="207"/>
      <c r="AG213" s="207"/>
      <c r="AH213" s="207"/>
    </row>
    <row r="214" spans="1:34" ht="272.45" customHeight="1" x14ac:dyDescent="0.35">
      <c r="A214" s="139">
        <v>162</v>
      </c>
      <c r="B214" s="116" t="s">
        <v>251</v>
      </c>
      <c r="C214" s="104" t="s">
        <v>238</v>
      </c>
      <c r="D214" s="104">
        <v>80101706</v>
      </c>
      <c r="E214" s="253" t="s">
        <v>629</v>
      </c>
      <c r="F214" s="252" t="s">
        <v>59</v>
      </c>
      <c r="G214" s="252">
        <v>1</v>
      </c>
      <c r="H214" s="104" t="s">
        <v>105</v>
      </c>
      <c r="I214" s="252">
        <v>10</v>
      </c>
      <c r="J214" s="105" t="s">
        <v>126</v>
      </c>
      <c r="K214" s="252" t="s">
        <v>217</v>
      </c>
      <c r="L214" s="252" t="s">
        <v>218</v>
      </c>
      <c r="M214" s="120">
        <v>70000000</v>
      </c>
      <c r="N214" s="243">
        <v>70000000</v>
      </c>
      <c r="O214" s="252" t="s">
        <v>64</v>
      </c>
      <c r="P214" s="252" t="s">
        <v>65</v>
      </c>
      <c r="Q214" s="259" t="s">
        <v>240</v>
      </c>
      <c r="R214" s="111">
        <v>1</v>
      </c>
      <c r="S214" s="18"/>
      <c r="T214" s="121"/>
      <c r="U214" s="121"/>
      <c r="V214" s="121"/>
      <c r="W214" s="121"/>
      <c r="X214" s="121"/>
      <c r="Y214" s="178">
        <v>65325288</v>
      </c>
      <c r="Z214" s="204"/>
      <c r="AA214" s="178">
        <v>65325288</v>
      </c>
      <c r="AB214" s="207"/>
      <c r="AC214" s="207"/>
      <c r="AD214" s="207"/>
      <c r="AE214" s="207"/>
      <c r="AF214" s="207"/>
      <c r="AG214" s="207"/>
      <c r="AH214" s="207"/>
    </row>
    <row r="215" spans="1:34" ht="272.45" customHeight="1" x14ac:dyDescent="0.35">
      <c r="A215" s="139">
        <v>163</v>
      </c>
      <c r="B215" s="116" t="s">
        <v>251</v>
      </c>
      <c r="C215" s="104" t="s">
        <v>238</v>
      </c>
      <c r="D215" s="104">
        <v>80101706</v>
      </c>
      <c r="E215" s="253" t="s">
        <v>630</v>
      </c>
      <c r="F215" s="252" t="s">
        <v>59</v>
      </c>
      <c r="G215" s="252">
        <v>1</v>
      </c>
      <c r="H215" s="104" t="s">
        <v>105</v>
      </c>
      <c r="I215" s="252">
        <v>10</v>
      </c>
      <c r="J215" s="105" t="s">
        <v>126</v>
      </c>
      <c r="K215" s="252" t="s">
        <v>217</v>
      </c>
      <c r="L215" s="252" t="s">
        <v>218</v>
      </c>
      <c r="M215" s="120">
        <v>70000000</v>
      </c>
      <c r="N215" s="243">
        <v>70000000</v>
      </c>
      <c r="O215" s="252" t="s">
        <v>64</v>
      </c>
      <c r="P215" s="252" t="s">
        <v>65</v>
      </c>
      <c r="Q215" s="259" t="s">
        <v>240</v>
      </c>
      <c r="R215" s="111">
        <v>1</v>
      </c>
      <c r="S215" s="18"/>
      <c r="T215" s="121"/>
      <c r="U215" s="121"/>
      <c r="V215" s="121"/>
      <c r="W215" s="121"/>
      <c r="X215" s="121"/>
      <c r="Y215" s="178">
        <v>65100000</v>
      </c>
      <c r="Z215" s="204"/>
      <c r="AA215" s="178">
        <v>65100000</v>
      </c>
      <c r="AB215" s="207"/>
      <c r="AC215" s="207"/>
      <c r="AD215" s="207"/>
      <c r="AE215" s="207"/>
      <c r="AF215" s="207"/>
      <c r="AG215" s="207"/>
      <c r="AH215" s="207"/>
    </row>
    <row r="216" spans="1:34" ht="272.45" customHeight="1" x14ac:dyDescent="0.35">
      <c r="A216" s="139">
        <v>164</v>
      </c>
      <c r="B216" s="116" t="s">
        <v>251</v>
      </c>
      <c r="C216" s="104" t="s">
        <v>238</v>
      </c>
      <c r="D216" s="104">
        <v>80101706</v>
      </c>
      <c r="E216" s="253" t="s">
        <v>631</v>
      </c>
      <c r="F216" s="252" t="s">
        <v>59</v>
      </c>
      <c r="G216" s="252">
        <v>1</v>
      </c>
      <c r="H216" s="104" t="s">
        <v>105</v>
      </c>
      <c r="I216" s="252">
        <v>10</v>
      </c>
      <c r="J216" s="105" t="s">
        <v>126</v>
      </c>
      <c r="K216" s="252" t="s">
        <v>217</v>
      </c>
      <c r="L216" s="252" t="s">
        <v>218</v>
      </c>
      <c r="M216" s="120">
        <v>70000000</v>
      </c>
      <c r="N216" s="243">
        <v>70000000</v>
      </c>
      <c r="O216" s="252" t="s">
        <v>64</v>
      </c>
      <c r="P216" s="252" t="s">
        <v>65</v>
      </c>
      <c r="Q216" s="259" t="s">
        <v>240</v>
      </c>
      <c r="R216" s="111">
        <v>1</v>
      </c>
      <c r="S216" s="18"/>
      <c r="T216" s="210" t="s">
        <v>632</v>
      </c>
      <c r="U216" s="121"/>
      <c r="V216" s="121"/>
      <c r="W216" s="121"/>
      <c r="X216" s="121"/>
      <c r="Y216" s="178">
        <v>64166667</v>
      </c>
      <c r="Z216" s="204"/>
      <c r="AA216" s="178">
        <v>64166667</v>
      </c>
      <c r="AB216" s="207"/>
      <c r="AC216" s="207"/>
      <c r="AD216" s="207"/>
      <c r="AE216" s="207"/>
      <c r="AF216" s="207"/>
      <c r="AG216" s="207"/>
      <c r="AH216" s="207"/>
    </row>
    <row r="217" spans="1:34" ht="408.75" customHeight="1" x14ac:dyDescent="0.35">
      <c r="A217" s="139">
        <v>165</v>
      </c>
      <c r="B217" s="116" t="s">
        <v>251</v>
      </c>
      <c r="C217" s="104" t="s">
        <v>238</v>
      </c>
      <c r="D217" s="104">
        <v>80101706</v>
      </c>
      <c r="E217" s="253" t="s">
        <v>633</v>
      </c>
      <c r="F217" s="252" t="s">
        <v>59</v>
      </c>
      <c r="G217" s="252">
        <v>1</v>
      </c>
      <c r="H217" s="104" t="s">
        <v>105</v>
      </c>
      <c r="I217" s="252">
        <v>10</v>
      </c>
      <c r="J217" s="105" t="s">
        <v>126</v>
      </c>
      <c r="K217" s="252" t="s">
        <v>217</v>
      </c>
      <c r="L217" s="252" t="s">
        <v>218</v>
      </c>
      <c r="M217" s="120">
        <v>70000000</v>
      </c>
      <c r="N217" s="243">
        <v>70000000</v>
      </c>
      <c r="O217" s="252" t="s">
        <v>64</v>
      </c>
      <c r="P217" s="252" t="s">
        <v>65</v>
      </c>
      <c r="Q217" s="259" t="s">
        <v>240</v>
      </c>
      <c r="R217" s="111">
        <v>1</v>
      </c>
      <c r="S217" s="18"/>
      <c r="T217" s="121"/>
      <c r="U217" s="121"/>
      <c r="V217" s="121"/>
      <c r="W217" s="121"/>
      <c r="X217" s="121"/>
      <c r="Y217" s="178">
        <v>63700000</v>
      </c>
      <c r="Z217" s="204"/>
      <c r="AA217" s="178">
        <v>63700000</v>
      </c>
      <c r="AB217" s="207"/>
      <c r="AC217" s="207"/>
      <c r="AD217" s="207"/>
      <c r="AE217" s="207"/>
      <c r="AF217" s="207"/>
      <c r="AG217" s="207"/>
      <c r="AH217" s="207"/>
    </row>
    <row r="218" spans="1:34" ht="272.45" customHeight="1" x14ac:dyDescent="0.35">
      <c r="A218" s="139">
        <v>166</v>
      </c>
      <c r="B218" s="116" t="s">
        <v>251</v>
      </c>
      <c r="C218" s="104" t="s">
        <v>238</v>
      </c>
      <c r="D218" s="104">
        <v>80101706</v>
      </c>
      <c r="E218" s="253" t="s">
        <v>634</v>
      </c>
      <c r="F218" s="252" t="s">
        <v>59</v>
      </c>
      <c r="G218" s="252">
        <v>1</v>
      </c>
      <c r="H218" s="104" t="s">
        <v>105</v>
      </c>
      <c r="I218" s="252">
        <v>10</v>
      </c>
      <c r="J218" s="105" t="s">
        <v>126</v>
      </c>
      <c r="K218" s="252" t="s">
        <v>217</v>
      </c>
      <c r="L218" s="252" t="s">
        <v>218</v>
      </c>
      <c r="M218" s="120">
        <v>70000000</v>
      </c>
      <c r="N218" s="243">
        <v>70000000</v>
      </c>
      <c r="O218" s="252" t="s">
        <v>64</v>
      </c>
      <c r="P218" s="252" t="s">
        <v>65</v>
      </c>
      <c r="Q218" s="259" t="s">
        <v>240</v>
      </c>
      <c r="R218" s="111">
        <v>1</v>
      </c>
      <c r="S218" s="18"/>
      <c r="T218" s="121"/>
      <c r="U218" s="121"/>
      <c r="V218" s="121"/>
      <c r="W218" s="121"/>
      <c r="X218" s="121"/>
      <c r="Y218" s="178">
        <v>62066667</v>
      </c>
      <c r="Z218" s="204"/>
      <c r="AA218" s="178">
        <v>62066667</v>
      </c>
      <c r="AB218" s="207"/>
      <c r="AC218" s="207"/>
      <c r="AD218" s="207"/>
      <c r="AE218" s="207"/>
      <c r="AF218" s="207"/>
      <c r="AG218" s="207"/>
      <c r="AH218" s="207"/>
    </row>
    <row r="219" spans="1:34" ht="272.45" customHeight="1" x14ac:dyDescent="0.35">
      <c r="A219" s="139">
        <v>167</v>
      </c>
      <c r="B219" s="116" t="s">
        <v>251</v>
      </c>
      <c r="C219" s="104" t="s">
        <v>238</v>
      </c>
      <c r="D219" s="104">
        <v>80101706</v>
      </c>
      <c r="E219" s="253" t="s">
        <v>635</v>
      </c>
      <c r="F219" s="252" t="s">
        <v>59</v>
      </c>
      <c r="G219" s="252">
        <v>1</v>
      </c>
      <c r="H219" s="104" t="s">
        <v>71</v>
      </c>
      <c r="I219" s="252">
        <v>8</v>
      </c>
      <c r="J219" s="105" t="s">
        <v>126</v>
      </c>
      <c r="K219" s="252" t="s">
        <v>217</v>
      </c>
      <c r="L219" s="252" t="s">
        <v>218</v>
      </c>
      <c r="M219" s="120">
        <v>56000000</v>
      </c>
      <c r="N219" s="243">
        <v>56000000</v>
      </c>
      <c r="O219" s="252" t="s">
        <v>64</v>
      </c>
      <c r="P219" s="252" t="s">
        <v>65</v>
      </c>
      <c r="Q219" s="259" t="s">
        <v>240</v>
      </c>
      <c r="R219" s="111">
        <v>1</v>
      </c>
      <c r="S219" s="18"/>
      <c r="T219" s="121"/>
      <c r="U219" s="121"/>
      <c r="V219" s="121"/>
      <c r="W219" s="121"/>
      <c r="X219" s="121"/>
      <c r="Y219" s="178">
        <v>47133333.369999997</v>
      </c>
      <c r="Z219" s="204"/>
      <c r="AA219" s="178">
        <v>47133333.369999997</v>
      </c>
      <c r="AB219" s="207"/>
      <c r="AC219" s="207"/>
      <c r="AD219" s="207"/>
      <c r="AE219" s="207"/>
      <c r="AF219" s="207"/>
      <c r="AG219" s="207"/>
      <c r="AH219" s="207"/>
    </row>
    <row r="220" spans="1:34" ht="90" customHeight="1" x14ac:dyDescent="0.35">
      <c r="A220" s="139">
        <v>168</v>
      </c>
      <c r="B220" s="116" t="s">
        <v>251</v>
      </c>
      <c r="C220" s="104" t="s">
        <v>238</v>
      </c>
      <c r="D220" s="104">
        <v>80101706</v>
      </c>
      <c r="E220" s="253" t="s">
        <v>636</v>
      </c>
      <c r="F220" s="252" t="s">
        <v>59</v>
      </c>
      <c r="G220" s="252">
        <v>1</v>
      </c>
      <c r="H220" s="104" t="s">
        <v>71</v>
      </c>
      <c r="I220" s="252">
        <v>8</v>
      </c>
      <c r="J220" s="105" t="s">
        <v>126</v>
      </c>
      <c r="K220" s="252" t="s">
        <v>217</v>
      </c>
      <c r="L220" s="252" t="s">
        <v>218</v>
      </c>
      <c r="M220" s="120">
        <v>56000000</v>
      </c>
      <c r="N220" s="243">
        <v>56000000</v>
      </c>
      <c r="O220" s="252" t="s">
        <v>64</v>
      </c>
      <c r="P220" s="252" t="s">
        <v>65</v>
      </c>
      <c r="Q220" s="259" t="s">
        <v>240</v>
      </c>
      <c r="R220" s="111">
        <v>1</v>
      </c>
      <c r="S220" s="18"/>
      <c r="T220" s="121"/>
      <c r="U220" s="121"/>
      <c r="V220" s="121"/>
      <c r="W220" s="121"/>
      <c r="X220" s="121"/>
      <c r="Y220" s="178">
        <v>47133333.369999997</v>
      </c>
      <c r="Z220" s="204"/>
      <c r="AA220" s="178">
        <v>47133333.369999997</v>
      </c>
      <c r="AB220" s="207"/>
      <c r="AC220" s="207"/>
      <c r="AD220" s="207"/>
      <c r="AE220" s="207"/>
      <c r="AF220" s="207"/>
      <c r="AG220" s="207"/>
      <c r="AH220" s="207"/>
    </row>
    <row r="221" spans="1:34" ht="272.45" customHeight="1" x14ac:dyDescent="0.35">
      <c r="A221" s="139">
        <v>169</v>
      </c>
      <c r="B221" s="116" t="s">
        <v>251</v>
      </c>
      <c r="C221" s="104" t="s">
        <v>359</v>
      </c>
      <c r="D221" s="104">
        <v>80101706</v>
      </c>
      <c r="E221" s="253" t="s">
        <v>637</v>
      </c>
      <c r="F221" s="252" t="s">
        <v>59</v>
      </c>
      <c r="G221" s="252">
        <v>1</v>
      </c>
      <c r="H221" s="104" t="s">
        <v>60</v>
      </c>
      <c r="I221" s="252">
        <v>5.5</v>
      </c>
      <c r="J221" s="105" t="s">
        <v>126</v>
      </c>
      <c r="K221" s="252" t="s">
        <v>217</v>
      </c>
      <c r="L221" s="252" t="s">
        <v>218</v>
      </c>
      <c r="M221" s="120">
        <v>42000000</v>
      </c>
      <c r="N221" s="120">
        <v>42000000</v>
      </c>
      <c r="O221" s="252" t="s">
        <v>64</v>
      </c>
      <c r="P221" s="252" t="s">
        <v>65</v>
      </c>
      <c r="Q221" s="259" t="s">
        <v>364</v>
      </c>
      <c r="R221" s="111">
        <v>1</v>
      </c>
      <c r="S221" s="18"/>
      <c r="T221" s="121"/>
      <c r="U221" s="121"/>
      <c r="V221" s="121"/>
      <c r="W221" s="121"/>
      <c r="X221" s="121"/>
      <c r="Y221" s="178">
        <v>36399999</v>
      </c>
      <c r="Z221" s="178">
        <v>-30099999</v>
      </c>
      <c r="AA221" s="178">
        <f>Y221+Z221</f>
        <v>6300000</v>
      </c>
      <c r="AB221" s="207"/>
      <c r="AC221" s="207"/>
      <c r="AD221" s="207"/>
      <c r="AE221" s="207"/>
      <c r="AF221" s="207"/>
      <c r="AG221" s="207"/>
      <c r="AH221" s="207"/>
    </row>
    <row r="222" spans="1:34" ht="272.45" customHeight="1" x14ac:dyDescent="0.35">
      <c r="A222" s="139">
        <v>170</v>
      </c>
      <c r="B222" s="116" t="s">
        <v>251</v>
      </c>
      <c r="C222" s="104" t="s">
        <v>359</v>
      </c>
      <c r="D222" s="104">
        <v>80101706</v>
      </c>
      <c r="E222" s="253" t="s">
        <v>638</v>
      </c>
      <c r="F222" s="252" t="s">
        <v>59</v>
      </c>
      <c r="G222" s="252">
        <v>1</v>
      </c>
      <c r="H222" s="104" t="s">
        <v>307</v>
      </c>
      <c r="I222" s="252">
        <v>6</v>
      </c>
      <c r="J222" s="105" t="s">
        <v>126</v>
      </c>
      <c r="K222" s="252" t="s">
        <v>217</v>
      </c>
      <c r="L222" s="252" t="s">
        <v>218</v>
      </c>
      <c r="M222" s="120">
        <v>49000000</v>
      </c>
      <c r="N222" s="120">
        <v>49000000</v>
      </c>
      <c r="O222" s="252" t="s">
        <v>64</v>
      </c>
      <c r="P222" s="252" t="s">
        <v>65</v>
      </c>
      <c r="Q222" s="259" t="s">
        <v>364</v>
      </c>
      <c r="R222" s="242">
        <v>1</v>
      </c>
      <c r="S222" s="18"/>
      <c r="T222" s="185" t="s">
        <v>639</v>
      </c>
      <c r="U222" s="186" t="s">
        <v>640</v>
      </c>
      <c r="V222" s="186">
        <v>45082</v>
      </c>
      <c r="W222" s="186" t="s">
        <v>641</v>
      </c>
      <c r="X222" s="186" t="s">
        <v>311</v>
      </c>
      <c r="Y222" s="178">
        <v>44799999</v>
      </c>
      <c r="Z222" s="204"/>
      <c r="AA222" s="178">
        <v>44799999</v>
      </c>
      <c r="AB222" s="200" t="s">
        <v>642</v>
      </c>
      <c r="AC222" s="188" t="s">
        <v>643</v>
      </c>
      <c r="AD222" s="189" t="s">
        <v>627</v>
      </c>
      <c r="AE222" s="189">
        <v>45084</v>
      </c>
      <c r="AF222" s="190">
        <v>45277</v>
      </c>
      <c r="AG222" s="188" t="s">
        <v>368</v>
      </c>
      <c r="AH222" s="188" t="s">
        <v>369</v>
      </c>
    </row>
    <row r="223" spans="1:34" ht="272.45" customHeight="1" x14ac:dyDescent="0.35">
      <c r="A223" s="139">
        <v>171</v>
      </c>
      <c r="B223" s="116" t="s">
        <v>251</v>
      </c>
      <c r="C223" s="104" t="s">
        <v>359</v>
      </c>
      <c r="D223" s="104">
        <v>80101706</v>
      </c>
      <c r="E223" s="253" t="s">
        <v>644</v>
      </c>
      <c r="F223" s="252" t="s">
        <v>59</v>
      </c>
      <c r="G223" s="252">
        <v>1</v>
      </c>
      <c r="H223" s="104" t="s">
        <v>60</v>
      </c>
      <c r="I223" s="252">
        <v>5.5</v>
      </c>
      <c r="J223" s="105" t="s">
        <v>126</v>
      </c>
      <c r="K223" s="252" t="s">
        <v>217</v>
      </c>
      <c r="L223" s="252" t="s">
        <v>218</v>
      </c>
      <c r="M223" s="120">
        <v>42000000</v>
      </c>
      <c r="N223" s="120">
        <v>42000000</v>
      </c>
      <c r="O223" s="252" t="s">
        <v>64</v>
      </c>
      <c r="P223" s="252" t="s">
        <v>65</v>
      </c>
      <c r="Q223" s="259" t="s">
        <v>364</v>
      </c>
      <c r="R223" s="111">
        <v>1</v>
      </c>
      <c r="S223" s="18"/>
      <c r="T223" s="121"/>
      <c r="U223" s="121"/>
      <c r="V223" s="121"/>
      <c r="W223" s="121"/>
      <c r="X223" s="121"/>
      <c r="Y223" s="178">
        <v>36399999</v>
      </c>
      <c r="Z223" s="204"/>
      <c r="AA223" s="178">
        <v>36399999</v>
      </c>
      <c r="AB223" s="207"/>
      <c r="AC223" s="207"/>
      <c r="AD223" s="207"/>
      <c r="AE223" s="207"/>
      <c r="AF223" s="207"/>
      <c r="AG223" s="207"/>
      <c r="AH223" s="207"/>
    </row>
    <row r="224" spans="1:34" ht="272.45" customHeight="1" x14ac:dyDescent="0.35">
      <c r="A224" s="139">
        <v>172</v>
      </c>
      <c r="B224" s="116" t="s">
        <v>251</v>
      </c>
      <c r="C224" s="104" t="s">
        <v>359</v>
      </c>
      <c r="D224" s="104">
        <v>80101706</v>
      </c>
      <c r="E224" s="253" t="s">
        <v>645</v>
      </c>
      <c r="F224" s="252" t="s">
        <v>59</v>
      </c>
      <c r="G224" s="252">
        <v>1</v>
      </c>
      <c r="H224" s="104" t="s">
        <v>95</v>
      </c>
      <c r="I224" s="104">
        <v>4.5</v>
      </c>
      <c r="J224" s="105" t="s">
        <v>126</v>
      </c>
      <c r="K224" s="252" t="s">
        <v>217</v>
      </c>
      <c r="L224" s="252" t="s">
        <v>218</v>
      </c>
      <c r="M224" s="120">
        <v>36000000</v>
      </c>
      <c r="N224" s="120">
        <v>36000000</v>
      </c>
      <c r="O224" s="252" t="s">
        <v>64</v>
      </c>
      <c r="P224" s="252" t="s">
        <v>65</v>
      </c>
      <c r="Q224" s="259" t="s">
        <v>364</v>
      </c>
      <c r="R224" s="111">
        <v>1</v>
      </c>
      <c r="S224" s="18"/>
      <c r="T224" s="121"/>
      <c r="U224" s="121"/>
      <c r="V224" s="121"/>
      <c r="W224" s="121"/>
      <c r="X224" s="121"/>
      <c r="Y224" s="178">
        <v>26366667</v>
      </c>
      <c r="Z224" s="204"/>
      <c r="AA224" s="178">
        <v>26366667</v>
      </c>
      <c r="AB224" s="207"/>
      <c r="AC224" s="207"/>
      <c r="AD224" s="207"/>
      <c r="AE224" s="207"/>
      <c r="AF224" s="207"/>
      <c r="AG224" s="207"/>
      <c r="AH224" s="207"/>
    </row>
    <row r="225" spans="1:35" ht="272.45" customHeight="1" x14ac:dyDescent="0.7">
      <c r="A225" s="139">
        <v>173</v>
      </c>
      <c r="B225" s="116" t="s">
        <v>251</v>
      </c>
      <c r="C225" s="104" t="s">
        <v>359</v>
      </c>
      <c r="D225" s="104">
        <v>80101706</v>
      </c>
      <c r="E225" s="253" t="s">
        <v>646</v>
      </c>
      <c r="F225" s="252" t="s">
        <v>59</v>
      </c>
      <c r="G225" s="252">
        <v>1</v>
      </c>
      <c r="H225" s="104" t="s">
        <v>173</v>
      </c>
      <c r="I225" s="104">
        <v>3.5</v>
      </c>
      <c r="J225" s="105" t="s">
        <v>126</v>
      </c>
      <c r="K225" s="252" t="s">
        <v>217</v>
      </c>
      <c r="L225" s="252" t="s">
        <v>218</v>
      </c>
      <c r="M225" s="120">
        <v>25000000</v>
      </c>
      <c r="N225" s="120">
        <v>25000000</v>
      </c>
      <c r="O225" s="252" t="s">
        <v>64</v>
      </c>
      <c r="P225" s="252" t="s">
        <v>65</v>
      </c>
      <c r="Q225" s="259" t="s">
        <v>364</v>
      </c>
      <c r="R225" s="111">
        <v>1</v>
      </c>
      <c r="S225" s="18"/>
      <c r="T225" s="121"/>
      <c r="U225" s="121"/>
      <c r="V225" s="121"/>
      <c r="W225" s="121"/>
      <c r="X225" s="121"/>
      <c r="Y225" s="178">
        <v>16799999</v>
      </c>
      <c r="Z225" s="208"/>
      <c r="AA225" s="178">
        <v>16799999</v>
      </c>
      <c r="AB225" s="121"/>
      <c r="AC225" s="121"/>
      <c r="AD225" s="121"/>
      <c r="AE225" s="121"/>
      <c r="AF225" s="121"/>
      <c r="AG225" s="121"/>
      <c r="AH225" s="121"/>
    </row>
    <row r="226" spans="1:35" ht="272.45" customHeight="1" x14ac:dyDescent="0.7">
      <c r="A226" s="139">
        <v>174</v>
      </c>
      <c r="B226" s="116" t="s">
        <v>251</v>
      </c>
      <c r="C226" s="104" t="s">
        <v>359</v>
      </c>
      <c r="D226" s="104">
        <v>80101706</v>
      </c>
      <c r="E226" s="253" t="s">
        <v>647</v>
      </c>
      <c r="F226" s="252" t="s">
        <v>59</v>
      </c>
      <c r="G226" s="252">
        <v>1</v>
      </c>
      <c r="H226" s="104" t="s">
        <v>118</v>
      </c>
      <c r="I226" s="104">
        <v>2.5</v>
      </c>
      <c r="J226" s="105" t="s">
        <v>126</v>
      </c>
      <c r="K226" s="252" t="s">
        <v>217</v>
      </c>
      <c r="L226" s="252" t="s">
        <v>218</v>
      </c>
      <c r="M226" s="120">
        <v>21000000</v>
      </c>
      <c r="N226" s="120">
        <v>21000000</v>
      </c>
      <c r="O226" s="252" t="s">
        <v>64</v>
      </c>
      <c r="P226" s="252" t="s">
        <v>65</v>
      </c>
      <c r="Q226" s="259" t="s">
        <v>364</v>
      </c>
      <c r="R226" s="111">
        <v>1</v>
      </c>
      <c r="S226" s="18"/>
      <c r="T226" s="121"/>
      <c r="U226" s="121"/>
      <c r="V226" s="121"/>
      <c r="W226" s="121"/>
      <c r="X226" s="121"/>
      <c r="Y226" s="120">
        <v>14233333</v>
      </c>
      <c r="Z226" s="208"/>
      <c r="AA226" s="120">
        <v>14233333</v>
      </c>
      <c r="AB226" s="121"/>
      <c r="AC226" s="121"/>
      <c r="AD226" s="121"/>
      <c r="AE226" s="121"/>
      <c r="AF226" s="121"/>
      <c r="AG226" s="121"/>
      <c r="AH226" s="121"/>
    </row>
    <row r="227" spans="1:35" ht="272.45" customHeight="1" x14ac:dyDescent="0.35">
      <c r="A227" s="152">
        <v>175</v>
      </c>
      <c r="B227" s="118" t="s">
        <v>648</v>
      </c>
      <c r="C227" s="127" t="s">
        <v>649</v>
      </c>
      <c r="D227" s="127">
        <v>60106604</v>
      </c>
      <c r="E227" s="254" t="s">
        <v>650</v>
      </c>
      <c r="F227" s="257" t="s">
        <v>59</v>
      </c>
      <c r="G227" s="257">
        <v>1</v>
      </c>
      <c r="H227" s="127" t="s">
        <v>71</v>
      </c>
      <c r="I227" s="257">
        <v>1</v>
      </c>
      <c r="J227" s="128" t="s">
        <v>126</v>
      </c>
      <c r="K227" s="257" t="s">
        <v>217</v>
      </c>
      <c r="L227" s="257" t="s">
        <v>218</v>
      </c>
      <c r="M227" s="245">
        <v>0</v>
      </c>
      <c r="N227" s="245">
        <v>0</v>
      </c>
      <c r="O227" s="257" t="s">
        <v>64</v>
      </c>
      <c r="P227" s="257" t="s">
        <v>65</v>
      </c>
      <c r="Q227" s="264" t="s">
        <v>651</v>
      </c>
      <c r="R227" s="111"/>
      <c r="S227" s="18"/>
      <c r="T227" s="121"/>
      <c r="U227" s="121"/>
      <c r="V227" s="121"/>
      <c r="W227" s="121"/>
      <c r="X227" s="121"/>
      <c r="Y227" s="197"/>
      <c r="Z227" s="73"/>
      <c r="AA227" s="197"/>
      <c r="AB227" s="107"/>
      <c r="AC227" s="107"/>
      <c r="AD227" s="107"/>
      <c r="AE227" s="107"/>
      <c r="AF227" s="107"/>
      <c r="AG227" s="107"/>
      <c r="AH227" s="107"/>
    </row>
    <row r="228" spans="1:35" ht="272.45" customHeight="1" x14ac:dyDescent="0.35">
      <c r="A228" s="139">
        <v>176</v>
      </c>
      <c r="B228" s="116" t="s">
        <v>214</v>
      </c>
      <c r="C228" s="104" t="s">
        <v>124</v>
      </c>
      <c r="D228" s="104">
        <v>80101706</v>
      </c>
      <c r="E228" s="253" t="s">
        <v>652</v>
      </c>
      <c r="F228" s="104" t="s">
        <v>59</v>
      </c>
      <c r="G228" s="252">
        <v>1</v>
      </c>
      <c r="H228" s="252" t="s">
        <v>307</v>
      </c>
      <c r="I228" s="252">
        <v>6</v>
      </c>
      <c r="J228" s="105" t="s">
        <v>126</v>
      </c>
      <c r="K228" s="252" t="s">
        <v>217</v>
      </c>
      <c r="L228" s="252" t="s">
        <v>128</v>
      </c>
      <c r="M228" s="120">
        <v>28597536</v>
      </c>
      <c r="N228" s="120">
        <v>28597536</v>
      </c>
      <c r="O228" s="252" t="s">
        <v>64</v>
      </c>
      <c r="P228" s="252" t="s">
        <v>65</v>
      </c>
      <c r="Q228" s="259" t="s">
        <v>129</v>
      </c>
      <c r="R228" s="111">
        <v>1</v>
      </c>
      <c r="S228" s="18"/>
      <c r="T228" s="185" t="s">
        <v>653</v>
      </c>
      <c r="U228" s="186" t="s">
        <v>654</v>
      </c>
      <c r="V228" s="186">
        <v>45098</v>
      </c>
      <c r="W228" s="186" t="s">
        <v>655</v>
      </c>
      <c r="X228" s="186" t="s">
        <v>311</v>
      </c>
      <c r="Y228" s="178">
        <v>28597536</v>
      </c>
      <c r="Z228" s="204"/>
      <c r="AA228" s="178">
        <v>28597536</v>
      </c>
      <c r="AB228" s="200" t="s">
        <v>656</v>
      </c>
      <c r="AC228" s="188" t="s">
        <v>657</v>
      </c>
      <c r="AD228" s="189" t="s">
        <v>658</v>
      </c>
      <c r="AE228" s="189">
        <v>45099</v>
      </c>
      <c r="AF228" s="190">
        <v>45280</v>
      </c>
      <c r="AG228" s="188" t="s">
        <v>469</v>
      </c>
      <c r="AH228" s="188" t="s">
        <v>659</v>
      </c>
    </row>
    <row r="229" spans="1:35" ht="272.45" customHeight="1" x14ac:dyDescent="0.35">
      <c r="A229" s="139">
        <v>177</v>
      </c>
      <c r="B229" s="116" t="s">
        <v>660</v>
      </c>
      <c r="C229" s="104" t="s">
        <v>238</v>
      </c>
      <c r="D229" s="104">
        <v>80101706</v>
      </c>
      <c r="E229" s="253" t="s">
        <v>661</v>
      </c>
      <c r="F229" s="252" t="s">
        <v>59</v>
      </c>
      <c r="G229" s="252">
        <v>1</v>
      </c>
      <c r="H229" s="104" t="s">
        <v>60</v>
      </c>
      <c r="I229" s="252">
        <v>5.5</v>
      </c>
      <c r="J229" s="105" t="s">
        <v>126</v>
      </c>
      <c r="K229" s="252" t="s">
        <v>217</v>
      </c>
      <c r="L229" s="252" t="s">
        <v>218</v>
      </c>
      <c r="M229" s="120">
        <v>48125000</v>
      </c>
      <c r="N229" s="120">
        <v>48125000</v>
      </c>
      <c r="O229" s="252" t="s">
        <v>64</v>
      </c>
      <c r="P229" s="252" t="s">
        <v>65</v>
      </c>
      <c r="Q229" s="259" t="s">
        <v>419</v>
      </c>
      <c r="R229" s="111">
        <v>1</v>
      </c>
      <c r="S229" s="18"/>
      <c r="T229" s="121" t="s">
        <v>662</v>
      </c>
      <c r="U229" s="121"/>
      <c r="V229" s="121"/>
      <c r="W229" s="121"/>
      <c r="X229" s="121"/>
      <c r="Y229" s="178">
        <v>45208320</v>
      </c>
      <c r="Z229" s="204"/>
      <c r="AA229" s="178">
        <v>45208320</v>
      </c>
      <c r="AB229" s="207"/>
      <c r="AC229" s="207"/>
      <c r="AD229" s="207"/>
      <c r="AE229" s="207"/>
      <c r="AF229" s="207"/>
      <c r="AG229" s="207"/>
      <c r="AH229" s="207"/>
    </row>
    <row r="230" spans="1:35" ht="272.45" customHeight="1" x14ac:dyDescent="0.7">
      <c r="A230" s="152">
        <v>178</v>
      </c>
      <c r="B230" s="118" t="s">
        <v>660</v>
      </c>
      <c r="C230" s="127" t="s">
        <v>238</v>
      </c>
      <c r="D230" s="127">
        <v>80101706</v>
      </c>
      <c r="E230" s="254" t="s">
        <v>663</v>
      </c>
      <c r="F230" s="257" t="s">
        <v>59</v>
      </c>
      <c r="G230" s="257">
        <v>1</v>
      </c>
      <c r="H230" s="127" t="s">
        <v>95</v>
      </c>
      <c r="I230" s="127">
        <v>4.5</v>
      </c>
      <c r="J230" s="128" t="s">
        <v>126</v>
      </c>
      <c r="K230" s="257" t="s">
        <v>217</v>
      </c>
      <c r="L230" s="257" t="s">
        <v>218</v>
      </c>
      <c r="M230" s="245">
        <v>0</v>
      </c>
      <c r="N230" s="245">
        <v>0</v>
      </c>
      <c r="O230" s="257" t="s">
        <v>64</v>
      </c>
      <c r="P230" s="257" t="s">
        <v>65</v>
      </c>
      <c r="Q230" s="262" t="s">
        <v>419</v>
      </c>
      <c r="R230" s="163">
        <v>1</v>
      </c>
      <c r="S230" s="19"/>
      <c r="T230" s="121"/>
      <c r="U230" s="121"/>
      <c r="V230" s="121"/>
      <c r="W230" s="121"/>
      <c r="X230" s="121"/>
      <c r="Y230" s="124"/>
      <c r="Z230" s="124"/>
      <c r="AA230" s="106"/>
      <c r="AB230" s="121"/>
      <c r="AC230" s="121"/>
      <c r="AD230" s="121"/>
      <c r="AE230" s="121"/>
      <c r="AF230" s="121"/>
      <c r="AG230" s="121"/>
      <c r="AH230" s="121"/>
      <c r="AI230" s="123"/>
    </row>
    <row r="231" spans="1:35" ht="272.45" customHeight="1" x14ac:dyDescent="0.7">
      <c r="A231" s="152">
        <v>179</v>
      </c>
      <c r="B231" s="118" t="s">
        <v>660</v>
      </c>
      <c r="C231" s="127" t="s">
        <v>238</v>
      </c>
      <c r="D231" s="127">
        <v>80101706</v>
      </c>
      <c r="E231" s="254" t="s">
        <v>664</v>
      </c>
      <c r="F231" s="257" t="s">
        <v>59</v>
      </c>
      <c r="G231" s="257">
        <v>1</v>
      </c>
      <c r="H231" s="127" t="s">
        <v>71</v>
      </c>
      <c r="I231" s="257">
        <v>2</v>
      </c>
      <c r="J231" s="128" t="s">
        <v>126</v>
      </c>
      <c r="K231" s="257" t="s">
        <v>217</v>
      </c>
      <c r="L231" s="257" t="s">
        <v>218</v>
      </c>
      <c r="M231" s="245">
        <v>0</v>
      </c>
      <c r="N231" s="245">
        <v>0</v>
      </c>
      <c r="O231" s="257" t="s">
        <v>64</v>
      </c>
      <c r="P231" s="257" t="s">
        <v>65</v>
      </c>
      <c r="Q231" s="262" t="s">
        <v>240</v>
      </c>
      <c r="R231" s="111">
        <v>1</v>
      </c>
      <c r="S231" s="18"/>
      <c r="T231" s="121"/>
      <c r="U231" s="121"/>
      <c r="V231" s="121"/>
      <c r="W231" s="121"/>
      <c r="X231" s="121"/>
      <c r="Y231" s="124"/>
      <c r="Z231" s="124"/>
      <c r="AA231" s="106"/>
      <c r="AB231" s="121"/>
      <c r="AC231" s="121"/>
      <c r="AD231" s="121"/>
      <c r="AE231" s="121"/>
      <c r="AF231" s="121"/>
      <c r="AG231" s="121"/>
      <c r="AH231" s="121"/>
    </row>
    <row r="232" spans="1:35" ht="272.45" customHeight="1" x14ac:dyDescent="0.35">
      <c r="A232" s="139">
        <v>180</v>
      </c>
      <c r="B232" s="116" t="s">
        <v>660</v>
      </c>
      <c r="C232" s="104" t="s">
        <v>238</v>
      </c>
      <c r="D232" s="104">
        <v>80101706</v>
      </c>
      <c r="E232" s="253" t="s">
        <v>665</v>
      </c>
      <c r="F232" s="252" t="s">
        <v>59</v>
      </c>
      <c r="G232" s="252">
        <v>1</v>
      </c>
      <c r="H232" s="104" t="s">
        <v>71</v>
      </c>
      <c r="I232" s="252">
        <v>2</v>
      </c>
      <c r="J232" s="105" t="s">
        <v>126</v>
      </c>
      <c r="K232" s="252" t="s">
        <v>217</v>
      </c>
      <c r="L232" s="252" t="s">
        <v>218</v>
      </c>
      <c r="M232" s="120">
        <v>15569769.6</v>
      </c>
      <c r="N232" s="120">
        <v>15569769.6</v>
      </c>
      <c r="O232" s="252" t="s">
        <v>64</v>
      </c>
      <c r="P232" s="252" t="s">
        <v>65</v>
      </c>
      <c r="Q232" s="259" t="s">
        <v>240</v>
      </c>
      <c r="R232" s="111">
        <v>1</v>
      </c>
      <c r="S232" s="18"/>
      <c r="T232" s="121"/>
      <c r="U232" s="121"/>
      <c r="V232" s="121"/>
      <c r="W232" s="121"/>
      <c r="X232" s="121"/>
      <c r="Y232" s="178">
        <v>14531776</v>
      </c>
      <c r="Z232" s="204"/>
      <c r="AA232" s="178">
        <v>14531776</v>
      </c>
      <c r="AB232" s="207"/>
      <c r="AC232" s="207"/>
      <c r="AD232" s="207"/>
      <c r="AE232" s="207"/>
      <c r="AF232" s="207"/>
      <c r="AG232" s="207"/>
      <c r="AH232" s="207"/>
    </row>
    <row r="233" spans="1:35" ht="272.45" customHeight="1" x14ac:dyDescent="0.7">
      <c r="A233" s="152">
        <v>181</v>
      </c>
      <c r="B233" s="118" t="s">
        <v>660</v>
      </c>
      <c r="C233" s="127" t="s">
        <v>238</v>
      </c>
      <c r="D233" s="127">
        <v>80101706</v>
      </c>
      <c r="E233" s="254" t="s">
        <v>666</v>
      </c>
      <c r="F233" s="257" t="s">
        <v>59</v>
      </c>
      <c r="G233" s="257">
        <v>1</v>
      </c>
      <c r="H233" s="127" t="s">
        <v>71</v>
      </c>
      <c r="I233" s="257">
        <v>2</v>
      </c>
      <c r="J233" s="128" t="s">
        <v>126</v>
      </c>
      <c r="K233" s="257" t="s">
        <v>217</v>
      </c>
      <c r="L233" s="257" t="s">
        <v>218</v>
      </c>
      <c r="M233" s="245">
        <v>0</v>
      </c>
      <c r="N233" s="245">
        <v>0</v>
      </c>
      <c r="O233" s="257" t="s">
        <v>64</v>
      </c>
      <c r="P233" s="257" t="s">
        <v>65</v>
      </c>
      <c r="Q233" s="262" t="s">
        <v>240</v>
      </c>
      <c r="R233" s="111">
        <v>1</v>
      </c>
      <c r="S233" s="18"/>
      <c r="T233" s="121"/>
      <c r="U233" s="121"/>
      <c r="V233" s="121"/>
      <c r="W233" s="121"/>
      <c r="X233" s="121"/>
      <c r="Y233" s="124"/>
      <c r="Z233" s="124"/>
      <c r="AA233" s="106"/>
      <c r="AB233" s="121"/>
      <c r="AC233" s="121"/>
      <c r="AD233" s="121"/>
      <c r="AE233" s="121"/>
      <c r="AF233" s="121"/>
      <c r="AG233" s="121"/>
      <c r="AH233" s="121"/>
    </row>
    <row r="234" spans="1:35" ht="272.45" customHeight="1" x14ac:dyDescent="0.7">
      <c r="A234" s="152">
        <v>182</v>
      </c>
      <c r="B234" s="118" t="s">
        <v>595</v>
      </c>
      <c r="C234" s="127" t="s">
        <v>238</v>
      </c>
      <c r="D234" s="127">
        <v>80101706</v>
      </c>
      <c r="E234" s="254" t="s">
        <v>667</v>
      </c>
      <c r="F234" s="257" t="s">
        <v>59</v>
      </c>
      <c r="G234" s="257">
        <v>1</v>
      </c>
      <c r="H234" s="127" t="s">
        <v>71</v>
      </c>
      <c r="I234" s="257">
        <v>2</v>
      </c>
      <c r="J234" s="128" t="s">
        <v>126</v>
      </c>
      <c r="K234" s="257" t="s">
        <v>217</v>
      </c>
      <c r="L234" s="257" t="s">
        <v>218</v>
      </c>
      <c r="M234" s="245">
        <v>0</v>
      </c>
      <c r="N234" s="245">
        <v>0</v>
      </c>
      <c r="O234" s="257" t="s">
        <v>64</v>
      </c>
      <c r="P234" s="257" t="s">
        <v>65</v>
      </c>
      <c r="Q234" s="262" t="s">
        <v>240</v>
      </c>
      <c r="R234" s="111">
        <v>1</v>
      </c>
      <c r="S234" s="18"/>
      <c r="T234" s="121"/>
      <c r="U234" s="121"/>
      <c r="V234" s="121"/>
      <c r="W234" s="121"/>
      <c r="X234" s="121"/>
      <c r="Y234" s="124"/>
      <c r="Z234" s="124"/>
      <c r="AA234" s="106"/>
      <c r="AB234" s="121"/>
      <c r="AC234" s="121"/>
      <c r="AD234" s="121"/>
      <c r="AE234" s="121"/>
      <c r="AF234" s="121"/>
      <c r="AG234" s="121"/>
      <c r="AH234" s="121"/>
    </row>
    <row r="235" spans="1:35" ht="272.45" customHeight="1" x14ac:dyDescent="0.35">
      <c r="A235" s="139">
        <v>183</v>
      </c>
      <c r="B235" s="116" t="s">
        <v>595</v>
      </c>
      <c r="C235" s="104" t="s">
        <v>238</v>
      </c>
      <c r="D235" s="104">
        <v>80101706</v>
      </c>
      <c r="E235" s="253" t="s">
        <v>668</v>
      </c>
      <c r="F235" s="252" t="s">
        <v>59</v>
      </c>
      <c r="G235" s="252">
        <v>1</v>
      </c>
      <c r="H235" s="104" t="s">
        <v>105</v>
      </c>
      <c r="I235" s="252">
        <v>4</v>
      </c>
      <c r="J235" s="105" t="s">
        <v>126</v>
      </c>
      <c r="K235" s="252" t="s">
        <v>217</v>
      </c>
      <c r="L235" s="252" t="s">
        <v>218</v>
      </c>
      <c r="M235" s="120">
        <v>31139539.199999999</v>
      </c>
      <c r="N235" s="120">
        <v>31139539.199999999</v>
      </c>
      <c r="O235" s="252" t="s">
        <v>64</v>
      </c>
      <c r="P235" s="252" t="s">
        <v>65</v>
      </c>
      <c r="Q235" s="259" t="s">
        <v>240</v>
      </c>
      <c r="R235" s="111">
        <v>1</v>
      </c>
      <c r="S235" s="18"/>
      <c r="T235" s="121"/>
      <c r="U235" s="121"/>
      <c r="V235" s="121"/>
      <c r="W235" s="121"/>
      <c r="X235" s="121"/>
      <c r="Y235" s="178">
        <v>23354652</v>
      </c>
      <c r="Z235" s="178">
        <v>4151938</v>
      </c>
      <c r="AA235" s="178">
        <f>Y235+Z235</f>
        <v>27506590</v>
      </c>
      <c r="AB235" s="207"/>
      <c r="AC235" s="207"/>
      <c r="AD235" s="207"/>
      <c r="AE235" s="207"/>
      <c r="AF235" s="207"/>
      <c r="AG235" s="207"/>
      <c r="AH235" s="207"/>
    </row>
    <row r="236" spans="1:35" ht="272.45" customHeight="1" x14ac:dyDescent="0.35">
      <c r="A236" s="152">
        <v>184</v>
      </c>
      <c r="B236" s="118" t="s">
        <v>595</v>
      </c>
      <c r="C236" s="127" t="s">
        <v>238</v>
      </c>
      <c r="D236" s="127">
        <v>80101706</v>
      </c>
      <c r="E236" s="254" t="s">
        <v>669</v>
      </c>
      <c r="F236" s="257" t="s">
        <v>59</v>
      </c>
      <c r="G236" s="257">
        <v>1</v>
      </c>
      <c r="H236" s="127" t="s">
        <v>71</v>
      </c>
      <c r="I236" s="257">
        <v>2</v>
      </c>
      <c r="J236" s="128" t="s">
        <v>126</v>
      </c>
      <c r="K236" s="257" t="s">
        <v>217</v>
      </c>
      <c r="L236" s="257" t="s">
        <v>218</v>
      </c>
      <c r="M236" s="245">
        <v>0</v>
      </c>
      <c r="N236" s="245">
        <v>0</v>
      </c>
      <c r="O236" s="257" t="s">
        <v>64</v>
      </c>
      <c r="P236" s="257" t="s">
        <v>65</v>
      </c>
      <c r="Q236" s="262" t="s">
        <v>240</v>
      </c>
      <c r="R236" s="111">
        <v>1</v>
      </c>
      <c r="S236" s="18"/>
      <c r="T236" s="121"/>
      <c r="U236" s="121"/>
      <c r="V236" s="121"/>
      <c r="W236" s="121"/>
      <c r="X236" s="121"/>
      <c r="Y236" s="197"/>
      <c r="Z236" s="73"/>
      <c r="AA236" s="197"/>
      <c r="AB236" s="121"/>
      <c r="AC236" s="121"/>
      <c r="AD236" s="121"/>
      <c r="AE236" s="121"/>
      <c r="AF236" s="121"/>
      <c r="AG236" s="121"/>
      <c r="AH236" s="121"/>
    </row>
    <row r="237" spans="1:35" ht="272.45" customHeight="1" x14ac:dyDescent="0.35">
      <c r="A237" s="152">
        <v>185</v>
      </c>
      <c r="B237" s="118" t="s">
        <v>595</v>
      </c>
      <c r="C237" s="127" t="s">
        <v>238</v>
      </c>
      <c r="D237" s="127">
        <v>80101706</v>
      </c>
      <c r="E237" s="254" t="s">
        <v>670</v>
      </c>
      <c r="F237" s="257" t="s">
        <v>59</v>
      </c>
      <c r="G237" s="257">
        <v>1</v>
      </c>
      <c r="H237" s="127" t="s">
        <v>71</v>
      </c>
      <c r="I237" s="257">
        <v>2</v>
      </c>
      <c r="J237" s="128" t="s">
        <v>126</v>
      </c>
      <c r="K237" s="257" t="s">
        <v>217</v>
      </c>
      <c r="L237" s="257" t="s">
        <v>218</v>
      </c>
      <c r="M237" s="245">
        <v>0</v>
      </c>
      <c r="N237" s="245">
        <v>0</v>
      </c>
      <c r="O237" s="257" t="s">
        <v>64</v>
      </c>
      <c r="P237" s="257" t="s">
        <v>65</v>
      </c>
      <c r="Q237" s="262" t="s">
        <v>240</v>
      </c>
      <c r="R237" s="111">
        <v>1</v>
      </c>
      <c r="S237" s="18"/>
      <c r="T237" s="121"/>
      <c r="U237" s="121"/>
      <c r="V237" s="121"/>
      <c r="W237" s="121"/>
      <c r="X237" s="121"/>
      <c r="Y237" s="197"/>
      <c r="Z237" s="73"/>
      <c r="AA237" s="197"/>
      <c r="AB237" s="121"/>
      <c r="AC237" s="121"/>
      <c r="AD237" s="121"/>
      <c r="AE237" s="121"/>
      <c r="AF237" s="121"/>
      <c r="AG237" s="121"/>
      <c r="AH237" s="121"/>
    </row>
    <row r="238" spans="1:35" ht="272.45" customHeight="1" x14ac:dyDescent="0.35">
      <c r="A238" s="152">
        <v>186</v>
      </c>
      <c r="B238" s="118" t="s">
        <v>671</v>
      </c>
      <c r="C238" s="127" t="s">
        <v>238</v>
      </c>
      <c r="D238" s="127">
        <v>80101706</v>
      </c>
      <c r="E238" s="254" t="s">
        <v>672</v>
      </c>
      <c r="F238" s="257" t="s">
        <v>59</v>
      </c>
      <c r="G238" s="257">
        <v>1</v>
      </c>
      <c r="H238" s="127" t="s">
        <v>71</v>
      </c>
      <c r="I238" s="257">
        <v>2</v>
      </c>
      <c r="J238" s="128" t="s">
        <v>126</v>
      </c>
      <c r="K238" s="257" t="s">
        <v>217</v>
      </c>
      <c r="L238" s="257" t="s">
        <v>218</v>
      </c>
      <c r="M238" s="245">
        <v>0</v>
      </c>
      <c r="N238" s="245">
        <v>0</v>
      </c>
      <c r="O238" s="257" t="s">
        <v>64</v>
      </c>
      <c r="P238" s="257" t="s">
        <v>65</v>
      </c>
      <c r="Q238" s="262" t="s">
        <v>240</v>
      </c>
      <c r="R238" s="111">
        <v>1</v>
      </c>
      <c r="S238" s="18"/>
      <c r="T238" s="121"/>
      <c r="U238" s="121"/>
      <c r="V238" s="121"/>
      <c r="W238" s="121"/>
      <c r="X238" s="121"/>
      <c r="Y238" s="197"/>
      <c r="Z238" s="73"/>
      <c r="AA238" s="197"/>
      <c r="AB238" s="121"/>
      <c r="AC238" s="121"/>
      <c r="AD238" s="121"/>
      <c r="AE238" s="121"/>
      <c r="AF238" s="121"/>
      <c r="AG238" s="121"/>
      <c r="AH238" s="121"/>
    </row>
    <row r="239" spans="1:35" ht="272.45" customHeight="1" x14ac:dyDescent="0.35">
      <c r="A239" s="139">
        <v>187</v>
      </c>
      <c r="B239" s="116" t="s">
        <v>251</v>
      </c>
      <c r="C239" s="104" t="s">
        <v>238</v>
      </c>
      <c r="D239" s="104">
        <v>80101706</v>
      </c>
      <c r="E239" s="253" t="s">
        <v>673</v>
      </c>
      <c r="F239" s="252" t="s">
        <v>59</v>
      </c>
      <c r="G239" s="252">
        <v>1</v>
      </c>
      <c r="H239" s="104" t="s">
        <v>98</v>
      </c>
      <c r="I239" s="252">
        <v>4</v>
      </c>
      <c r="J239" s="105" t="s">
        <v>126</v>
      </c>
      <c r="K239" s="252" t="s">
        <v>217</v>
      </c>
      <c r="L239" s="252" t="s">
        <v>218</v>
      </c>
      <c r="M239" s="120">
        <v>28000000</v>
      </c>
      <c r="N239" s="243">
        <v>28000000</v>
      </c>
      <c r="O239" s="252" t="s">
        <v>64</v>
      </c>
      <c r="P239" s="252" t="s">
        <v>65</v>
      </c>
      <c r="Q239" s="259" t="s">
        <v>240</v>
      </c>
      <c r="R239" s="111">
        <v>1</v>
      </c>
      <c r="S239" s="18"/>
      <c r="T239" s="121"/>
      <c r="U239" s="121"/>
      <c r="V239" s="121"/>
      <c r="W239" s="121"/>
      <c r="X239" s="121"/>
      <c r="Y239" s="178">
        <v>28000000</v>
      </c>
      <c r="Z239" s="178">
        <v>4666667</v>
      </c>
      <c r="AA239" s="178">
        <f>+Y239+Z239</f>
        <v>32666667</v>
      </c>
      <c r="AB239" s="188" t="s">
        <v>674</v>
      </c>
      <c r="AC239" s="209" t="s">
        <v>675</v>
      </c>
      <c r="AD239" s="209" t="s">
        <v>676</v>
      </c>
      <c r="AE239" s="209">
        <v>44978</v>
      </c>
      <c r="AF239" s="209">
        <v>45098</v>
      </c>
      <c r="AG239" s="209" t="s">
        <v>257</v>
      </c>
      <c r="AH239" s="209" t="s">
        <v>238</v>
      </c>
    </row>
    <row r="240" spans="1:35" ht="272.45" customHeight="1" x14ac:dyDescent="0.35">
      <c r="A240" s="139">
        <v>188</v>
      </c>
      <c r="B240" s="116" t="s">
        <v>251</v>
      </c>
      <c r="C240" s="104" t="s">
        <v>238</v>
      </c>
      <c r="D240" s="104">
        <v>80101706</v>
      </c>
      <c r="E240" s="253" t="s">
        <v>677</v>
      </c>
      <c r="F240" s="252" t="s">
        <v>59</v>
      </c>
      <c r="G240" s="252">
        <v>1</v>
      </c>
      <c r="H240" s="104" t="s">
        <v>98</v>
      </c>
      <c r="I240" s="252">
        <v>4</v>
      </c>
      <c r="J240" s="105" t="s">
        <v>126</v>
      </c>
      <c r="K240" s="252" t="s">
        <v>217</v>
      </c>
      <c r="L240" s="252" t="s">
        <v>218</v>
      </c>
      <c r="M240" s="120">
        <v>27962035.199999999</v>
      </c>
      <c r="N240" s="243">
        <v>27962035.199999999</v>
      </c>
      <c r="O240" s="252" t="s">
        <v>64</v>
      </c>
      <c r="P240" s="252" t="s">
        <v>65</v>
      </c>
      <c r="Q240" s="259" t="s">
        <v>240</v>
      </c>
      <c r="R240" s="111">
        <v>1</v>
      </c>
      <c r="S240" s="18"/>
      <c r="T240" s="121"/>
      <c r="U240" s="121"/>
      <c r="V240" s="121"/>
      <c r="W240" s="121"/>
      <c r="X240" s="121"/>
      <c r="Y240" s="178">
        <v>27962035</v>
      </c>
      <c r="Z240" s="178">
        <v>9087662</v>
      </c>
      <c r="AA240" s="178">
        <f>+Y240+Z240</f>
        <v>37049697</v>
      </c>
      <c r="AB240" s="188" t="s">
        <v>678</v>
      </c>
      <c r="AC240" s="209" t="s">
        <v>679</v>
      </c>
      <c r="AD240" s="209" t="s">
        <v>680</v>
      </c>
      <c r="AE240" s="209">
        <v>44978</v>
      </c>
      <c r="AF240" s="209">
        <v>45098</v>
      </c>
      <c r="AG240" s="209" t="s">
        <v>257</v>
      </c>
      <c r="AH240" s="209" t="s">
        <v>238</v>
      </c>
    </row>
    <row r="241" spans="1:35" ht="272.45" customHeight="1" x14ac:dyDescent="0.35">
      <c r="A241" s="139">
        <v>189</v>
      </c>
      <c r="B241" s="116" t="s">
        <v>251</v>
      </c>
      <c r="C241" s="104" t="s">
        <v>238</v>
      </c>
      <c r="D241" s="104">
        <v>80101706</v>
      </c>
      <c r="E241" s="253" t="s">
        <v>681</v>
      </c>
      <c r="F241" s="252" t="s">
        <v>59</v>
      </c>
      <c r="G241" s="252">
        <v>1</v>
      </c>
      <c r="H241" s="104" t="s">
        <v>105</v>
      </c>
      <c r="I241" s="252">
        <v>4</v>
      </c>
      <c r="J241" s="105" t="s">
        <v>126</v>
      </c>
      <c r="K241" s="252" t="s">
        <v>217</v>
      </c>
      <c r="L241" s="252" t="s">
        <v>218</v>
      </c>
      <c r="M241" s="120">
        <v>10591680</v>
      </c>
      <c r="N241" s="243">
        <v>10591680</v>
      </c>
      <c r="O241" s="252" t="s">
        <v>64</v>
      </c>
      <c r="P241" s="252" t="s">
        <v>65</v>
      </c>
      <c r="Q241" s="259" t="s">
        <v>240</v>
      </c>
      <c r="R241" s="111">
        <v>1</v>
      </c>
      <c r="S241" s="18"/>
      <c r="T241" s="121"/>
      <c r="U241" s="121"/>
      <c r="V241" s="121"/>
      <c r="W241" s="121"/>
      <c r="X241" s="121"/>
      <c r="Y241" s="178">
        <v>6566842</v>
      </c>
      <c r="Z241" s="204"/>
      <c r="AA241" s="178">
        <v>6566842</v>
      </c>
      <c r="AB241" s="207"/>
      <c r="AC241" s="207"/>
      <c r="AD241" s="207"/>
      <c r="AE241" s="207"/>
      <c r="AF241" s="207"/>
      <c r="AG241" s="207"/>
      <c r="AH241" s="207"/>
    </row>
    <row r="242" spans="1:35" ht="272.45" customHeight="1" x14ac:dyDescent="0.7">
      <c r="A242" s="152">
        <v>190</v>
      </c>
      <c r="B242" s="118" t="s">
        <v>682</v>
      </c>
      <c r="C242" s="127" t="s">
        <v>491</v>
      </c>
      <c r="D242" s="127">
        <v>80101706</v>
      </c>
      <c r="E242" s="254" t="s">
        <v>683</v>
      </c>
      <c r="F242" s="257" t="s">
        <v>59</v>
      </c>
      <c r="G242" s="257">
        <v>1</v>
      </c>
      <c r="H242" s="127" t="s">
        <v>71</v>
      </c>
      <c r="I242" s="257">
        <v>2</v>
      </c>
      <c r="J242" s="128" t="s">
        <v>126</v>
      </c>
      <c r="K242" s="257" t="s">
        <v>217</v>
      </c>
      <c r="L242" s="257" t="s">
        <v>218</v>
      </c>
      <c r="M242" s="245">
        <v>0</v>
      </c>
      <c r="N242" s="245">
        <v>0</v>
      </c>
      <c r="O242" s="257" t="s">
        <v>64</v>
      </c>
      <c r="P242" s="257" t="s">
        <v>65</v>
      </c>
      <c r="Q242" s="262" t="s">
        <v>493</v>
      </c>
      <c r="R242" s="111">
        <v>1</v>
      </c>
      <c r="S242" s="18"/>
      <c r="T242" s="121"/>
      <c r="U242" s="121"/>
      <c r="V242" s="121"/>
      <c r="W242" s="121"/>
      <c r="X242" s="121"/>
      <c r="Y242" s="124"/>
      <c r="Z242" s="124"/>
      <c r="AA242" s="106"/>
      <c r="AB242" s="121"/>
      <c r="AC242" s="121"/>
      <c r="AD242" s="121"/>
      <c r="AE242" s="121"/>
      <c r="AF242" s="121"/>
      <c r="AG242" s="121"/>
      <c r="AH242" s="121"/>
    </row>
    <row r="243" spans="1:35" ht="272.45" customHeight="1" x14ac:dyDescent="0.7">
      <c r="A243" s="152">
        <v>191</v>
      </c>
      <c r="B243" s="118" t="s">
        <v>684</v>
      </c>
      <c r="C243" s="127" t="s">
        <v>491</v>
      </c>
      <c r="D243" s="127">
        <v>80101706</v>
      </c>
      <c r="E243" s="254" t="s">
        <v>685</v>
      </c>
      <c r="F243" s="257" t="s">
        <v>59</v>
      </c>
      <c r="G243" s="257">
        <v>1</v>
      </c>
      <c r="H243" s="127" t="s">
        <v>95</v>
      </c>
      <c r="I243" s="127">
        <v>4.5</v>
      </c>
      <c r="J243" s="128" t="s">
        <v>126</v>
      </c>
      <c r="K243" s="257" t="s">
        <v>217</v>
      </c>
      <c r="L243" s="257" t="s">
        <v>218</v>
      </c>
      <c r="M243" s="245">
        <v>0</v>
      </c>
      <c r="N243" s="245">
        <v>0</v>
      </c>
      <c r="O243" s="257" t="s">
        <v>64</v>
      </c>
      <c r="P243" s="257" t="s">
        <v>65</v>
      </c>
      <c r="Q243" s="262" t="s">
        <v>686</v>
      </c>
      <c r="R243" s="163">
        <v>1</v>
      </c>
      <c r="S243" s="19"/>
      <c r="T243" s="121"/>
      <c r="U243" s="121"/>
      <c r="V243" s="121"/>
      <c r="W243" s="121"/>
      <c r="X243" s="121"/>
      <c r="Y243" s="124"/>
      <c r="Z243" s="124"/>
      <c r="AA243" s="106"/>
      <c r="AB243" s="121"/>
      <c r="AC243" s="121"/>
      <c r="AD243" s="121"/>
      <c r="AE243" s="121"/>
      <c r="AF243" s="121"/>
      <c r="AG243" s="121"/>
      <c r="AH243" s="121"/>
      <c r="AI243" s="123"/>
    </row>
    <row r="244" spans="1:35" ht="272.45" customHeight="1" x14ac:dyDescent="0.7">
      <c r="A244" s="152">
        <v>192</v>
      </c>
      <c r="B244" s="118" t="s">
        <v>682</v>
      </c>
      <c r="C244" s="127" t="s">
        <v>491</v>
      </c>
      <c r="D244" s="127">
        <v>80101706</v>
      </c>
      <c r="E244" s="254" t="s">
        <v>687</v>
      </c>
      <c r="F244" s="257" t="s">
        <v>59</v>
      </c>
      <c r="G244" s="257">
        <v>1</v>
      </c>
      <c r="H244" s="127" t="s">
        <v>71</v>
      </c>
      <c r="I244" s="257">
        <v>2</v>
      </c>
      <c r="J244" s="128" t="s">
        <v>126</v>
      </c>
      <c r="K244" s="257" t="s">
        <v>217</v>
      </c>
      <c r="L244" s="257" t="s">
        <v>218</v>
      </c>
      <c r="M244" s="245">
        <v>0</v>
      </c>
      <c r="N244" s="245">
        <v>0</v>
      </c>
      <c r="O244" s="257" t="s">
        <v>64</v>
      </c>
      <c r="P244" s="257" t="s">
        <v>65</v>
      </c>
      <c r="Q244" s="262" t="s">
        <v>493</v>
      </c>
      <c r="R244" s="111">
        <v>1</v>
      </c>
      <c r="S244" s="18"/>
      <c r="T244" s="121"/>
      <c r="U244" s="121"/>
      <c r="V244" s="121"/>
      <c r="W244" s="121"/>
      <c r="X244" s="121"/>
      <c r="Y244" s="124"/>
      <c r="Z244" s="124"/>
      <c r="AA244" s="106"/>
      <c r="AB244" s="121"/>
      <c r="AC244" s="121"/>
      <c r="AD244" s="121"/>
      <c r="AE244" s="121"/>
      <c r="AF244" s="121"/>
      <c r="AG244" s="121"/>
      <c r="AH244" s="121"/>
    </row>
    <row r="245" spans="1:35" ht="272.45" customHeight="1" x14ac:dyDescent="0.7">
      <c r="A245" s="139">
        <v>193</v>
      </c>
      <c r="B245" s="116" t="s">
        <v>688</v>
      </c>
      <c r="C245" s="104" t="s">
        <v>528</v>
      </c>
      <c r="D245" s="104">
        <v>80101706</v>
      </c>
      <c r="E245" s="253" t="s">
        <v>689</v>
      </c>
      <c r="F245" s="252" t="s">
        <v>59</v>
      </c>
      <c r="G245" s="252">
        <v>1</v>
      </c>
      <c r="H245" s="104" t="s">
        <v>118</v>
      </c>
      <c r="I245" s="104">
        <v>2.5</v>
      </c>
      <c r="J245" s="105" t="s">
        <v>126</v>
      </c>
      <c r="K245" s="252" t="s">
        <v>127</v>
      </c>
      <c r="L245" s="252" t="s">
        <v>218</v>
      </c>
      <c r="M245" s="120">
        <v>15000000</v>
      </c>
      <c r="N245" s="120">
        <v>15000000</v>
      </c>
      <c r="O245" s="252" t="s">
        <v>64</v>
      </c>
      <c r="P245" s="252" t="s">
        <v>65</v>
      </c>
      <c r="Q245" s="259" t="s">
        <v>530</v>
      </c>
      <c r="R245" s="111">
        <v>1</v>
      </c>
      <c r="S245" s="18"/>
      <c r="T245" s="121"/>
      <c r="U245" s="121"/>
      <c r="V245" s="121"/>
      <c r="W245" s="121"/>
      <c r="X245" s="121"/>
      <c r="Y245" s="120">
        <v>13514984</v>
      </c>
      <c r="Z245" s="208"/>
      <c r="AA245" s="120">
        <v>13514984</v>
      </c>
      <c r="AB245" s="121"/>
      <c r="AC245" s="121"/>
      <c r="AD245" s="121"/>
      <c r="AE245" s="121"/>
      <c r="AF245" s="121"/>
      <c r="AG245" s="121"/>
      <c r="AH245" s="121"/>
    </row>
    <row r="246" spans="1:35" ht="272.45" customHeight="1" x14ac:dyDescent="0.7">
      <c r="A246" s="152">
        <v>194</v>
      </c>
      <c r="B246" s="118" t="s">
        <v>688</v>
      </c>
      <c r="C246" s="127" t="s">
        <v>528</v>
      </c>
      <c r="D246" s="127">
        <v>80101706</v>
      </c>
      <c r="E246" s="254" t="s">
        <v>690</v>
      </c>
      <c r="F246" s="257" t="s">
        <v>59</v>
      </c>
      <c r="G246" s="257">
        <v>1</v>
      </c>
      <c r="H246" s="127" t="s">
        <v>71</v>
      </c>
      <c r="I246" s="257">
        <v>2</v>
      </c>
      <c r="J246" s="128" t="s">
        <v>126</v>
      </c>
      <c r="K246" s="257" t="s">
        <v>127</v>
      </c>
      <c r="L246" s="257" t="s">
        <v>218</v>
      </c>
      <c r="M246" s="245">
        <v>0</v>
      </c>
      <c r="N246" s="245">
        <v>0</v>
      </c>
      <c r="O246" s="257" t="s">
        <v>64</v>
      </c>
      <c r="P246" s="257" t="s">
        <v>65</v>
      </c>
      <c r="Q246" s="262" t="s">
        <v>143</v>
      </c>
      <c r="R246" s="111">
        <v>1</v>
      </c>
      <c r="S246" s="18"/>
      <c r="T246" s="121"/>
      <c r="U246" s="121"/>
      <c r="V246" s="121"/>
      <c r="W246" s="121"/>
      <c r="X246" s="121"/>
      <c r="Y246" s="124"/>
      <c r="Z246" s="124"/>
      <c r="AA246" s="106"/>
      <c r="AB246" s="121"/>
      <c r="AC246" s="121"/>
      <c r="AD246" s="121"/>
      <c r="AE246" s="121"/>
      <c r="AF246" s="121"/>
      <c r="AG246" s="121"/>
      <c r="AH246" s="121"/>
    </row>
    <row r="247" spans="1:35" ht="272.45" customHeight="1" x14ac:dyDescent="0.7">
      <c r="A247" s="152">
        <v>195</v>
      </c>
      <c r="B247" s="118" t="s">
        <v>688</v>
      </c>
      <c r="C247" s="127" t="s">
        <v>528</v>
      </c>
      <c r="D247" s="127">
        <v>80101706</v>
      </c>
      <c r="E247" s="254" t="s">
        <v>691</v>
      </c>
      <c r="F247" s="257" t="s">
        <v>59</v>
      </c>
      <c r="G247" s="257">
        <v>1</v>
      </c>
      <c r="H247" s="127" t="s">
        <v>71</v>
      </c>
      <c r="I247" s="257">
        <v>2</v>
      </c>
      <c r="J247" s="128" t="s">
        <v>126</v>
      </c>
      <c r="K247" s="257" t="s">
        <v>127</v>
      </c>
      <c r="L247" s="257" t="s">
        <v>218</v>
      </c>
      <c r="M247" s="245">
        <v>0</v>
      </c>
      <c r="N247" s="245">
        <v>0</v>
      </c>
      <c r="O247" s="257" t="s">
        <v>64</v>
      </c>
      <c r="P247" s="257" t="s">
        <v>65</v>
      </c>
      <c r="Q247" s="262" t="s">
        <v>143</v>
      </c>
      <c r="R247" s="111">
        <v>1</v>
      </c>
      <c r="S247" s="18"/>
      <c r="T247" s="121"/>
      <c r="U247" s="121"/>
      <c r="V247" s="121"/>
      <c r="W247" s="121"/>
      <c r="X247" s="121"/>
      <c r="Y247" s="124"/>
      <c r="Z247" s="124"/>
      <c r="AA247" s="106"/>
      <c r="AB247" s="121"/>
      <c r="AC247" s="121"/>
      <c r="AD247" s="121"/>
      <c r="AE247" s="121"/>
      <c r="AF247" s="121"/>
      <c r="AG247" s="121"/>
      <c r="AH247" s="121"/>
    </row>
    <row r="248" spans="1:35" ht="272.45" customHeight="1" x14ac:dyDescent="0.35">
      <c r="A248" s="139">
        <v>196</v>
      </c>
      <c r="B248" s="116" t="s">
        <v>495</v>
      </c>
      <c r="C248" s="104" t="s">
        <v>141</v>
      </c>
      <c r="D248" s="104">
        <v>80101706</v>
      </c>
      <c r="E248" s="253" t="s">
        <v>692</v>
      </c>
      <c r="F248" s="252" t="s">
        <v>59</v>
      </c>
      <c r="G248" s="252">
        <v>1</v>
      </c>
      <c r="H248" s="252" t="s">
        <v>98</v>
      </c>
      <c r="I248" s="252">
        <v>4</v>
      </c>
      <c r="J248" s="105" t="s">
        <v>126</v>
      </c>
      <c r="K248" s="252" t="s">
        <v>217</v>
      </c>
      <c r="L248" s="252" t="s">
        <v>128</v>
      </c>
      <c r="M248" s="120">
        <v>7837844</v>
      </c>
      <c r="N248" s="243">
        <v>7837844</v>
      </c>
      <c r="O248" s="252" t="s">
        <v>64</v>
      </c>
      <c r="P248" s="252" t="s">
        <v>65</v>
      </c>
      <c r="Q248" s="259" t="s">
        <v>575</v>
      </c>
      <c r="R248" s="111">
        <v>1</v>
      </c>
      <c r="S248" s="18"/>
      <c r="T248" s="121"/>
      <c r="U248" s="121"/>
      <c r="V248" s="121"/>
      <c r="W248" s="121"/>
      <c r="X248" s="121"/>
      <c r="Y248" s="178">
        <v>7772529</v>
      </c>
      <c r="Z248" s="178">
        <v>-326579</v>
      </c>
      <c r="AA248" s="178">
        <f>Y248+Z248</f>
        <v>7445950</v>
      </c>
      <c r="AB248" s="188" t="s">
        <v>693</v>
      </c>
      <c r="AC248" s="209" t="s">
        <v>694</v>
      </c>
      <c r="AD248" s="209" t="s">
        <v>695</v>
      </c>
      <c r="AE248" s="209">
        <v>44986</v>
      </c>
      <c r="AF248" s="209">
        <v>45101</v>
      </c>
      <c r="AG248" s="209" t="s">
        <v>696</v>
      </c>
      <c r="AH248" s="209" t="s">
        <v>148</v>
      </c>
    </row>
    <row r="249" spans="1:35" ht="272.45" customHeight="1" x14ac:dyDescent="0.35">
      <c r="A249" s="139">
        <v>197</v>
      </c>
      <c r="B249" s="116" t="s">
        <v>495</v>
      </c>
      <c r="C249" s="104" t="s">
        <v>141</v>
      </c>
      <c r="D249" s="104">
        <v>80101706</v>
      </c>
      <c r="E249" s="253" t="s">
        <v>697</v>
      </c>
      <c r="F249" s="252" t="s">
        <v>59</v>
      </c>
      <c r="G249" s="252">
        <v>1</v>
      </c>
      <c r="H249" s="252" t="s">
        <v>98</v>
      </c>
      <c r="I249" s="252">
        <v>4</v>
      </c>
      <c r="J249" s="105" t="s">
        <v>126</v>
      </c>
      <c r="K249" s="252" t="s">
        <v>217</v>
      </c>
      <c r="L249" s="252" t="s">
        <v>128</v>
      </c>
      <c r="M249" s="120">
        <v>7837844</v>
      </c>
      <c r="N249" s="243">
        <v>7837844</v>
      </c>
      <c r="O249" s="252" t="s">
        <v>64</v>
      </c>
      <c r="P249" s="252" t="s">
        <v>65</v>
      </c>
      <c r="Q249" s="259" t="s">
        <v>575</v>
      </c>
      <c r="R249" s="111">
        <v>1</v>
      </c>
      <c r="S249" s="18"/>
      <c r="T249" s="121"/>
      <c r="U249" s="121"/>
      <c r="V249" s="121"/>
      <c r="W249" s="121"/>
      <c r="X249" s="121"/>
      <c r="Y249" s="178">
        <v>7445952</v>
      </c>
      <c r="Z249" s="178">
        <v>-195946.3</v>
      </c>
      <c r="AA249" s="178">
        <f>Y249+Z249</f>
        <v>7250005.7000000002</v>
      </c>
      <c r="AB249" s="188" t="s">
        <v>698</v>
      </c>
      <c r="AC249" s="209" t="s">
        <v>699</v>
      </c>
      <c r="AD249" s="209" t="s">
        <v>695</v>
      </c>
      <c r="AE249" s="209">
        <v>44989</v>
      </c>
      <c r="AF249" s="209">
        <v>45101</v>
      </c>
      <c r="AG249" s="209" t="s">
        <v>696</v>
      </c>
      <c r="AH249" s="209" t="s">
        <v>148</v>
      </c>
    </row>
    <row r="250" spans="1:35" ht="272.45" customHeight="1" x14ac:dyDescent="0.35">
      <c r="A250" s="139">
        <v>198</v>
      </c>
      <c r="B250" s="116" t="s">
        <v>495</v>
      </c>
      <c r="C250" s="104" t="s">
        <v>141</v>
      </c>
      <c r="D250" s="104">
        <v>80101706</v>
      </c>
      <c r="E250" s="253" t="s">
        <v>700</v>
      </c>
      <c r="F250" s="252" t="s">
        <v>59</v>
      </c>
      <c r="G250" s="252">
        <v>1</v>
      </c>
      <c r="H250" s="252" t="s">
        <v>98</v>
      </c>
      <c r="I250" s="252">
        <v>4</v>
      </c>
      <c r="J250" s="105" t="s">
        <v>126</v>
      </c>
      <c r="K250" s="252" t="s">
        <v>217</v>
      </c>
      <c r="L250" s="252" t="s">
        <v>128</v>
      </c>
      <c r="M250" s="120">
        <v>7837844</v>
      </c>
      <c r="N250" s="243">
        <v>7837844</v>
      </c>
      <c r="O250" s="252" t="s">
        <v>64</v>
      </c>
      <c r="P250" s="252" t="s">
        <v>65</v>
      </c>
      <c r="Q250" s="259" t="s">
        <v>575</v>
      </c>
      <c r="R250" s="111">
        <v>1</v>
      </c>
      <c r="S250" s="18"/>
      <c r="T250" s="121"/>
      <c r="U250" s="121"/>
      <c r="V250" s="121"/>
      <c r="W250" s="121"/>
      <c r="X250" s="121"/>
      <c r="Y250" s="178">
        <v>7772529</v>
      </c>
      <c r="Z250" s="178">
        <v>-326577.2</v>
      </c>
      <c r="AA250" s="178">
        <f>Y250+Z250</f>
        <v>7445951.7999999998</v>
      </c>
      <c r="AB250" s="188" t="s">
        <v>693</v>
      </c>
      <c r="AC250" s="209" t="s">
        <v>701</v>
      </c>
      <c r="AD250" s="209" t="s">
        <v>695</v>
      </c>
      <c r="AE250" s="209">
        <v>44986</v>
      </c>
      <c r="AF250" s="209">
        <v>45101</v>
      </c>
      <c r="AG250" s="209" t="s">
        <v>696</v>
      </c>
      <c r="AH250" s="209" t="s">
        <v>148</v>
      </c>
    </row>
    <row r="251" spans="1:35" ht="272.45" customHeight="1" x14ac:dyDescent="0.35">
      <c r="A251" s="139">
        <v>199</v>
      </c>
      <c r="B251" s="116" t="s">
        <v>495</v>
      </c>
      <c r="C251" s="104" t="s">
        <v>141</v>
      </c>
      <c r="D251" s="104">
        <v>80101706</v>
      </c>
      <c r="E251" s="253" t="s">
        <v>702</v>
      </c>
      <c r="F251" s="252" t="s">
        <v>59</v>
      </c>
      <c r="G251" s="252">
        <v>1</v>
      </c>
      <c r="H251" s="252" t="s">
        <v>98</v>
      </c>
      <c r="I251" s="252">
        <v>4</v>
      </c>
      <c r="J251" s="105" t="s">
        <v>126</v>
      </c>
      <c r="K251" s="252" t="s">
        <v>217</v>
      </c>
      <c r="L251" s="252" t="s">
        <v>128</v>
      </c>
      <c r="M251" s="120">
        <v>10591680</v>
      </c>
      <c r="N251" s="243">
        <v>10591680</v>
      </c>
      <c r="O251" s="252" t="s">
        <v>64</v>
      </c>
      <c r="P251" s="252" t="s">
        <v>65</v>
      </c>
      <c r="Q251" s="259" t="s">
        <v>575</v>
      </c>
      <c r="R251" s="111">
        <v>1</v>
      </c>
      <c r="S251" s="18"/>
      <c r="T251" s="121"/>
      <c r="U251" s="121"/>
      <c r="V251" s="121"/>
      <c r="W251" s="121"/>
      <c r="X251" s="121"/>
      <c r="Y251" s="178">
        <v>10591680</v>
      </c>
      <c r="Z251" s="204"/>
      <c r="AA251" s="178">
        <v>10591680</v>
      </c>
      <c r="AB251" s="188" t="s">
        <v>703</v>
      </c>
      <c r="AC251" s="209" t="s">
        <v>704</v>
      </c>
      <c r="AD251" s="209" t="s">
        <v>705</v>
      </c>
      <c r="AE251" s="209">
        <v>44981</v>
      </c>
      <c r="AF251" s="209">
        <v>45102</v>
      </c>
      <c r="AG251" s="209" t="s">
        <v>501</v>
      </c>
      <c r="AH251" s="209" t="s">
        <v>148</v>
      </c>
    </row>
    <row r="252" spans="1:35" ht="272.45" customHeight="1" x14ac:dyDescent="0.35">
      <c r="A252" s="139">
        <v>200</v>
      </c>
      <c r="B252" s="116" t="s">
        <v>495</v>
      </c>
      <c r="C252" s="104" t="s">
        <v>141</v>
      </c>
      <c r="D252" s="104">
        <v>80101706</v>
      </c>
      <c r="E252" s="253" t="s">
        <v>706</v>
      </c>
      <c r="F252" s="252" t="s">
        <v>59</v>
      </c>
      <c r="G252" s="252">
        <v>1</v>
      </c>
      <c r="H252" s="252" t="s">
        <v>98</v>
      </c>
      <c r="I252" s="252">
        <v>4</v>
      </c>
      <c r="J252" s="105" t="s">
        <v>126</v>
      </c>
      <c r="K252" s="252" t="s">
        <v>217</v>
      </c>
      <c r="L252" s="252" t="s">
        <v>128</v>
      </c>
      <c r="M252" s="120">
        <v>10591680</v>
      </c>
      <c r="N252" s="243">
        <v>10591680</v>
      </c>
      <c r="O252" s="252" t="s">
        <v>64</v>
      </c>
      <c r="P252" s="252" t="s">
        <v>65</v>
      </c>
      <c r="Q252" s="259" t="s">
        <v>575</v>
      </c>
      <c r="R252" s="111">
        <v>1</v>
      </c>
      <c r="S252" s="18"/>
      <c r="T252" s="121"/>
      <c r="U252" s="121"/>
      <c r="V252" s="121"/>
      <c r="W252" s="121"/>
      <c r="X252" s="121"/>
      <c r="Y252" s="178">
        <v>10591680</v>
      </c>
      <c r="Z252" s="204"/>
      <c r="AA252" s="178">
        <v>10591680</v>
      </c>
      <c r="AB252" s="188" t="s">
        <v>707</v>
      </c>
      <c r="AC252" s="209" t="s">
        <v>708</v>
      </c>
      <c r="AD252" s="209" t="s">
        <v>367</v>
      </c>
      <c r="AE252" s="209">
        <v>44984</v>
      </c>
      <c r="AF252" s="209">
        <v>45105</v>
      </c>
      <c r="AG252" s="209" t="s">
        <v>501</v>
      </c>
      <c r="AH252" s="209" t="s">
        <v>148</v>
      </c>
    </row>
    <row r="253" spans="1:35" ht="272.45" customHeight="1" x14ac:dyDescent="0.35">
      <c r="A253" s="139">
        <v>201</v>
      </c>
      <c r="B253" s="116" t="s">
        <v>495</v>
      </c>
      <c r="C253" s="104" t="s">
        <v>141</v>
      </c>
      <c r="D253" s="104">
        <v>80101706</v>
      </c>
      <c r="E253" s="253" t="s">
        <v>709</v>
      </c>
      <c r="F253" s="252" t="s">
        <v>59</v>
      </c>
      <c r="G253" s="252">
        <v>1</v>
      </c>
      <c r="H253" s="252" t="s">
        <v>98</v>
      </c>
      <c r="I253" s="252">
        <v>4</v>
      </c>
      <c r="J253" s="105" t="s">
        <v>126</v>
      </c>
      <c r="K253" s="252" t="s">
        <v>217</v>
      </c>
      <c r="L253" s="252" t="s">
        <v>128</v>
      </c>
      <c r="M253" s="120">
        <v>25751696</v>
      </c>
      <c r="N253" s="243">
        <v>25751696</v>
      </c>
      <c r="O253" s="252" t="s">
        <v>64</v>
      </c>
      <c r="P253" s="252" t="s">
        <v>65</v>
      </c>
      <c r="Q253" s="259" t="s">
        <v>575</v>
      </c>
      <c r="R253" s="111">
        <v>1</v>
      </c>
      <c r="S253" s="18"/>
      <c r="T253" s="121"/>
      <c r="U253" s="121"/>
      <c r="V253" s="121"/>
      <c r="W253" s="121"/>
      <c r="X253" s="121"/>
      <c r="Y253" s="178">
        <v>20405834</v>
      </c>
      <c r="Z253" s="204"/>
      <c r="AA253" s="178">
        <v>20405834</v>
      </c>
      <c r="AB253" s="207"/>
      <c r="AC253" s="207"/>
      <c r="AD253" s="207"/>
      <c r="AE253" s="207"/>
      <c r="AF253" s="207"/>
      <c r="AG253" s="207"/>
      <c r="AH253" s="207"/>
    </row>
    <row r="254" spans="1:35" ht="272.45" customHeight="1" x14ac:dyDescent="0.35">
      <c r="A254" s="139">
        <v>202</v>
      </c>
      <c r="B254" s="116" t="s">
        <v>710</v>
      </c>
      <c r="C254" s="104" t="s">
        <v>359</v>
      </c>
      <c r="D254" s="104">
        <v>80101706</v>
      </c>
      <c r="E254" s="253" t="s">
        <v>711</v>
      </c>
      <c r="F254" s="252" t="s">
        <v>59</v>
      </c>
      <c r="G254" s="252">
        <v>1</v>
      </c>
      <c r="H254" s="252" t="s">
        <v>98</v>
      </c>
      <c r="I254" s="252">
        <v>4</v>
      </c>
      <c r="J254" s="105" t="s">
        <v>126</v>
      </c>
      <c r="K254" s="252" t="s">
        <v>217</v>
      </c>
      <c r="L254" s="252" t="s">
        <v>128</v>
      </c>
      <c r="M254" s="120">
        <v>31139539.199999999</v>
      </c>
      <c r="N254" s="243">
        <v>31139539.199999999</v>
      </c>
      <c r="O254" s="252" t="s">
        <v>64</v>
      </c>
      <c r="P254" s="252" t="s">
        <v>65</v>
      </c>
      <c r="Q254" s="259" t="s">
        <v>364</v>
      </c>
      <c r="R254" s="111">
        <v>1</v>
      </c>
      <c r="S254" s="18"/>
      <c r="T254" s="121"/>
      <c r="U254" s="121"/>
      <c r="V254" s="121"/>
      <c r="W254" s="121"/>
      <c r="X254" s="121"/>
      <c r="Y254" s="178">
        <v>31139536</v>
      </c>
      <c r="Z254" s="204"/>
      <c r="AA254" s="178">
        <v>31139536</v>
      </c>
      <c r="AB254" s="188" t="s">
        <v>712</v>
      </c>
      <c r="AC254" s="209" t="s">
        <v>713</v>
      </c>
      <c r="AD254" s="209" t="s">
        <v>714</v>
      </c>
      <c r="AE254" s="209">
        <v>44986</v>
      </c>
      <c r="AF254" s="209">
        <v>45107</v>
      </c>
      <c r="AG254" s="209" t="s">
        <v>368</v>
      </c>
      <c r="AH254" s="209" t="s">
        <v>369</v>
      </c>
    </row>
    <row r="255" spans="1:35" ht="272.45" customHeight="1" x14ac:dyDescent="0.35">
      <c r="A255" s="139">
        <v>203</v>
      </c>
      <c r="B255" s="116" t="s">
        <v>710</v>
      </c>
      <c r="C255" s="104" t="s">
        <v>359</v>
      </c>
      <c r="D255" s="104">
        <v>80101706</v>
      </c>
      <c r="E255" s="253" t="s">
        <v>715</v>
      </c>
      <c r="F255" s="252" t="s">
        <v>59</v>
      </c>
      <c r="G255" s="252">
        <v>1</v>
      </c>
      <c r="H255" s="252" t="s">
        <v>208</v>
      </c>
      <c r="I255" s="104">
        <v>4</v>
      </c>
      <c r="J255" s="105" t="s">
        <v>126</v>
      </c>
      <c r="K255" s="252" t="s">
        <v>217</v>
      </c>
      <c r="L255" s="252" t="s">
        <v>128</v>
      </c>
      <c r="M255" s="120">
        <v>33893376</v>
      </c>
      <c r="N255" s="243">
        <v>33893376</v>
      </c>
      <c r="O255" s="252" t="s">
        <v>64</v>
      </c>
      <c r="P255" s="252" t="s">
        <v>65</v>
      </c>
      <c r="Q255" s="259" t="s">
        <v>364</v>
      </c>
      <c r="R255" s="111">
        <v>1</v>
      </c>
      <c r="S255" s="18"/>
      <c r="T255" s="121"/>
      <c r="U255" s="121"/>
      <c r="V255" s="121"/>
      <c r="W255" s="121"/>
      <c r="X255" s="121"/>
      <c r="Y255" s="178">
        <v>18683722</v>
      </c>
      <c r="Z255" s="178">
        <v>-259497</v>
      </c>
      <c r="AA255" s="178">
        <f t="shared" ref="AA255:AA263" si="6">Y255+Z255</f>
        <v>18424225</v>
      </c>
      <c r="AB255" s="207"/>
      <c r="AC255" s="207"/>
      <c r="AD255" s="207"/>
      <c r="AE255" s="207"/>
      <c r="AF255" s="207"/>
      <c r="AG255" s="207"/>
      <c r="AH255" s="207"/>
    </row>
    <row r="256" spans="1:35" ht="272.45" customHeight="1" x14ac:dyDescent="0.35">
      <c r="A256" s="139">
        <v>204</v>
      </c>
      <c r="B256" s="116" t="s">
        <v>710</v>
      </c>
      <c r="C256" s="104" t="s">
        <v>359</v>
      </c>
      <c r="D256" s="104">
        <v>80101706</v>
      </c>
      <c r="E256" s="253" t="s">
        <v>716</v>
      </c>
      <c r="F256" s="252" t="s">
        <v>59</v>
      </c>
      <c r="G256" s="252">
        <v>1</v>
      </c>
      <c r="H256" s="252" t="s">
        <v>60</v>
      </c>
      <c r="I256" s="252">
        <v>5.5</v>
      </c>
      <c r="J256" s="105" t="s">
        <v>126</v>
      </c>
      <c r="K256" s="252" t="s">
        <v>217</v>
      </c>
      <c r="L256" s="252" t="s">
        <v>128</v>
      </c>
      <c r="M256" s="120">
        <v>46603392</v>
      </c>
      <c r="N256" s="120">
        <v>46603392</v>
      </c>
      <c r="O256" s="252" t="s">
        <v>64</v>
      </c>
      <c r="P256" s="252" t="s">
        <v>65</v>
      </c>
      <c r="Q256" s="259" t="s">
        <v>364</v>
      </c>
      <c r="R256" s="111">
        <v>1</v>
      </c>
      <c r="S256" s="18"/>
      <c r="T256" s="121"/>
      <c r="U256" s="121"/>
      <c r="V256" s="121"/>
      <c r="W256" s="121"/>
      <c r="X256" s="121"/>
      <c r="Y256" s="178">
        <v>41519385</v>
      </c>
      <c r="Z256" s="202"/>
      <c r="AA256" s="178">
        <f t="shared" si="6"/>
        <v>41519385</v>
      </c>
      <c r="AB256" s="121"/>
      <c r="AC256" s="121"/>
      <c r="AD256" s="121"/>
      <c r="AE256" s="121"/>
      <c r="AF256" s="121"/>
      <c r="AG256" s="121"/>
      <c r="AH256" s="121"/>
    </row>
    <row r="257" spans="1:34" ht="272.45" customHeight="1" x14ac:dyDescent="1.35">
      <c r="A257" s="139">
        <v>205</v>
      </c>
      <c r="B257" s="116" t="s">
        <v>710</v>
      </c>
      <c r="C257" s="104" t="s">
        <v>359</v>
      </c>
      <c r="D257" s="104">
        <v>80101706</v>
      </c>
      <c r="E257" s="253" t="s">
        <v>717</v>
      </c>
      <c r="F257" s="252" t="s">
        <v>59</v>
      </c>
      <c r="G257" s="252">
        <v>1</v>
      </c>
      <c r="H257" s="252" t="s">
        <v>105</v>
      </c>
      <c r="I257" s="252">
        <v>4</v>
      </c>
      <c r="J257" s="105" t="s">
        <v>126</v>
      </c>
      <c r="K257" s="252" t="s">
        <v>217</v>
      </c>
      <c r="L257" s="252" t="s">
        <v>128</v>
      </c>
      <c r="M257" s="120">
        <v>32846918.015999999</v>
      </c>
      <c r="N257" s="243">
        <v>32846918.015999999</v>
      </c>
      <c r="O257" s="252" t="s">
        <v>64</v>
      </c>
      <c r="P257" s="252" t="s">
        <v>65</v>
      </c>
      <c r="Q257" s="259" t="s">
        <v>364</v>
      </c>
      <c r="R257" s="111">
        <v>1</v>
      </c>
      <c r="S257" s="18"/>
      <c r="T257" s="211">
        <v>121</v>
      </c>
      <c r="U257" s="121"/>
      <c r="V257" s="121"/>
      <c r="W257" s="121"/>
      <c r="X257" s="121"/>
      <c r="Y257" s="178">
        <v>21350495</v>
      </c>
      <c r="Z257" s="178">
        <v>-273724</v>
      </c>
      <c r="AA257" s="178">
        <f t="shared" si="6"/>
        <v>21076771</v>
      </c>
      <c r="AB257" s="207"/>
      <c r="AC257" s="207"/>
      <c r="AD257" s="207"/>
      <c r="AE257" s="207"/>
      <c r="AF257" s="207"/>
      <c r="AG257" s="207"/>
      <c r="AH257" s="207"/>
    </row>
    <row r="258" spans="1:34" ht="272.45" customHeight="1" x14ac:dyDescent="1.35">
      <c r="A258" s="139">
        <v>206</v>
      </c>
      <c r="B258" s="116" t="s">
        <v>710</v>
      </c>
      <c r="C258" s="104" t="s">
        <v>359</v>
      </c>
      <c r="D258" s="104">
        <v>80101706</v>
      </c>
      <c r="E258" s="253" t="s">
        <v>718</v>
      </c>
      <c r="F258" s="252" t="s">
        <v>59</v>
      </c>
      <c r="G258" s="252">
        <v>1</v>
      </c>
      <c r="H258" s="252" t="s">
        <v>105</v>
      </c>
      <c r="I258" s="252">
        <v>4</v>
      </c>
      <c r="J258" s="105" t="s">
        <v>126</v>
      </c>
      <c r="K258" s="252" t="s">
        <v>217</v>
      </c>
      <c r="L258" s="252" t="s">
        <v>128</v>
      </c>
      <c r="M258" s="120">
        <v>31139539.199999999</v>
      </c>
      <c r="N258" s="243">
        <v>31139539.199999999</v>
      </c>
      <c r="O258" s="252" t="s">
        <v>64</v>
      </c>
      <c r="P258" s="252" t="s">
        <v>65</v>
      </c>
      <c r="Q258" s="259" t="s">
        <v>364</v>
      </c>
      <c r="R258" s="111">
        <v>1</v>
      </c>
      <c r="S258" s="18"/>
      <c r="T258" s="211">
        <v>120</v>
      </c>
      <c r="U258" s="121"/>
      <c r="V258" s="121"/>
      <c r="W258" s="121"/>
      <c r="X258" s="121"/>
      <c r="Y258" s="178">
        <v>21019186</v>
      </c>
      <c r="Z258" s="178">
        <v>-518991</v>
      </c>
      <c r="AA258" s="178">
        <f t="shared" si="6"/>
        <v>20500195</v>
      </c>
      <c r="AB258" s="207"/>
      <c r="AC258" s="207"/>
      <c r="AD258" s="207"/>
      <c r="AE258" s="207"/>
      <c r="AF258" s="207"/>
      <c r="AG258" s="207"/>
      <c r="AH258" s="207"/>
    </row>
    <row r="259" spans="1:34" ht="272.45" customHeight="1" x14ac:dyDescent="0.35">
      <c r="A259" s="139">
        <v>207</v>
      </c>
      <c r="B259" s="116" t="s">
        <v>320</v>
      </c>
      <c r="C259" s="104" t="s">
        <v>264</v>
      </c>
      <c r="D259" s="104">
        <v>80101706</v>
      </c>
      <c r="E259" s="253" t="s">
        <v>719</v>
      </c>
      <c r="F259" s="252" t="s">
        <v>59</v>
      </c>
      <c r="G259" s="252">
        <v>1</v>
      </c>
      <c r="H259" s="252" t="s">
        <v>105</v>
      </c>
      <c r="I259" s="252">
        <v>4</v>
      </c>
      <c r="J259" s="105" t="s">
        <v>126</v>
      </c>
      <c r="K259" s="252" t="s">
        <v>217</v>
      </c>
      <c r="L259" s="252" t="s">
        <v>128</v>
      </c>
      <c r="M259" s="120">
        <v>25843699.199999999</v>
      </c>
      <c r="N259" s="243">
        <v>25843699.199999999</v>
      </c>
      <c r="O259" s="252" t="s">
        <v>64</v>
      </c>
      <c r="P259" s="252" t="s">
        <v>65</v>
      </c>
      <c r="Q259" s="259" t="s">
        <v>267</v>
      </c>
      <c r="R259" s="112">
        <v>1</v>
      </c>
      <c r="S259" s="18"/>
      <c r="T259" s="121"/>
      <c r="U259" s="121"/>
      <c r="V259" s="121"/>
      <c r="W259" s="121"/>
      <c r="X259" s="121"/>
      <c r="Y259" s="178">
        <v>24120785.920000002</v>
      </c>
      <c r="Z259" s="178">
        <v>-430728.32</v>
      </c>
      <c r="AA259" s="178">
        <f t="shared" si="6"/>
        <v>23690057.600000001</v>
      </c>
      <c r="AB259" s="207"/>
      <c r="AC259" s="207"/>
      <c r="AD259" s="207"/>
      <c r="AE259" s="207"/>
      <c r="AF259" s="207"/>
      <c r="AG259" s="207"/>
      <c r="AH259" s="207"/>
    </row>
    <row r="260" spans="1:34" ht="272.45" customHeight="1" x14ac:dyDescent="0.35">
      <c r="A260" s="139">
        <v>208</v>
      </c>
      <c r="B260" s="116" t="s">
        <v>320</v>
      </c>
      <c r="C260" s="104" t="s">
        <v>264</v>
      </c>
      <c r="D260" s="104">
        <v>80101706</v>
      </c>
      <c r="E260" s="253" t="s">
        <v>720</v>
      </c>
      <c r="F260" s="252" t="s">
        <v>59</v>
      </c>
      <c r="G260" s="252">
        <v>1</v>
      </c>
      <c r="H260" s="252" t="s">
        <v>105</v>
      </c>
      <c r="I260" s="252">
        <v>4</v>
      </c>
      <c r="J260" s="105" t="s">
        <v>126</v>
      </c>
      <c r="K260" s="252" t="s">
        <v>217</v>
      </c>
      <c r="L260" s="252" t="s">
        <v>128</v>
      </c>
      <c r="M260" s="120">
        <v>25843699.199999999</v>
      </c>
      <c r="N260" s="243">
        <v>25843699.199999999</v>
      </c>
      <c r="O260" s="252" t="s">
        <v>64</v>
      </c>
      <c r="P260" s="252" t="s">
        <v>65</v>
      </c>
      <c r="Q260" s="259" t="s">
        <v>267</v>
      </c>
      <c r="R260" s="112">
        <v>1</v>
      </c>
      <c r="S260" s="18"/>
      <c r="T260" s="121"/>
      <c r="U260" s="121"/>
      <c r="V260" s="121"/>
      <c r="W260" s="121"/>
      <c r="X260" s="121"/>
      <c r="Y260" s="178">
        <v>24120785.920000002</v>
      </c>
      <c r="Z260" s="178">
        <v>-1507549.52</v>
      </c>
      <c r="AA260" s="178">
        <f t="shared" si="6"/>
        <v>22613236.400000002</v>
      </c>
      <c r="AB260" s="207"/>
      <c r="AC260" s="207"/>
      <c r="AD260" s="207"/>
      <c r="AE260" s="207"/>
      <c r="AF260" s="207"/>
      <c r="AG260" s="207"/>
      <c r="AH260" s="207"/>
    </row>
    <row r="261" spans="1:34" ht="272.45" customHeight="1" x14ac:dyDescent="0.35">
      <c r="A261" s="139">
        <v>209</v>
      </c>
      <c r="B261" s="116" t="s">
        <v>320</v>
      </c>
      <c r="C261" s="104" t="s">
        <v>264</v>
      </c>
      <c r="D261" s="104">
        <v>80101706</v>
      </c>
      <c r="E261" s="253" t="s">
        <v>721</v>
      </c>
      <c r="F261" s="252" t="s">
        <v>59</v>
      </c>
      <c r="G261" s="252">
        <v>1</v>
      </c>
      <c r="H261" s="252" t="s">
        <v>105</v>
      </c>
      <c r="I261" s="252">
        <v>4</v>
      </c>
      <c r="J261" s="105" t="s">
        <v>126</v>
      </c>
      <c r="K261" s="252" t="s">
        <v>217</v>
      </c>
      <c r="L261" s="252" t="s">
        <v>128</v>
      </c>
      <c r="M261" s="120">
        <v>25843699.199999999</v>
      </c>
      <c r="N261" s="243">
        <v>25843699.199999999</v>
      </c>
      <c r="O261" s="252" t="s">
        <v>64</v>
      </c>
      <c r="P261" s="252" t="s">
        <v>65</v>
      </c>
      <c r="Q261" s="259" t="s">
        <v>267</v>
      </c>
      <c r="R261" s="112">
        <v>1</v>
      </c>
      <c r="S261" s="18"/>
      <c r="T261" s="121"/>
      <c r="U261" s="121"/>
      <c r="V261" s="121"/>
      <c r="W261" s="121"/>
      <c r="X261" s="121"/>
      <c r="Y261" s="178">
        <v>24120785.920000002</v>
      </c>
      <c r="Z261" s="178">
        <v>-861457.52</v>
      </c>
      <c r="AA261" s="178">
        <f t="shared" si="6"/>
        <v>23259328.400000002</v>
      </c>
      <c r="AB261" s="207"/>
      <c r="AC261" s="207"/>
      <c r="AD261" s="207"/>
      <c r="AE261" s="207"/>
      <c r="AF261" s="207"/>
      <c r="AG261" s="207"/>
      <c r="AH261" s="207"/>
    </row>
    <row r="262" spans="1:34" ht="272.45" customHeight="1" x14ac:dyDescent="0.35">
      <c r="A262" s="139">
        <v>210</v>
      </c>
      <c r="B262" s="116" t="s">
        <v>320</v>
      </c>
      <c r="C262" s="104" t="s">
        <v>264</v>
      </c>
      <c r="D262" s="104">
        <v>80101706</v>
      </c>
      <c r="E262" s="253" t="s">
        <v>722</v>
      </c>
      <c r="F262" s="252" t="s">
        <v>59</v>
      </c>
      <c r="G262" s="252">
        <v>1</v>
      </c>
      <c r="H262" s="252" t="s">
        <v>105</v>
      </c>
      <c r="I262" s="252">
        <v>4</v>
      </c>
      <c r="J262" s="105" t="s">
        <v>126</v>
      </c>
      <c r="K262" s="252" t="s">
        <v>217</v>
      </c>
      <c r="L262" s="252" t="s">
        <v>128</v>
      </c>
      <c r="M262" s="120">
        <v>25843699.199999999</v>
      </c>
      <c r="N262" s="243">
        <v>25843699.199999999</v>
      </c>
      <c r="O262" s="252" t="s">
        <v>64</v>
      </c>
      <c r="P262" s="252" t="s">
        <v>65</v>
      </c>
      <c r="Q262" s="259" t="s">
        <v>267</v>
      </c>
      <c r="R262" s="112">
        <v>1</v>
      </c>
      <c r="S262" s="18"/>
      <c r="T262" s="121"/>
      <c r="U262" s="121"/>
      <c r="V262" s="121"/>
      <c r="W262" s="121"/>
      <c r="X262" s="121"/>
      <c r="Y262" s="178">
        <v>24120785.920000002</v>
      </c>
      <c r="Z262" s="178">
        <v>5384104</v>
      </c>
      <c r="AA262" s="178">
        <f t="shared" si="6"/>
        <v>29504889.920000002</v>
      </c>
      <c r="AB262" s="207"/>
      <c r="AC262" s="207"/>
      <c r="AD262" s="207"/>
      <c r="AE262" s="207"/>
      <c r="AF262" s="207"/>
      <c r="AG262" s="207"/>
      <c r="AH262" s="207"/>
    </row>
    <row r="263" spans="1:34" ht="272.45" customHeight="1" x14ac:dyDescent="0.35">
      <c r="A263" s="139">
        <v>211</v>
      </c>
      <c r="B263" s="116" t="s">
        <v>320</v>
      </c>
      <c r="C263" s="104" t="s">
        <v>124</v>
      </c>
      <c r="D263" s="104">
        <v>80101706</v>
      </c>
      <c r="E263" s="253" t="s">
        <v>723</v>
      </c>
      <c r="F263" s="104" t="s">
        <v>59</v>
      </c>
      <c r="G263" s="252">
        <v>1</v>
      </c>
      <c r="H263" s="252" t="s">
        <v>105</v>
      </c>
      <c r="I263" s="252">
        <v>4</v>
      </c>
      <c r="J263" s="105" t="s">
        <v>126</v>
      </c>
      <c r="K263" s="252" t="s">
        <v>217</v>
      </c>
      <c r="L263" s="252" t="s">
        <v>128</v>
      </c>
      <c r="M263" s="120">
        <v>7202342.4000000004</v>
      </c>
      <c r="N263" s="243">
        <v>7202342.4000000004</v>
      </c>
      <c r="O263" s="252" t="s">
        <v>64</v>
      </c>
      <c r="P263" s="252" t="s">
        <v>65</v>
      </c>
      <c r="Q263" s="259" t="s">
        <v>129</v>
      </c>
      <c r="R263" s="112">
        <v>1</v>
      </c>
      <c r="S263" s="18"/>
      <c r="T263" s="121"/>
      <c r="U263" s="121"/>
      <c r="V263" s="121"/>
      <c r="W263" s="121"/>
      <c r="X263" s="121"/>
      <c r="Y263" s="178">
        <v>5521797</v>
      </c>
      <c r="Z263" s="178">
        <v>-60019</v>
      </c>
      <c r="AA263" s="178">
        <f t="shared" si="6"/>
        <v>5461778</v>
      </c>
      <c r="AB263" s="207"/>
      <c r="AC263" s="207"/>
      <c r="AD263" s="207"/>
      <c r="AE263" s="207"/>
      <c r="AF263" s="207"/>
      <c r="AG263" s="207"/>
      <c r="AH263" s="207"/>
    </row>
    <row r="264" spans="1:34" ht="272.45" customHeight="1" x14ac:dyDescent="0.35">
      <c r="A264" s="152">
        <v>212</v>
      </c>
      <c r="B264" s="118" t="s">
        <v>320</v>
      </c>
      <c r="C264" s="127" t="s">
        <v>264</v>
      </c>
      <c r="D264" s="127">
        <v>81111500</v>
      </c>
      <c r="E264" s="254" t="s">
        <v>724</v>
      </c>
      <c r="F264" s="257" t="s">
        <v>59</v>
      </c>
      <c r="G264" s="257">
        <v>1</v>
      </c>
      <c r="H264" s="257" t="s">
        <v>307</v>
      </c>
      <c r="I264" s="257">
        <v>12</v>
      </c>
      <c r="J264" s="128" t="s">
        <v>174</v>
      </c>
      <c r="K264" s="257" t="s">
        <v>217</v>
      </c>
      <c r="L264" s="257" t="s">
        <v>266</v>
      </c>
      <c r="M264" s="245">
        <v>0</v>
      </c>
      <c r="N264" s="247">
        <v>0</v>
      </c>
      <c r="O264" s="257" t="s">
        <v>64</v>
      </c>
      <c r="P264" s="257" t="s">
        <v>65</v>
      </c>
      <c r="Q264" s="262" t="s">
        <v>267</v>
      </c>
      <c r="R264" s="112"/>
      <c r="S264" s="18"/>
      <c r="T264" s="107"/>
      <c r="U264" s="107"/>
      <c r="V264" s="107"/>
      <c r="W264" s="107"/>
      <c r="X264" s="107"/>
      <c r="Y264" s="197"/>
      <c r="Z264" s="73"/>
      <c r="AA264" s="205"/>
      <c r="AB264" s="107"/>
      <c r="AC264" s="121"/>
      <c r="AD264" s="121"/>
      <c r="AE264" s="121"/>
      <c r="AF264" s="121"/>
      <c r="AG264" s="121"/>
      <c r="AH264" s="121"/>
    </row>
    <row r="265" spans="1:34" ht="272.45" customHeight="1" x14ac:dyDescent="0.35">
      <c r="A265" s="139">
        <v>213</v>
      </c>
      <c r="B265" s="116" t="s">
        <v>214</v>
      </c>
      <c r="C265" s="104" t="s">
        <v>124</v>
      </c>
      <c r="D265" s="104">
        <v>80101706</v>
      </c>
      <c r="E265" s="253" t="s">
        <v>725</v>
      </c>
      <c r="F265" s="104" t="s">
        <v>59</v>
      </c>
      <c r="G265" s="252">
        <v>1</v>
      </c>
      <c r="H265" s="252" t="s">
        <v>105</v>
      </c>
      <c r="I265" s="252">
        <v>4</v>
      </c>
      <c r="J265" s="105" t="s">
        <v>126</v>
      </c>
      <c r="K265" s="252" t="s">
        <v>217</v>
      </c>
      <c r="L265" s="252" t="s">
        <v>128</v>
      </c>
      <c r="M265" s="120">
        <v>22474300</v>
      </c>
      <c r="N265" s="243">
        <v>22474300</v>
      </c>
      <c r="O265" s="252" t="s">
        <v>64</v>
      </c>
      <c r="P265" s="252" t="s">
        <v>65</v>
      </c>
      <c r="Q265" s="259" t="s">
        <v>129</v>
      </c>
      <c r="R265" s="112">
        <v>1</v>
      </c>
      <c r="S265" s="18"/>
      <c r="T265" s="121"/>
      <c r="U265" s="121"/>
      <c r="V265" s="121"/>
      <c r="W265" s="121"/>
      <c r="X265" s="121"/>
      <c r="Y265" s="178">
        <v>18166726</v>
      </c>
      <c r="Z265" s="178">
        <v>-562433</v>
      </c>
      <c r="AA265" s="178">
        <f>Y265+Z265</f>
        <v>17604293</v>
      </c>
      <c r="AB265" s="207"/>
      <c r="AC265" s="207"/>
      <c r="AD265" s="207"/>
      <c r="AE265" s="207"/>
      <c r="AF265" s="207"/>
      <c r="AG265" s="207"/>
      <c r="AH265" s="207"/>
    </row>
    <row r="266" spans="1:34" ht="272.45" customHeight="1" x14ac:dyDescent="0.35">
      <c r="A266" s="139">
        <v>214</v>
      </c>
      <c r="B266" s="116" t="s">
        <v>214</v>
      </c>
      <c r="C266" s="104" t="s">
        <v>124</v>
      </c>
      <c r="D266" s="104">
        <v>80101706</v>
      </c>
      <c r="E266" s="253" t="s">
        <v>726</v>
      </c>
      <c r="F266" s="104" t="s">
        <v>59</v>
      </c>
      <c r="G266" s="252">
        <v>1</v>
      </c>
      <c r="H266" s="252" t="s">
        <v>105</v>
      </c>
      <c r="I266" s="252">
        <v>4</v>
      </c>
      <c r="J266" s="105" t="s">
        <v>126</v>
      </c>
      <c r="K266" s="252" t="s">
        <v>217</v>
      </c>
      <c r="L266" s="252" t="s">
        <v>128</v>
      </c>
      <c r="M266" s="120">
        <v>22474300</v>
      </c>
      <c r="N266" s="243">
        <v>22474300</v>
      </c>
      <c r="O266" s="252" t="s">
        <v>64</v>
      </c>
      <c r="P266" s="252" t="s">
        <v>65</v>
      </c>
      <c r="Q266" s="259" t="s">
        <v>129</v>
      </c>
      <c r="R266" s="112">
        <v>1</v>
      </c>
      <c r="S266" s="18"/>
      <c r="T266" s="121"/>
      <c r="U266" s="121"/>
      <c r="V266" s="121"/>
      <c r="W266" s="121"/>
      <c r="X266" s="121"/>
      <c r="Y266" s="178">
        <v>3527030</v>
      </c>
      <c r="Z266" s="202"/>
      <c r="AA266" s="178">
        <v>3527030</v>
      </c>
      <c r="AB266" s="207"/>
      <c r="AC266" s="207"/>
      <c r="AD266" s="207"/>
      <c r="AE266" s="207"/>
      <c r="AF266" s="207"/>
      <c r="AG266" s="207"/>
      <c r="AH266" s="207"/>
    </row>
    <row r="267" spans="1:34" ht="272.45" customHeight="1" x14ac:dyDescent="0.35">
      <c r="A267" s="139">
        <v>215</v>
      </c>
      <c r="B267" s="116" t="s">
        <v>214</v>
      </c>
      <c r="C267" s="104" t="s">
        <v>124</v>
      </c>
      <c r="D267" s="104">
        <v>80101706</v>
      </c>
      <c r="E267" s="253" t="s">
        <v>727</v>
      </c>
      <c r="F267" s="104" t="s">
        <v>59</v>
      </c>
      <c r="G267" s="252">
        <v>1</v>
      </c>
      <c r="H267" s="252" t="s">
        <v>105</v>
      </c>
      <c r="I267" s="252">
        <v>4</v>
      </c>
      <c r="J267" s="105" t="s">
        <v>126</v>
      </c>
      <c r="K267" s="252" t="s">
        <v>217</v>
      </c>
      <c r="L267" s="252" t="s">
        <v>128</v>
      </c>
      <c r="M267" s="120">
        <v>31139540</v>
      </c>
      <c r="N267" s="120">
        <v>31139540</v>
      </c>
      <c r="O267" s="252" t="s">
        <v>64</v>
      </c>
      <c r="P267" s="252" t="s">
        <v>65</v>
      </c>
      <c r="Q267" s="259" t="s">
        <v>129</v>
      </c>
      <c r="R267" s="112">
        <v>1</v>
      </c>
      <c r="S267" s="18"/>
      <c r="T267" s="121"/>
      <c r="U267" s="121"/>
      <c r="V267" s="121"/>
      <c r="W267" s="121"/>
      <c r="X267" s="121"/>
      <c r="Y267" s="178">
        <v>28804074</v>
      </c>
      <c r="Z267" s="202"/>
      <c r="AA267" s="178">
        <v>28804074</v>
      </c>
      <c r="AB267" s="207"/>
      <c r="AC267" s="207"/>
      <c r="AD267" s="207"/>
      <c r="AE267" s="207"/>
      <c r="AF267" s="207"/>
      <c r="AG267" s="207"/>
      <c r="AH267" s="207"/>
    </row>
    <row r="268" spans="1:34" ht="272.45" customHeight="1" x14ac:dyDescent="0.35">
      <c r="A268" s="139">
        <v>216</v>
      </c>
      <c r="B268" s="116" t="s">
        <v>214</v>
      </c>
      <c r="C268" s="104" t="s">
        <v>124</v>
      </c>
      <c r="D268" s="104">
        <v>80101706</v>
      </c>
      <c r="E268" s="253" t="s">
        <v>728</v>
      </c>
      <c r="F268" s="104" t="s">
        <v>59</v>
      </c>
      <c r="G268" s="252">
        <v>1</v>
      </c>
      <c r="H268" s="252" t="s">
        <v>105</v>
      </c>
      <c r="I268" s="252">
        <v>4</v>
      </c>
      <c r="J268" s="105" t="s">
        <v>126</v>
      </c>
      <c r="K268" s="252" t="s">
        <v>217</v>
      </c>
      <c r="L268" s="252" t="s">
        <v>128</v>
      </c>
      <c r="M268" s="120">
        <v>8321816</v>
      </c>
      <c r="N268" s="243">
        <v>8321816</v>
      </c>
      <c r="O268" s="252" t="s">
        <v>64</v>
      </c>
      <c r="P268" s="252" t="s">
        <v>65</v>
      </c>
      <c r="Q268" s="259" t="s">
        <v>129</v>
      </c>
      <c r="R268" s="112">
        <v>1</v>
      </c>
      <c r="S268" s="18"/>
      <c r="T268" s="121"/>
      <c r="U268" s="121"/>
      <c r="V268" s="121"/>
      <c r="W268" s="121"/>
      <c r="X268" s="121"/>
      <c r="Y268" s="178">
        <v>7489634</v>
      </c>
      <c r="Z268" s="178">
        <v>-69349</v>
      </c>
      <c r="AA268" s="178">
        <f>Y268+Z268</f>
        <v>7420285</v>
      </c>
      <c r="AB268" s="207"/>
      <c r="AC268" s="207"/>
      <c r="AD268" s="207"/>
      <c r="AE268" s="207"/>
      <c r="AF268" s="207"/>
      <c r="AG268" s="207"/>
      <c r="AH268" s="207"/>
    </row>
    <row r="269" spans="1:34" ht="272.45" customHeight="1" x14ac:dyDescent="0.35">
      <c r="A269" s="139">
        <v>217</v>
      </c>
      <c r="B269" s="116" t="s">
        <v>214</v>
      </c>
      <c r="C269" s="104" t="s">
        <v>124</v>
      </c>
      <c r="D269" s="104">
        <v>80101706</v>
      </c>
      <c r="E269" s="253" t="s">
        <v>729</v>
      </c>
      <c r="F269" s="104" t="s">
        <v>59</v>
      </c>
      <c r="G269" s="252">
        <v>1</v>
      </c>
      <c r="H269" s="252" t="s">
        <v>98</v>
      </c>
      <c r="I269" s="252">
        <v>4</v>
      </c>
      <c r="J269" s="105" t="s">
        <v>126</v>
      </c>
      <c r="K269" s="252" t="s">
        <v>217</v>
      </c>
      <c r="L269" s="252" t="s">
        <v>128</v>
      </c>
      <c r="M269" s="120">
        <v>25843700</v>
      </c>
      <c r="N269" s="243">
        <v>25843700</v>
      </c>
      <c r="O269" s="252" t="s">
        <v>64</v>
      </c>
      <c r="P269" s="252" t="s">
        <v>65</v>
      </c>
      <c r="Q269" s="259" t="s">
        <v>129</v>
      </c>
      <c r="R269" s="112">
        <v>1</v>
      </c>
      <c r="S269" s="18"/>
      <c r="T269" s="121"/>
      <c r="U269" s="121"/>
      <c r="V269" s="121"/>
      <c r="W269" s="121"/>
      <c r="X269" s="121"/>
      <c r="Y269" s="178">
        <v>25843700</v>
      </c>
      <c r="Z269" s="178">
        <v>-430729</v>
      </c>
      <c r="AA269" s="178">
        <f>Y269+Z269</f>
        <v>25412971</v>
      </c>
      <c r="AB269" s="207"/>
      <c r="AC269" s="207"/>
      <c r="AD269" s="207"/>
      <c r="AE269" s="207"/>
      <c r="AF269" s="207"/>
      <c r="AG269" s="207"/>
      <c r="AH269" s="207"/>
    </row>
    <row r="270" spans="1:34" ht="272.45" customHeight="1" x14ac:dyDescent="0.7">
      <c r="A270" s="152">
        <v>218</v>
      </c>
      <c r="B270" s="118" t="s">
        <v>214</v>
      </c>
      <c r="C270" s="127" t="s">
        <v>274</v>
      </c>
      <c r="D270" s="127">
        <v>80101706</v>
      </c>
      <c r="E270" s="254" t="s">
        <v>730</v>
      </c>
      <c r="F270" s="127" t="s">
        <v>59</v>
      </c>
      <c r="G270" s="257">
        <v>1</v>
      </c>
      <c r="H270" s="257" t="s">
        <v>71</v>
      </c>
      <c r="I270" s="127">
        <v>4</v>
      </c>
      <c r="J270" s="128" t="s">
        <v>126</v>
      </c>
      <c r="K270" s="257" t="s">
        <v>217</v>
      </c>
      <c r="L270" s="257" t="s">
        <v>128</v>
      </c>
      <c r="M270" s="245">
        <v>0</v>
      </c>
      <c r="N270" s="247">
        <v>0</v>
      </c>
      <c r="O270" s="257" t="s">
        <v>64</v>
      </c>
      <c r="P270" s="257" t="s">
        <v>65</v>
      </c>
      <c r="Q270" s="262" t="s">
        <v>276</v>
      </c>
      <c r="R270" s="112">
        <v>1</v>
      </c>
      <c r="S270" s="18"/>
      <c r="T270" s="121"/>
      <c r="U270" s="121"/>
      <c r="V270" s="121"/>
      <c r="W270" s="121"/>
      <c r="X270" s="121"/>
      <c r="Y270" s="124"/>
      <c r="Z270" s="106"/>
      <c r="AA270" s="212"/>
      <c r="AB270" s="121"/>
      <c r="AC270" s="121"/>
      <c r="AD270" s="121"/>
      <c r="AE270" s="121"/>
      <c r="AF270" s="121"/>
      <c r="AG270" s="121"/>
      <c r="AH270" s="121"/>
    </row>
    <row r="271" spans="1:34" ht="272.45" customHeight="1" x14ac:dyDescent="0.35">
      <c r="A271" s="139">
        <v>219</v>
      </c>
      <c r="B271" s="116" t="s">
        <v>214</v>
      </c>
      <c r="C271" s="104" t="s">
        <v>274</v>
      </c>
      <c r="D271" s="104">
        <v>80101706</v>
      </c>
      <c r="E271" s="253" t="s">
        <v>731</v>
      </c>
      <c r="F271" s="104" t="s">
        <v>59</v>
      </c>
      <c r="G271" s="252">
        <v>1</v>
      </c>
      <c r="H271" s="252" t="s">
        <v>71</v>
      </c>
      <c r="I271" s="104">
        <v>4</v>
      </c>
      <c r="J271" s="105" t="s">
        <v>126</v>
      </c>
      <c r="K271" s="252" t="s">
        <v>217</v>
      </c>
      <c r="L271" s="252" t="s">
        <v>128</v>
      </c>
      <c r="M271" s="120">
        <v>16099352</v>
      </c>
      <c r="N271" s="243">
        <v>16099352</v>
      </c>
      <c r="O271" s="252" t="s">
        <v>64</v>
      </c>
      <c r="P271" s="252" t="s">
        <v>65</v>
      </c>
      <c r="Q271" s="259" t="s">
        <v>276</v>
      </c>
      <c r="R271" s="112">
        <v>1</v>
      </c>
      <c r="S271" s="18"/>
      <c r="T271" s="121"/>
      <c r="U271" s="121"/>
      <c r="V271" s="121"/>
      <c r="W271" s="121"/>
      <c r="X271" s="121"/>
      <c r="Y271" s="178">
        <v>9000000</v>
      </c>
      <c r="Z271" s="204"/>
      <c r="AA271" s="178">
        <v>9000000</v>
      </c>
      <c r="AB271" s="188"/>
      <c r="AC271" s="209"/>
      <c r="AD271" s="209"/>
      <c r="AE271" s="209"/>
      <c r="AF271" s="209"/>
      <c r="AG271" s="209"/>
      <c r="AH271" s="209"/>
    </row>
    <row r="272" spans="1:34" ht="272.45" customHeight="1" x14ac:dyDescent="0.7">
      <c r="A272" s="152">
        <v>220</v>
      </c>
      <c r="B272" s="118" t="s">
        <v>214</v>
      </c>
      <c r="C272" s="127" t="s">
        <v>274</v>
      </c>
      <c r="D272" s="127">
        <v>80101706</v>
      </c>
      <c r="E272" s="254" t="s">
        <v>732</v>
      </c>
      <c r="F272" s="127" t="s">
        <v>59</v>
      </c>
      <c r="G272" s="257">
        <v>1</v>
      </c>
      <c r="H272" s="257" t="s">
        <v>71</v>
      </c>
      <c r="I272" s="127">
        <v>4</v>
      </c>
      <c r="J272" s="128" t="s">
        <v>126</v>
      </c>
      <c r="K272" s="257" t="s">
        <v>217</v>
      </c>
      <c r="L272" s="257" t="s">
        <v>128</v>
      </c>
      <c r="M272" s="245">
        <v>0</v>
      </c>
      <c r="N272" s="247">
        <v>0</v>
      </c>
      <c r="O272" s="257" t="s">
        <v>64</v>
      </c>
      <c r="P272" s="257" t="s">
        <v>65</v>
      </c>
      <c r="Q272" s="262" t="s">
        <v>276</v>
      </c>
      <c r="R272" s="112">
        <v>1</v>
      </c>
      <c r="S272" s="18"/>
      <c r="T272" s="121"/>
      <c r="U272" s="121"/>
      <c r="V272" s="121"/>
      <c r="W272" s="121"/>
      <c r="X272" s="121"/>
      <c r="Y272" s="124"/>
      <c r="Z272" s="106"/>
      <c r="AA272" s="212"/>
      <c r="AB272" s="121"/>
      <c r="AC272" s="121"/>
      <c r="AD272" s="121"/>
      <c r="AE272" s="121"/>
      <c r="AF272" s="121"/>
      <c r="AG272" s="121"/>
      <c r="AH272" s="121"/>
    </row>
    <row r="273" spans="1:34" ht="272.45" customHeight="1" x14ac:dyDescent="0.35">
      <c r="A273" s="139">
        <v>221</v>
      </c>
      <c r="B273" s="116" t="s">
        <v>320</v>
      </c>
      <c r="C273" s="104" t="s">
        <v>124</v>
      </c>
      <c r="D273" s="104">
        <v>80101706</v>
      </c>
      <c r="E273" s="253" t="s">
        <v>733</v>
      </c>
      <c r="F273" s="104" t="s">
        <v>59</v>
      </c>
      <c r="G273" s="252">
        <v>1</v>
      </c>
      <c r="H273" s="252" t="s">
        <v>105</v>
      </c>
      <c r="I273" s="252">
        <v>6</v>
      </c>
      <c r="J273" s="105" t="s">
        <v>126</v>
      </c>
      <c r="K273" s="252" t="s">
        <v>217</v>
      </c>
      <c r="L273" s="252" t="s">
        <v>128</v>
      </c>
      <c r="M273" s="120">
        <v>31800000</v>
      </c>
      <c r="N273" s="243">
        <v>31800000</v>
      </c>
      <c r="O273" s="252" t="s">
        <v>64</v>
      </c>
      <c r="P273" s="252" t="s">
        <v>65</v>
      </c>
      <c r="Q273" s="259" t="s">
        <v>129</v>
      </c>
      <c r="R273" s="112">
        <v>1</v>
      </c>
      <c r="S273" s="18"/>
      <c r="T273" s="121"/>
      <c r="U273" s="121"/>
      <c r="V273" s="121"/>
      <c r="W273" s="121"/>
      <c r="X273" s="121"/>
      <c r="Y273" s="178">
        <v>31800000</v>
      </c>
      <c r="Z273" s="178">
        <v>-176666</v>
      </c>
      <c r="AA273" s="178">
        <f>Y273+Z273</f>
        <v>31623334</v>
      </c>
      <c r="AB273" s="207"/>
      <c r="AC273" s="207"/>
      <c r="AD273" s="207"/>
      <c r="AE273" s="207"/>
      <c r="AF273" s="207"/>
      <c r="AG273" s="207"/>
      <c r="AH273" s="207"/>
    </row>
    <row r="274" spans="1:34" ht="272.45" customHeight="1" x14ac:dyDescent="0.35">
      <c r="A274" s="139">
        <v>222</v>
      </c>
      <c r="B274" s="116" t="s">
        <v>214</v>
      </c>
      <c r="C274" s="104" t="s">
        <v>359</v>
      </c>
      <c r="D274" s="104">
        <v>80101706</v>
      </c>
      <c r="E274" s="253" t="s">
        <v>734</v>
      </c>
      <c r="F274" s="252" t="s">
        <v>59</v>
      </c>
      <c r="G274" s="252">
        <v>1</v>
      </c>
      <c r="H274" s="252" t="s">
        <v>105</v>
      </c>
      <c r="I274" s="252">
        <v>4</v>
      </c>
      <c r="J274" s="105" t="s">
        <v>126</v>
      </c>
      <c r="K274" s="252" t="s">
        <v>217</v>
      </c>
      <c r="L274" s="252" t="s">
        <v>128</v>
      </c>
      <c r="M274" s="120">
        <v>16946688</v>
      </c>
      <c r="N274" s="243">
        <v>16946688</v>
      </c>
      <c r="O274" s="252" t="s">
        <v>64</v>
      </c>
      <c r="P274" s="252" t="s">
        <v>65</v>
      </c>
      <c r="Q274" s="259" t="s">
        <v>364</v>
      </c>
      <c r="R274" s="112">
        <v>1</v>
      </c>
      <c r="S274" s="18"/>
      <c r="T274" s="121"/>
      <c r="U274" s="121"/>
      <c r="V274" s="121"/>
      <c r="W274" s="121"/>
      <c r="X274" s="121"/>
      <c r="Y274" s="178">
        <v>13698572</v>
      </c>
      <c r="Z274" s="178">
        <v>-706111.2</v>
      </c>
      <c r="AA274" s="178">
        <f>Y274+Z274</f>
        <v>12992460.800000001</v>
      </c>
      <c r="AB274" s="207"/>
      <c r="AC274" s="207"/>
      <c r="AD274" s="207"/>
      <c r="AE274" s="207"/>
      <c r="AF274" s="207"/>
      <c r="AG274" s="207"/>
      <c r="AH274" s="207"/>
    </row>
    <row r="275" spans="1:34" ht="272.45" customHeight="1" x14ac:dyDescent="0.35">
      <c r="A275" s="139">
        <v>223</v>
      </c>
      <c r="B275" s="116" t="s">
        <v>214</v>
      </c>
      <c r="C275" s="104" t="s">
        <v>130</v>
      </c>
      <c r="D275" s="104" t="s">
        <v>735</v>
      </c>
      <c r="E275" s="253" t="s">
        <v>736</v>
      </c>
      <c r="F275" s="252" t="s">
        <v>59</v>
      </c>
      <c r="G275" s="252">
        <v>1</v>
      </c>
      <c r="H275" s="252" t="s">
        <v>60</v>
      </c>
      <c r="I275" s="252">
        <v>5.5</v>
      </c>
      <c r="J275" s="105" t="s">
        <v>126</v>
      </c>
      <c r="K275" s="252" t="s">
        <v>217</v>
      </c>
      <c r="L275" s="252" t="s">
        <v>128</v>
      </c>
      <c r="M275" s="120">
        <v>63550080</v>
      </c>
      <c r="N275" s="243">
        <v>63550080</v>
      </c>
      <c r="O275" s="252" t="s">
        <v>64</v>
      </c>
      <c r="P275" s="252" t="s">
        <v>65</v>
      </c>
      <c r="Q275" s="259" t="s">
        <v>134</v>
      </c>
      <c r="R275" s="112">
        <v>1</v>
      </c>
      <c r="S275" s="18"/>
      <c r="T275" s="121"/>
      <c r="U275" s="121"/>
      <c r="V275" s="121"/>
      <c r="W275" s="121"/>
      <c r="X275" s="121"/>
      <c r="Y275" s="178">
        <v>44499179</v>
      </c>
      <c r="Z275" s="202"/>
      <c r="AA275" s="178">
        <v>44499179</v>
      </c>
      <c r="AB275" s="207"/>
      <c r="AC275" s="207"/>
      <c r="AD275" s="207"/>
      <c r="AE275" s="207"/>
      <c r="AF275" s="207"/>
      <c r="AG275" s="207"/>
      <c r="AH275" s="207"/>
    </row>
    <row r="276" spans="1:34" s="123" customFormat="1" ht="272.45" customHeight="1" x14ac:dyDescent="0.7">
      <c r="A276" s="152">
        <v>224</v>
      </c>
      <c r="B276" s="118" t="s">
        <v>214</v>
      </c>
      <c r="C276" s="127" t="s">
        <v>491</v>
      </c>
      <c r="D276" s="127">
        <v>80101706</v>
      </c>
      <c r="E276" s="254" t="s">
        <v>737</v>
      </c>
      <c r="F276" s="257" t="s">
        <v>59</v>
      </c>
      <c r="G276" s="257">
        <v>1</v>
      </c>
      <c r="H276" s="257" t="s">
        <v>95</v>
      </c>
      <c r="I276" s="257">
        <v>5</v>
      </c>
      <c r="J276" s="128" t="s">
        <v>126</v>
      </c>
      <c r="K276" s="257" t="s">
        <v>217</v>
      </c>
      <c r="L276" s="257" t="s">
        <v>128</v>
      </c>
      <c r="M276" s="245">
        <v>0</v>
      </c>
      <c r="N276" s="247">
        <v>0</v>
      </c>
      <c r="O276" s="257" t="s">
        <v>64</v>
      </c>
      <c r="P276" s="257" t="s">
        <v>65</v>
      </c>
      <c r="Q276" s="262" t="s">
        <v>686</v>
      </c>
      <c r="R276" s="163">
        <v>1</v>
      </c>
      <c r="S276" s="19"/>
      <c r="T276" s="121"/>
      <c r="U276" s="121"/>
      <c r="V276" s="121"/>
      <c r="W276" s="121"/>
      <c r="X276" s="121"/>
      <c r="Y276" s="124"/>
      <c r="Z276" s="106"/>
      <c r="AA276" s="212"/>
      <c r="AB276" s="121"/>
      <c r="AC276" s="121"/>
      <c r="AD276" s="121"/>
      <c r="AE276" s="121"/>
      <c r="AF276" s="121"/>
      <c r="AG276" s="121"/>
      <c r="AH276" s="121"/>
    </row>
    <row r="277" spans="1:34" ht="272.45" customHeight="1" x14ac:dyDescent="0.35">
      <c r="A277" s="139">
        <v>225</v>
      </c>
      <c r="B277" s="116" t="s">
        <v>527</v>
      </c>
      <c r="C277" s="104" t="s">
        <v>528</v>
      </c>
      <c r="D277" s="104">
        <v>80101706</v>
      </c>
      <c r="E277" s="253" t="s">
        <v>738</v>
      </c>
      <c r="F277" s="252" t="s">
        <v>59</v>
      </c>
      <c r="G277" s="252">
        <v>1</v>
      </c>
      <c r="H277" s="252" t="s">
        <v>307</v>
      </c>
      <c r="I277" s="252">
        <v>6</v>
      </c>
      <c r="J277" s="105" t="s">
        <v>126</v>
      </c>
      <c r="K277" s="252" t="s">
        <v>217</v>
      </c>
      <c r="L277" s="252" t="s">
        <v>128</v>
      </c>
      <c r="M277" s="120">
        <v>60000000</v>
      </c>
      <c r="N277" s="120">
        <v>60000000</v>
      </c>
      <c r="O277" s="252" t="s">
        <v>64</v>
      </c>
      <c r="P277" s="252" t="s">
        <v>65</v>
      </c>
      <c r="Q277" s="259" t="s">
        <v>143</v>
      </c>
      <c r="R277" s="112">
        <v>1</v>
      </c>
      <c r="S277" s="18"/>
      <c r="T277" s="185" t="s">
        <v>739</v>
      </c>
      <c r="U277" s="186" t="s">
        <v>740</v>
      </c>
      <c r="V277" s="186">
        <v>45097</v>
      </c>
      <c r="W277" s="186" t="s">
        <v>741</v>
      </c>
      <c r="X277" s="186" t="s">
        <v>311</v>
      </c>
      <c r="Y277" s="178">
        <v>51616789</v>
      </c>
      <c r="Z277" s="204"/>
      <c r="AA277" s="178">
        <v>51616789</v>
      </c>
      <c r="AB277" s="200" t="s">
        <v>742</v>
      </c>
      <c r="AC277" s="188" t="s">
        <v>743</v>
      </c>
      <c r="AD277" s="189" t="s">
        <v>744</v>
      </c>
      <c r="AE277" s="189">
        <v>45098</v>
      </c>
      <c r="AF277" s="190">
        <v>45270</v>
      </c>
      <c r="AG277" s="188" t="s">
        <v>745</v>
      </c>
      <c r="AH277" s="188" t="s">
        <v>746</v>
      </c>
    </row>
    <row r="278" spans="1:34" ht="272.45" customHeight="1" x14ac:dyDescent="0.7">
      <c r="A278" s="152">
        <v>226</v>
      </c>
      <c r="B278" s="118" t="s">
        <v>527</v>
      </c>
      <c r="C278" s="127" t="s">
        <v>747</v>
      </c>
      <c r="D278" s="127">
        <v>80101706</v>
      </c>
      <c r="E278" s="254" t="s">
        <v>748</v>
      </c>
      <c r="F278" s="257" t="s">
        <v>59</v>
      </c>
      <c r="G278" s="257">
        <v>1</v>
      </c>
      <c r="H278" s="257" t="s">
        <v>60</v>
      </c>
      <c r="I278" s="257">
        <v>5.5</v>
      </c>
      <c r="J278" s="128" t="s">
        <v>126</v>
      </c>
      <c r="K278" s="257" t="s">
        <v>217</v>
      </c>
      <c r="L278" s="257" t="s">
        <v>128</v>
      </c>
      <c r="M278" s="245">
        <v>0</v>
      </c>
      <c r="N278" s="247">
        <v>0</v>
      </c>
      <c r="O278" s="257" t="s">
        <v>64</v>
      </c>
      <c r="P278" s="257" t="s">
        <v>65</v>
      </c>
      <c r="Q278" s="262" t="s">
        <v>143</v>
      </c>
      <c r="R278" s="164">
        <v>1</v>
      </c>
      <c r="S278" s="18"/>
      <c r="T278" s="121"/>
      <c r="U278" s="121"/>
      <c r="V278" s="121"/>
      <c r="W278" s="121"/>
      <c r="X278" s="121"/>
      <c r="Y278" s="124"/>
      <c r="Z278" s="106"/>
      <c r="AA278" s="212"/>
      <c r="AB278" s="121"/>
      <c r="AC278" s="121"/>
      <c r="AD278" s="121"/>
      <c r="AE278" s="121"/>
      <c r="AF278" s="121"/>
      <c r="AG278" s="121"/>
      <c r="AH278" s="121"/>
    </row>
    <row r="279" spans="1:34" ht="272.45" customHeight="1" x14ac:dyDescent="0.35">
      <c r="A279" s="139">
        <v>227</v>
      </c>
      <c r="B279" s="116" t="s">
        <v>214</v>
      </c>
      <c r="C279" s="104" t="s">
        <v>124</v>
      </c>
      <c r="D279" s="104">
        <v>80101706</v>
      </c>
      <c r="E279" s="253" t="s">
        <v>749</v>
      </c>
      <c r="F279" s="252" t="s">
        <v>59</v>
      </c>
      <c r="G279" s="252">
        <v>1</v>
      </c>
      <c r="H279" s="252" t="s">
        <v>60</v>
      </c>
      <c r="I279" s="252">
        <v>5.5</v>
      </c>
      <c r="J279" s="105" t="s">
        <v>126</v>
      </c>
      <c r="K279" s="252" t="s">
        <v>217</v>
      </c>
      <c r="L279" s="252" t="s">
        <v>128</v>
      </c>
      <c r="M279" s="120">
        <v>51313159.039999999</v>
      </c>
      <c r="N279" s="120">
        <v>51313159.039999999</v>
      </c>
      <c r="O279" s="252" t="s">
        <v>64</v>
      </c>
      <c r="P279" s="252" t="s">
        <v>65</v>
      </c>
      <c r="Q279" s="259" t="s">
        <v>129</v>
      </c>
      <c r="R279" s="112">
        <v>1</v>
      </c>
      <c r="S279" s="18"/>
      <c r="T279" s="185" t="s">
        <v>750</v>
      </c>
      <c r="U279" s="186" t="s">
        <v>751</v>
      </c>
      <c r="V279" s="186">
        <v>45105</v>
      </c>
      <c r="W279" s="186" t="s">
        <v>752</v>
      </c>
      <c r="X279" s="186" t="s">
        <v>311</v>
      </c>
      <c r="Y279" s="178">
        <v>51313159</v>
      </c>
      <c r="Z279" s="204"/>
      <c r="AA279" s="178">
        <v>51313159</v>
      </c>
      <c r="AB279" s="200" t="s">
        <v>753</v>
      </c>
      <c r="AC279" s="188" t="s">
        <v>754</v>
      </c>
      <c r="AD279" s="189" t="s">
        <v>755</v>
      </c>
      <c r="AE279" s="189">
        <v>45107</v>
      </c>
      <c r="AF279" s="190">
        <v>45275</v>
      </c>
      <c r="AG279" s="188" t="s">
        <v>469</v>
      </c>
      <c r="AH279" s="188" t="s">
        <v>470</v>
      </c>
    </row>
    <row r="280" spans="1:34" ht="272.45" customHeight="1" x14ac:dyDescent="0.35">
      <c r="A280" s="139">
        <v>228</v>
      </c>
      <c r="B280" s="116" t="s">
        <v>710</v>
      </c>
      <c r="C280" s="104" t="s">
        <v>252</v>
      </c>
      <c r="D280" s="104">
        <v>80101706</v>
      </c>
      <c r="E280" s="253" t="s">
        <v>756</v>
      </c>
      <c r="F280" s="252" t="s">
        <v>59</v>
      </c>
      <c r="G280" s="252">
        <v>1</v>
      </c>
      <c r="H280" s="252" t="s">
        <v>60</v>
      </c>
      <c r="I280" s="252">
        <v>5.5</v>
      </c>
      <c r="J280" s="105" t="s">
        <v>126</v>
      </c>
      <c r="K280" s="252" t="s">
        <v>217</v>
      </c>
      <c r="L280" s="252" t="s">
        <v>128</v>
      </c>
      <c r="M280" s="120">
        <v>42816862</v>
      </c>
      <c r="N280" s="120">
        <v>42816862</v>
      </c>
      <c r="O280" s="252" t="s">
        <v>64</v>
      </c>
      <c r="P280" s="252" t="s">
        <v>65</v>
      </c>
      <c r="Q280" s="259" t="s">
        <v>143</v>
      </c>
      <c r="R280" s="112">
        <v>1</v>
      </c>
      <c r="S280" s="18"/>
      <c r="T280" s="185" t="s">
        <v>757</v>
      </c>
      <c r="U280" s="186" t="s">
        <v>758</v>
      </c>
      <c r="V280" s="186">
        <v>45107</v>
      </c>
      <c r="W280" s="186" t="s">
        <v>759</v>
      </c>
      <c r="X280" s="186" t="s">
        <v>311</v>
      </c>
      <c r="Y280" s="178">
        <v>42816862</v>
      </c>
      <c r="Z280" s="202"/>
      <c r="AA280" s="178">
        <v>42816862</v>
      </c>
      <c r="AB280" s="200" t="s">
        <v>760</v>
      </c>
      <c r="AC280" s="188" t="s">
        <v>761</v>
      </c>
      <c r="AD280" s="189" t="s">
        <v>762</v>
      </c>
      <c r="AE280" s="189">
        <v>45108</v>
      </c>
      <c r="AF280" s="190">
        <v>45275</v>
      </c>
      <c r="AG280" s="188" t="s">
        <v>763</v>
      </c>
      <c r="AH280" s="188" t="s">
        <v>238</v>
      </c>
    </row>
    <row r="281" spans="1:34" ht="272.45" customHeight="1" x14ac:dyDescent="0.35">
      <c r="A281" s="139">
        <v>229</v>
      </c>
      <c r="B281" s="116" t="s">
        <v>710</v>
      </c>
      <c r="C281" s="104" t="s">
        <v>252</v>
      </c>
      <c r="D281" s="104">
        <v>80101706</v>
      </c>
      <c r="E281" s="253" t="s">
        <v>764</v>
      </c>
      <c r="F281" s="252" t="s">
        <v>59</v>
      </c>
      <c r="G281" s="252">
        <v>1</v>
      </c>
      <c r="H281" s="252" t="s">
        <v>105</v>
      </c>
      <c r="I281" s="252">
        <v>10.5</v>
      </c>
      <c r="J281" s="105" t="s">
        <v>126</v>
      </c>
      <c r="K281" s="252" t="s">
        <v>217</v>
      </c>
      <c r="L281" s="252" t="s">
        <v>128</v>
      </c>
      <c r="M281" s="120">
        <v>102315633</v>
      </c>
      <c r="N281" s="243">
        <v>102315633</v>
      </c>
      <c r="O281" s="252" t="s">
        <v>64</v>
      </c>
      <c r="P281" s="252" t="s">
        <v>65</v>
      </c>
      <c r="Q281" s="259" t="s">
        <v>240</v>
      </c>
      <c r="R281" s="112">
        <v>1</v>
      </c>
      <c r="S281" s="18"/>
      <c r="T281" s="185" t="s">
        <v>765</v>
      </c>
      <c r="U281" s="186" t="s">
        <v>766</v>
      </c>
      <c r="V281" s="186">
        <v>45009</v>
      </c>
      <c r="W281" s="186" t="s">
        <v>767</v>
      </c>
      <c r="X281" s="186" t="s">
        <v>311</v>
      </c>
      <c r="Y281" s="178">
        <v>85100622</v>
      </c>
      <c r="Z281" s="178">
        <v>-64637495</v>
      </c>
      <c r="AA281" s="178">
        <f>Y281+Z281</f>
        <v>20463127</v>
      </c>
      <c r="AB281" s="200" t="s">
        <v>768</v>
      </c>
      <c r="AC281" s="188" t="s">
        <v>769</v>
      </c>
      <c r="AD281" s="189" t="s">
        <v>287</v>
      </c>
      <c r="AE281" s="189">
        <v>45013</v>
      </c>
      <c r="AF281" s="190">
        <v>45278</v>
      </c>
      <c r="AG281" s="188" t="s">
        <v>257</v>
      </c>
      <c r="AH281" s="188" t="s">
        <v>238</v>
      </c>
    </row>
    <row r="282" spans="1:34" ht="272.45" customHeight="1" x14ac:dyDescent="0.35">
      <c r="A282" s="139">
        <v>230</v>
      </c>
      <c r="B282" s="116" t="s">
        <v>710</v>
      </c>
      <c r="C282" s="104" t="s">
        <v>252</v>
      </c>
      <c r="D282" s="104">
        <v>80101706</v>
      </c>
      <c r="E282" s="253" t="s">
        <v>770</v>
      </c>
      <c r="F282" s="252" t="s">
        <v>59</v>
      </c>
      <c r="G282" s="252">
        <v>1</v>
      </c>
      <c r="H282" s="252" t="s">
        <v>105</v>
      </c>
      <c r="I282" s="252">
        <v>10.5</v>
      </c>
      <c r="J282" s="105" t="s">
        <v>126</v>
      </c>
      <c r="K282" s="252" t="s">
        <v>217</v>
      </c>
      <c r="L282" s="252" t="s">
        <v>128</v>
      </c>
      <c r="M282" s="120">
        <v>81741290.399999991</v>
      </c>
      <c r="N282" s="243">
        <v>81741290.399999991</v>
      </c>
      <c r="O282" s="252" t="s">
        <v>64</v>
      </c>
      <c r="P282" s="252" t="s">
        <v>65</v>
      </c>
      <c r="Q282" s="259" t="s">
        <v>240</v>
      </c>
      <c r="R282" s="112">
        <v>1</v>
      </c>
      <c r="S282" s="18"/>
      <c r="T282" s="185" t="s">
        <v>771</v>
      </c>
      <c r="U282" s="186" t="s">
        <v>772</v>
      </c>
      <c r="V282" s="186">
        <v>45009</v>
      </c>
      <c r="W282" s="186" t="s">
        <v>773</v>
      </c>
      <c r="X282" s="186" t="s">
        <v>311</v>
      </c>
      <c r="Y282" s="178">
        <v>68506980</v>
      </c>
      <c r="Z282" s="178">
        <v>-52158724</v>
      </c>
      <c r="AA282" s="178">
        <f>Y282+Z282</f>
        <v>16348256</v>
      </c>
      <c r="AB282" s="200" t="s">
        <v>774</v>
      </c>
      <c r="AC282" s="188" t="s">
        <v>775</v>
      </c>
      <c r="AD282" s="189" t="s">
        <v>776</v>
      </c>
      <c r="AE282" s="189">
        <v>45012</v>
      </c>
      <c r="AF282" s="190">
        <v>45280</v>
      </c>
      <c r="AG282" s="188" t="s">
        <v>257</v>
      </c>
      <c r="AH282" s="188" t="s">
        <v>238</v>
      </c>
    </row>
    <row r="283" spans="1:34" ht="272.45" customHeight="1" x14ac:dyDescent="0.7">
      <c r="A283" s="152">
        <v>231</v>
      </c>
      <c r="B283" s="118" t="s">
        <v>710</v>
      </c>
      <c r="C283" s="127" t="s">
        <v>252</v>
      </c>
      <c r="D283" s="127">
        <v>80101706</v>
      </c>
      <c r="E283" s="254" t="s">
        <v>777</v>
      </c>
      <c r="F283" s="257" t="s">
        <v>59</v>
      </c>
      <c r="G283" s="257">
        <v>1</v>
      </c>
      <c r="H283" s="257" t="s">
        <v>71</v>
      </c>
      <c r="I283" s="257">
        <v>4</v>
      </c>
      <c r="J283" s="128" t="s">
        <v>126</v>
      </c>
      <c r="K283" s="257" t="s">
        <v>217</v>
      </c>
      <c r="L283" s="257" t="s">
        <v>128</v>
      </c>
      <c r="M283" s="245">
        <v>0</v>
      </c>
      <c r="N283" s="247">
        <v>0</v>
      </c>
      <c r="O283" s="257" t="s">
        <v>64</v>
      </c>
      <c r="P283" s="257" t="s">
        <v>65</v>
      </c>
      <c r="Q283" s="262" t="s">
        <v>240</v>
      </c>
      <c r="R283" s="112">
        <v>1</v>
      </c>
      <c r="S283" s="18"/>
      <c r="T283" s="121"/>
      <c r="U283" s="121"/>
      <c r="V283" s="121"/>
      <c r="W283" s="121"/>
      <c r="X283" s="121"/>
      <c r="Y283" s="124"/>
      <c r="Z283" s="106"/>
      <c r="AA283" s="212"/>
      <c r="AB283" s="121"/>
      <c r="AC283" s="121"/>
      <c r="AD283" s="121"/>
      <c r="AE283" s="121"/>
      <c r="AF283" s="121"/>
      <c r="AG283" s="121"/>
      <c r="AH283" s="121"/>
    </row>
    <row r="284" spans="1:34" ht="272.45" customHeight="1" x14ac:dyDescent="0.7">
      <c r="A284" s="152">
        <v>232</v>
      </c>
      <c r="B284" s="118" t="s">
        <v>710</v>
      </c>
      <c r="C284" s="127" t="s">
        <v>252</v>
      </c>
      <c r="D284" s="127">
        <v>80101706</v>
      </c>
      <c r="E284" s="254" t="s">
        <v>778</v>
      </c>
      <c r="F284" s="257" t="s">
        <v>59</v>
      </c>
      <c r="G284" s="257">
        <v>1</v>
      </c>
      <c r="H284" s="257" t="s">
        <v>71</v>
      </c>
      <c r="I284" s="257">
        <v>4</v>
      </c>
      <c r="J284" s="128" t="s">
        <v>126</v>
      </c>
      <c r="K284" s="257" t="s">
        <v>217</v>
      </c>
      <c r="L284" s="257" t="s">
        <v>128</v>
      </c>
      <c r="M284" s="245">
        <v>0</v>
      </c>
      <c r="N284" s="247">
        <v>0</v>
      </c>
      <c r="O284" s="257" t="s">
        <v>64</v>
      </c>
      <c r="P284" s="257" t="s">
        <v>65</v>
      </c>
      <c r="Q284" s="262" t="s">
        <v>240</v>
      </c>
      <c r="R284" s="112">
        <v>1</v>
      </c>
      <c r="S284" s="18"/>
      <c r="T284" s="121"/>
      <c r="U284" s="121"/>
      <c r="V284" s="121"/>
      <c r="W284" s="121"/>
      <c r="X284" s="121"/>
      <c r="Y284" s="124"/>
      <c r="Z284" s="106"/>
      <c r="AA284" s="212"/>
      <c r="AB284" s="121"/>
      <c r="AC284" s="121"/>
      <c r="AD284" s="121"/>
      <c r="AE284" s="121"/>
      <c r="AF284" s="121"/>
      <c r="AG284" s="121"/>
      <c r="AH284" s="121"/>
    </row>
    <row r="285" spans="1:34" ht="272.45" customHeight="1" x14ac:dyDescent="0.7">
      <c r="A285" s="152">
        <v>233</v>
      </c>
      <c r="B285" s="118" t="s">
        <v>710</v>
      </c>
      <c r="C285" s="127" t="s">
        <v>252</v>
      </c>
      <c r="D285" s="127">
        <v>80101706</v>
      </c>
      <c r="E285" s="254" t="s">
        <v>779</v>
      </c>
      <c r="F285" s="257" t="s">
        <v>59</v>
      </c>
      <c r="G285" s="257">
        <v>1</v>
      </c>
      <c r="H285" s="257" t="s">
        <v>71</v>
      </c>
      <c r="I285" s="257">
        <v>4</v>
      </c>
      <c r="J285" s="128" t="s">
        <v>126</v>
      </c>
      <c r="K285" s="257" t="s">
        <v>217</v>
      </c>
      <c r="L285" s="257" t="s">
        <v>128</v>
      </c>
      <c r="M285" s="245">
        <v>0</v>
      </c>
      <c r="N285" s="247">
        <v>0</v>
      </c>
      <c r="O285" s="257" t="s">
        <v>64</v>
      </c>
      <c r="P285" s="257" t="s">
        <v>65</v>
      </c>
      <c r="Q285" s="262" t="s">
        <v>240</v>
      </c>
      <c r="R285" s="112">
        <v>1</v>
      </c>
      <c r="S285" s="18"/>
      <c r="T285" s="121"/>
      <c r="U285" s="121"/>
      <c r="V285" s="121"/>
      <c r="W285" s="121"/>
      <c r="X285" s="121"/>
      <c r="Y285" s="124"/>
      <c r="Z285" s="106"/>
      <c r="AA285" s="213"/>
      <c r="AB285" s="121"/>
      <c r="AC285" s="121"/>
      <c r="AD285" s="121"/>
      <c r="AE285" s="121"/>
      <c r="AF285" s="121"/>
      <c r="AG285" s="121"/>
      <c r="AH285" s="121"/>
    </row>
    <row r="286" spans="1:34" ht="272.45" customHeight="1" x14ac:dyDescent="0.35">
      <c r="A286" s="139">
        <v>234</v>
      </c>
      <c r="B286" s="116" t="s">
        <v>710</v>
      </c>
      <c r="C286" s="104" t="s">
        <v>252</v>
      </c>
      <c r="D286" s="104">
        <v>80101706</v>
      </c>
      <c r="E286" s="253" t="s">
        <v>780</v>
      </c>
      <c r="F286" s="252" t="s">
        <v>59</v>
      </c>
      <c r="G286" s="252">
        <v>1</v>
      </c>
      <c r="H286" s="252" t="s">
        <v>307</v>
      </c>
      <c r="I286" s="252">
        <v>6</v>
      </c>
      <c r="J286" s="105" t="s">
        <v>126</v>
      </c>
      <c r="K286" s="252" t="s">
        <v>217</v>
      </c>
      <c r="L286" s="252" t="s">
        <v>128</v>
      </c>
      <c r="M286" s="120">
        <v>60372576</v>
      </c>
      <c r="N286" s="120">
        <v>60372576</v>
      </c>
      <c r="O286" s="252" t="s">
        <v>64</v>
      </c>
      <c r="P286" s="252" t="s">
        <v>65</v>
      </c>
      <c r="Q286" s="259" t="s">
        <v>143</v>
      </c>
      <c r="R286" s="112">
        <v>1</v>
      </c>
      <c r="S286" s="18"/>
      <c r="T286" s="185" t="s">
        <v>781</v>
      </c>
      <c r="U286" s="186" t="s">
        <v>782</v>
      </c>
      <c r="V286" s="186">
        <v>45091</v>
      </c>
      <c r="W286" s="186" t="s">
        <v>783</v>
      </c>
      <c r="X286" s="186" t="s">
        <v>311</v>
      </c>
      <c r="Y286" s="178">
        <v>55563924</v>
      </c>
      <c r="Z286" s="204"/>
      <c r="AA286" s="178">
        <v>55563924</v>
      </c>
      <c r="AB286" s="200" t="s">
        <v>784</v>
      </c>
      <c r="AC286" s="188" t="s">
        <v>785</v>
      </c>
      <c r="AD286" s="188" t="s">
        <v>786</v>
      </c>
      <c r="AE286" s="189">
        <v>45093</v>
      </c>
      <c r="AF286" s="190">
        <v>45275</v>
      </c>
      <c r="AG286" s="188" t="s">
        <v>787</v>
      </c>
      <c r="AH286" s="188" t="s">
        <v>238</v>
      </c>
    </row>
    <row r="287" spans="1:34" ht="272.45" customHeight="1" x14ac:dyDescent="0.35">
      <c r="A287" s="139">
        <v>235</v>
      </c>
      <c r="B287" s="116" t="s">
        <v>710</v>
      </c>
      <c r="C287" s="104" t="s">
        <v>252</v>
      </c>
      <c r="D287" s="104">
        <v>80101706</v>
      </c>
      <c r="E287" s="253" t="s">
        <v>788</v>
      </c>
      <c r="F287" s="252" t="s">
        <v>59</v>
      </c>
      <c r="G287" s="252">
        <v>1</v>
      </c>
      <c r="H287" s="252" t="s">
        <v>307</v>
      </c>
      <c r="I287" s="252">
        <v>6</v>
      </c>
      <c r="J287" s="105" t="s">
        <v>126</v>
      </c>
      <c r="K287" s="252" t="s">
        <v>217</v>
      </c>
      <c r="L287" s="252" t="s">
        <v>128</v>
      </c>
      <c r="M287" s="120">
        <v>60372576</v>
      </c>
      <c r="N287" s="120">
        <v>60372576</v>
      </c>
      <c r="O287" s="252" t="s">
        <v>64</v>
      </c>
      <c r="P287" s="252" t="s">
        <v>65</v>
      </c>
      <c r="Q287" s="259" t="s">
        <v>143</v>
      </c>
      <c r="R287" s="112">
        <v>1</v>
      </c>
      <c r="S287" s="18"/>
      <c r="T287" s="185" t="s">
        <v>789</v>
      </c>
      <c r="U287" s="186" t="s">
        <v>790</v>
      </c>
      <c r="V287" s="186">
        <v>45091</v>
      </c>
      <c r="W287" s="186" t="s">
        <v>783</v>
      </c>
      <c r="X287" s="186" t="s">
        <v>311</v>
      </c>
      <c r="Y287" s="178">
        <v>55563924</v>
      </c>
      <c r="Z287" s="204"/>
      <c r="AA287" s="178">
        <v>55563924</v>
      </c>
      <c r="AB287" s="200" t="s">
        <v>784</v>
      </c>
      <c r="AC287" s="188" t="s">
        <v>791</v>
      </c>
      <c r="AD287" s="188" t="s">
        <v>786</v>
      </c>
      <c r="AE287" s="189">
        <v>45093</v>
      </c>
      <c r="AF287" s="190">
        <v>45275</v>
      </c>
      <c r="AG287" s="188" t="s">
        <v>787</v>
      </c>
      <c r="AH287" s="188" t="s">
        <v>238</v>
      </c>
    </row>
    <row r="288" spans="1:34" ht="272.45" customHeight="1" x14ac:dyDescent="0.7">
      <c r="A288" s="152">
        <v>236</v>
      </c>
      <c r="B288" s="118" t="s">
        <v>710</v>
      </c>
      <c r="C288" s="127" t="s">
        <v>252</v>
      </c>
      <c r="D288" s="127">
        <v>80101706</v>
      </c>
      <c r="E288" s="254" t="s">
        <v>792</v>
      </c>
      <c r="F288" s="257" t="s">
        <v>59</v>
      </c>
      <c r="G288" s="257">
        <v>1</v>
      </c>
      <c r="H288" s="257" t="s">
        <v>71</v>
      </c>
      <c r="I288" s="257">
        <v>4</v>
      </c>
      <c r="J288" s="128" t="s">
        <v>126</v>
      </c>
      <c r="K288" s="257" t="s">
        <v>217</v>
      </c>
      <c r="L288" s="257" t="s">
        <v>128</v>
      </c>
      <c r="M288" s="245">
        <v>0</v>
      </c>
      <c r="N288" s="247">
        <v>0</v>
      </c>
      <c r="O288" s="257" t="s">
        <v>64</v>
      </c>
      <c r="P288" s="257" t="s">
        <v>65</v>
      </c>
      <c r="Q288" s="262" t="s">
        <v>240</v>
      </c>
      <c r="R288" s="112">
        <v>1</v>
      </c>
      <c r="S288" s="18"/>
      <c r="T288" s="121"/>
      <c r="U288" s="121"/>
      <c r="V288" s="121"/>
      <c r="W288" s="121"/>
      <c r="X288" s="121"/>
      <c r="Y288" s="124"/>
      <c r="Z288" s="106"/>
      <c r="AA288" s="212"/>
      <c r="AB288" s="121"/>
      <c r="AC288" s="121"/>
      <c r="AD288" s="121"/>
      <c r="AE288" s="121"/>
      <c r="AF288" s="121"/>
      <c r="AG288" s="121"/>
      <c r="AH288" s="121"/>
    </row>
    <row r="289" spans="1:34" ht="272.45" customHeight="1" x14ac:dyDescent="0.7">
      <c r="A289" s="152">
        <v>237</v>
      </c>
      <c r="B289" s="118" t="s">
        <v>710</v>
      </c>
      <c r="C289" s="127" t="s">
        <v>252</v>
      </c>
      <c r="D289" s="127">
        <v>80101706</v>
      </c>
      <c r="E289" s="254" t="s">
        <v>793</v>
      </c>
      <c r="F289" s="257" t="s">
        <v>59</v>
      </c>
      <c r="G289" s="257">
        <v>1</v>
      </c>
      <c r="H289" s="257" t="s">
        <v>71</v>
      </c>
      <c r="I289" s="257">
        <v>4</v>
      </c>
      <c r="J289" s="128" t="s">
        <v>126</v>
      </c>
      <c r="K289" s="257" t="s">
        <v>217</v>
      </c>
      <c r="L289" s="257" t="s">
        <v>128</v>
      </c>
      <c r="M289" s="245">
        <v>0</v>
      </c>
      <c r="N289" s="247">
        <v>0</v>
      </c>
      <c r="O289" s="257" t="s">
        <v>64</v>
      </c>
      <c r="P289" s="257" t="s">
        <v>65</v>
      </c>
      <c r="Q289" s="262" t="s">
        <v>240</v>
      </c>
      <c r="R289" s="112">
        <v>1</v>
      </c>
      <c r="S289" s="18"/>
      <c r="T289" s="121"/>
      <c r="U289" s="121"/>
      <c r="V289" s="121"/>
      <c r="W289" s="121"/>
      <c r="X289" s="121"/>
      <c r="Y289" s="124"/>
      <c r="Z289" s="106"/>
      <c r="AA289" s="212"/>
      <c r="AB289" s="121"/>
      <c r="AC289" s="121"/>
      <c r="AD289" s="121"/>
      <c r="AE289" s="121"/>
      <c r="AF289" s="121"/>
      <c r="AG289" s="121"/>
      <c r="AH289" s="121"/>
    </row>
    <row r="290" spans="1:34" ht="272.45" customHeight="1" x14ac:dyDescent="0.7">
      <c r="A290" s="152">
        <v>238</v>
      </c>
      <c r="B290" s="118" t="s">
        <v>710</v>
      </c>
      <c r="C290" s="127" t="s">
        <v>252</v>
      </c>
      <c r="D290" s="127">
        <v>80101706</v>
      </c>
      <c r="E290" s="254" t="s">
        <v>794</v>
      </c>
      <c r="F290" s="257" t="s">
        <v>59</v>
      </c>
      <c r="G290" s="257">
        <v>1</v>
      </c>
      <c r="H290" s="257" t="s">
        <v>71</v>
      </c>
      <c r="I290" s="257">
        <v>4</v>
      </c>
      <c r="J290" s="128" t="s">
        <v>126</v>
      </c>
      <c r="K290" s="257" t="s">
        <v>217</v>
      </c>
      <c r="L290" s="257" t="s">
        <v>128</v>
      </c>
      <c r="M290" s="245">
        <v>0</v>
      </c>
      <c r="N290" s="247">
        <v>0</v>
      </c>
      <c r="O290" s="257" t="s">
        <v>64</v>
      </c>
      <c r="P290" s="257" t="s">
        <v>65</v>
      </c>
      <c r="Q290" s="262" t="s">
        <v>240</v>
      </c>
      <c r="R290" s="112">
        <v>1</v>
      </c>
      <c r="S290" s="18"/>
      <c r="T290" s="121"/>
      <c r="U290" s="121"/>
      <c r="V290" s="121"/>
      <c r="W290" s="121"/>
      <c r="X290" s="121"/>
      <c r="Y290" s="124"/>
      <c r="Z290" s="106"/>
      <c r="AA290" s="212"/>
      <c r="AB290" s="121"/>
      <c r="AC290" s="121"/>
      <c r="AD290" s="121"/>
      <c r="AE290" s="121"/>
      <c r="AF290" s="121"/>
      <c r="AG290" s="121"/>
      <c r="AH290" s="121"/>
    </row>
    <row r="291" spans="1:34" ht="272.45" customHeight="1" x14ac:dyDescent="0.7">
      <c r="A291" s="152">
        <v>239</v>
      </c>
      <c r="B291" s="118" t="s">
        <v>710</v>
      </c>
      <c r="C291" s="127" t="s">
        <v>252</v>
      </c>
      <c r="D291" s="127">
        <v>80101706</v>
      </c>
      <c r="E291" s="254" t="s">
        <v>795</v>
      </c>
      <c r="F291" s="257" t="s">
        <v>59</v>
      </c>
      <c r="G291" s="257">
        <v>1</v>
      </c>
      <c r="H291" s="257" t="s">
        <v>71</v>
      </c>
      <c r="I291" s="257">
        <v>4</v>
      </c>
      <c r="J291" s="128" t="s">
        <v>126</v>
      </c>
      <c r="K291" s="257" t="s">
        <v>217</v>
      </c>
      <c r="L291" s="257" t="s">
        <v>128</v>
      </c>
      <c r="M291" s="245">
        <v>0</v>
      </c>
      <c r="N291" s="247">
        <v>0</v>
      </c>
      <c r="O291" s="257" t="s">
        <v>64</v>
      </c>
      <c r="P291" s="257" t="s">
        <v>65</v>
      </c>
      <c r="Q291" s="262" t="s">
        <v>240</v>
      </c>
      <c r="R291" s="112">
        <v>1</v>
      </c>
      <c r="S291" s="18"/>
      <c r="T291" s="121"/>
      <c r="U291" s="121"/>
      <c r="V291" s="121"/>
      <c r="W291" s="121"/>
      <c r="X291" s="121"/>
      <c r="Y291" s="124"/>
      <c r="Z291" s="106"/>
      <c r="AA291" s="212"/>
      <c r="AB291" s="121"/>
      <c r="AC291" s="121"/>
      <c r="AD291" s="121"/>
      <c r="AE291" s="121"/>
      <c r="AF291" s="121"/>
      <c r="AG291" s="121"/>
      <c r="AH291" s="121"/>
    </row>
    <row r="292" spans="1:34" ht="272.45" customHeight="1" x14ac:dyDescent="0.7">
      <c r="A292" s="152">
        <v>240</v>
      </c>
      <c r="B292" s="118" t="s">
        <v>710</v>
      </c>
      <c r="C292" s="127" t="s">
        <v>252</v>
      </c>
      <c r="D292" s="127">
        <v>80101706</v>
      </c>
      <c r="E292" s="254" t="s">
        <v>796</v>
      </c>
      <c r="F292" s="257" t="s">
        <v>59</v>
      </c>
      <c r="G292" s="257">
        <v>1</v>
      </c>
      <c r="H292" s="257" t="s">
        <v>71</v>
      </c>
      <c r="I292" s="257">
        <v>4</v>
      </c>
      <c r="J292" s="128" t="s">
        <v>126</v>
      </c>
      <c r="K292" s="257" t="s">
        <v>217</v>
      </c>
      <c r="L292" s="257" t="s">
        <v>128</v>
      </c>
      <c r="M292" s="245">
        <v>0</v>
      </c>
      <c r="N292" s="247">
        <v>0</v>
      </c>
      <c r="O292" s="257" t="s">
        <v>64</v>
      </c>
      <c r="P292" s="257" t="s">
        <v>65</v>
      </c>
      <c r="Q292" s="262" t="s">
        <v>240</v>
      </c>
      <c r="R292" s="112">
        <v>1</v>
      </c>
      <c r="S292" s="18"/>
      <c r="T292" s="121"/>
      <c r="U292" s="121"/>
      <c r="V292" s="121"/>
      <c r="W292" s="121"/>
      <c r="X292" s="121"/>
      <c r="Y292" s="124"/>
      <c r="Z292" s="106"/>
      <c r="AA292" s="212"/>
      <c r="AB292" s="121"/>
      <c r="AC292" s="121"/>
      <c r="AD292" s="121"/>
      <c r="AE292" s="121"/>
      <c r="AF292" s="121"/>
      <c r="AG292" s="121"/>
      <c r="AH292" s="121"/>
    </row>
    <row r="293" spans="1:34" ht="272.45" customHeight="1" x14ac:dyDescent="0.7">
      <c r="A293" s="152">
        <v>241</v>
      </c>
      <c r="B293" s="118" t="s">
        <v>710</v>
      </c>
      <c r="C293" s="127" t="s">
        <v>252</v>
      </c>
      <c r="D293" s="127">
        <v>80101706</v>
      </c>
      <c r="E293" s="254" t="s">
        <v>797</v>
      </c>
      <c r="F293" s="257" t="s">
        <v>59</v>
      </c>
      <c r="G293" s="257">
        <v>1</v>
      </c>
      <c r="H293" s="257" t="s">
        <v>71</v>
      </c>
      <c r="I293" s="257">
        <v>4</v>
      </c>
      <c r="J293" s="128" t="s">
        <v>126</v>
      </c>
      <c r="K293" s="257" t="s">
        <v>217</v>
      </c>
      <c r="L293" s="257" t="s">
        <v>128</v>
      </c>
      <c r="M293" s="245">
        <v>0</v>
      </c>
      <c r="N293" s="247">
        <v>0</v>
      </c>
      <c r="O293" s="257" t="s">
        <v>64</v>
      </c>
      <c r="P293" s="257" t="s">
        <v>65</v>
      </c>
      <c r="Q293" s="262" t="s">
        <v>240</v>
      </c>
      <c r="R293" s="112">
        <v>1</v>
      </c>
      <c r="S293" s="18"/>
      <c r="T293" s="121"/>
      <c r="U293" s="121"/>
      <c r="V293" s="121"/>
      <c r="W293" s="121"/>
      <c r="X293" s="121"/>
      <c r="Y293" s="124"/>
      <c r="Z293" s="106"/>
      <c r="AA293" s="212"/>
      <c r="AB293" s="121"/>
      <c r="AC293" s="121"/>
      <c r="AD293" s="121"/>
      <c r="AE293" s="121"/>
      <c r="AF293" s="121"/>
      <c r="AG293" s="121"/>
      <c r="AH293" s="121"/>
    </row>
    <row r="294" spans="1:34" ht="272.45" customHeight="1" x14ac:dyDescent="0.7">
      <c r="A294" s="152">
        <v>242</v>
      </c>
      <c r="B294" s="118" t="s">
        <v>710</v>
      </c>
      <c r="C294" s="127" t="s">
        <v>252</v>
      </c>
      <c r="D294" s="127">
        <v>80101706</v>
      </c>
      <c r="E294" s="254" t="s">
        <v>798</v>
      </c>
      <c r="F294" s="257" t="s">
        <v>59</v>
      </c>
      <c r="G294" s="257">
        <v>1</v>
      </c>
      <c r="H294" s="257" t="s">
        <v>71</v>
      </c>
      <c r="I294" s="257">
        <v>4</v>
      </c>
      <c r="J294" s="128" t="s">
        <v>126</v>
      </c>
      <c r="K294" s="257" t="s">
        <v>217</v>
      </c>
      <c r="L294" s="257" t="s">
        <v>128</v>
      </c>
      <c r="M294" s="245">
        <v>0</v>
      </c>
      <c r="N294" s="247">
        <v>0</v>
      </c>
      <c r="O294" s="257" t="s">
        <v>64</v>
      </c>
      <c r="P294" s="257" t="s">
        <v>65</v>
      </c>
      <c r="Q294" s="262" t="s">
        <v>240</v>
      </c>
      <c r="R294" s="112">
        <v>1</v>
      </c>
      <c r="S294" s="18"/>
      <c r="T294" s="121"/>
      <c r="U294" s="121"/>
      <c r="V294" s="121"/>
      <c r="W294" s="121"/>
      <c r="X294" s="121"/>
      <c r="Y294" s="124"/>
      <c r="Z294" s="106"/>
      <c r="AA294" s="212"/>
      <c r="AB294" s="121"/>
      <c r="AC294" s="121"/>
      <c r="AD294" s="121"/>
      <c r="AE294" s="121"/>
      <c r="AF294" s="121"/>
      <c r="AG294" s="121"/>
      <c r="AH294" s="121"/>
    </row>
    <row r="295" spans="1:34" ht="272.45" customHeight="1" x14ac:dyDescent="0.7">
      <c r="A295" s="152">
        <v>243</v>
      </c>
      <c r="B295" s="118" t="s">
        <v>710</v>
      </c>
      <c r="C295" s="127" t="s">
        <v>252</v>
      </c>
      <c r="D295" s="127">
        <v>80101706</v>
      </c>
      <c r="E295" s="254" t="s">
        <v>799</v>
      </c>
      <c r="F295" s="257" t="s">
        <v>59</v>
      </c>
      <c r="G295" s="257">
        <v>1</v>
      </c>
      <c r="H295" s="257" t="s">
        <v>71</v>
      </c>
      <c r="I295" s="257">
        <v>4</v>
      </c>
      <c r="J295" s="128" t="s">
        <v>126</v>
      </c>
      <c r="K295" s="257" t="s">
        <v>217</v>
      </c>
      <c r="L295" s="257" t="s">
        <v>128</v>
      </c>
      <c r="M295" s="245">
        <v>0</v>
      </c>
      <c r="N295" s="247">
        <v>0</v>
      </c>
      <c r="O295" s="257" t="s">
        <v>64</v>
      </c>
      <c r="P295" s="257" t="s">
        <v>65</v>
      </c>
      <c r="Q295" s="262" t="s">
        <v>240</v>
      </c>
      <c r="R295" s="112">
        <v>1</v>
      </c>
      <c r="S295" s="18"/>
      <c r="T295" s="121"/>
      <c r="U295" s="121"/>
      <c r="V295" s="121"/>
      <c r="W295" s="121"/>
      <c r="X295" s="121"/>
      <c r="Y295" s="124"/>
      <c r="Z295" s="106"/>
      <c r="AA295" s="212"/>
      <c r="AB295" s="121"/>
      <c r="AC295" s="121"/>
      <c r="AD295" s="121"/>
      <c r="AE295" s="121"/>
      <c r="AF295" s="121"/>
      <c r="AG295" s="121"/>
      <c r="AH295" s="121"/>
    </row>
    <row r="296" spans="1:34" ht="272.45" customHeight="1" x14ac:dyDescent="0.7">
      <c r="A296" s="152">
        <v>244</v>
      </c>
      <c r="B296" s="118" t="s">
        <v>710</v>
      </c>
      <c r="C296" s="127" t="s">
        <v>252</v>
      </c>
      <c r="D296" s="127">
        <v>80101706</v>
      </c>
      <c r="E296" s="254" t="s">
        <v>800</v>
      </c>
      <c r="F296" s="257" t="s">
        <v>59</v>
      </c>
      <c r="G296" s="257">
        <v>1</v>
      </c>
      <c r="H296" s="257" t="s">
        <v>71</v>
      </c>
      <c r="I296" s="257">
        <v>4</v>
      </c>
      <c r="J296" s="128" t="s">
        <v>126</v>
      </c>
      <c r="K296" s="257" t="s">
        <v>217</v>
      </c>
      <c r="L296" s="257" t="s">
        <v>128</v>
      </c>
      <c r="M296" s="245">
        <v>0</v>
      </c>
      <c r="N296" s="247">
        <v>0</v>
      </c>
      <c r="O296" s="257" t="s">
        <v>64</v>
      </c>
      <c r="P296" s="257" t="s">
        <v>65</v>
      </c>
      <c r="Q296" s="262" t="s">
        <v>240</v>
      </c>
      <c r="R296" s="112">
        <v>1</v>
      </c>
      <c r="S296" s="18"/>
      <c r="T296" s="121"/>
      <c r="U296" s="121"/>
      <c r="V296" s="121"/>
      <c r="W296" s="121"/>
      <c r="X296" s="121"/>
      <c r="Y296" s="124"/>
      <c r="Z296" s="106"/>
      <c r="AA296" s="212"/>
      <c r="AB296" s="121"/>
      <c r="AC296" s="121"/>
      <c r="AD296" s="121"/>
      <c r="AE296" s="121"/>
      <c r="AF296" s="121"/>
      <c r="AG296" s="121"/>
      <c r="AH296" s="121"/>
    </row>
    <row r="297" spans="1:34" ht="272.45" customHeight="1" x14ac:dyDescent="0.35">
      <c r="A297" s="139">
        <v>245</v>
      </c>
      <c r="B297" s="116" t="s">
        <v>495</v>
      </c>
      <c r="C297" s="104" t="s">
        <v>141</v>
      </c>
      <c r="D297" s="104">
        <v>80101706</v>
      </c>
      <c r="E297" s="253" t="s">
        <v>801</v>
      </c>
      <c r="F297" s="252" t="s">
        <v>59</v>
      </c>
      <c r="G297" s="252">
        <v>1</v>
      </c>
      <c r="H297" s="252" t="s">
        <v>98</v>
      </c>
      <c r="I297" s="252">
        <v>10</v>
      </c>
      <c r="J297" s="105" t="s">
        <v>126</v>
      </c>
      <c r="K297" s="252" t="s">
        <v>217</v>
      </c>
      <c r="L297" s="252" t="s">
        <v>128</v>
      </c>
      <c r="M297" s="120">
        <v>64584360</v>
      </c>
      <c r="N297" s="243">
        <v>64584360</v>
      </c>
      <c r="O297" s="252" t="s">
        <v>64</v>
      </c>
      <c r="P297" s="252" t="s">
        <v>65</v>
      </c>
      <c r="Q297" s="259" t="s">
        <v>575</v>
      </c>
      <c r="R297" s="112">
        <v>1</v>
      </c>
      <c r="S297" s="18"/>
      <c r="T297" s="121"/>
      <c r="U297" s="121"/>
      <c r="V297" s="121"/>
      <c r="W297" s="121"/>
      <c r="X297" s="121"/>
      <c r="Y297" s="178">
        <v>64584360</v>
      </c>
      <c r="Z297" s="178">
        <v>-1506968.2</v>
      </c>
      <c r="AA297" s="178">
        <f>Y297+Z297</f>
        <v>63077391.799999997</v>
      </c>
      <c r="AB297" s="188" t="s">
        <v>802</v>
      </c>
      <c r="AC297" s="209" t="s">
        <v>803</v>
      </c>
      <c r="AD297" s="209" t="s">
        <v>804</v>
      </c>
      <c r="AE297" s="209">
        <v>44987</v>
      </c>
      <c r="AF297" s="209">
        <v>45284</v>
      </c>
      <c r="AG297" s="209" t="s">
        <v>696</v>
      </c>
      <c r="AH297" s="209" t="s">
        <v>148</v>
      </c>
    </row>
    <row r="298" spans="1:34" ht="272.45" customHeight="1" x14ac:dyDescent="0.35">
      <c r="A298" s="139">
        <v>246</v>
      </c>
      <c r="B298" s="116" t="s">
        <v>710</v>
      </c>
      <c r="C298" s="104" t="s">
        <v>252</v>
      </c>
      <c r="D298" s="104">
        <v>80101706</v>
      </c>
      <c r="E298" s="253" t="s">
        <v>805</v>
      </c>
      <c r="F298" s="252" t="s">
        <v>59</v>
      </c>
      <c r="G298" s="252">
        <v>1</v>
      </c>
      <c r="H298" s="252" t="s">
        <v>95</v>
      </c>
      <c r="I298" s="252">
        <v>5</v>
      </c>
      <c r="J298" s="105" t="s">
        <v>126</v>
      </c>
      <c r="K298" s="252" t="s">
        <v>217</v>
      </c>
      <c r="L298" s="252" t="s">
        <v>128</v>
      </c>
      <c r="M298" s="120">
        <v>37500000</v>
      </c>
      <c r="N298" s="120">
        <v>37500000</v>
      </c>
      <c r="O298" s="252" t="s">
        <v>64</v>
      </c>
      <c r="P298" s="252" t="s">
        <v>65</v>
      </c>
      <c r="Q298" s="259" t="s">
        <v>419</v>
      </c>
      <c r="R298" s="112">
        <v>1</v>
      </c>
      <c r="S298" s="18"/>
      <c r="T298" s="121"/>
      <c r="U298" s="121"/>
      <c r="V298" s="121"/>
      <c r="W298" s="121"/>
      <c r="X298" s="121"/>
      <c r="Y298" s="178">
        <v>29500000</v>
      </c>
      <c r="Z298" s="202"/>
      <c r="AA298" s="178">
        <v>29500000</v>
      </c>
      <c r="AB298" s="207"/>
      <c r="AC298" s="207"/>
      <c r="AD298" s="207"/>
      <c r="AE298" s="207"/>
      <c r="AF298" s="207"/>
      <c r="AG298" s="207"/>
      <c r="AH298" s="207"/>
    </row>
    <row r="299" spans="1:34" ht="272.45" customHeight="1" x14ac:dyDescent="0.35">
      <c r="A299" s="152">
        <v>247</v>
      </c>
      <c r="B299" s="118" t="s">
        <v>527</v>
      </c>
      <c r="C299" s="127" t="s">
        <v>528</v>
      </c>
      <c r="D299" s="127">
        <v>80101706</v>
      </c>
      <c r="E299" s="254" t="s">
        <v>806</v>
      </c>
      <c r="F299" s="257" t="s">
        <v>59</v>
      </c>
      <c r="G299" s="257">
        <v>1</v>
      </c>
      <c r="H299" s="127" t="s">
        <v>71</v>
      </c>
      <c r="I299" s="257">
        <v>4</v>
      </c>
      <c r="J299" s="128" t="s">
        <v>126</v>
      </c>
      <c r="K299" s="257" t="s">
        <v>217</v>
      </c>
      <c r="L299" s="257" t="s">
        <v>128</v>
      </c>
      <c r="M299" s="245">
        <v>0</v>
      </c>
      <c r="N299" s="247">
        <v>0</v>
      </c>
      <c r="O299" s="257" t="s">
        <v>64</v>
      </c>
      <c r="P299" s="257" t="s">
        <v>65</v>
      </c>
      <c r="Q299" s="262" t="s">
        <v>143</v>
      </c>
      <c r="R299" s="112">
        <v>1</v>
      </c>
      <c r="S299" s="18"/>
      <c r="T299" s="121"/>
      <c r="U299" s="121"/>
      <c r="V299" s="121"/>
      <c r="W299" s="121"/>
      <c r="X299" s="121"/>
      <c r="Y299" s="197"/>
      <c r="Z299" s="73"/>
      <c r="AA299" s="205"/>
      <c r="AB299" s="121"/>
      <c r="AC299" s="121"/>
      <c r="AD299" s="121"/>
      <c r="AE299" s="121"/>
      <c r="AF299" s="121"/>
      <c r="AG299" s="121"/>
      <c r="AH299" s="121"/>
    </row>
    <row r="300" spans="1:34" ht="272.45" customHeight="1" x14ac:dyDescent="0.35">
      <c r="A300" s="139">
        <v>248</v>
      </c>
      <c r="B300" s="116" t="s">
        <v>214</v>
      </c>
      <c r="C300" s="104" t="s">
        <v>124</v>
      </c>
      <c r="D300" s="104">
        <v>80101706</v>
      </c>
      <c r="E300" s="253" t="s">
        <v>807</v>
      </c>
      <c r="F300" s="104" t="s">
        <v>59</v>
      </c>
      <c r="G300" s="252">
        <v>1</v>
      </c>
      <c r="H300" s="252" t="s">
        <v>98</v>
      </c>
      <c r="I300" s="252">
        <v>4</v>
      </c>
      <c r="J300" s="105" t="s">
        <v>126</v>
      </c>
      <c r="K300" s="252" t="s">
        <v>217</v>
      </c>
      <c r="L300" s="252" t="s">
        <v>128</v>
      </c>
      <c r="M300" s="120">
        <v>14828352</v>
      </c>
      <c r="N300" s="243">
        <v>14828352</v>
      </c>
      <c r="O300" s="252" t="s">
        <v>64</v>
      </c>
      <c r="P300" s="252" t="s">
        <v>65</v>
      </c>
      <c r="Q300" s="259" t="s">
        <v>129</v>
      </c>
      <c r="R300" s="112">
        <v>1</v>
      </c>
      <c r="S300" s="18"/>
      <c r="T300" s="121"/>
      <c r="U300" s="121"/>
      <c r="V300" s="121"/>
      <c r="W300" s="121"/>
      <c r="X300" s="121"/>
      <c r="Y300" s="178">
        <v>14828352</v>
      </c>
      <c r="Z300" s="178">
        <v>-123570</v>
      </c>
      <c r="AA300" s="178">
        <f>Y300+Z300</f>
        <v>14704782</v>
      </c>
      <c r="AB300" s="188" t="s">
        <v>808</v>
      </c>
      <c r="AC300" s="209" t="s">
        <v>809</v>
      </c>
      <c r="AD300" s="209" t="s">
        <v>810</v>
      </c>
      <c r="AE300" s="209">
        <v>44987</v>
      </c>
      <c r="AF300" s="209">
        <v>45107</v>
      </c>
      <c r="AG300" s="209" t="s">
        <v>469</v>
      </c>
      <c r="AH300" s="209" t="s">
        <v>470</v>
      </c>
    </row>
    <row r="301" spans="1:34" ht="272.45" customHeight="1" x14ac:dyDescent="0.7">
      <c r="A301" s="152">
        <v>249</v>
      </c>
      <c r="B301" s="118" t="s">
        <v>263</v>
      </c>
      <c r="C301" s="127" t="s">
        <v>264</v>
      </c>
      <c r="D301" s="127">
        <v>81102700</v>
      </c>
      <c r="E301" s="254" t="s">
        <v>811</v>
      </c>
      <c r="F301" s="257" t="s">
        <v>59</v>
      </c>
      <c r="G301" s="257">
        <v>1</v>
      </c>
      <c r="H301" s="257" t="s">
        <v>208</v>
      </c>
      <c r="I301" s="257">
        <v>12</v>
      </c>
      <c r="J301" s="128" t="s">
        <v>122</v>
      </c>
      <c r="K301" s="257" t="s">
        <v>217</v>
      </c>
      <c r="L301" s="257" t="s">
        <v>266</v>
      </c>
      <c r="M301" s="245">
        <v>0</v>
      </c>
      <c r="N301" s="247">
        <v>0</v>
      </c>
      <c r="O301" s="257" t="s">
        <v>64</v>
      </c>
      <c r="P301" s="257" t="s">
        <v>65</v>
      </c>
      <c r="Q301" s="262" t="s">
        <v>267</v>
      </c>
      <c r="R301" s="112"/>
      <c r="S301" s="18"/>
      <c r="T301" s="121"/>
      <c r="U301" s="121"/>
      <c r="V301" s="121"/>
      <c r="W301" s="121"/>
      <c r="X301" s="121"/>
      <c r="Y301" s="124"/>
      <c r="Z301" s="106"/>
      <c r="AA301" s="212"/>
      <c r="AB301" s="121"/>
      <c r="AC301" s="121"/>
      <c r="AD301" s="121"/>
      <c r="AE301" s="121"/>
      <c r="AF301" s="121"/>
      <c r="AG301" s="121"/>
      <c r="AH301" s="121"/>
    </row>
    <row r="302" spans="1:34" ht="272.45" customHeight="1" x14ac:dyDescent="0.7">
      <c r="A302" s="152">
        <v>250</v>
      </c>
      <c r="B302" s="118" t="s">
        <v>302</v>
      </c>
      <c r="C302" s="127" t="s">
        <v>264</v>
      </c>
      <c r="D302" s="127">
        <v>81111500</v>
      </c>
      <c r="E302" s="254" t="s">
        <v>812</v>
      </c>
      <c r="F302" s="257" t="s">
        <v>59</v>
      </c>
      <c r="G302" s="257">
        <v>1</v>
      </c>
      <c r="H302" s="257" t="s">
        <v>307</v>
      </c>
      <c r="I302" s="257">
        <v>5</v>
      </c>
      <c r="J302" s="128" t="s">
        <v>99</v>
      </c>
      <c r="K302" s="257" t="s">
        <v>217</v>
      </c>
      <c r="L302" s="257" t="s">
        <v>266</v>
      </c>
      <c r="M302" s="245">
        <v>0</v>
      </c>
      <c r="N302" s="247">
        <v>0</v>
      </c>
      <c r="O302" s="257" t="s">
        <v>64</v>
      </c>
      <c r="P302" s="257" t="s">
        <v>65</v>
      </c>
      <c r="Q302" s="262" t="s">
        <v>267</v>
      </c>
      <c r="R302" s="112"/>
      <c r="S302" s="18"/>
      <c r="T302" s="121"/>
      <c r="U302" s="121"/>
      <c r="V302" s="121"/>
      <c r="W302" s="121"/>
      <c r="X302" s="121"/>
      <c r="Y302" s="124"/>
      <c r="Z302" s="106"/>
      <c r="AA302" s="212"/>
      <c r="AB302" s="121"/>
      <c r="AC302" s="121"/>
      <c r="AD302" s="121"/>
      <c r="AE302" s="121"/>
      <c r="AF302" s="121"/>
      <c r="AG302" s="121"/>
      <c r="AH302" s="121"/>
    </row>
    <row r="303" spans="1:34" ht="272.45" customHeight="1" x14ac:dyDescent="0.35">
      <c r="A303" s="139">
        <v>251</v>
      </c>
      <c r="B303" s="116"/>
      <c r="C303" s="104" t="s">
        <v>149</v>
      </c>
      <c r="D303" s="104">
        <v>80101706</v>
      </c>
      <c r="E303" s="253" t="s">
        <v>813</v>
      </c>
      <c r="F303" s="252" t="s">
        <v>59</v>
      </c>
      <c r="G303" s="252">
        <v>1</v>
      </c>
      <c r="H303" s="252" t="s">
        <v>98</v>
      </c>
      <c r="I303" s="252">
        <v>4</v>
      </c>
      <c r="J303" s="105" t="s">
        <v>126</v>
      </c>
      <c r="K303" s="252" t="s">
        <v>217</v>
      </c>
      <c r="L303" s="252" t="s">
        <v>128</v>
      </c>
      <c r="M303" s="120">
        <v>6923736</v>
      </c>
      <c r="N303" s="120">
        <v>6923736</v>
      </c>
      <c r="O303" s="252" t="s">
        <v>64</v>
      </c>
      <c r="P303" s="252" t="s">
        <v>65</v>
      </c>
      <c r="Q303" s="259" t="s">
        <v>151</v>
      </c>
      <c r="R303" s="112">
        <v>0.27</v>
      </c>
      <c r="S303" s="18"/>
      <c r="T303" s="121"/>
      <c r="U303" s="121"/>
      <c r="V303" s="121"/>
      <c r="W303" s="121"/>
      <c r="X303" s="121"/>
      <c r="Y303" s="214">
        <v>6707067.6699999999</v>
      </c>
      <c r="Z303" s="178">
        <v>1.33</v>
      </c>
      <c r="AA303" s="214">
        <f>Y303+Z303</f>
        <v>6707069</v>
      </c>
      <c r="AB303" s="188" t="s">
        <v>814</v>
      </c>
      <c r="AC303" s="209">
        <v>21623</v>
      </c>
      <c r="AD303" s="209" t="s">
        <v>815</v>
      </c>
      <c r="AE303" s="215">
        <v>44991</v>
      </c>
      <c r="AF303" s="215">
        <v>45107</v>
      </c>
      <c r="AG303" s="209" t="s">
        <v>816</v>
      </c>
      <c r="AH303" s="207"/>
    </row>
    <row r="304" spans="1:34" ht="272.45" customHeight="1" x14ac:dyDescent="0.35">
      <c r="A304" s="139">
        <v>251</v>
      </c>
      <c r="B304" s="116"/>
      <c r="C304" s="104" t="s">
        <v>149</v>
      </c>
      <c r="D304" s="104">
        <v>80101707</v>
      </c>
      <c r="E304" s="253" t="s">
        <v>813</v>
      </c>
      <c r="F304" s="252" t="s">
        <v>59</v>
      </c>
      <c r="G304" s="252">
        <v>1</v>
      </c>
      <c r="H304" s="252" t="s">
        <v>98</v>
      </c>
      <c r="I304" s="252">
        <v>4</v>
      </c>
      <c r="J304" s="105" t="s">
        <v>126</v>
      </c>
      <c r="K304" s="252" t="s">
        <v>217</v>
      </c>
      <c r="L304" s="252" t="s">
        <v>218</v>
      </c>
      <c r="M304" s="120">
        <v>13538132</v>
      </c>
      <c r="N304" s="120">
        <v>13538132</v>
      </c>
      <c r="O304" s="252" t="s">
        <v>64</v>
      </c>
      <c r="P304" s="252" t="s">
        <v>65</v>
      </c>
      <c r="Q304" s="259" t="s">
        <v>151</v>
      </c>
      <c r="R304" s="112">
        <v>0.52</v>
      </c>
      <c r="S304" s="18"/>
      <c r="T304" s="121"/>
      <c r="U304" s="121"/>
      <c r="V304" s="121"/>
      <c r="W304" s="121"/>
      <c r="X304" s="121"/>
      <c r="Y304" s="214">
        <v>13538132</v>
      </c>
      <c r="Z304" s="202"/>
      <c r="AA304" s="214">
        <v>13538132</v>
      </c>
      <c r="AB304" s="188" t="s">
        <v>814</v>
      </c>
      <c r="AC304" s="209">
        <v>21523</v>
      </c>
      <c r="AD304" s="209" t="s">
        <v>815</v>
      </c>
      <c r="AE304" s="215">
        <v>44991</v>
      </c>
      <c r="AF304" s="215">
        <v>45107</v>
      </c>
      <c r="AG304" s="209" t="s">
        <v>816</v>
      </c>
      <c r="AH304" s="207"/>
    </row>
    <row r="305" spans="1:34" ht="272.45" customHeight="1" x14ac:dyDescent="0.35">
      <c r="A305" s="139">
        <v>251</v>
      </c>
      <c r="B305" s="116"/>
      <c r="C305" s="104" t="s">
        <v>149</v>
      </c>
      <c r="D305" s="104">
        <v>80101707</v>
      </c>
      <c r="E305" s="253" t="s">
        <v>813</v>
      </c>
      <c r="F305" s="252" t="s">
        <v>59</v>
      </c>
      <c r="G305" s="252">
        <v>1</v>
      </c>
      <c r="H305" s="252" t="s">
        <v>98</v>
      </c>
      <c r="I305" s="252">
        <v>4</v>
      </c>
      <c r="J305" s="105" t="s">
        <v>126</v>
      </c>
      <c r="K305" s="252" t="s">
        <v>217</v>
      </c>
      <c r="L305" s="252" t="s">
        <v>266</v>
      </c>
      <c r="M305" s="120">
        <v>5538132</v>
      </c>
      <c r="N305" s="120">
        <v>5538132</v>
      </c>
      <c r="O305" s="252" t="s">
        <v>64</v>
      </c>
      <c r="P305" s="252" t="s">
        <v>65</v>
      </c>
      <c r="Q305" s="259" t="s">
        <v>151</v>
      </c>
      <c r="R305" s="112">
        <v>0.21</v>
      </c>
      <c r="S305" s="18"/>
      <c r="T305" s="121"/>
      <c r="U305" s="121"/>
      <c r="V305" s="121"/>
      <c r="W305" s="121"/>
      <c r="X305" s="121"/>
      <c r="Y305" s="214">
        <v>5538132</v>
      </c>
      <c r="Z305" s="178">
        <v>-121465</v>
      </c>
      <c r="AA305" s="178">
        <f>Y305+Z305</f>
        <v>5416667</v>
      </c>
      <c r="AB305" s="188" t="s">
        <v>814</v>
      </c>
      <c r="AC305" s="209">
        <v>22123</v>
      </c>
      <c r="AD305" s="209" t="s">
        <v>815</v>
      </c>
      <c r="AE305" s="209" t="s">
        <v>817</v>
      </c>
      <c r="AF305" s="215">
        <v>45107</v>
      </c>
      <c r="AG305" s="209" t="s">
        <v>816</v>
      </c>
      <c r="AH305" s="207"/>
    </row>
    <row r="306" spans="1:34" ht="272.45" customHeight="1" x14ac:dyDescent="0.35">
      <c r="A306" s="139">
        <v>252</v>
      </c>
      <c r="B306" s="116" t="s">
        <v>565</v>
      </c>
      <c r="C306" s="104" t="s">
        <v>89</v>
      </c>
      <c r="D306" s="104" t="s">
        <v>566</v>
      </c>
      <c r="E306" s="253" t="s">
        <v>818</v>
      </c>
      <c r="F306" s="252" t="s">
        <v>372</v>
      </c>
      <c r="G306" s="252">
        <v>1</v>
      </c>
      <c r="H306" s="104" t="s">
        <v>60</v>
      </c>
      <c r="I306" s="252">
        <v>5</v>
      </c>
      <c r="J306" s="105" t="s">
        <v>819</v>
      </c>
      <c r="K306" s="252" t="s">
        <v>217</v>
      </c>
      <c r="L306" s="252" t="s">
        <v>218</v>
      </c>
      <c r="M306" s="120">
        <v>152520000</v>
      </c>
      <c r="N306" s="120">
        <v>152520000</v>
      </c>
      <c r="O306" s="252" t="s">
        <v>64</v>
      </c>
      <c r="P306" s="252" t="s">
        <v>65</v>
      </c>
      <c r="Q306" s="259" t="s">
        <v>93</v>
      </c>
      <c r="R306" s="112"/>
      <c r="S306" s="18"/>
      <c r="T306" s="121"/>
      <c r="U306" s="121"/>
      <c r="V306" s="121"/>
      <c r="W306" s="121"/>
      <c r="X306" s="121"/>
      <c r="Y306" s="214">
        <v>152500000</v>
      </c>
      <c r="Z306" s="202"/>
      <c r="AA306" s="214">
        <v>152500000</v>
      </c>
      <c r="AB306" s="207"/>
      <c r="AC306" s="207"/>
      <c r="AD306" s="207"/>
      <c r="AE306" s="207"/>
      <c r="AF306" s="207"/>
      <c r="AG306" s="207"/>
      <c r="AH306" s="207"/>
    </row>
    <row r="307" spans="1:34" ht="272.45" customHeight="1" x14ac:dyDescent="0.35">
      <c r="A307" s="139">
        <v>252</v>
      </c>
      <c r="B307" s="116" t="s">
        <v>565</v>
      </c>
      <c r="C307" s="104" t="s">
        <v>89</v>
      </c>
      <c r="D307" s="104">
        <v>90121502</v>
      </c>
      <c r="E307" s="253" t="s">
        <v>818</v>
      </c>
      <c r="F307" s="252" t="s">
        <v>372</v>
      </c>
      <c r="G307" s="252">
        <v>1</v>
      </c>
      <c r="H307" s="104" t="s">
        <v>60</v>
      </c>
      <c r="I307" s="252">
        <v>5</v>
      </c>
      <c r="J307" s="105" t="s">
        <v>819</v>
      </c>
      <c r="K307" s="252" t="s">
        <v>62</v>
      </c>
      <c r="L307" s="252" t="s">
        <v>820</v>
      </c>
      <c r="M307" s="120">
        <v>10000000</v>
      </c>
      <c r="N307" s="120">
        <v>10000000</v>
      </c>
      <c r="O307" s="252" t="s">
        <v>64</v>
      </c>
      <c r="P307" s="252" t="s">
        <v>65</v>
      </c>
      <c r="Q307" s="259" t="s">
        <v>93</v>
      </c>
      <c r="R307" s="112"/>
      <c r="S307" s="18"/>
      <c r="T307" s="121"/>
      <c r="U307" s="121"/>
      <c r="V307" s="121"/>
      <c r="W307" s="121"/>
      <c r="X307" s="121"/>
      <c r="Y307" s="219">
        <v>10000000</v>
      </c>
      <c r="Z307" s="202"/>
      <c r="AA307" s="219">
        <v>10000000</v>
      </c>
      <c r="AB307" s="207"/>
      <c r="AC307" s="207"/>
      <c r="AD307" s="207"/>
      <c r="AE307" s="207"/>
      <c r="AF307" s="207"/>
      <c r="AG307" s="207"/>
      <c r="AH307" s="207"/>
    </row>
    <row r="308" spans="1:34" ht="272.45" customHeight="1" x14ac:dyDescent="0.35">
      <c r="A308" s="139">
        <v>253</v>
      </c>
      <c r="B308" s="116" t="s">
        <v>214</v>
      </c>
      <c r="C308" s="104" t="s">
        <v>747</v>
      </c>
      <c r="D308" s="104">
        <v>80101706</v>
      </c>
      <c r="E308" s="253" t="s">
        <v>821</v>
      </c>
      <c r="F308" s="252" t="s">
        <v>59</v>
      </c>
      <c r="G308" s="252">
        <v>1</v>
      </c>
      <c r="H308" s="252" t="s">
        <v>105</v>
      </c>
      <c r="I308" s="252">
        <v>9</v>
      </c>
      <c r="J308" s="105" t="s">
        <v>126</v>
      </c>
      <c r="K308" s="252" t="s">
        <v>217</v>
      </c>
      <c r="L308" s="252" t="s">
        <v>128</v>
      </c>
      <c r="M308" s="120">
        <v>125829158.40000001</v>
      </c>
      <c r="N308" s="120">
        <v>125829158.40000001</v>
      </c>
      <c r="O308" s="252" t="s">
        <v>64</v>
      </c>
      <c r="P308" s="252" t="s">
        <v>65</v>
      </c>
      <c r="Q308" s="259" t="s">
        <v>143</v>
      </c>
      <c r="R308" s="112">
        <v>1</v>
      </c>
      <c r="S308" s="18"/>
      <c r="T308" s="121"/>
      <c r="U308" s="121"/>
      <c r="V308" s="121"/>
      <c r="W308" s="121"/>
      <c r="X308" s="121"/>
      <c r="Y308" s="214">
        <v>76069446</v>
      </c>
      <c r="Z308" s="178">
        <v>-571949.19999999995</v>
      </c>
      <c r="AA308" s="178">
        <f>Y308+Z308</f>
        <v>75497496.799999997</v>
      </c>
      <c r="AB308" s="207"/>
      <c r="AC308" s="207"/>
      <c r="AD308" s="207"/>
      <c r="AE308" s="207"/>
      <c r="AF308" s="207"/>
      <c r="AG308" s="207"/>
      <c r="AH308" s="207"/>
    </row>
    <row r="309" spans="1:34" ht="272.45" customHeight="1" x14ac:dyDescent="0.35">
      <c r="A309" s="139">
        <v>254</v>
      </c>
      <c r="B309" s="116" t="s">
        <v>214</v>
      </c>
      <c r="C309" s="104" t="s">
        <v>747</v>
      </c>
      <c r="D309" s="104">
        <v>80101706</v>
      </c>
      <c r="E309" s="253" t="s">
        <v>822</v>
      </c>
      <c r="F309" s="252" t="s">
        <v>59</v>
      </c>
      <c r="G309" s="252">
        <v>1</v>
      </c>
      <c r="H309" s="252" t="s">
        <v>60</v>
      </c>
      <c r="I309" s="252">
        <v>5.5</v>
      </c>
      <c r="J309" s="105" t="s">
        <v>126</v>
      </c>
      <c r="K309" s="252" t="s">
        <v>217</v>
      </c>
      <c r="L309" s="252" t="s">
        <v>128</v>
      </c>
      <c r="M309" s="120">
        <v>75730512</v>
      </c>
      <c r="N309" s="120">
        <v>75730512</v>
      </c>
      <c r="O309" s="252" t="s">
        <v>64</v>
      </c>
      <c r="P309" s="252" t="s">
        <v>65</v>
      </c>
      <c r="Q309" s="259" t="s">
        <v>143</v>
      </c>
      <c r="R309" s="112">
        <v>1</v>
      </c>
      <c r="S309" s="18"/>
      <c r="T309" s="121"/>
      <c r="U309" s="121"/>
      <c r="V309" s="121"/>
      <c r="W309" s="121"/>
      <c r="X309" s="121"/>
      <c r="Y309" s="214">
        <v>12554669</v>
      </c>
      <c r="Z309" s="202"/>
      <c r="AA309" s="214">
        <v>12554669</v>
      </c>
      <c r="AB309" s="207"/>
      <c r="AC309" s="207"/>
      <c r="AD309" s="207"/>
      <c r="AE309" s="207"/>
      <c r="AF309" s="207"/>
      <c r="AG309" s="207"/>
      <c r="AH309" s="207"/>
    </row>
    <row r="310" spans="1:34" ht="272.45" customHeight="1" x14ac:dyDescent="0.7">
      <c r="A310" s="152">
        <v>255</v>
      </c>
      <c r="B310" s="118" t="s">
        <v>495</v>
      </c>
      <c r="C310" s="127" t="s">
        <v>747</v>
      </c>
      <c r="D310" s="127">
        <v>80101706</v>
      </c>
      <c r="E310" s="254" t="s">
        <v>823</v>
      </c>
      <c r="F310" s="257" t="s">
        <v>59</v>
      </c>
      <c r="G310" s="257">
        <v>1</v>
      </c>
      <c r="H310" s="257" t="s">
        <v>71</v>
      </c>
      <c r="I310" s="257">
        <v>7</v>
      </c>
      <c r="J310" s="128" t="s">
        <v>126</v>
      </c>
      <c r="K310" s="257" t="s">
        <v>217</v>
      </c>
      <c r="L310" s="257" t="s">
        <v>128</v>
      </c>
      <c r="M310" s="245">
        <v>0</v>
      </c>
      <c r="N310" s="245">
        <v>0</v>
      </c>
      <c r="O310" s="257" t="s">
        <v>64</v>
      </c>
      <c r="P310" s="257" t="s">
        <v>65</v>
      </c>
      <c r="Q310" s="262" t="s">
        <v>143</v>
      </c>
      <c r="R310" s="112">
        <v>1</v>
      </c>
      <c r="S310" s="18"/>
      <c r="T310" s="121"/>
      <c r="U310" s="121"/>
      <c r="V310" s="121"/>
      <c r="W310" s="121"/>
      <c r="X310" s="121"/>
      <c r="Y310" s="106"/>
      <c r="Z310" s="106"/>
      <c r="AA310" s="124"/>
      <c r="AB310" s="107"/>
      <c r="AC310" s="121"/>
      <c r="AD310" s="121"/>
      <c r="AE310" s="121"/>
      <c r="AF310" s="121"/>
      <c r="AG310" s="121"/>
      <c r="AH310" s="121"/>
    </row>
    <row r="311" spans="1:34" ht="272.45" customHeight="1" x14ac:dyDescent="0.35">
      <c r="A311" s="139">
        <v>256</v>
      </c>
      <c r="B311" s="116"/>
      <c r="C311" s="104" t="s">
        <v>56</v>
      </c>
      <c r="D311" s="104" t="s">
        <v>824</v>
      </c>
      <c r="E311" s="109" t="s">
        <v>825</v>
      </c>
      <c r="F311" s="104" t="s">
        <v>59</v>
      </c>
      <c r="G311" s="104">
        <v>1</v>
      </c>
      <c r="H311" s="104" t="s">
        <v>60</v>
      </c>
      <c r="I311" s="104">
        <v>2</v>
      </c>
      <c r="J311" s="104" t="s">
        <v>61</v>
      </c>
      <c r="K311" s="104" t="s">
        <v>62</v>
      </c>
      <c r="L311" s="104" t="s">
        <v>826</v>
      </c>
      <c r="M311" s="129">
        <v>32480000</v>
      </c>
      <c r="N311" s="129">
        <v>32480000</v>
      </c>
      <c r="O311" s="252" t="s">
        <v>64</v>
      </c>
      <c r="P311" s="252" t="s">
        <v>65</v>
      </c>
      <c r="Q311" s="259" t="s">
        <v>66</v>
      </c>
      <c r="R311" s="112"/>
      <c r="S311" s="18"/>
      <c r="T311" s="79"/>
      <c r="U311" s="80"/>
      <c r="V311" s="81"/>
      <c r="W311" s="80"/>
      <c r="X311" s="82"/>
      <c r="Y311" s="178">
        <v>32450000</v>
      </c>
      <c r="Z311" s="179"/>
      <c r="AA311" s="178">
        <v>32450000</v>
      </c>
      <c r="AB311" s="188"/>
      <c r="AC311" s="200"/>
      <c r="AD311" s="188"/>
      <c r="AE311" s="189"/>
      <c r="AF311" s="189"/>
      <c r="AG311" s="188"/>
      <c r="AH311" s="188"/>
    </row>
    <row r="312" spans="1:34" s="123" customFormat="1" ht="272.45" customHeight="1" x14ac:dyDescent="0.35">
      <c r="A312" s="152">
        <v>257</v>
      </c>
      <c r="B312" s="118" t="s">
        <v>710</v>
      </c>
      <c r="C312" s="127" t="s">
        <v>252</v>
      </c>
      <c r="D312" s="127">
        <v>80101706</v>
      </c>
      <c r="E312" s="254" t="s">
        <v>827</v>
      </c>
      <c r="F312" s="257" t="s">
        <v>59</v>
      </c>
      <c r="G312" s="257">
        <v>1</v>
      </c>
      <c r="H312" s="257" t="s">
        <v>95</v>
      </c>
      <c r="I312" s="257">
        <v>5</v>
      </c>
      <c r="J312" s="128" t="s">
        <v>126</v>
      </c>
      <c r="K312" s="257" t="s">
        <v>217</v>
      </c>
      <c r="L312" s="257" t="s">
        <v>128</v>
      </c>
      <c r="M312" s="245">
        <v>0</v>
      </c>
      <c r="N312" s="245">
        <v>0</v>
      </c>
      <c r="O312" s="257" t="s">
        <v>64</v>
      </c>
      <c r="P312" s="257" t="s">
        <v>65</v>
      </c>
      <c r="Q312" s="262" t="s">
        <v>419</v>
      </c>
      <c r="R312" s="163">
        <v>1</v>
      </c>
      <c r="S312" s="19"/>
      <c r="T312" s="121"/>
      <c r="U312" s="121"/>
      <c r="V312" s="121"/>
      <c r="W312" s="121"/>
      <c r="X312" s="121"/>
      <c r="Y312" s="197"/>
      <c r="Z312" s="216"/>
      <c r="AA312" s="205"/>
      <c r="AB312" s="107"/>
      <c r="AC312" s="121"/>
      <c r="AD312" s="121"/>
      <c r="AE312" s="121"/>
      <c r="AF312" s="121"/>
      <c r="AG312" s="121"/>
      <c r="AH312" s="121"/>
    </row>
    <row r="313" spans="1:34" ht="272.45" customHeight="1" x14ac:dyDescent="0.35">
      <c r="A313" s="139">
        <v>258</v>
      </c>
      <c r="B313" s="116" t="s">
        <v>828</v>
      </c>
      <c r="C313" s="104" t="s">
        <v>124</v>
      </c>
      <c r="D313" s="104" t="s">
        <v>829</v>
      </c>
      <c r="E313" s="253" t="s">
        <v>830</v>
      </c>
      <c r="F313" s="252" t="s">
        <v>59</v>
      </c>
      <c r="G313" s="252">
        <v>1</v>
      </c>
      <c r="H313" s="252" t="s">
        <v>118</v>
      </c>
      <c r="I313" s="252">
        <v>2</v>
      </c>
      <c r="J313" s="105" t="s">
        <v>831</v>
      </c>
      <c r="K313" s="252" t="s">
        <v>217</v>
      </c>
      <c r="L313" s="104" t="s">
        <v>266</v>
      </c>
      <c r="M313" s="120">
        <v>32000000</v>
      </c>
      <c r="N313" s="120">
        <v>32000000</v>
      </c>
      <c r="O313" s="252" t="s">
        <v>64</v>
      </c>
      <c r="P313" s="252" t="s">
        <v>65</v>
      </c>
      <c r="Q313" s="259" t="s">
        <v>129</v>
      </c>
      <c r="R313" s="112"/>
      <c r="S313" s="18"/>
      <c r="T313" s="121"/>
      <c r="U313" s="121"/>
      <c r="V313" s="121"/>
      <c r="W313" s="121"/>
      <c r="X313" s="121"/>
      <c r="Y313" s="178">
        <v>31843550</v>
      </c>
      <c r="Z313" s="179"/>
      <c r="AA313" s="178">
        <f t="shared" ref="AA313:AA319" si="7">Y313+Z313</f>
        <v>31843550</v>
      </c>
      <c r="AB313" s="107"/>
      <c r="AC313" s="121"/>
      <c r="AD313" s="121"/>
      <c r="AE313" s="121"/>
      <c r="AF313" s="121"/>
      <c r="AG313" s="121"/>
      <c r="AH313" s="121"/>
    </row>
    <row r="314" spans="1:34" ht="272.45" customHeight="1" x14ac:dyDescent="0.35">
      <c r="A314" s="139">
        <v>259</v>
      </c>
      <c r="B314" s="116" t="s">
        <v>282</v>
      </c>
      <c r="C314" s="104" t="s">
        <v>264</v>
      </c>
      <c r="D314" s="104">
        <v>80101706</v>
      </c>
      <c r="E314" s="253" t="s">
        <v>832</v>
      </c>
      <c r="F314" s="252" t="s">
        <v>59</v>
      </c>
      <c r="G314" s="252">
        <v>1</v>
      </c>
      <c r="H314" s="252" t="s">
        <v>307</v>
      </c>
      <c r="I314" s="252">
        <v>6</v>
      </c>
      <c r="J314" s="105" t="s">
        <v>126</v>
      </c>
      <c r="K314" s="252" t="s">
        <v>217</v>
      </c>
      <c r="L314" s="252" t="s">
        <v>266</v>
      </c>
      <c r="M314" s="120">
        <v>38765549</v>
      </c>
      <c r="N314" s="120">
        <v>38765549</v>
      </c>
      <c r="O314" s="252" t="s">
        <v>64</v>
      </c>
      <c r="P314" s="252" t="s">
        <v>65</v>
      </c>
      <c r="Q314" s="259" t="s">
        <v>267</v>
      </c>
      <c r="R314" s="242">
        <v>1</v>
      </c>
      <c r="S314" s="18"/>
      <c r="T314" s="185" t="s">
        <v>833</v>
      </c>
      <c r="U314" s="186" t="s">
        <v>834</v>
      </c>
      <c r="V314" s="186">
        <v>45097</v>
      </c>
      <c r="W314" s="186" t="s">
        <v>835</v>
      </c>
      <c r="X314" s="186" t="s">
        <v>311</v>
      </c>
      <c r="Y314" s="178">
        <v>38765549</v>
      </c>
      <c r="Z314" s="179"/>
      <c r="AA314" s="178">
        <f t="shared" si="7"/>
        <v>38765549</v>
      </c>
      <c r="AB314" s="200" t="s">
        <v>836</v>
      </c>
      <c r="AC314" s="188" t="s">
        <v>837</v>
      </c>
      <c r="AD314" s="189" t="s">
        <v>838</v>
      </c>
      <c r="AE314" s="189">
        <v>45098</v>
      </c>
      <c r="AF314" s="190">
        <v>45280</v>
      </c>
      <c r="AG314" s="188"/>
      <c r="AH314" s="188" t="s">
        <v>273</v>
      </c>
    </row>
    <row r="315" spans="1:34" ht="272.45" customHeight="1" x14ac:dyDescent="0.35">
      <c r="A315" s="139">
        <v>260</v>
      </c>
      <c r="B315" s="116" t="s">
        <v>282</v>
      </c>
      <c r="C315" s="104" t="s">
        <v>264</v>
      </c>
      <c r="D315" s="104">
        <v>80101706</v>
      </c>
      <c r="E315" s="253" t="s">
        <v>839</v>
      </c>
      <c r="F315" s="252" t="s">
        <v>59</v>
      </c>
      <c r="G315" s="252">
        <v>1</v>
      </c>
      <c r="H315" s="252" t="s">
        <v>307</v>
      </c>
      <c r="I315" s="252">
        <v>6</v>
      </c>
      <c r="J315" s="105" t="s">
        <v>126</v>
      </c>
      <c r="K315" s="252" t="s">
        <v>217</v>
      </c>
      <c r="L315" s="252" t="s">
        <v>266</v>
      </c>
      <c r="M315" s="120">
        <v>51000000</v>
      </c>
      <c r="N315" s="120">
        <v>51000000</v>
      </c>
      <c r="O315" s="252" t="s">
        <v>64</v>
      </c>
      <c r="P315" s="252" t="s">
        <v>65</v>
      </c>
      <c r="Q315" s="259" t="s">
        <v>267</v>
      </c>
      <c r="R315" s="242">
        <v>1</v>
      </c>
      <c r="S315" s="18"/>
      <c r="T315" s="185" t="s">
        <v>840</v>
      </c>
      <c r="U315" s="186" t="s">
        <v>841</v>
      </c>
      <c r="V315" s="186">
        <v>45098</v>
      </c>
      <c r="W315" s="186" t="s">
        <v>842</v>
      </c>
      <c r="X315" s="186" t="s">
        <v>311</v>
      </c>
      <c r="Y315" s="178">
        <v>49266000</v>
      </c>
      <c r="Z315" s="179"/>
      <c r="AA315" s="178">
        <f t="shared" si="7"/>
        <v>49266000</v>
      </c>
      <c r="AB315" s="200" t="s">
        <v>843</v>
      </c>
      <c r="AC315" s="188" t="s">
        <v>844</v>
      </c>
      <c r="AD315" s="189" t="s">
        <v>845</v>
      </c>
      <c r="AE315" s="189">
        <v>45103</v>
      </c>
      <c r="AF315" s="190">
        <v>45280</v>
      </c>
      <c r="AG315" s="188"/>
      <c r="AH315" s="188" t="s">
        <v>273</v>
      </c>
    </row>
    <row r="316" spans="1:34" ht="272.45" customHeight="1" x14ac:dyDescent="0.35">
      <c r="A316" s="139">
        <v>261</v>
      </c>
      <c r="B316" s="116" t="s">
        <v>282</v>
      </c>
      <c r="C316" s="104" t="s">
        <v>264</v>
      </c>
      <c r="D316" s="104">
        <v>80101706</v>
      </c>
      <c r="E316" s="253" t="s">
        <v>846</v>
      </c>
      <c r="F316" s="252" t="s">
        <v>59</v>
      </c>
      <c r="G316" s="252">
        <v>1</v>
      </c>
      <c r="H316" s="252" t="s">
        <v>307</v>
      </c>
      <c r="I316" s="252">
        <v>6</v>
      </c>
      <c r="J316" s="105" t="s">
        <v>126</v>
      </c>
      <c r="K316" s="252" t="s">
        <v>217</v>
      </c>
      <c r="L316" s="252" t="s">
        <v>266</v>
      </c>
      <c r="M316" s="120">
        <v>26994000</v>
      </c>
      <c r="N316" s="120">
        <v>26994000</v>
      </c>
      <c r="O316" s="252" t="s">
        <v>64</v>
      </c>
      <c r="P316" s="252" t="s">
        <v>65</v>
      </c>
      <c r="Q316" s="259" t="s">
        <v>267</v>
      </c>
      <c r="R316" s="112">
        <v>1</v>
      </c>
      <c r="S316" s="18"/>
      <c r="T316" s="185" t="s">
        <v>847</v>
      </c>
      <c r="U316" s="186" t="s">
        <v>848</v>
      </c>
      <c r="V316" s="186">
        <v>45098</v>
      </c>
      <c r="W316" s="186" t="s">
        <v>849</v>
      </c>
      <c r="X316" s="186" t="s">
        <v>311</v>
      </c>
      <c r="Y316" s="178">
        <v>23513532</v>
      </c>
      <c r="Z316" s="179"/>
      <c r="AA316" s="178">
        <f t="shared" si="7"/>
        <v>23513532</v>
      </c>
      <c r="AB316" s="200" t="s">
        <v>850</v>
      </c>
      <c r="AC316" s="188" t="s">
        <v>851</v>
      </c>
      <c r="AD316" s="189" t="s">
        <v>852</v>
      </c>
      <c r="AE316" s="189">
        <v>45100</v>
      </c>
      <c r="AF316" s="190">
        <v>45281</v>
      </c>
      <c r="AG316" s="188"/>
      <c r="AH316" s="188" t="s">
        <v>273</v>
      </c>
    </row>
    <row r="317" spans="1:34" ht="272.45" customHeight="1" x14ac:dyDescent="0.35">
      <c r="A317" s="139">
        <v>262</v>
      </c>
      <c r="B317" s="116" t="s">
        <v>263</v>
      </c>
      <c r="C317" s="104" t="s">
        <v>264</v>
      </c>
      <c r="D317" s="104">
        <v>80101706</v>
      </c>
      <c r="E317" s="253" t="s">
        <v>853</v>
      </c>
      <c r="F317" s="252" t="s">
        <v>59</v>
      </c>
      <c r="G317" s="252">
        <v>1</v>
      </c>
      <c r="H317" s="252" t="s">
        <v>307</v>
      </c>
      <c r="I317" s="252">
        <v>6</v>
      </c>
      <c r="J317" s="105" t="s">
        <v>126</v>
      </c>
      <c r="K317" s="252" t="s">
        <v>217</v>
      </c>
      <c r="L317" s="252" t="s">
        <v>266</v>
      </c>
      <c r="M317" s="120">
        <v>33644160</v>
      </c>
      <c r="N317" s="120">
        <v>33644160</v>
      </c>
      <c r="O317" s="252" t="s">
        <v>64</v>
      </c>
      <c r="P317" s="252" t="s">
        <v>65</v>
      </c>
      <c r="Q317" s="259" t="s">
        <v>267</v>
      </c>
      <c r="R317" s="112">
        <v>1</v>
      </c>
      <c r="S317" s="18"/>
      <c r="T317" s="185" t="s">
        <v>854</v>
      </c>
      <c r="U317" s="186" t="s">
        <v>855</v>
      </c>
      <c r="V317" s="186">
        <v>44967</v>
      </c>
      <c r="W317" s="186" t="s">
        <v>856</v>
      </c>
      <c r="X317" s="186" t="s">
        <v>311</v>
      </c>
      <c r="Y317" s="178">
        <v>31214304</v>
      </c>
      <c r="Z317" s="179"/>
      <c r="AA317" s="178">
        <f t="shared" si="7"/>
        <v>31214304</v>
      </c>
      <c r="AB317" s="200" t="s">
        <v>857</v>
      </c>
      <c r="AC317" s="188" t="s">
        <v>858</v>
      </c>
      <c r="AD317" s="189" t="s">
        <v>859</v>
      </c>
      <c r="AE317" s="189">
        <v>45107</v>
      </c>
      <c r="AF317" s="190">
        <v>45275</v>
      </c>
      <c r="AG317" s="188"/>
      <c r="AH317" s="188" t="s">
        <v>273</v>
      </c>
    </row>
    <row r="318" spans="1:34" ht="272.45" customHeight="1" x14ac:dyDescent="0.35">
      <c r="A318" s="139">
        <v>263</v>
      </c>
      <c r="B318" s="116" t="s">
        <v>282</v>
      </c>
      <c r="C318" s="104" t="s">
        <v>264</v>
      </c>
      <c r="D318" s="104">
        <v>80101706</v>
      </c>
      <c r="E318" s="253" t="s">
        <v>860</v>
      </c>
      <c r="F318" s="252" t="s">
        <v>59</v>
      </c>
      <c r="G318" s="252">
        <v>1</v>
      </c>
      <c r="H318" s="252" t="s">
        <v>307</v>
      </c>
      <c r="I318" s="252">
        <v>6</v>
      </c>
      <c r="J318" s="105" t="s">
        <v>126</v>
      </c>
      <c r="K318" s="252" t="s">
        <v>217</v>
      </c>
      <c r="L318" s="252" t="s">
        <v>266</v>
      </c>
      <c r="M318" s="120">
        <v>48615810</v>
      </c>
      <c r="N318" s="120">
        <v>48615810</v>
      </c>
      <c r="O318" s="252" t="s">
        <v>64</v>
      </c>
      <c r="P318" s="252" t="s">
        <v>65</v>
      </c>
      <c r="Q318" s="259" t="s">
        <v>267</v>
      </c>
      <c r="R318" s="112">
        <v>1</v>
      </c>
      <c r="S318" s="18"/>
      <c r="T318" s="121"/>
      <c r="U318" s="121"/>
      <c r="V318" s="121"/>
      <c r="W318" s="121"/>
      <c r="X318" s="121"/>
      <c r="Y318" s="178">
        <v>44564493</v>
      </c>
      <c r="Z318" s="179"/>
      <c r="AA318" s="178">
        <f t="shared" si="7"/>
        <v>44564493</v>
      </c>
      <c r="AB318" s="207"/>
      <c r="AC318" s="207"/>
      <c r="AD318" s="207"/>
      <c r="AE318" s="207"/>
      <c r="AF318" s="207"/>
      <c r="AG318" s="207"/>
      <c r="AH318" s="207"/>
    </row>
    <row r="319" spans="1:34" ht="272.45" customHeight="1" x14ac:dyDescent="0.35">
      <c r="A319" s="139">
        <v>264</v>
      </c>
      <c r="B319" s="116" t="s">
        <v>282</v>
      </c>
      <c r="C319" s="104" t="s">
        <v>264</v>
      </c>
      <c r="D319" s="104">
        <v>80101706</v>
      </c>
      <c r="E319" s="253" t="s">
        <v>861</v>
      </c>
      <c r="F319" s="252" t="s">
        <v>59</v>
      </c>
      <c r="G319" s="252">
        <v>1</v>
      </c>
      <c r="H319" s="252" t="s">
        <v>60</v>
      </c>
      <c r="I319" s="252">
        <v>5.5</v>
      </c>
      <c r="J319" s="105" t="s">
        <v>126</v>
      </c>
      <c r="K319" s="252" t="s">
        <v>217</v>
      </c>
      <c r="L319" s="252" t="s">
        <v>266</v>
      </c>
      <c r="M319" s="120">
        <v>42814200</v>
      </c>
      <c r="N319" s="120">
        <v>42814200</v>
      </c>
      <c r="O319" s="252" t="s">
        <v>64</v>
      </c>
      <c r="P319" s="252" t="s">
        <v>65</v>
      </c>
      <c r="Q319" s="259" t="s">
        <v>267</v>
      </c>
      <c r="R319" s="112">
        <v>1</v>
      </c>
      <c r="S319" s="18"/>
      <c r="T319" s="121"/>
      <c r="U319" s="121"/>
      <c r="V319" s="121"/>
      <c r="W319" s="121"/>
      <c r="X319" s="121"/>
      <c r="Y319" s="178">
        <v>42814200</v>
      </c>
      <c r="Z319" s="179"/>
      <c r="AA319" s="178">
        <f t="shared" si="7"/>
        <v>42814200</v>
      </c>
      <c r="AB319" s="207"/>
      <c r="AC319" s="207"/>
      <c r="AD319" s="207"/>
      <c r="AE319" s="207"/>
      <c r="AF319" s="207"/>
      <c r="AG319" s="207"/>
      <c r="AH319" s="207"/>
    </row>
    <row r="320" spans="1:34" ht="272.45" customHeight="1" x14ac:dyDescent="0.35">
      <c r="A320" s="139">
        <v>265</v>
      </c>
      <c r="B320" s="116" t="s">
        <v>648</v>
      </c>
      <c r="C320" s="104" t="s">
        <v>649</v>
      </c>
      <c r="D320" s="104">
        <v>60106604</v>
      </c>
      <c r="E320" s="253" t="s">
        <v>862</v>
      </c>
      <c r="F320" s="252" t="s">
        <v>59</v>
      </c>
      <c r="G320" s="252">
        <v>1</v>
      </c>
      <c r="H320" s="104" t="s">
        <v>307</v>
      </c>
      <c r="I320" s="252">
        <v>1</v>
      </c>
      <c r="J320" s="105" t="s">
        <v>126</v>
      </c>
      <c r="K320" s="252" t="s">
        <v>217</v>
      </c>
      <c r="L320" s="252" t="s">
        <v>218</v>
      </c>
      <c r="M320" s="120">
        <v>55470000</v>
      </c>
      <c r="N320" s="120">
        <v>55470000</v>
      </c>
      <c r="O320" s="252" t="s">
        <v>64</v>
      </c>
      <c r="P320" s="252" t="s">
        <v>65</v>
      </c>
      <c r="Q320" s="265" t="s">
        <v>651</v>
      </c>
      <c r="R320" s="242"/>
      <c r="S320" s="18"/>
      <c r="T320" s="185" t="s">
        <v>863</v>
      </c>
      <c r="U320" s="186" t="s">
        <v>864</v>
      </c>
      <c r="V320" s="186">
        <v>45097</v>
      </c>
      <c r="W320" s="186" t="s">
        <v>865</v>
      </c>
      <c r="X320" s="186" t="s">
        <v>866</v>
      </c>
      <c r="Y320" s="178">
        <v>55470000</v>
      </c>
      <c r="Z320" s="179"/>
      <c r="AA320" s="178">
        <v>55470000</v>
      </c>
      <c r="AB320" s="200" t="s">
        <v>867</v>
      </c>
      <c r="AC320" s="188"/>
      <c r="AD320" s="189" t="s">
        <v>868</v>
      </c>
      <c r="AE320" s="189">
        <v>45097</v>
      </c>
      <c r="AF320" s="190">
        <v>45645</v>
      </c>
      <c r="AG320" s="188" t="s">
        <v>869</v>
      </c>
      <c r="AH320" s="188" t="s">
        <v>870</v>
      </c>
    </row>
    <row r="321" spans="1:34" ht="272.45" customHeight="1" x14ac:dyDescent="0.35">
      <c r="A321" s="152">
        <v>266</v>
      </c>
      <c r="B321" s="118"/>
      <c r="C321" s="127" t="s">
        <v>141</v>
      </c>
      <c r="D321" s="127" t="s">
        <v>871</v>
      </c>
      <c r="E321" s="254" t="s">
        <v>872</v>
      </c>
      <c r="F321" s="127" t="s">
        <v>59</v>
      </c>
      <c r="G321" s="127">
        <v>1</v>
      </c>
      <c r="H321" s="127" t="s">
        <v>118</v>
      </c>
      <c r="I321" s="257">
        <v>12</v>
      </c>
      <c r="J321" s="128" t="s">
        <v>831</v>
      </c>
      <c r="K321" s="257" t="s">
        <v>62</v>
      </c>
      <c r="L321" s="257" t="s">
        <v>873</v>
      </c>
      <c r="M321" s="245"/>
      <c r="N321" s="245"/>
      <c r="O321" s="257" t="s">
        <v>175</v>
      </c>
      <c r="P321" s="257" t="s">
        <v>176</v>
      </c>
      <c r="Q321" s="262" t="s">
        <v>575</v>
      </c>
      <c r="R321" s="112"/>
      <c r="S321" s="18"/>
      <c r="T321" s="121"/>
      <c r="U321" s="121"/>
      <c r="V321" s="121"/>
      <c r="W321" s="121"/>
      <c r="X321" s="121"/>
      <c r="Y321" s="197"/>
      <c r="Z321" s="216"/>
      <c r="AA321" s="197"/>
      <c r="AB321" s="107"/>
      <c r="AC321" s="107"/>
      <c r="AD321" s="107"/>
      <c r="AE321" s="107"/>
      <c r="AF321" s="107"/>
      <c r="AG321" s="107"/>
      <c r="AH321" s="121"/>
    </row>
    <row r="322" spans="1:34" ht="272.45" customHeight="1" x14ac:dyDescent="0.35">
      <c r="A322" s="139">
        <v>267</v>
      </c>
      <c r="B322" s="116"/>
      <c r="C322" s="104" t="s">
        <v>56</v>
      </c>
      <c r="D322" s="104">
        <v>76111501</v>
      </c>
      <c r="E322" s="253" t="s">
        <v>874</v>
      </c>
      <c r="F322" s="104" t="s">
        <v>59</v>
      </c>
      <c r="G322" s="104">
        <v>1</v>
      </c>
      <c r="H322" s="252" t="s">
        <v>173</v>
      </c>
      <c r="I322" s="252">
        <v>11</v>
      </c>
      <c r="J322" s="105" t="s">
        <v>174</v>
      </c>
      <c r="K322" s="252" t="s">
        <v>62</v>
      </c>
      <c r="L322" s="252" t="s">
        <v>202</v>
      </c>
      <c r="M322" s="120">
        <v>460758557.23000002</v>
      </c>
      <c r="N322" s="120">
        <v>102328938.23</v>
      </c>
      <c r="O322" s="252" t="s">
        <v>175</v>
      </c>
      <c r="P322" s="252" t="s">
        <v>176</v>
      </c>
      <c r="Q322" s="259" t="s">
        <v>177</v>
      </c>
      <c r="R322" s="112"/>
      <c r="S322" s="18"/>
      <c r="T322" s="121"/>
      <c r="U322" s="121"/>
      <c r="V322" s="121"/>
      <c r="W322" s="121"/>
      <c r="X322" s="121"/>
      <c r="Y322" s="178">
        <v>421943458.73000002</v>
      </c>
      <c r="Z322" s="179"/>
      <c r="AA322" s="178">
        <v>95896240.620000005</v>
      </c>
      <c r="AB322" s="207"/>
      <c r="AC322" s="207"/>
      <c r="AD322" s="207"/>
      <c r="AE322" s="207"/>
      <c r="AF322" s="207"/>
      <c r="AG322" s="207"/>
      <c r="AH322" s="207"/>
    </row>
    <row r="323" spans="1:34" ht="409.6" customHeight="1" x14ac:dyDescent="0.35">
      <c r="A323" s="139">
        <v>268</v>
      </c>
      <c r="B323" s="116"/>
      <c r="C323" s="104" t="s">
        <v>56</v>
      </c>
      <c r="D323" s="104">
        <v>72101506</v>
      </c>
      <c r="E323" s="253" t="s">
        <v>875</v>
      </c>
      <c r="F323" s="104" t="s">
        <v>59</v>
      </c>
      <c r="G323" s="104">
        <v>1</v>
      </c>
      <c r="H323" s="252" t="s">
        <v>173</v>
      </c>
      <c r="I323" s="104">
        <v>18</v>
      </c>
      <c r="J323" s="104" t="s">
        <v>126</v>
      </c>
      <c r="K323" s="104" t="s">
        <v>62</v>
      </c>
      <c r="L323" s="104" t="s">
        <v>106</v>
      </c>
      <c r="M323" s="129">
        <v>83626081</v>
      </c>
      <c r="N323" s="129">
        <v>11385159</v>
      </c>
      <c r="O323" s="252" t="s">
        <v>175</v>
      </c>
      <c r="P323" s="252" t="s">
        <v>176</v>
      </c>
      <c r="Q323" s="259" t="s">
        <v>177</v>
      </c>
      <c r="R323" s="112"/>
      <c r="S323" s="18"/>
      <c r="T323" s="121"/>
      <c r="U323" s="121"/>
      <c r="V323" s="121"/>
      <c r="W323" s="121"/>
      <c r="X323" s="121"/>
      <c r="Y323" s="129">
        <v>83626081</v>
      </c>
      <c r="Z323" s="129"/>
      <c r="AA323" s="129">
        <v>11385159</v>
      </c>
      <c r="AB323" s="207"/>
      <c r="AC323" s="207"/>
      <c r="AD323" s="207"/>
      <c r="AE323" s="207"/>
      <c r="AF323" s="207"/>
      <c r="AG323" s="207"/>
      <c r="AH323" s="207"/>
    </row>
    <row r="324" spans="1:34" ht="360" customHeight="1" x14ac:dyDescent="0.35">
      <c r="A324" s="139">
        <v>269</v>
      </c>
      <c r="B324" s="293"/>
      <c r="C324" s="104" t="s">
        <v>56</v>
      </c>
      <c r="D324" s="104">
        <v>92121500</v>
      </c>
      <c r="E324" s="253" t="s">
        <v>876</v>
      </c>
      <c r="F324" s="104" t="s">
        <v>59</v>
      </c>
      <c r="G324" s="104">
        <v>1</v>
      </c>
      <c r="H324" s="104" t="s">
        <v>118</v>
      </c>
      <c r="I324" s="104">
        <v>11</v>
      </c>
      <c r="J324" s="104" t="s">
        <v>99</v>
      </c>
      <c r="K324" s="104" t="s">
        <v>62</v>
      </c>
      <c r="L324" s="104" t="s">
        <v>100</v>
      </c>
      <c r="M324" s="219">
        <v>262887509.16999999</v>
      </c>
      <c r="N324" s="219">
        <v>34638232.170000002</v>
      </c>
      <c r="O324" s="252" t="s">
        <v>175</v>
      </c>
      <c r="P324" s="252" t="s">
        <v>176</v>
      </c>
      <c r="Q324" s="259" t="s">
        <v>177</v>
      </c>
      <c r="R324" s="112"/>
      <c r="S324" s="18"/>
      <c r="T324" s="121"/>
      <c r="U324" s="121"/>
      <c r="V324" s="121"/>
      <c r="W324" s="121"/>
      <c r="X324" s="121"/>
      <c r="Y324" s="178">
        <v>262887509.16999999</v>
      </c>
      <c r="Z324" s="179"/>
      <c r="AA324" s="178">
        <v>34495120.920000002</v>
      </c>
      <c r="AB324" s="107"/>
      <c r="AC324" s="107"/>
      <c r="AD324" s="107"/>
      <c r="AE324" s="107"/>
      <c r="AF324" s="107"/>
      <c r="AG324" s="107"/>
      <c r="AH324" s="121"/>
    </row>
    <row r="325" spans="1:34" ht="360" customHeight="1" x14ac:dyDescent="0.35">
      <c r="A325" s="139">
        <v>270</v>
      </c>
      <c r="B325" s="291"/>
      <c r="C325" s="104" t="s">
        <v>56</v>
      </c>
      <c r="D325" s="104" t="s">
        <v>179</v>
      </c>
      <c r="E325" s="253" t="s">
        <v>877</v>
      </c>
      <c r="F325" s="104" t="s">
        <v>59</v>
      </c>
      <c r="G325" s="104">
        <v>1</v>
      </c>
      <c r="H325" s="104" t="s">
        <v>118</v>
      </c>
      <c r="I325" s="104">
        <v>12</v>
      </c>
      <c r="J325" s="105" t="s">
        <v>174</v>
      </c>
      <c r="K325" s="104" t="s">
        <v>62</v>
      </c>
      <c r="L325" s="104" t="s">
        <v>181</v>
      </c>
      <c r="M325" s="129">
        <v>436178819</v>
      </c>
      <c r="N325" s="130">
        <v>102623390</v>
      </c>
      <c r="O325" s="252" t="s">
        <v>175</v>
      </c>
      <c r="P325" s="252" t="s">
        <v>176</v>
      </c>
      <c r="Q325" s="259" t="s">
        <v>177</v>
      </c>
      <c r="R325" s="112"/>
      <c r="S325" s="18"/>
      <c r="T325" s="310"/>
      <c r="U325" s="310"/>
      <c r="V325" s="310"/>
      <c r="W325" s="310"/>
      <c r="X325" s="310"/>
      <c r="Y325" s="178">
        <v>304249581.58999997</v>
      </c>
      <c r="Z325" s="179"/>
      <c r="AA325" s="178">
        <v>63077357.170000002</v>
      </c>
      <c r="AB325" s="107"/>
      <c r="AC325" s="107"/>
      <c r="AD325" s="107"/>
      <c r="AE325" s="107"/>
      <c r="AF325" s="107"/>
      <c r="AG325" s="107"/>
      <c r="AH325" s="121"/>
    </row>
    <row r="326" spans="1:34" ht="360" customHeight="1" x14ac:dyDescent="0.35">
      <c r="A326" s="139">
        <v>271</v>
      </c>
      <c r="B326" s="117"/>
      <c r="C326" s="104" t="s">
        <v>56</v>
      </c>
      <c r="D326" s="149">
        <v>56101519</v>
      </c>
      <c r="E326" s="253" t="s">
        <v>878</v>
      </c>
      <c r="F326" s="104" t="s">
        <v>59</v>
      </c>
      <c r="G326" s="104">
        <v>1</v>
      </c>
      <c r="H326" s="104" t="s">
        <v>60</v>
      </c>
      <c r="I326" s="104">
        <v>2</v>
      </c>
      <c r="J326" s="104" t="s">
        <v>61</v>
      </c>
      <c r="K326" s="104" t="s">
        <v>62</v>
      </c>
      <c r="L326" s="104" t="s">
        <v>879</v>
      </c>
      <c r="M326" s="129">
        <v>15000000</v>
      </c>
      <c r="N326" s="130">
        <v>15000000</v>
      </c>
      <c r="O326" s="252" t="s">
        <v>64</v>
      </c>
      <c r="P326" s="252" t="s">
        <v>65</v>
      </c>
      <c r="Q326" s="259" t="s">
        <v>66</v>
      </c>
      <c r="R326" s="112"/>
      <c r="S326" s="18"/>
      <c r="T326" s="121"/>
      <c r="U326" s="121"/>
      <c r="V326" s="121"/>
      <c r="W326" s="121"/>
      <c r="X326" s="121"/>
      <c r="Y326" s="178">
        <v>14850000</v>
      </c>
      <c r="Z326" s="179"/>
      <c r="AA326" s="178">
        <v>14850000</v>
      </c>
      <c r="AB326" s="207"/>
      <c r="AC326" s="207"/>
      <c r="AD326" s="207"/>
      <c r="AE326" s="207"/>
      <c r="AF326" s="207"/>
      <c r="AG326" s="207"/>
      <c r="AH326" s="207"/>
    </row>
    <row r="327" spans="1:34" ht="360" customHeight="1" x14ac:dyDescent="0.35">
      <c r="A327" s="139">
        <v>272</v>
      </c>
      <c r="B327" s="116"/>
      <c r="C327" s="104" t="s">
        <v>89</v>
      </c>
      <c r="D327" s="104">
        <v>44103103</v>
      </c>
      <c r="E327" s="253" t="s">
        <v>880</v>
      </c>
      <c r="F327" s="252" t="s">
        <v>59</v>
      </c>
      <c r="G327" s="252">
        <v>1</v>
      </c>
      <c r="H327" s="252" t="s">
        <v>95</v>
      </c>
      <c r="I327" s="252">
        <v>1</v>
      </c>
      <c r="J327" s="105" t="s">
        <v>61</v>
      </c>
      <c r="K327" s="252" t="s">
        <v>62</v>
      </c>
      <c r="L327" s="252" t="s">
        <v>73</v>
      </c>
      <c r="M327" s="120">
        <v>3000000</v>
      </c>
      <c r="N327" s="243">
        <v>3000000</v>
      </c>
      <c r="O327" s="252" t="s">
        <v>64</v>
      </c>
      <c r="P327" s="252" t="s">
        <v>65</v>
      </c>
      <c r="Q327" s="259" t="s">
        <v>93</v>
      </c>
      <c r="R327" s="112"/>
      <c r="S327" s="18"/>
      <c r="T327" s="121"/>
      <c r="U327" s="121"/>
      <c r="V327" s="121"/>
      <c r="W327" s="121"/>
      <c r="X327" s="121"/>
      <c r="Y327" s="178">
        <v>2996399</v>
      </c>
      <c r="Z327" s="204"/>
      <c r="AA327" s="178">
        <v>2996399</v>
      </c>
      <c r="AB327" s="121"/>
      <c r="AC327" s="121"/>
      <c r="AD327" s="121"/>
      <c r="AE327" s="121"/>
      <c r="AF327" s="121"/>
      <c r="AG327" s="121"/>
      <c r="AH327" s="121"/>
    </row>
    <row r="328" spans="1:34" ht="360" customHeight="1" x14ac:dyDescent="0.35">
      <c r="A328" s="139">
        <v>273</v>
      </c>
      <c r="B328" s="116" t="s">
        <v>282</v>
      </c>
      <c r="C328" s="104" t="s">
        <v>264</v>
      </c>
      <c r="D328" s="104">
        <v>80101706</v>
      </c>
      <c r="E328" s="253" t="s">
        <v>881</v>
      </c>
      <c r="F328" s="252" t="s">
        <v>59</v>
      </c>
      <c r="G328" s="252">
        <v>1</v>
      </c>
      <c r="H328" s="252" t="s">
        <v>60</v>
      </c>
      <c r="I328" s="252">
        <v>5.5</v>
      </c>
      <c r="J328" s="105" t="s">
        <v>126</v>
      </c>
      <c r="K328" s="252" t="s">
        <v>217</v>
      </c>
      <c r="L328" s="252" t="s">
        <v>266</v>
      </c>
      <c r="M328" s="120">
        <v>33660000</v>
      </c>
      <c r="N328" s="243">
        <v>33660000</v>
      </c>
      <c r="O328" s="252" t="s">
        <v>64</v>
      </c>
      <c r="P328" s="252" t="s">
        <v>65</v>
      </c>
      <c r="Q328" s="259" t="s">
        <v>267</v>
      </c>
      <c r="R328" s="112">
        <v>1</v>
      </c>
      <c r="S328" s="18"/>
      <c r="T328" s="121"/>
      <c r="U328" s="121"/>
      <c r="V328" s="121"/>
      <c r="W328" s="121"/>
      <c r="X328" s="121"/>
      <c r="Y328" s="178">
        <v>33660000</v>
      </c>
      <c r="Z328" s="204"/>
      <c r="AA328" s="178">
        <f>Y328+Z328</f>
        <v>33660000</v>
      </c>
      <c r="AB328" s="207"/>
      <c r="AC328" s="207"/>
      <c r="AD328" s="207"/>
      <c r="AE328" s="207"/>
      <c r="AF328" s="207"/>
      <c r="AG328" s="207"/>
      <c r="AH328" s="207"/>
    </row>
    <row r="329" spans="1:34" ht="360" customHeight="1" x14ac:dyDescent="0.7">
      <c r="A329" s="139">
        <v>274</v>
      </c>
      <c r="B329" s="116" t="s">
        <v>251</v>
      </c>
      <c r="C329" s="104" t="s">
        <v>359</v>
      </c>
      <c r="D329" s="104">
        <v>80101706</v>
      </c>
      <c r="E329" s="253" t="s">
        <v>882</v>
      </c>
      <c r="F329" s="252" t="s">
        <v>59</v>
      </c>
      <c r="G329" s="252">
        <v>1</v>
      </c>
      <c r="H329" s="252" t="s">
        <v>60</v>
      </c>
      <c r="I329" s="252">
        <v>5.5</v>
      </c>
      <c r="J329" s="105" t="s">
        <v>126</v>
      </c>
      <c r="K329" s="252" t="s">
        <v>217</v>
      </c>
      <c r="L329" s="252" t="s">
        <v>218</v>
      </c>
      <c r="M329" s="120">
        <v>12040000</v>
      </c>
      <c r="N329" s="120">
        <v>12040000</v>
      </c>
      <c r="O329" s="252" t="s">
        <v>64</v>
      </c>
      <c r="P329" s="252" t="s">
        <v>65</v>
      </c>
      <c r="Q329" s="259" t="s">
        <v>364</v>
      </c>
      <c r="R329" s="112"/>
      <c r="S329" s="18"/>
      <c r="T329" s="121"/>
      <c r="U329" s="121"/>
      <c r="V329" s="121"/>
      <c r="W329" s="220">
        <f>N143-Y143</f>
        <v>395423</v>
      </c>
      <c r="X329" s="121"/>
      <c r="Y329" s="178">
        <v>11297792</v>
      </c>
      <c r="Z329" s="204"/>
      <c r="AA329" s="178">
        <v>11297792</v>
      </c>
      <c r="AB329" s="207"/>
      <c r="AC329" s="207"/>
      <c r="AD329" s="207"/>
      <c r="AE329" s="207"/>
      <c r="AF329" s="207"/>
      <c r="AG329" s="207"/>
      <c r="AH329" s="207"/>
    </row>
    <row r="330" spans="1:34" ht="360" customHeight="1" x14ac:dyDescent="0.35">
      <c r="A330" s="139">
        <v>275</v>
      </c>
      <c r="B330" s="116" t="s">
        <v>354</v>
      </c>
      <c r="C330" s="104" t="s">
        <v>435</v>
      </c>
      <c r="D330" s="104">
        <v>80101706</v>
      </c>
      <c r="E330" s="253" t="s">
        <v>883</v>
      </c>
      <c r="F330" s="252" t="s">
        <v>59</v>
      </c>
      <c r="G330" s="252">
        <v>1</v>
      </c>
      <c r="H330" s="252" t="s">
        <v>60</v>
      </c>
      <c r="I330" s="252">
        <v>5.5</v>
      </c>
      <c r="J330" s="105" t="s">
        <v>126</v>
      </c>
      <c r="K330" s="252" t="s">
        <v>217</v>
      </c>
      <c r="L330" s="252" t="s">
        <v>218</v>
      </c>
      <c r="M330" s="120">
        <v>13750000</v>
      </c>
      <c r="N330" s="120">
        <v>13750000</v>
      </c>
      <c r="O330" s="252" t="s">
        <v>64</v>
      </c>
      <c r="P330" s="252" t="s">
        <v>65</v>
      </c>
      <c r="Q330" s="259" t="s">
        <v>437</v>
      </c>
      <c r="R330" s="112"/>
      <c r="S330" s="18"/>
      <c r="T330" s="121"/>
      <c r="U330" s="121"/>
      <c r="V330" s="121"/>
      <c r="W330" s="121"/>
      <c r="X330" s="121"/>
      <c r="Y330" s="178">
        <v>12237205</v>
      </c>
      <c r="Z330" s="204"/>
      <c r="AA330" s="178">
        <v>12237205</v>
      </c>
      <c r="AB330" s="207"/>
      <c r="AC330" s="207"/>
      <c r="AD330" s="207"/>
      <c r="AE330" s="207"/>
      <c r="AF330" s="207"/>
      <c r="AG330" s="207"/>
      <c r="AH330" s="207"/>
    </row>
    <row r="331" spans="1:34" ht="360" customHeight="1" x14ac:dyDescent="0.35">
      <c r="A331" s="139">
        <v>276</v>
      </c>
      <c r="B331" s="116" t="s">
        <v>354</v>
      </c>
      <c r="C331" s="104" t="s">
        <v>435</v>
      </c>
      <c r="D331" s="104">
        <v>80101706</v>
      </c>
      <c r="E331" s="253" t="s">
        <v>884</v>
      </c>
      <c r="F331" s="252" t="s">
        <v>59</v>
      </c>
      <c r="G331" s="252">
        <v>1</v>
      </c>
      <c r="H331" s="252" t="s">
        <v>60</v>
      </c>
      <c r="I331" s="252">
        <v>5.5</v>
      </c>
      <c r="J331" s="105" t="s">
        <v>126</v>
      </c>
      <c r="K331" s="252" t="s">
        <v>217</v>
      </c>
      <c r="L331" s="252" t="s">
        <v>218</v>
      </c>
      <c r="M331" s="120">
        <v>13750000</v>
      </c>
      <c r="N331" s="120">
        <v>13750000</v>
      </c>
      <c r="O331" s="252" t="s">
        <v>64</v>
      </c>
      <c r="P331" s="252" t="s">
        <v>65</v>
      </c>
      <c r="Q331" s="259" t="s">
        <v>437</v>
      </c>
      <c r="R331" s="112"/>
      <c r="S331" s="18"/>
      <c r="T331" s="121"/>
      <c r="U331" s="121"/>
      <c r="V331" s="121"/>
      <c r="W331" s="121"/>
      <c r="X331" s="121"/>
      <c r="Y331" s="178">
        <v>11846970</v>
      </c>
      <c r="Z331" s="204"/>
      <c r="AA331" s="178">
        <v>11846970</v>
      </c>
      <c r="AB331" s="207"/>
      <c r="AC331" s="207"/>
      <c r="AD331" s="207"/>
      <c r="AE331" s="207"/>
      <c r="AF331" s="207"/>
      <c r="AG331" s="207"/>
      <c r="AH331" s="207"/>
    </row>
    <row r="332" spans="1:34" ht="360" customHeight="1" x14ac:dyDescent="0.35">
      <c r="A332" s="139">
        <v>277</v>
      </c>
      <c r="B332" s="116" t="s">
        <v>354</v>
      </c>
      <c r="C332" s="104" t="s">
        <v>435</v>
      </c>
      <c r="D332" s="104">
        <v>80101706</v>
      </c>
      <c r="E332" s="253" t="s">
        <v>885</v>
      </c>
      <c r="F332" s="252" t="s">
        <v>59</v>
      </c>
      <c r="G332" s="252">
        <v>1</v>
      </c>
      <c r="H332" s="252" t="s">
        <v>60</v>
      </c>
      <c r="I332" s="252">
        <v>5.5</v>
      </c>
      <c r="J332" s="105" t="s">
        <v>126</v>
      </c>
      <c r="K332" s="252" t="s">
        <v>217</v>
      </c>
      <c r="L332" s="252" t="s">
        <v>218</v>
      </c>
      <c r="M332" s="120">
        <v>13750000</v>
      </c>
      <c r="N332" s="120">
        <v>13750000</v>
      </c>
      <c r="O332" s="252" t="s">
        <v>64</v>
      </c>
      <c r="P332" s="252" t="s">
        <v>65</v>
      </c>
      <c r="Q332" s="259" t="s">
        <v>437</v>
      </c>
      <c r="R332" s="112"/>
      <c r="S332" s="18"/>
      <c r="T332" s="121"/>
      <c r="U332" s="121"/>
      <c r="V332" s="121"/>
      <c r="W332" s="121"/>
      <c r="X332" s="121"/>
      <c r="Y332" s="178">
        <v>11650848</v>
      </c>
      <c r="Z332" s="204"/>
      <c r="AA332" s="178">
        <v>11650848</v>
      </c>
      <c r="AB332" s="207"/>
      <c r="AC332" s="207"/>
      <c r="AD332" s="207"/>
      <c r="AE332" s="207"/>
      <c r="AF332" s="207"/>
      <c r="AG332" s="207"/>
      <c r="AH332" s="207"/>
    </row>
    <row r="333" spans="1:34" ht="360" customHeight="1" x14ac:dyDescent="0.35">
      <c r="A333" s="139">
        <v>278</v>
      </c>
      <c r="B333" s="116" t="s">
        <v>354</v>
      </c>
      <c r="C333" s="104" t="s">
        <v>435</v>
      </c>
      <c r="D333" s="104">
        <v>80101706</v>
      </c>
      <c r="E333" s="253" t="s">
        <v>886</v>
      </c>
      <c r="F333" s="252" t="s">
        <v>59</v>
      </c>
      <c r="G333" s="252">
        <v>1</v>
      </c>
      <c r="H333" s="252" t="s">
        <v>60</v>
      </c>
      <c r="I333" s="252">
        <v>5.5</v>
      </c>
      <c r="J333" s="105" t="s">
        <v>126</v>
      </c>
      <c r="K333" s="252" t="s">
        <v>217</v>
      </c>
      <c r="L333" s="252" t="s">
        <v>218</v>
      </c>
      <c r="M333" s="120">
        <v>13750000</v>
      </c>
      <c r="N333" s="120">
        <v>13750000</v>
      </c>
      <c r="O333" s="252" t="s">
        <v>64</v>
      </c>
      <c r="P333" s="252" t="s">
        <v>65</v>
      </c>
      <c r="Q333" s="259" t="s">
        <v>437</v>
      </c>
      <c r="R333" s="112"/>
      <c r="S333" s="18"/>
      <c r="T333" s="121"/>
      <c r="U333" s="121"/>
      <c r="V333" s="121"/>
      <c r="W333" s="121"/>
      <c r="X333" s="121"/>
      <c r="Y333" s="178">
        <v>13504392</v>
      </c>
      <c r="Z333" s="204"/>
      <c r="AA333" s="178">
        <v>13504392</v>
      </c>
      <c r="AB333" s="207"/>
      <c r="AC333" s="207"/>
      <c r="AD333" s="207"/>
      <c r="AE333" s="207"/>
      <c r="AF333" s="207"/>
      <c r="AG333" s="207"/>
      <c r="AH333" s="207"/>
    </row>
    <row r="334" spans="1:34" ht="360" customHeight="1" x14ac:dyDescent="0.35">
      <c r="A334" s="152">
        <v>279</v>
      </c>
      <c r="B334" s="118" t="s">
        <v>710</v>
      </c>
      <c r="C334" s="127" t="s">
        <v>252</v>
      </c>
      <c r="D334" s="127">
        <f>D315</f>
        <v>80101706</v>
      </c>
      <c r="E334" s="254" t="s">
        <v>887</v>
      </c>
      <c r="F334" s="257" t="str">
        <f>F315</f>
        <v>GLOBAL</v>
      </c>
      <c r="G334" s="257">
        <f>G315</f>
        <v>1</v>
      </c>
      <c r="H334" s="257" t="s">
        <v>60</v>
      </c>
      <c r="I334" s="257">
        <v>5.5</v>
      </c>
      <c r="J334" s="128" t="str">
        <f>J315</f>
        <v>CONTRATACIÓN DIRECTA</v>
      </c>
      <c r="K334" s="257" t="str">
        <f>K315</f>
        <v>INVERSIÓN</v>
      </c>
      <c r="L334" s="257" t="s">
        <v>128</v>
      </c>
      <c r="M334" s="245">
        <v>0</v>
      </c>
      <c r="N334" s="245">
        <v>0</v>
      </c>
      <c r="O334" s="257" t="s">
        <v>64</v>
      </c>
      <c r="P334" s="257" t="s">
        <v>65</v>
      </c>
      <c r="Q334" s="262" t="s">
        <v>419</v>
      </c>
      <c r="R334" s="112"/>
      <c r="S334" s="18"/>
      <c r="T334" s="121"/>
      <c r="U334" s="121"/>
      <c r="V334" s="121"/>
      <c r="W334" s="121"/>
      <c r="X334" s="121"/>
      <c r="Y334" s="197"/>
      <c r="Z334" s="73"/>
      <c r="AA334" s="205"/>
      <c r="AB334" s="121"/>
      <c r="AC334" s="121"/>
      <c r="AD334" s="121"/>
      <c r="AE334" s="121"/>
      <c r="AF334" s="121"/>
      <c r="AG334" s="121"/>
      <c r="AH334" s="121"/>
    </row>
    <row r="335" spans="1:34" ht="360" customHeight="1" x14ac:dyDescent="0.35">
      <c r="A335" s="152">
        <v>280</v>
      </c>
      <c r="B335" s="118" t="s">
        <v>710</v>
      </c>
      <c r="C335" s="127" t="s">
        <v>252</v>
      </c>
      <c r="D335" s="127">
        <f>D316</f>
        <v>80101706</v>
      </c>
      <c r="E335" s="254" t="s">
        <v>888</v>
      </c>
      <c r="F335" s="257" t="str">
        <f>F316</f>
        <v>GLOBAL</v>
      </c>
      <c r="G335" s="257">
        <f>G316</f>
        <v>1</v>
      </c>
      <c r="H335" s="257" t="s">
        <v>60</v>
      </c>
      <c r="I335" s="257">
        <v>5.5</v>
      </c>
      <c r="J335" s="128" t="str">
        <f>J316</f>
        <v>CONTRATACIÓN DIRECTA</v>
      </c>
      <c r="K335" s="257" t="str">
        <f>K316</f>
        <v>INVERSIÓN</v>
      </c>
      <c r="L335" s="257" t="s">
        <v>128</v>
      </c>
      <c r="M335" s="245">
        <v>0</v>
      </c>
      <c r="N335" s="245">
        <v>0</v>
      </c>
      <c r="O335" s="257" t="s">
        <v>64</v>
      </c>
      <c r="P335" s="257" t="s">
        <v>65</v>
      </c>
      <c r="Q335" s="262" t="s">
        <v>419</v>
      </c>
      <c r="R335" s="112"/>
      <c r="S335" s="18"/>
      <c r="T335" s="121"/>
      <c r="U335" s="121"/>
      <c r="V335" s="121"/>
      <c r="W335" s="121"/>
      <c r="X335" s="121"/>
      <c r="Y335" s="197"/>
      <c r="Z335" s="73"/>
      <c r="AA335" s="205"/>
      <c r="AB335" s="121"/>
      <c r="AC335" s="121"/>
      <c r="AD335" s="121"/>
      <c r="AE335" s="121"/>
      <c r="AF335" s="121"/>
      <c r="AG335" s="121"/>
      <c r="AH335" s="121"/>
    </row>
    <row r="336" spans="1:34" ht="360" customHeight="1" x14ac:dyDescent="0.35">
      <c r="A336" s="139">
        <v>281</v>
      </c>
      <c r="B336" s="104" t="s">
        <v>214</v>
      </c>
      <c r="C336" s="104" t="s">
        <v>370</v>
      </c>
      <c r="D336" s="104">
        <v>80121704</v>
      </c>
      <c r="E336" s="109" t="s">
        <v>889</v>
      </c>
      <c r="F336" s="104" t="s">
        <v>372</v>
      </c>
      <c r="G336" s="104">
        <v>1</v>
      </c>
      <c r="H336" s="104" t="s">
        <v>60</v>
      </c>
      <c r="I336" s="104">
        <v>5.5</v>
      </c>
      <c r="J336" s="104" t="s">
        <v>126</v>
      </c>
      <c r="K336" s="104" t="s">
        <v>217</v>
      </c>
      <c r="L336" s="104" t="s">
        <v>128</v>
      </c>
      <c r="M336" s="120">
        <v>24090880</v>
      </c>
      <c r="N336" s="120">
        <v>24090880</v>
      </c>
      <c r="O336" s="252" t="s">
        <v>64</v>
      </c>
      <c r="P336" s="252" t="s">
        <v>65</v>
      </c>
      <c r="Q336" s="259" t="s">
        <v>890</v>
      </c>
      <c r="R336" s="112"/>
      <c r="S336" s="18"/>
      <c r="T336" s="121"/>
      <c r="U336" s="121"/>
      <c r="V336" s="121"/>
      <c r="W336" s="121"/>
      <c r="X336" s="121"/>
      <c r="Y336" s="178">
        <v>24090880</v>
      </c>
      <c r="Z336" s="204"/>
      <c r="AA336" s="178">
        <v>24090880</v>
      </c>
      <c r="AB336" s="207"/>
      <c r="AC336" s="207"/>
      <c r="AD336" s="207"/>
      <c r="AE336" s="207"/>
      <c r="AF336" s="207"/>
      <c r="AG336" s="207"/>
      <c r="AH336" s="207"/>
    </row>
    <row r="337" spans="1:34" ht="360" customHeight="1" x14ac:dyDescent="0.35">
      <c r="A337" s="139">
        <v>282</v>
      </c>
      <c r="B337" s="104" t="s">
        <v>214</v>
      </c>
      <c r="C337" s="104" t="s">
        <v>215</v>
      </c>
      <c r="D337" s="104">
        <v>80101706</v>
      </c>
      <c r="E337" s="109" t="s">
        <v>891</v>
      </c>
      <c r="F337" s="104" t="s">
        <v>59</v>
      </c>
      <c r="G337" s="104">
        <v>1</v>
      </c>
      <c r="H337" s="104" t="s">
        <v>60</v>
      </c>
      <c r="I337" s="104">
        <v>5.5</v>
      </c>
      <c r="J337" s="104" t="s">
        <v>126</v>
      </c>
      <c r="K337" s="104" t="s">
        <v>217</v>
      </c>
      <c r="L337" s="104" t="s">
        <v>128</v>
      </c>
      <c r="M337" s="147">
        <v>31459576.5</v>
      </c>
      <c r="N337" s="147">
        <v>31459576.5</v>
      </c>
      <c r="O337" s="252" t="s">
        <v>64</v>
      </c>
      <c r="P337" s="252" t="s">
        <v>65</v>
      </c>
      <c r="Q337" s="259" t="s">
        <v>219</v>
      </c>
      <c r="R337" s="112"/>
      <c r="S337" s="18"/>
      <c r="T337" s="121"/>
      <c r="U337" s="121"/>
      <c r="V337" s="121"/>
      <c r="W337" s="121"/>
      <c r="X337" s="121"/>
      <c r="Y337" s="178">
        <v>30315591</v>
      </c>
      <c r="Z337" s="204"/>
      <c r="AA337" s="178">
        <v>30315591</v>
      </c>
      <c r="AB337" s="207"/>
      <c r="AC337" s="207"/>
      <c r="AD337" s="207"/>
      <c r="AE337" s="207"/>
      <c r="AF337" s="207"/>
      <c r="AG337" s="207"/>
      <c r="AH337" s="207"/>
    </row>
    <row r="338" spans="1:34" ht="225" customHeight="1" x14ac:dyDescent="0.35">
      <c r="A338" s="292">
        <v>283</v>
      </c>
      <c r="B338" s="315" t="s">
        <v>214</v>
      </c>
      <c r="C338" s="315" t="s">
        <v>215</v>
      </c>
      <c r="D338" s="315">
        <v>80101706</v>
      </c>
      <c r="E338" s="320" t="s">
        <v>892</v>
      </c>
      <c r="F338" s="315" t="s">
        <v>59</v>
      </c>
      <c r="G338" s="315">
        <v>1</v>
      </c>
      <c r="H338" s="296" t="s">
        <v>195</v>
      </c>
      <c r="I338" s="296">
        <v>1</v>
      </c>
      <c r="J338" s="315" t="s">
        <v>126</v>
      </c>
      <c r="K338" s="315" t="s">
        <v>217</v>
      </c>
      <c r="L338" s="315" t="s">
        <v>128</v>
      </c>
      <c r="M338" s="321">
        <v>5000000</v>
      </c>
      <c r="N338" s="321">
        <v>5000000</v>
      </c>
      <c r="O338" s="317" t="s">
        <v>64</v>
      </c>
      <c r="P338" s="317" t="s">
        <v>65</v>
      </c>
      <c r="Q338" s="319" t="s">
        <v>219</v>
      </c>
      <c r="R338" s="112">
        <v>1</v>
      </c>
      <c r="S338" s="18"/>
      <c r="T338" s="121"/>
      <c r="U338" s="121"/>
      <c r="V338" s="121"/>
      <c r="W338" s="121"/>
      <c r="X338" s="121"/>
      <c r="Y338" s="197"/>
      <c r="Z338" s="73"/>
      <c r="AA338" s="205"/>
      <c r="AB338" s="107"/>
      <c r="AC338" s="107"/>
      <c r="AD338" s="107"/>
      <c r="AE338" s="107"/>
      <c r="AF338" s="107"/>
      <c r="AG338" s="107"/>
      <c r="AH338" s="107"/>
    </row>
    <row r="339" spans="1:34" ht="225" customHeight="1" x14ac:dyDescent="0.35">
      <c r="A339" s="139">
        <v>284</v>
      </c>
      <c r="B339" s="104" t="s">
        <v>495</v>
      </c>
      <c r="C339" s="104" t="s">
        <v>141</v>
      </c>
      <c r="D339" s="104">
        <v>80101706</v>
      </c>
      <c r="E339" s="109" t="s">
        <v>496</v>
      </c>
      <c r="F339" s="104" t="s">
        <v>59</v>
      </c>
      <c r="G339" s="104">
        <v>1</v>
      </c>
      <c r="H339" s="105" t="s">
        <v>893</v>
      </c>
      <c r="I339" s="104">
        <v>5.5</v>
      </c>
      <c r="J339" s="104" t="s">
        <v>126</v>
      </c>
      <c r="K339" s="104" t="s">
        <v>127</v>
      </c>
      <c r="L339" s="104" t="s">
        <v>128</v>
      </c>
      <c r="M339" s="147">
        <v>10777034.4</v>
      </c>
      <c r="N339" s="147">
        <v>10777034.4</v>
      </c>
      <c r="O339" s="252" t="s">
        <v>64</v>
      </c>
      <c r="P339" s="252" t="s">
        <v>65</v>
      </c>
      <c r="Q339" s="259" t="s">
        <v>497</v>
      </c>
      <c r="R339" s="112"/>
      <c r="S339" s="18"/>
      <c r="T339" s="121"/>
      <c r="U339" s="121"/>
      <c r="V339" s="121"/>
      <c r="W339" s="121"/>
      <c r="X339" s="121"/>
      <c r="Y339" s="178">
        <v>9144151</v>
      </c>
      <c r="Z339" s="204"/>
      <c r="AA339" s="178">
        <v>9144151</v>
      </c>
      <c r="AB339" s="207"/>
      <c r="AC339" s="207"/>
      <c r="AD339" s="207"/>
      <c r="AE339" s="207"/>
      <c r="AF339" s="207"/>
      <c r="AG339" s="207"/>
      <c r="AH339" s="207"/>
    </row>
    <row r="340" spans="1:34" ht="225" customHeight="1" x14ac:dyDescent="0.35">
      <c r="A340" s="139">
        <v>285</v>
      </c>
      <c r="B340" s="116" t="s">
        <v>214</v>
      </c>
      <c r="C340" s="104" t="s">
        <v>491</v>
      </c>
      <c r="D340" s="104">
        <v>80101706</v>
      </c>
      <c r="E340" s="253" t="s">
        <v>894</v>
      </c>
      <c r="F340" s="252" t="s">
        <v>59</v>
      </c>
      <c r="G340" s="252">
        <v>1</v>
      </c>
      <c r="H340" s="252" t="s">
        <v>893</v>
      </c>
      <c r="I340" s="252">
        <v>5.5</v>
      </c>
      <c r="J340" s="105" t="s">
        <v>126</v>
      </c>
      <c r="K340" s="252" t="s">
        <v>217</v>
      </c>
      <c r="L340" s="252" t="s">
        <v>128</v>
      </c>
      <c r="M340" s="120">
        <v>21000000</v>
      </c>
      <c r="N340" s="120">
        <v>21000000</v>
      </c>
      <c r="O340" s="252" t="s">
        <v>64</v>
      </c>
      <c r="P340" s="252" t="s">
        <v>65</v>
      </c>
      <c r="Q340" s="259" t="s">
        <v>686</v>
      </c>
      <c r="R340" s="112">
        <v>1</v>
      </c>
      <c r="S340" s="18"/>
      <c r="T340" s="121"/>
      <c r="U340" s="121"/>
      <c r="V340" s="121"/>
      <c r="W340" s="121"/>
      <c r="X340" s="121"/>
      <c r="Y340" s="178">
        <v>20971527</v>
      </c>
      <c r="Z340" s="204"/>
      <c r="AA340" s="178">
        <v>20971527</v>
      </c>
      <c r="AB340" s="207"/>
      <c r="AC340" s="207"/>
      <c r="AD340" s="207"/>
      <c r="AE340" s="207"/>
      <c r="AF340" s="207"/>
      <c r="AG340" s="207"/>
      <c r="AH340" s="207"/>
    </row>
    <row r="341" spans="1:34" ht="225" customHeight="1" x14ac:dyDescent="0.35">
      <c r="A341" s="139">
        <v>286</v>
      </c>
      <c r="B341" s="116" t="s">
        <v>320</v>
      </c>
      <c r="C341" s="104" t="s">
        <v>359</v>
      </c>
      <c r="D341" s="104">
        <v>80101706</v>
      </c>
      <c r="E341" s="253" t="s">
        <v>895</v>
      </c>
      <c r="F341" s="252" t="s">
        <v>59</v>
      </c>
      <c r="G341" s="252">
        <v>1</v>
      </c>
      <c r="H341" s="252" t="s">
        <v>60</v>
      </c>
      <c r="I341" s="252">
        <v>5.5</v>
      </c>
      <c r="J341" s="105" t="s">
        <v>126</v>
      </c>
      <c r="K341" s="252" t="s">
        <v>217</v>
      </c>
      <c r="L341" s="252" t="s">
        <v>128</v>
      </c>
      <c r="M341" s="120">
        <v>46603392</v>
      </c>
      <c r="N341" s="120">
        <v>46603392</v>
      </c>
      <c r="O341" s="252" t="s">
        <v>64</v>
      </c>
      <c r="P341" s="252" t="s">
        <v>65</v>
      </c>
      <c r="Q341" s="259" t="s">
        <v>364</v>
      </c>
      <c r="R341" s="112"/>
      <c r="S341" s="18"/>
      <c r="T341" s="121"/>
      <c r="U341" s="121"/>
      <c r="V341" s="121"/>
      <c r="W341" s="121"/>
      <c r="X341" s="121"/>
      <c r="Y341" s="178">
        <v>40954496</v>
      </c>
      <c r="Z341" s="204"/>
      <c r="AA341" s="178">
        <v>40954496</v>
      </c>
      <c r="AB341" s="207"/>
      <c r="AC341" s="207"/>
      <c r="AD341" s="207"/>
      <c r="AE341" s="207"/>
      <c r="AF341" s="207"/>
      <c r="AG341" s="207"/>
      <c r="AH341" s="207"/>
    </row>
    <row r="342" spans="1:34" ht="225" customHeight="1" x14ac:dyDescent="0.35">
      <c r="A342" s="139">
        <v>287</v>
      </c>
      <c r="B342" s="116" t="s">
        <v>710</v>
      </c>
      <c r="C342" s="104" t="s">
        <v>359</v>
      </c>
      <c r="D342" s="104">
        <v>80101706</v>
      </c>
      <c r="E342" s="253" t="s">
        <v>896</v>
      </c>
      <c r="F342" s="252" t="s">
        <v>59</v>
      </c>
      <c r="G342" s="252">
        <v>1</v>
      </c>
      <c r="H342" s="252" t="s">
        <v>60</v>
      </c>
      <c r="I342" s="252">
        <v>5.5</v>
      </c>
      <c r="J342" s="105" t="s">
        <v>126</v>
      </c>
      <c r="K342" s="252" t="s">
        <v>217</v>
      </c>
      <c r="L342" s="252" t="s">
        <v>128</v>
      </c>
      <c r="M342" s="120">
        <v>42816866.399999999</v>
      </c>
      <c r="N342" s="120">
        <v>42816866.399999999</v>
      </c>
      <c r="O342" s="252" t="s">
        <v>64</v>
      </c>
      <c r="P342" s="252" t="s">
        <v>65</v>
      </c>
      <c r="Q342" s="259" t="s">
        <v>364</v>
      </c>
      <c r="R342" s="112"/>
      <c r="S342" s="18"/>
      <c r="T342" s="121"/>
      <c r="U342" s="121"/>
      <c r="V342" s="121"/>
      <c r="W342" s="121"/>
      <c r="X342" s="121"/>
      <c r="Y342" s="178">
        <v>37886436</v>
      </c>
      <c r="Z342" s="178">
        <v>-259494</v>
      </c>
      <c r="AA342" s="178">
        <f>Y342+Z342</f>
        <v>37626942</v>
      </c>
      <c r="AB342" s="207"/>
      <c r="AC342" s="207"/>
      <c r="AD342" s="207"/>
      <c r="AE342" s="207"/>
      <c r="AF342" s="207"/>
      <c r="AG342" s="207"/>
      <c r="AH342" s="207"/>
    </row>
    <row r="343" spans="1:34" ht="225" customHeight="1" x14ac:dyDescent="0.35">
      <c r="A343" s="139">
        <v>288</v>
      </c>
      <c r="B343" s="116" t="s">
        <v>214</v>
      </c>
      <c r="C343" s="104" t="s">
        <v>124</v>
      </c>
      <c r="D343" s="104">
        <v>80101706</v>
      </c>
      <c r="E343" s="253" t="s">
        <v>897</v>
      </c>
      <c r="F343" s="252" t="s">
        <v>59</v>
      </c>
      <c r="G343" s="252">
        <v>1</v>
      </c>
      <c r="H343" s="252" t="s">
        <v>95</v>
      </c>
      <c r="I343" s="252">
        <v>5</v>
      </c>
      <c r="J343" s="105" t="s">
        <v>126</v>
      </c>
      <c r="K343" s="252" t="s">
        <v>217</v>
      </c>
      <c r="L343" s="252" t="s">
        <v>128</v>
      </c>
      <c r="M343" s="120">
        <v>38924425</v>
      </c>
      <c r="N343" s="120">
        <v>38924425</v>
      </c>
      <c r="O343" s="252" t="s">
        <v>64</v>
      </c>
      <c r="P343" s="252" t="s">
        <v>65</v>
      </c>
      <c r="Q343" s="259" t="s">
        <v>129</v>
      </c>
      <c r="R343" s="112">
        <v>1</v>
      </c>
      <c r="S343" s="18"/>
      <c r="T343" s="121"/>
      <c r="U343" s="121"/>
      <c r="V343" s="121"/>
      <c r="W343" s="121"/>
      <c r="X343" s="121"/>
      <c r="Y343" s="178">
        <v>36329463</v>
      </c>
      <c r="Z343" s="204"/>
      <c r="AA343" s="178">
        <v>36329463</v>
      </c>
      <c r="AB343" s="207"/>
      <c r="AC343" s="207"/>
      <c r="AD343" s="207"/>
      <c r="AE343" s="207"/>
      <c r="AF343" s="207"/>
      <c r="AG343" s="207"/>
      <c r="AH343" s="207"/>
    </row>
    <row r="344" spans="1:34" ht="225" customHeight="1" x14ac:dyDescent="0.35">
      <c r="A344" s="139">
        <v>289</v>
      </c>
      <c r="B344" s="116" t="s">
        <v>214</v>
      </c>
      <c r="C344" s="104" t="s">
        <v>124</v>
      </c>
      <c r="D344" s="104">
        <v>80101706</v>
      </c>
      <c r="E344" s="253" t="s">
        <v>898</v>
      </c>
      <c r="F344" s="252" t="s">
        <v>59</v>
      </c>
      <c r="G344" s="252">
        <v>1</v>
      </c>
      <c r="H344" s="252" t="s">
        <v>95</v>
      </c>
      <c r="I344" s="252">
        <v>5</v>
      </c>
      <c r="J344" s="105" t="s">
        <v>126</v>
      </c>
      <c r="K344" s="252" t="s">
        <v>217</v>
      </c>
      <c r="L344" s="252" t="s">
        <v>128</v>
      </c>
      <c r="M344" s="120">
        <v>10591680</v>
      </c>
      <c r="N344" s="120">
        <v>10591680</v>
      </c>
      <c r="O344" s="252" t="s">
        <v>64</v>
      </c>
      <c r="P344" s="252" t="s">
        <v>65</v>
      </c>
      <c r="Q344" s="259" t="s">
        <v>129</v>
      </c>
      <c r="R344" s="112">
        <v>1</v>
      </c>
      <c r="S344" s="18"/>
      <c r="T344" s="121"/>
      <c r="U344" s="121"/>
      <c r="V344" s="121"/>
      <c r="W344" s="121"/>
      <c r="X344" s="121"/>
      <c r="Y344" s="178">
        <v>10097402</v>
      </c>
      <c r="Z344" s="204"/>
      <c r="AA344" s="178">
        <v>10097402</v>
      </c>
      <c r="AB344" s="207"/>
      <c r="AC344" s="207"/>
      <c r="AD344" s="207"/>
      <c r="AE344" s="207"/>
      <c r="AF344" s="207"/>
      <c r="AG344" s="207"/>
      <c r="AH344" s="207"/>
    </row>
    <row r="345" spans="1:34" ht="225" customHeight="1" x14ac:dyDescent="0.35">
      <c r="A345" s="152">
        <v>290</v>
      </c>
      <c r="B345" s="118"/>
      <c r="C345" s="127" t="s">
        <v>56</v>
      </c>
      <c r="D345" s="127" t="s">
        <v>899</v>
      </c>
      <c r="E345" s="254" t="s">
        <v>900</v>
      </c>
      <c r="F345" s="257" t="s">
        <v>59</v>
      </c>
      <c r="G345" s="257">
        <v>1</v>
      </c>
      <c r="H345" s="257" t="s">
        <v>118</v>
      </c>
      <c r="I345" s="257">
        <v>5.5</v>
      </c>
      <c r="J345" s="128" t="s">
        <v>119</v>
      </c>
      <c r="K345" s="257" t="s">
        <v>62</v>
      </c>
      <c r="L345" s="257" t="s">
        <v>65</v>
      </c>
      <c r="M345" s="245" t="s">
        <v>65</v>
      </c>
      <c r="N345" s="245" t="s">
        <v>65</v>
      </c>
      <c r="O345" s="257" t="s">
        <v>64</v>
      </c>
      <c r="P345" s="257" t="s">
        <v>65</v>
      </c>
      <c r="Q345" s="262" t="s">
        <v>66</v>
      </c>
      <c r="R345" s="112"/>
      <c r="S345" s="18"/>
      <c r="T345" s="121"/>
      <c r="U345" s="121"/>
      <c r="V345" s="121"/>
      <c r="W345" s="121"/>
      <c r="X345" s="121"/>
      <c r="Y345" s="197"/>
      <c r="Z345" s="73"/>
      <c r="AA345" s="197"/>
      <c r="AB345" s="107"/>
      <c r="AC345" s="107"/>
      <c r="AD345" s="107"/>
      <c r="AE345" s="107"/>
      <c r="AF345" s="107"/>
      <c r="AG345" s="107"/>
      <c r="AH345" s="107"/>
    </row>
    <row r="346" spans="1:34" ht="225" customHeight="1" x14ac:dyDescent="0.35">
      <c r="A346" s="152">
        <v>291</v>
      </c>
      <c r="B346" s="118"/>
      <c r="C346" s="127" t="s">
        <v>56</v>
      </c>
      <c r="D346" s="127">
        <v>25172504</v>
      </c>
      <c r="E346" s="254" t="s">
        <v>901</v>
      </c>
      <c r="F346" s="257" t="s">
        <v>59</v>
      </c>
      <c r="G346" s="257">
        <v>1</v>
      </c>
      <c r="H346" s="257" t="s">
        <v>60</v>
      </c>
      <c r="I346" s="257">
        <v>2</v>
      </c>
      <c r="J346" s="128" t="s">
        <v>61</v>
      </c>
      <c r="K346" s="257" t="s">
        <v>62</v>
      </c>
      <c r="L346" s="257" t="s">
        <v>189</v>
      </c>
      <c r="M346" s="245">
        <v>0</v>
      </c>
      <c r="N346" s="245">
        <v>0</v>
      </c>
      <c r="O346" s="257" t="s">
        <v>64</v>
      </c>
      <c r="P346" s="257" t="s">
        <v>65</v>
      </c>
      <c r="Q346" s="262" t="s">
        <v>66</v>
      </c>
      <c r="R346" s="112"/>
      <c r="S346" s="18"/>
      <c r="T346" s="121"/>
      <c r="U346" s="121"/>
      <c r="V346" s="121"/>
      <c r="W346" s="121"/>
      <c r="X346" s="121"/>
      <c r="Y346" s="197"/>
      <c r="Z346" s="73"/>
      <c r="AA346" s="197"/>
      <c r="AB346" s="107"/>
      <c r="AC346" s="107"/>
      <c r="AD346" s="107"/>
      <c r="AE346" s="107"/>
      <c r="AF346" s="107"/>
      <c r="AG346" s="107"/>
      <c r="AH346" s="107"/>
    </row>
    <row r="347" spans="1:34" ht="222.75" customHeight="1" x14ac:dyDescent="0.35">
      <c r="A347" s="152">
        <v>292</v>
      </c>
      <c r="B347" s="118"/>
      <c r="C347" s="127" t="s">
        <v>56</v>
      </c>
      <c r="D347" s="127">
        <v>84131503</v>
      </c>
      <c r="E347" s="254" t="s">
        <v>902</v>
      </c>
      <c r="F347" s="257" t="s">
        <v>59</v>
      </c>
      <c r="G347" s="257">
        <v>1</v>
      </c>
      <c r="H347" s="257" t="s">
        <v>173</v>
      </c>
      <c r="I347" s="257">
        <v>5</v>
      </c>
      <c r="J347" s="128" t="s">
        <v>119</v>
      </c>
      <c r="K347" s="257" t="s">
        <v>62</v>
      </c>
      <c r="L347" s="257" t="s">
        <v>109</v>
      </c>
      <c r="M347" s="245">
        <v>0</v>
      </c>
      <c r="N347" s="245">
        <v>0</v>
      </c>
      <c r="O347" s="257" t="s">
        <v>64</v>
      </c>
      <c r="P347" s="257" t="s">
        <v>65</v>
      </c>
      <c r="Q347" s="262" t="s">
        <v>177</v>
      </c>
      <c r="R347" s="112"/>
      <c r="S347" s="18"/>
      <c r="T347" s="121"/>
      <c r="U347" s="121"/>
      <c r="V347" s="121"/>
      <c r="W347" s="121"/>
      <c r="X347" s="121"/>
      <c r="Y347" s="197"/>
      <c r="Z347" s="73"/>
      <c r="AA347" s="197"/>
      <c r="AB347" s="107"/>
      <c r="AC347" s="107"/>
      <c r="AD347" s="107"/>
      <c r="AE347" s="107"/>
      <c r="AF347" s="107"/>
      <c r="AG347" s="107"/>
      <c r="AH347" s="107"/>
    </row>
    <row r="348" spans="1:34" ht="409.5" customHeight="1" x14ac:dyDescent="0.9">
      <c r="A348" s="152">
        <v>293</v>
      </c>
      <c r="B348" s="118" t="s">
        <v>710</v>
      </c>
      <c r="C348" s="127" t="s">
        <v>252</v>
      </c>
      <c r="D348" s="127">
        <f>D329</f>
        <v>80101706</v>
      </c>
      <c r="E348" s="254" t="s">
        <v>903</v>
      </c>
      <c r="F348" s="257" t="str">
        <f t="shared" ref="F348:G352" si="8">F329</f>
        <v>GLOBAL</v>
      </c>
      <c r="G348" s="257">
        <f t="shared" si="8"/>
        <v>1</v>
      </c>
      <c r="H348" s="257" t="s">
        <v>60</v>
      </c>
      <c r="I348" s="257">
        <v>5.5</v>
      </c>
      <c r="J348" s="128" t="str">
        <f t="shared" ref="J348:K352" si="9">J329</f>
        <v>CONTRATACIÓN DIRECTA</v>
      </c>
      <c r="K348" s="257" t="str">
        <f t="shared" si="9"/>
        <v>INVERSIÓN</v>
      </c>
      <c r="L348" s="257" t="s">
        <v>128</v>
      </c>
      <c r="M348" s="245">
        <v>0</v>
      </c>
      <c r="N348" s="245">
        <v>0</v>
      </c>
      <c r="O348" s="257" t="s">
        <v>64</v>
      </c>
      <c r="P348" s="257" t="s">
        <v>65</v>
      </c>
      <c r="Q348" s="262" t="s">
        <v>419</v>
      </c>
      <c r="R348" s="165"/>
      <c r="S348" s="18"/>
      <c r="T348" s="121"/>
      <c r="U348" s="121"/>
      <c r="V348" s="121"/>
      <c r="W348" s="121"/>
      <c r="X348" s="121"/>
      <c r="Y348" s="197"/>
      <c r="Z348" s="73"/>
      <c r="AA348" s="205"/>
      <c r="AB348" s="107"/>
      <c r="AC348" s="107"/>
      <c r="AD348" s="107"/>
      <c r="AE348" s="107"/>
      <c r="AF348" s="107"/>
      <c r="AG348" s="107"/>
      <c r="AH348" s="107"/>
    </row>
    <row r="349" spans="1:34" ht="409.5" customHeight="1" x14ac:dyDescent="0.35">
      <c r="A349" s="139">
        <v>294</v>
      </c>
      <c r="B349" s="116"/>
      <c r="C349" s="104" t="s">
        <v>274</v>
      </c>
      <c r="D349" s="104">
        <f>D330</f>
        <v>80101706</v>
      </c>
      <c r="E349" s="253" t="s">
        <v>904</v>
      </c>
      <c r="F349" s="252" t="str">
        <f t="shared" si="8"/>
        <v>GLOBAL</v>
      </c>
      <c r="G349" s="252">
        <f t="shared" si="8"/>
        <v>1</v>
      </c>
      <c r="H349" s="252" t="s">
        <v>95</v>
      </c>
      <c r="I349" s="252">
        <v>5</v>
      </c>
      <c r="J349" s="105" t="str">
        <f t="shared" si="9"/>
        <v>CONTRATACIÓN DIRECTA</v>
      </c>
      <c r="K349" s="252" t="str">
        <f t="shared" si="9"/>
        <v>INVERSIÓN</v>
      </c>
      <c r="L349" s="252" t="s">
        <v>128</v>
      </c>
      <c r="M349" s="120">
        <v>13000000</v>
      </c>
      <c r="N349" s="120">
        <v>13000000</v>
      </c>
      <c r="O349" s="252" t="s">
        <v>64</v>
      </c>
      <c r="P349" s="252" t="s">
        <v>65</v>
      </c>
      <c r="Q349" s="259" t="s">
        <v>276</v>
      </c>
      <c r="R349" s="112">
        <v>1</v>
      </c>
      <c r="S349" s="18"/>
      <c r="T349" s="121"/>
      <c r="U349" s="121"/>
      <c r="V349" s="121"/>
      <c r="W349" s="121"/>
      <c r="X349" s="121"/>
      <c r="Y349" s="178">
        <v>9444248</v>
      </c>
      <c r="Z349" s="204"/>
      <c r="AA349" s="178">
        <v>9444248</v>
      </c>
      <c r="AB349" s="207"/>
      <c r="AC349" s="207"/>
      <c r="AD349" s="207"/>
      <c r="AE349" s="207"/>
      <c r="AF349" s="207"/>
      <c r="AG349" s="207"/>
      <c r="AH349" s="207"/>
    </row>
    <row r="350" spans="1:34" ht="409.5" customHeight="1" x14ac:dyDescent="0.9">
      <c r="A350" s="139">
        <v>295</v>
      </c>
      <c r="B350" s="116"/>
      <c r="C350" s="104" t="s">
        <v>252</v>
      </c>
      <c r="D350" s="104">
        <f>D331</f>
        <v>80101706</v>
      </c>
      <c r="E350" s="253" t="s">
        <v>905</v>
      </c>
      <c r="F350" s="252" t="str">
        <f t="shared" si="8"/>
        <v>GLOBAL</v>
      </c>
      <c r="G350" s="252">
        <f t="shared" si="8"/>
        <v>1</v>
      </c>
      <c r="H350" s="252" t="s">
        <v>60</v>
      </c>
      <c r="I350" s="252">
        <v>5.5</v>
      </c>
      <c r="J350" s="105" t="str">
        <f t="shared" si="9"/>
        <v>CONTRATACIÓN DIRECTA</v>
      </c>
      <c r="K350" s="252" t="str">
        <f t="shared" si="9"/>
        <v>INVERSIÓN</v>
      </c>
      <c r="L350" s="252" t="s">
        <v>218</v>
      </c>
      <c r="M350" s="120">
        <v>41250000</v>
      </c>
      <c r="N350" s="120">
        <v>41250000</v>
      </c>
      <c r="O350" s="252" t="s">
        <v>64</v>
      </c>
      <c r="P350" s="252" t="s">
        <v>65</v>
      </c>
      <c r="Q350" s="259" t="s">
        <v>419</v>
      </c>
      <c r="R350" s="165"/>
      <c r="S350" s="18"/>
      <c r="T350" s="121"/>
      <c r="U350" s="121"/>
      <c r="V350" s="121"/>
      <c r="W350" s="121"/>
      <c r="X350" s="121"/>
      <c r="Y350" s="178">
        <v>38250000</v>
      </c>
      <c r="Z350" s="204"/>
      <c r="AA350" s="178">
        <v>38250000</v>
      </c>
      <c r="AB350" s="207"/>
      <c r="AC350" s="207"/>
      <c r="AD350" s="207"/>
      <c r="AE350" s="207"/>
      <c r="AF350" s="207"/>
      <c r="AG350" s="207"/>
      <c r="AH350" s="207"/>
    </row>
    <row r="351" spans="1:34" ht="409.5" customHeight="1" x14ac:dyDescent="0.9">
      <c r="A351" s="139">
        <v>296</v>
      </c>
      <c r="B351" s="116"/>
      <c r="C351" s="104" t="s">
        <v>252</v>
      </c>
      <c r="D351" s="104">
        <f>D332</f>
        <v>80101706</v>
      </c>
      <c r="E351" s="253" t="s">
        <v>906</v>
      </c>
      <c r="F351" s="252" t="str">
        <f t="shared" si="8"/>
        <v>GLOBAL</v>
      </c>
      <c r="G351" s="252">
        <f t="shared" si="8"/>
        <v>1</v>
      </c>
      <c r="H351" s="252" t="s">
        <v>60</v>
      </c>
      <c r="I351" s="252">
        <v>5.5</v>
      </c>
      <c r="J351" s="105" t="str">
        <f t="shared" si="9"/>
        <v>CONTRATACIÓN DIRECTA</v>
      </c>
      <c r="K351" s="252" t="str">
        <f t="shared" si="9"/>
        <v>INVERSIÓN</v>
      </c>
      <c r="L351" s="252" t="s">
        <v>218</v>
      </c>
      <c r="M351" s="120">
        <v>41250000</v>
      </c>
      <c r="N351" s="120">
        <v>41250000</v>
      </c>
      <c r="O351" s="252" t="s">
        <v>64</v>
      </c>
      <c r="P351" s="252" t="s">
        <v>65</v>
      </c>
      <c r="Q351" s="259" t="s">
        <v>419</v>
      </c>
      <c r="R351" s="165"/>
      <c r="S351" s="18"/>
      <c r="T351" s="121"/>
      <c r="U351" s="121"/>
      <c r="V351" s="121"/>
      <c r="W351" s="121"/>
      <c r="X351" s="121"/>
      <c r="Y351" s="178">
        <v>36500000</v>
      </c>
      <c r="Z351" s="204"/>
      <c r="AA351" s="178">
        <v>36500000</v>
      </c>
      <c r="AB351" s="207"/>
      <c r="AC351" s="207"/>
      <c r="AD351" s="207"/>
      <c r="AE351" s="207"/>
      <c r="AF351" s="207"/>
      <c r="AG351" s="207"/>
      <c r="AH351" s="207"/>
    </row>
    <row r="352" spans="1:34" ht="409.5" customHeight="1" x14ac:dyDescent="0.9">
      <c r="A352" s="139">
        <v>297</v>
      </c>
      <c r="B352" s="116"/>
      <c r="C352" s="104" t="s">
        <v>649</v>
      </c>
      <c r="D352" s="104">
        <f>D333</f>
        <v>80101706</v>
      </c>
      <c r="E352" s="253" t="s">
        <v>907</v>
      </c>
      <c r="F352" s="252" t="str">
        <f t="shared" si="8"/>
        <v>GLOBAL</v>
      </c>
      <c r="G352" s="252">
        <f t="shared" si="8"/>
        <v>1</v>
      </c>
      <c r="H352" s="252" t="s">
        <v>60</v>
      </c>
      <c r="I352" s="252">
        <v>1</v>
      </c>
      <c r="J352" s="105" t="str">
        <f t="shared" si="9"/>
        <v>CONTRATACIÓN DIRECTA</v>
      </c>
      <c r="K352" s="252" t="str">
        <f t="shared" si="9"/>
        <v>INVERSIÓN</v>
      </c>
      <c r="L352" s="252" t="s">
        <v>218</v>
      </c>
      <c r="M352" s="120">
        <v>32842875</v>
      </c>
      <c r="N352" s="120">
        <v>32842875</v>
      </c>
      <c r="O352" s="252" t="s">
        <v>64</v>
      </c>
      <c r="P352" s="252" t="s">
        <v>65</v>
      </c>
      <c r="Q352" s="259" t="s">
        <v>651</v>
      </c>
      <c r="R352" s="165"/>
      <c r="S352" s="18"/>
      <c r="T352" s="121"/>
      <c r="U352" s="121"/>
      <c r="V352" s="121"/>
      <c r="W352" s="121"/>
      <c r="X352" s="121"/>
      <c r="Y352" s="178">
        <v>32842875</v>
      </c>
      <c r="Z352" s="204"/>
      <c r="AA352" s="178">
        <v>32842875</v>
      </c>
      <c r="AB352" s="207"/>
      <c r="AC352" s="207"/>
      <c r="AD352" s="207"/>
      <c r="AE352" s="207"/>
      <c r="AF352" s="207"/>
      <c r="AG352" s="207"/>
      <c r="AH352" s="207"/>
    </row>
    <row r="353" spans="1:185" ht="409.5" customHeight="1" x14ac:dyDescent="0.9">
      <c r="A353" s="139">
        <v>298</v>
      </c>
      <c r="B353" s="116" t="s">
        <v>908</v>
      </c>
      <c r="C353" s="104" t="s">
        <v>264</v>
      </c>
      <c r="D353" s="104">
        <f>D332</f>
        <v>80101706</v>
      </c>
      <c r="E353" s="253" t="s">
        <v>909</v>
      </c>
      <c r="F353" s="252" t="str">
        <f>F332</f>
        <v>GLOBAL</v>
      </c>
      <c r="G353" s="252">
        <f>G332</f>
        <v>1</v>
      </c>
      <c r="H353" s="252" t="s">
        <v>60</v>
      </c>
      <c r="I353" s="252">
        <v>5</v>
      </c>
      <c r="J353" s="105" t="str">
        <f>J332</f>
        <v>CONTRATACIÓN DIRECTA</v>
      </c>
      <c r="K353" s="252" t="str">
        <f>K332</f>
        <v>INVERSIÓN</v>
      </c>
      <c r="L353" s="104" t="s">
        <v>266</v>
      </c>
      <c r="M353" s="120">
        <v>32304624</v>
      </c>
      <c r="N353" s="120">
        <v>32304624</v>
      </c>
      <c r="O353" s="252" t="s">
        <v>64</v>
      </c>
      <c r="P353" s="252" t="s">
        <v>65</v>
      </c>
      <c r="Q353" s="259" t="s">
        <v>267</v>
      </c>
      <c r="R353" s="165"/>
      <c r="S353" s="18"/>
      <c r="T353" s="121"/>
      <c r="U353" s="121"/>
      <c r="V353" s="121"/>
      <c r="W353" s="121"/>
      <c r="X353" s="121"/>
      <c r="Y353" s="178">
        <v>31227800</v>
      </c>
      <c r="Z353" s="204"/>
      <c r="AA353" s="178">
        <f>Y353+Z353</f>
        <v>31227800</v>
      </c>
      <c r="AB353" s="207"/>
      <c r="AC353" s="207"/>
      <c r="AD353" s="207"/>
      <c r="AE353" s="207"/>
      <c r="AF353" s="207"/>
      <c r="AG353" s="207"/>
      <c r="AH353" s="207"/>
    </row>
    <row r="354" spans="1:185" ht="409.5" customHeight="1" x14ac:dyDescent="0.35">
      <c r="A354" s="139">
        <v>299</v>
      </c>
      <c r="B354" s="104" t="s">
        <v>910</v>
      </c>
      <c r="C354" s="104" t="s">
        <v>359</v>
      </c>
      <c r="D354" s="104">
        <v>80101706</v>
      </c>
      <c r="E354" s="253" t="s">
        <v>911</v>
      </c>
      <c r="F354" s="252" t="s">
        <v>59</v>
      </c>
      <c r="G354" s="252">
        <v>1</v>
      </c>
      <c r="H354" s="104" t="s">
        <v>173</v>
      </c>
      <c r="I354" s="104">
        <v>3.5</v>
      </c>
      <c r="J354" s="105" t="s">
        <v>126</v>
      </c>
      <c r="K354" s="252" t="s">
        <v>217</v>
      </c>
      <c r="L354" s="252" t="s">
        <v>218</v>
      </c>
      <c r="M354" s="120">
        <v>36000000</v>
      </c>
      <c r="N354" s="120">
        <v>36000000</v>
      </c>
      <c r="O354" s="252" t="s">
        <v>64</v>
      </c>
      <c r="P354" s="252" t="s">
        <v>65</v>
      </c>
      <c r="Q354" s="259" t="s">
        <v>364</v>
      </c>
      <c r="R354" s="112">
        <v>1</v>
      </c>
      <c r="S354" s="18"/>
      <c r="T354" s="121"/>
      <c r="U354" s="121"/>
      <c r="V354" s="121"/>
      <c r="W354" s="121"/>
      <c r="X354" s="121"/>
      <c r="Y354" s="178">
        <v>20500195</v>
      </c>
      <c r="Z354" s="178"/>
      <c r="AA354" s="178">
        <v>20500195</v>
      </c>
      <c r="AB354" s="121"/>
      <c r="AC354" s="121"/>
      <c r="AD354" s="121"/>
      <c r="AE354" s="121"/>
      <c r="AF354" s="121"/>
      <c r="AG354" s="121"/>
      <c r="AH354" s="121"/>
    </row>
    <row r="355" spans="1:185" ht="409.5" customHeight="1" x14ac:dyDescent="0.7">
      <c r="A355" s="292">
        <v>300</v>
      </c>
      <c r="B355" s="127" t="s">
        <v>910</v>
      </c>
      <c r="C355" s="127" t="s">
        <v>359</v>
      </c>
      <c r="D355" s="127">
        <v>80101706</v>
      </c>
      <c r="E355" s="254" t="s">
        <v>912</v>
      </c>
      <c r="F355" s="257" t="s">
        <v>59</v>
      </c>
      <c r="G355" s="257">
        <v>1</v>
      </c>
      <c r="H355" s="257" t="s">
        <v>87</v>
      </c>
      <c r="I355" s="257">
        <v>1.5</v>
      </c>
      <c r="J355" s="128" t="s">
        <v>126</v>
      </c>
      <c r="K355" s="257" t="s">
        <v>217</v>
      </c>
      <c r="L355" s="257" t="s">
        <v>218</v>
      </c>
      <c r="M355" s="245"/>
      <c r="N355" s="245"/>
      <c r="O355" s="257" t="s">
        <v>64</v>
      </c>
      <c r="P355" s="257" t="s">
        <v>65</v>
      </c>
      <c r="Q355" s="262" t="s">
        <v>364</v>
      </c>
      <c r="R355" s="112">
        <v>1</v>
      </c>
      <c r="S355" s="18"/>
      <c r="T355" s="121"/>
      <c r="U355" s="121"/>
      <c r="V355" s="121"/>
      <c r="W355" s="121"/>
      <c r="X355" s="121"/>
      <c r="Y355" s="124"/>
      <c r="Z355" s="124"/>
      <c r="AA355" s="106"/>
      <c r="AB355" s="121"/>
      <c r="AC355" s="121"/>
      <c r="AD355" s="121"/>
      <c r="AE355" s="121"/>
      <c r="AF355" s="121"/>
      <c r="AG355" s="121"/>
      <c r="AH355" s="121"/>
    </row>
    <row r="356" spans="1:185" ht="409.5" customHeight="1" x14ac:dyDescent="0.35">
      <c r="A356" s="139">
        <v>301</v>
      </c>
      <c r="B356" s="116" t="s">
        <v>913</v>
      </c>
      <c r="C356" s="104" t="s">
        <v>229</v>
      </c>
      <c r="D356" s="104">
        <v>80101706</v>
      </c>
      <c r="E356" s="253" t="s">
        <v>914</v>
      </c>
      <c r="F356" s="252" t="s">
        <v>59</v>
      </c>
      <c r="G356" s="252">
        <v>1</v>
      </c>
      <c r="H356" s="252" t="s">
        <v>95</v>
      </c>
      <c r="I356" s="252">
        <v>4.5</v>
      </c>
      <c r="J356" s="105" t="s">
        <v>126</v>
      </c>
      <c r="K356" s="252" t="s">
        <v>217</v>
      </c>
      <c r="L356" s="252" t="s">
        <v>218</v>
      </c>
      <c r="M356" s="120">
        <v>19067000</v>
      </c>
      <c r="N356" s="120">
        <v>19067000</v>
      </c>
      <c r="O356" s="252" t="s">
        <v>64</v>
      </c>
      <c r="P356" s="252" t="s">
        <v>65</v>
      </c>
      <c r="Q356" s="259" t="s">
        <v>611</v>
      </c>
      <c r="R356" s="112">
        <v>1</v>
      </c>
      <c r="S356" s="18"/>
      <c r="T356" s="121"/>
      <c r="U356" s="121"/>
      <c r="V356" s="121"/>
      <c r="W356" s="121"/>
      <c r="X356" s="121"/>
      <c r="Y356" s="178">
        <v>16240576</v>
      </c>
      <c r="Z356" s="178"/>
      <c r="AA356" s="178">
        <v>16240576</v>
      </c>
      <c r="AB356" s="207"/>
      <c r="AC356" s="207"/>
      <c r="AD356" s="207"/>
      <c r="AE356" s="207"/>
      <c r="AF356" s="207"/>
      <c r="AG356" s="207"/>
      <c r="AH356" s="207"/>
    </row>
    <row r="357" spans="1:185" ht="409.5" customHeight="1" x14ac:dyDescent="0.35">
      <c r="A357" s="139">
        <v>302</v>
      </c>
      <c r="B357" s="116" t="s">
        <v>710</v>
      </c>
      <c r="C357" s="104" t="s">
        <v>359</v>
      </c>
      <c r="D357" s="104">
        <v>80101706</v>
      </c>
      <c r="E357" s="253" t="s">
        <v>915</v>
      </c>
      <c r="F357" s="252" t="s">
        <v>59</v>
      </c>
      <c r="G357" s="252">
        <v>1</v>
      </c>
      <c r="H357" s="252" t="s">
        <v>95</v>
      </c>
      <c r="I357" s="252">
        <v>5</v>
      </c>
      <c r="J357" s="105" t="s">
        <v>126</v>
      </c>
      <c r="K357" s="252" t="s">
        <v>217</v>
      </c>
      <c r="L357" s="252" t="s">
        <v>128</v>
      </c>
      <c r="M357" s="120">
        <v>16946688</v>
      </c>
      <c r="N357" s="120">
        <v>16946688</v>
      </c>
      <c r="O357" s="252" t="s">
        <v>64</v>
      </c>
      <c r="P357" s="252" t="s">
        <v>65</v>
      </c>
      <c r="Q357" s="259" t="s">
        <v>364</v>
      </c>
      <c r="R357" s="112">
        <v>1</v>
      </c>
      <c r="S357" s="18"/>
      <c r="T357" s="121"/>
      <c r="U357" s="121"/>
      <c r="V357" s="121"/>
      <c r="W357" s="121"/>
      <c r="X357" s="121"/>
      <c r="Y357" s="178">
        <v>16381798</v>
      </c>
      <c r="Z357" s="217"/>
      <c r="AA357" s="178">
        <v>16381798</v>
      </c>
      <c r="AB357" s="207"/>
      <c r="AC357" s="207"/>
      <c r="AD357" s="207"/>
      <c r="AE357" s="207"/>
      <c r="AF357" s="207"/>
      <c r="AG357" s="207"/>
      <c r="AH357" s="207"/>
    </row>
    <row r="358" spans="1:185" ht="409.5" customHeight="1" x14ac:dyDescent="0.35">
      <c r="A358" s="139">
        <v>303</v>
      </c>
      <c r="B358" s="116"/>
      <c r="C358" s="104" t="s">
        <v>393</v>
      </c>
      <c r="D358" s="104">
        <v>80101706</v>
      </c>
      <c r="E358" s="253" t="s">
        <v>916</v>
      </c>
      <c r="F358" s="252" t="s">
        <v>59</v>
      </c>
      <c r="G358" s="252">
        <v>1</v>
      </c>
      <c r="H358" s="252" t="s">
        <v>173</v>
      </c>
      <c r="I358" s="252">
        <v>3.5</v>
      </c>
      <c r="J358" s="105" t="s">
        <v>126</v>
      </c>
      <c r="K358" s="252" t="s">
        <v>62</v>
      </c>
      <c r="L358" s="252" t="s">
        <v>917</v>
      </c>
      <c r="M358" s="120">
        <v>27500000</v>
      </c>
      <c r="N358" s="120">
        <v>27500000</v>
      </c>
      <c r="O358" s="252" t="s">
        <v>64</v>
      </c>
      <c r="P358" s="252" t="s">
        <v>65</v>
      </c>
      <c r="Q358" s="259" t="s">
        <v>403</v>
      </c>
      <c r="R358" s="112"/>
      <c r="S358" s="223"/>
      <c r="T358" s="121"/>
      <c r="U358" s="121"/>
      <c r="V358" s="121"/>
      <c r="W358" s="121"/>
      <c r="X358" s="121"/>
      <c r="Y358" s="178">
        <v>24750000</v>
      </c>
      <c r="Z358" s="178"/>
      <c r="AA358" s="178">
        <v>24750000</v>
      </c>
      <c r="AB358" s="188"/>
      <c r="AC358" s="207"/>
      <c r="AD358" s="207"/>
      <c r="AE358" s="207"/>
      <c r="AF358" s="207"/>
      <c r="AG358" s="207"/>
      <c r="AH358" s="207"/>
    </row>
    <row r="359" spans="1:185" ht="409.5" customHeight="1" x14ac:dyDescent="0.35">
      <c r="A359" s="139">
        <v>304</v>
      </c>
      <c r="B359" s="104" t="s">
        <v>214</v>
      </c>
      <c r="C359" s="104" t="s">
        <v>274</v>
      </c>
      <c r="D359" s="104">
        <v>80101706</v>
      </c>
      <c r="E359" s="253" t="s">
        <v>918</v>
      </c>
      <c r="F359" s="252" t="s">
        <v>59</v>
      </c>
      <c r="G359" s="252">
        <v>1</v>
      </c>
      <c r="H359" s="252" t="s">
        <v>173</v>
      </c>
      <c r="I359" s="252">
        <v>3.5</v>
      </c>
      <c r="J359" s="105" t="s">
        <v>126</v>
      </c>
      <c r="K359" s="252" t="s">
        <v>217</v>
      </c>
      <c r="L359" s="252" t="s">
        <v>128</v>
      </c>
      <c r="M359" s="120">
        <v>27716000</v>
      </c>
      <c r="N359" s="120">
        <v>27716000</v>
      </c>
      <c r="O359" s="252" t="s">
        <v>64</v>
      </c>
      <c r="P359" s="252" t="s">
        <v>65</v>
      </c>
      <c r="Q359" s="259" t="s">
        <v>276</v>
      </c>
      <c r="R359" s="112">
        <v>1</v>
      </c>
      <c r="S359" s="223"/>
      <c r="T359" s="121"/>
      <c r="U359" s="121"/>
      <c r="V359" s="121"/>
      <c r="W359" s="121"/>
      <c r="X359" s="121"/>
      <c r="Y359" s="178">
        <v>21000000</v>
      </c>
      <c r="Z359" s="204"/>
      <c r="AA359" s="178">
        <v>21000000</v>
      </c>
      <c r="AB359" s="207"/>
      <c r="AC359" s="207"/>
      <c r="AD359" s="207"/>
      <c r="AE359" s="207"/>
      <c r="AF359" s="207"/>
      <c r="AG359" s="207"/>
      <c r="AH359" s="207"/>
    </row>
    <row r="360" spans="1:185" ht="409.5" customHeight="1" x14ac:dyDescent="0.35">
      <c r="A360" s="292">
        <v>305</v>
      </c>
      <c r="B360" s="289" t="s">
        <v>828</v>
      </c>
      <c r="C360" s="114" t="s">
        <v>264</v>
      </c>
      <c r="D360" s="114">
        <v>81112500</v>
      </c>
      <c r="E360" s="255" t="s">
        <v>919</v>
      </c>
      <c r="F360" s="258" t="s">
        <v>59</v>
      </c>
      <c r="G360" s="258">
        <v>1</v>
      </c>
      <c r="H360" s="258" t="s">
        <v>87</v>
      </c>
      <c r="I360" s="258">
        <v>18</v>
      </c>
      <c r="J360" s="115" t="s">
        <v>126</v>
      </c>
      <c r="K360" s="258" t="s">
        <v>217</v>
      </c>
      <c r="L360" s="258" t="s">
        <v>266</v>
      </c>
      <c r="M360" s="119">
        <v>921855177</v>
      </c>
      <c r="N360" s="119">
        <v>138278276.5</v>
      </c>
      <c r="O360" s="258" t="s">
        <v>175</v>
      </c>
      <c r="P360" s="258" t="s">
        <v>340</v>
      </c>
      <c r="Q360" s="299" t="s">
        <v>920</v>
      </c>
      <c r="R360" s="112"/>
      <c r="S360" s="223"/>
      <c r="T360" s="121"/>
      <c r="U360" s="121"/>
      <c r="V360" s="121"/>
      <c r="W360" s="121"/>
      <c r="X360" s="121"/>
      <c r="Y360" s="197"/>
      <c r="Z360" s="73"/>
      <c r="AA360" s="197"/>
      <c r="AB360" s="107"/>
      <c r="AC360" s="107"/>
      <c r="AD360" s="107"/>
      <c r="AE360" s="107"/>
      <c r="AF360" s="107"/>
      <c r="AG360" s="107"/>
      <c r="AH360" s="107"/>
    </row>
    <row r="361" spans="1:185" s="121" customFormat="1" ht="409.5" customHeight="1" x14ac:dyDescent="0.9">
      <c r="A361" s="292">
        <v>306</v>
      </c>
      <c r="B361" s="114" t="s">
        <v>282</v>
      </c>
      <c r="C361" s="114" t="s">
        <v>264</v>
      </c>
      <c r="D361" s="114" t="s">
        <v>921</v>
      </c>
      <c r="E361" s="255" t="s">
        <v>922</v>
      </c>
      <c r="F361" s="258" t="s">
        <v>59</v>
      </c>
      <c r="G361" s="258">
        <v>1</v>
      </c>
      <c r="H361" s="258" t="s">
        <v>87</v>
      </c>
      <c r="I361" s="258">
        <v>18</v>
      </c>
      <c r="J361" s="297" t="s">
        <v>330</v>
      </c>
      <c r="K361" s="258" t="s">
        <v>217</v>
      </c>
      <c r="L361" s="114" t="s">
        <v>266</v>
      </c>
      <c r="M361" s="119">
        <v>513568350</v>
      </c>
      <c r="N361" s="119">
        <v>513568350</v>
      </c>
      <c r="O361" s="258" t="s">
        <v>64</v>
      </c>
      <c r="P361" s="258" t="s">
        <v>65</v>
      </c>
      <c r="Q361" s="299" t="s">
        <v>920</v>
      </c>
      <c r="R361" s="165"/>
      <c r="S361" s="223"/>
      <c r="Y361" s="197"/>
      <c r="Z361" s="73"/>
      <c r="AA361" s="197"/>
      <c r="AB361" s="107"/>
      <c r="AC361" s="107"/>
      <c r="AD361" s="107"/>
      <c r="AE361" s="107"/>
      <c r="AF361" s="107"/>
      <c r="AG361" s="107"/>
      <c r="AH361" s="107"/>
      <c r="AI361" s="248"/>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row>
    <row r="362" spans="1:185" s="121" customFormat="1" ht="409.5" customHeight="1" x14ac:dyDescent="0.9">
      <c r="A362" s="139">
        <v>307</v>
      </c>
      <c r="B362" s="293"/>
      <c r="C362" s="104" t="s">
        <v>56</v>
      </c>
      <c r="D362" s="104">
        <v>81141804</v>
      </c>
      <c r="E362" s="109" t="s">
        <v>923</v>
      </c>
      <c r="F362" s="104" t="s">
        <v>59</v>
      </c>
      <c r="G362" s="104">
        <v>1</v>
      </c>
      <c r="H362" s="104" t="s">
        <v>118</v>
      </c>
      <c r="I362" s="104">
        <v>12</v>
      </c>
      <c r="J362" s="104" t="s">
        <v>78</v>
      </c>
      <c r="K362" s="104" t="s">
        <v>62</v>
      </c>
      <c r="L362" s="104" t="s">
        <v>96</v>
      </c>
      <c r="M362" s="147">
        <v>654720</v>
      </c>
      <c r="N362" s="232">
        <v>654720</v>
      </c>
      <c r="O362" s="252" t="s">
        <v>64</v>
      </c>
      <c r="P362" s="252" t="s">
        <v>65</v>
      </c>
      <c r="Q362" s="259" t="s">
        <v>177</v>
      </c>
      <c r="R362" s="165"/>
      <c r="S362" s="223"/>
      <c r="T362" s="207"/>
      <c r="U362" s="207"/>
      <c r="V362" s="207"/>
      <c r="W362" s="207"/>
      <c r="X362" s="207"/>
      <c r="Y362" s="178">
        <v>630700</v>
      </c>
      <c r="Z362" s="204"/>
      <c r="AA362" s="178">
        <v>630700</v>
      </c>
      <c r="AB362" s="107"/>
      <c r="AC362" s="107"/>
      <c r="AD362" s="107"/>
      <c r="AE362" s="107"/>
      <c r="AF362" s="107"/>
      <c r="AG362" s="107"/>
      <c r="AH362" s="107"/>
      <c r="AI362" s="248"/>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row>
    <row r="363" spans="1:185" s="121" customFormat="1" ht="409.5" customHeight="1" x14ac:dyDescent="0.35">
      <c r="A363" s="139">
        <v>308</v>
      </c>
      <c r="B363" s="104" t="s">
        <v>924</v>
      </c>
      <c r="C363" s="104" t="s">
        <v>252</v>
      </c>
      <c r="D363" s="104">
        <v>80101706</v>
      </c>
      <c r="E363" s="253" t="s">
        <v>925</v>
      </c>
      <c r="F363" s="252" t="s">
        <v>59</v>
      </c>
      <c r="G363" s="252">
        <v>1</v>
      </c>
      <c r="H363" s="252" t="s">
        <v>118</v>
      </c>
      <c r="I363" s="252">
        <v>2.5</v>
      </c>
      <c r="J363" s="105" t="s">
        <v>126</v>
      </c>
      <c r="K363" s="252" t="s">
        <v>217</v>
      </c>
      <c r="L363" s="252" t="s">
        <v>218</v>
      </c>
      <c r="M363" s="120">
        <v>25000000</v>
      </c>
      <c r="N363" s="120">
        <v>25000000</v>
      </c>
      <c r="O363" s="252" t="s">
        <v>64</v>
      </c>
      <c r="P363" s="252" t="s">
        <v>65</v>
      </c>
      <c r="Q363" s="259" t="s">
        <v>419</v>
      </c>
      <c r="R363" s="112">
        <v>1</v>
      </c>
      <c r="S363" s="223"/>
      <c r="T363" s="207"/>
      <c r="U363" s="207"/>
      <c r="V363" s="207"/>
      <c r="W363" s="207"/>
      <c r="X363" s="207"/>
      <c r="Y363" s="178">
        <v>20333334</v>
      </c>
      <c r="Z363" s="204"/>
      <c r="AA363" s="178">
        <v>20333334</v>
      </c>
      <c r="AB363" s="107"/>
      <c r="AC363" s="107"/>
      <c r="AD363" s="107"/>
      <c r="AE363" s="107"/>
      <c r="AF363" s="107"/>
      <c r="AG363" s="107"/>
      <c r="AH363" s="107"/>
      <c r="AI363" s="248"/>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row>
    <row r="364" spans="1:185" s="121" customFormat="1" ht="409.5" customHeight="1" x14ac:dyDescent="0.35">
      <c r="A364" s="139">
        <v>309</v>
      </c>
      <c r="B364" s="104" t="s">
        <v>926</v>
      </c>
      <c r="C364" s="104" t="s">
        <v>927</v>
      </c>
      <c r="D364" s="104">
        <v>80101706</v>
      </c>
      <c r="E364" s="253" t="s">
        <v>928</v>
      </c>
      <c r="F364" s="252" t="s">
        <v>59</v>
      </c>
      <c r="G364" s="252">
        <v>1</v>
      </c>
      <c r="H364" s="252" t="s">
        <v>87</v>
      </c>
      <c r="I364" s="252">
        <v>1.5</v>
      </c>
      <c r="J364" s="105" t="s">
        <v>126</v>
      </c>
      <c r="K364" s="252" t="s">
        <v>217</v>
      </c>
      <c r="L364" s="252" t="s">
        <v>218</v>
      </c>
      <c r="M364" s="120">
        <v>20000000</v>
      </c>
      <c r="N364" s="120">
        <v>20000000</v>
      </c>
      <c r="O364" s="252" t="s">
        <v>64</v>
      </c>
      <c r="P364" s="252" t="s">
        <v>65</v>
      </c>
      <c r="Q364" s="259" t="s">
        <v>929</v>
      </c>
      <c r="R364" s="112">
        <v>1</v>
      </c>
      <c r="S364" s="223"/>
      <c r="Y364" s="197"/>
      <c r="Z364" s="73"/>
      <c r="AA364" s="197"/>
      <c r="AB364" s="107"/>
      <c r="AC364" s="107"/>
      <c r="AD364" s="107"/>
      <c r="AE364" s="107"/>
      <c r="AF364" s="107"/>
      <c r="AG364" s="107"/>
      <c r="AH364" s="107"/>
      <c r="AI364" s="248"/>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row>
    <row r="365" spans="1:185" s="121" customFormat="1" ht="409.5" customHeight="1" x14ac:dyDescent="0.35">
      <c r="A365" s="152">
        <v>310</v>
      </c>
      <c r="B365" s="127" t="s">
        <v>924</v>
      </c>
      <c r="C365" s="127" t="s">
        <v>528</v>
      </c>
      <c r="D365" s="127">
        <v>80101706</v>
      </c>
      <c r="E365" s="254" t="s">
        <v>930</v>
      </c>
      <c r="F365" s="257" t="s">
        <v>59</v>
      </c>
      <c r="G365" s="257">
        <v>1</v>
      </c>
      <c r="H365" s="257" t="s">
        <v>118</v>
      </c>
      <c r="I365" s="257">
        <v>2.5</v>
      </c>
      <c r="J365" s="128" t="s">
        <v>126</v>
      </c>
      <c r="K365" s="257" t="s">
        <v>217</v>
      </c>
      <c r="L365" s="257" t="s">
        <v>218</v>
      </c>
      <c r="M365" s="236"/>
      <c r="N365" s="237"/>
      <c r="O365" s="275" t="s">
        <v>64</v>
      </c>
      <c r="P365" s="275" t="s">
        <v>65</v>
      </c>
      <c r="Q365" s="276" t="s">
        <v>530</v>
      </c>
      <c r="R365" s="112">
        <v>1</v>
      </c>
      <c r="S365" s="223"/>
      <c r="Y365" s="197"/>
      <c r="Z365" s="73"/>
      <c r="AA365" s="197"/>
      <c r="AB365" s="107"/>
      <c r="AC365" s="107"/>
      <c r="AD365" s="107"/>
      <c r="AE365" s="107"/>
      <c r="AF365" s="107"/>
      <c r="AG365" s="107"/>
      <c r="AH365" s="107"/>
      <c r="AI365" s="248"/>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row>
    <row r="366" spans="1:185" s="121" customFormat="1" ht="409.5" customHeight="1" x14ac:dyDescent="0.35">
      <c r="A366" s="152">
        <v>311</v>
      </c>
      <c r="B366" s="277" t="s">
        <v>354</v>
      </c>
      <c r="C366" s="278" t="s">
        <v>264</v>
      </c>
      <c r="D366" s="278">
        <v>80101706</v>
      </c>
      <c r="E366" s="279" t="s">
        <v>931</v>
      </c>
      <c r="F366" s="280" t="s">
        <v>59</v>
      </c>
      <c r="G366" s="280">
        <v>1</v>
      </c>
      <c r="H366" s="280" t="s">
        <v>118</v>
      </c>
      <c r="I366" s="280">
        <v>2.5</v>
      </c>
      <c r="J366" s="281" t="s">
        <v>126</v>
      </c>
      <c r="K366" s="280" t="s">
        <v>217</v>
      </c>
      <c r="L366" s="280" t="s">
        <v>218</v>
      </c>
      <c r="M366" s="282"/>
      <c r="N366" s="283"/>
      <c r="O366" s="280" t="s">
        <v>64</v>
      </c>
      <c r="P366" s="280" t="s">
        <v>65</v>
      </c>
      <c r="Q366" s="284" t="s">
        <v>932</v>
      </c>
      <c r="R366" s="112">
        <v>1</v>
      </c>
      <c r="S366" s="223"/>
      <c r="Y366" s="197"/>
      <c r="Z366" s="73"/>
      <c r="AA366" s="197"/>
      <c r="AB366" s="107"/>
      <c r="AC366" s="107"/>
      <c r="AD366" s="107"/>
      <c r="AE366" s="107"/>
      <c r="AF366" s="107"/>
      <c r="AG366" s="107"/>
      <c r="AH366" s="107"/>
      <c r="AI366" s="248"/>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row>
    <row r="367" spans="1:185" s="121" customFormat="1" ht="409.5" customHeight="1" x14ac:dyDescent="0.9">
      <c r="A367" s="152">
        <v>312</v>
      </c>
      <c r="B367" s="278"/>
      <c r="C367" s="278" t="s">
        <v>264</v>
      </c>
      <c r="D367" s="278" t="s">
        <v>933</v>
      </c>
      <c r="E367" s="279" t="s">
        <v>934</v>
      </c>
      <c r="F367" s="278" t="s">
        <v>59</v>
      </c>
      <c r="G367" s="278">
        <v>1</v>
      </c>
      <c r="H367" s="280" t="s">
        <v>118</v>
      </c>
      <c r="I367" s="280">
        <v>2.5</v>
      </c>
      <c r="J367" s="281" t="s">
        <v>126</v>
      </c>
      <c r="K367" s="280" t="s">
        <v>217</v>
      </c>
      <c r="L367" s="280" t="s">
        <v>218</v>
      </c>
      <c r="M367" s="282"/>
      <c r="N367" s="283"/>
      <c r="O367" s="280" t="s">
        <v>64</v>
      </c>
      <c r="P367" s="280" t="s">
        <v>65</v>
      </c>
      <c r="Q367" s="284" t="s">
        <v>932</v>
      </c>
      <c r="R367" s="165"/>
      <c r="S367" s="223"/>
      <c r="Y367" s="197"/>
      <c r="Z367" s="73"/>
      <c r="AA367" s="197"/>
      <c r="AB367" s="107"/>
      <c r="AC367" s="107"/>
      <c r="AD367" s="107"/>
      <c r="AE367" s="107"/>
      <c r="AF367" s="107"/>
      <c r="AG367" s="107"/>
      <c r="AH367" s="107"/>
      <c r="AI367" s="248"/>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row>
    <row r="368" spans="1:185" s="121" customFormat="1" ht="409.5" customHeight="1" x14ac:dyDescent="0.9">
      <c r="A368" s="300">
        <v>313</v>
      </c>
      <c r="B368" s="289" t="s">
        <v>913</v>
      </c>
      <c r="C368" s="114" t="s">
        <v>649</v>
      </c>
      <c r="D368" s="114">
        <v>60106604</v>
      </c>
      <c r="E368" s="255" t="s">
        <v>935</v>
      </c>
      <c r="F368" s="258" t="s">
        <v>59</v>
      </c>
      <c r="G368" s="258">
        <v>1</v>
      </c>
      <c r="H368" s="114" t="s">
        <v>87</v>
      </c>
      <c r="I368" s="258">
        <v>18</v>
      </c>
      <c r="J368" s="115" t="s">
        <v>126</v>
      </c>
      <c r="K368" s="258" t="s">
        <v>217</v>
      </c>
      <c r="L368" s="258" t="s">
        <v>218</v>
      </c>
      <c r="M368" s="119">
        <v>6284000</v>
      </c>
      <c r="N368" s="119">
        <v>6284000</v>
      </c>
      <c r="O368" s="258" t="s">
        <v>64</v>
      </c>
      <c r="P368" s="258" t="s">
        <v>65</v>
      </c>
      <c r="Q368" s="274" t="s">
        <v>936</v>
      </c>
      <c r="R368" s="165"/>
      <c r="S368" s="223"/>
      <c r="Y368" s="197"/>
      <c r="Z368" s="73"/>
      <c r="AA368" s="197"/>
      <c r="AB368" s="107"/>
      <c r="AC368" s="107"/>
      <c r="AD368" s="107"/>
      <c r="AE368" s="107"/>
      <c r="AF368" s="107"/>
      <c r="AG368" s="107"/>
      <c r="AH368" s="107"/>
      <c r="AI368" s="24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c r="FP368"/>
      <c r="FQ368"/>
      <c r="FR368"/>
      <c r="FS368"/>
      <c r="FT368"/>
      <c r="FU368"/>
      <c r="FV368"/>
      <c r="FW368"/>
      <c r="FX368"/>
      <c r="FY368"/>
      <c r="FZ368"/>
      <c r="GA368"/>
      <c r="GB368"/>
      <c r="GC368"/>
    </row>
    <row r="369" spans="1:185" s="121" customFormat="1" ht="409.5" customHeight="1" x14ac:dyDescent="0.9">
      <c r="A369" s="300">
        <v>314</v>
      </c>
      <c r="B369" s="289" t="s">
        <v>913</v>
      </c>
      <c r="C369" s="114" t="s">
        <v>649</v>
      </c>
      <c r="D369" s="114">
        <v>60106604</v>
      </c>
      <c r="E369" s="255" t="s">
        <v>937</v>
      </c>
      <c r="F369" s="258" t="s">
        <v>59</v>
      </c>
      <c r="G369" s="258">
        <v>1</v>
      </c>
      <c r="H369" s="114" t="s">
        <v>87</v>
      </c>
      <c r="I369" s="258">
        <v>18</v>
      </c>
      <c r="J369" s="115" t="s">
        <v>126</v>
      </c>
      <c r="K369" s="258" t="s">
        <v>217</v>
      </c>
      <c r="L369" s="258" t="s">
        <v>218</v>
      </c>
      <c r="M369" s="119">
        <v>16641000</v>
      </c>
      <c r="N369" s="119">
        <v>16641000</v>
      </c>
      <c r="O369" s="258" t="s">
        <v>64</v>
      </c>
      <c r="P369" s="258" t="s">
        <v>65</v>
      </c>
      <c r="Q369" s="274" t="s">
        <v>936</v>
      </c>
      <c r="R369" s="165"/>
      <c r="S369" s="223"/>
      <c r="Y369" s="197"/>
      <c r="Z369" s="73"/>
      <c r="AA369" s="197"/>
      <c r="AB369" s="107"/>
      <c r="AC369" s="107"/>
      <c r="AD369" s="107"/>
      <c r="AE369" s="107"/>
      <c r="AF369" s="107"/>
      <c r="AG369" s="107"/>
      <c r="AH369" s="107"/>
      <c r="AI369" s="248"/>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row>
    <row r="370" spans="1:185" s="121" customFormat="1" ht="409.5" customHeight="1" x14ac:dyDescent="0.9">
      <c r="A370" s="300">
        <v>315</v>
      </c>
      <c r="B370" s="289" t="s">
        <v>913</v>
      </c>
      <c r="C370" s="114" t="s">
        <v>649</v>
      </c>
      <c r="D370" s="114">
        <v>60106604</v>
      </c>
      <c r="E370" s="255" t="s">
        <v>938</v>
      </c>
      <c r="F370" s="258" t="s">
        <v>59</v>
      </c>
      <c r="G370" s="258">
        <v>1</v>
      </c>
      <c r="H370" s="114" t="s">
        <v>87</v>
      </c>
      <c r="I370" s="258">
        <v>18</v>
      </c>
      <c r="J370" s="115" t="s">
        <v>126</v>
      </c>
      <c r="K370" s="258" t="s">
        <v>217</v>
      </c>
      <c r="L370" s="258" t="s">
        <v>218</v>
      </c>
      <c r="M370" s="119">
        <v>10795400</v>
      </c>
      <c r="N370" s="119">
        <v>10795400</v>
      </c>
      <c r="O370" s="258" t="s">
        <v>64</v>
      </c>
      <c r="P370" s="258" t="s">
        <v>65</v>
      </c>
      <c r="Q370" s="274" t="s">
        <v>936</v>
      </c>
      <c r="R370" s="165"/>
      <c r="S370" s="223"/>
      <c r="Y370" s="197"/>
      <c r="Z370" s="73"/>
      <c r="AA370" s="197"/>
      <c r="AB370" s="107"/>
      <c r="AC370" s="107"/>
      <c r="AD370" s="107"/>
      <c r="AE370" s="107"/>
      <c r="AF370" s="107"/>
      <c r="AG370" s="107"/>
      <c r="AH370" s="107"/>
      <c r="AI370" s="248"/>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row>
    <row r="371" spans="1:185" s="121" customFormat="1" ht="409.5" customHeight="1" x14ac:dyDescent="0.7">
      <c r="A371" s="139">
        <v>316</v>
      </c>
      <c r="B371" s="116" t="s">
        <v>251</v>
      </c>
      <c r="C371" s="104" t="s">
        <v>359</v>
      </c>
      <c r="D371" s="104">
        <v>80101706</v>
      </c>
      <c r="E371" s="253" t="s">
        <v>939</v>
      </c>
      <c r="F371" s="252" t="s">
        <v>59</v>
      </c>
      <c r="G371" s="252">
        <v>1</v>
      </c>
      <c r="H371" s="252" t="s">
        <v>118</v>
      </c>
      <c r="I371" s="252">
        <v>2.5</v>
      </c>
      <c r="J371" s="105" t="s">
        <v>126</v>
      </c>
      <c r="K371" s="252" t="s">
        <v>217</v>
      </c>
      <c r="L371" s="252" t="s">
        <v>218</v>
      </c>
      <c r="M371" s="120">
        <v>18000000</v>
      </c>
      <c r="N371" s="120">
        <v>18000000</v>
      </c>
      <c r="O371" s="252" t="s">
        <v>64</v>
      </c>
      <c r="P371" s="252" t="s">
        <v>65</v>
      </c>
      <c r="Q371" s="259" t="s">
        <v>364</v>
      </c>
      <c r="R371" s="112">
        <v>1</v>
      </c>
      <c r="S371" s="223"/>
      <c r="T371" s="207"/>
      <c r="U371" s="207"/>
      <c r="V371" s="207"/>
      <c r="W371" s="207"/>
      <c r="X371" s="207"/>
      <c r="Y371" s="208"/>
      <c r="Z371" s="124"/>
      <c r="AA371" s="124"/>
      <c r="AI371" s="248"/>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c r="FP371"/>
      <c r="FQ371"/>
      <c r="FR371"/>
      <c r="FS371"/>
      <c r="FT371"/>
      <c r="FU371"/>
      <c r="FV371"/>
      <c r="FW371"/>
      <c r="FX371"/>
      <c r="FY371"/>
      <c r="FZ371"/>
      <c r="GA371"/>
      <c r="GB371"/>
      <c r="GC371"/>
    </row>
    <row r="372" spans="1:185" s="121" customFormat="1" ht="409.5" customHeight="1" x14ac:dyDescent="0.9">
      <c r="A372" s="152">
        <v>317</v>
      </c>
      <c r="B372" s="127" t="s">
        <v>282</v>
      </c>
      <c r="C372" s="127" t="s">
        <v>264</v>
      </c>
      <c r="D372" s="127" t="s">
        <v>350</v>
      </c>
      <c r="E372" s="148" t="s">
        <v>940</v>
      </c>
      <c r="F372" s="127" t="s">
        <v>59</v>
      </c>
      <c r="G372" s="127">
        <v>1</v>
      </c>
      <c r="H372" s="127" t="s">
        <v>118</v>
      </c>
      <c r="I372" s="127">
        <v>2.5</v>
      </c>
      <c r="J372" s="127" t="s">
        <v>126</v>
      </c>
      <c r="K372" s="127" t="s">
        <v>217</v>
      </c>
      <c r="L372" s="127" t="s">
        <v>128</v>
      </c>
      <c r="M372" s="236">
        <v>0</v>
      </c>
      <c r="N372" s="237">
        <v>0</v>
      </c>
      <c r="O372" s="257" t="s">
        <v>64</v>
      </c>
      <c r="P372" s="257" t="s">
        <v>65</v>
      </c>
      <c r="Q372" s="262" t="s">
        <v>267</v>
      </c>
      <c r="R372" s="165"/>
      <c r="S372" s="223"/>
      <c r="Y372" s="124"/>
      <c r="Z372" s="124"/>
      <c r="AA372" s="124"/>
      <c r="AI372" s="248"/>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c r="FP372"/>
      <c r="FQ372"/>
      <c r="FR372"/>
      <c r="FS372"/>
      <c r="FT372"/>
      <c r="FU372"/>
      <c r="FV372"/>
      <c r="FW372"/>
      <c r="FX372"/>
      <c r="FY372"/>
      <c r="FZ372"/>
      <c r="GA372"/>
      <c r="GB372"/>
      <c r="GC372"/>
    </row>
    <row r="373" spans="1:185" s="121" customFormat="1" ht="409.5" customHeight="1" x14ac:dyDescent="0.7">
      <c r="A373" s="139">
        <v>318</v>
      </c>
      <c r="B373" s="104"/>
      <c r="C373" s="104" t="s">
        <v>370</v>
      </c>
      <c r="D373" s="104">
        <v>80121704</v>
      </c>
      <c r="E373" s="109" t="s">
        <v>941</v>
      </c>
      <c r="F373" s="104" t="s">
        <v>59</v>
      </c>
      <c r="G373" s="104">
        <v>1</v>
      </c>
      <c r="H373" s="104" t="s">
        <v>118</v>
      </c>
      <c r="I373" s="104">
        <v>2.5</v>
      </c>
      <c r="J373" s="104" t="s">
        <v>126</v>
      </c>
      <c r="K373" s="104" t="s">
        <v>62</v>
      </c>
      <c r="L373" s="104" t="s">
        <v>96</v>
      </c>
      <c r="M373" s="147">
        <v>17200872</v>
      </c>
      <c r="N373" s="147">
        <v>17200872</v>
      </c>
      <c r="O373" s="252" t="s">
        <v>64</v>
      </c>
      <c r="P373" s="252" t="s">
        <v>65</v>
      </c>
      <c r="Q373" s="259" t="s">
        <v>373</v>
      </c>
      <c r="R373" s="112">
        <v>1</v>
      </c>
      <c r="S373" s="223"/>
      <c r="W373" s="221"/>
      <c r="Y373" s="178">
        <v>14572975</v>
      </c>
      <c r="Z373" s="208"/>
      <c r="AA373" s="178">
        <v>14572975</v>
      </c>
      <c r="AB373" s="207"/>
      <c r="AC373" s="207"/>
      <c r="AD373" s="207"/>
      <c r="AE373" s="207"/>
      <c r="AF373" s="207"/>
      <c r="AG373" s="207"/>
      <c r="AH373" s="207"/>
      <c r="AI373" s="248"/>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c r="FP373"/>
      <c r="FQ373"/>
      <c r="FR373"/>
      <c r="FS373"/>
      <c r="FT373"/>
      <c r="FU373"/>
      <c r="FV373"/>
      <c r="FW373"/>
      <c r="FX373"/>
      <c r="FY373"/>
      <c r="FZ373"/>
      <c r="GA373"/>
      <c r="GB373"/>
      <c r="GC373"/>
    </row>
    <row r="374" spans="1:185" s="121" customFormat="1" ht="409.5" customHeight="1" x14ac:dyDescent="0.7">
      <c r="A374" s="139">
        <v>319</v>
      </c>
      <c r="B374" s="104" t="s">
        <v>688</v>
      </c>
      <c r="C374" s="104" t="s">
        <v>528</v>
      </c>
      <c r="D374" s="104">
        <v>80101706</v>
      </c>
      <c r="E374" s="109" t="s">
        <v>942</v>
      </c>
      <c r="F374" s="104" t="s">
        <v>59</v>
      </c>
      <c r="G374" s="104">
        <v>1</v>
      </c>
      <c r="H374" s="104" t="s">
        <v>87</v>
      </c>
      <c r="I374" s="104">
        <v>1.5</v>
      </c>
      <c r="J374" s="104" t="s">
        <v>126</v>
      </c>
      <c r="K374" s="252" t="s">
        <v>217</v>
      </c>
      <c r="L374" s="252" t="s">
        <v>218</v>
      </c>
      <c r="M374" s="147">
        <v>8000000</v>
      </c>
      <c r="N374" s="147">
        <v>8000000</v>
      </c>
      <c r="O374" s="252" t="s">
        <v>64</v>
      </c>
      <c r="P374" s="252" t="s">
        <v>65</v>
      </c>
      <c r="Q374" s="259" t="s">
        <v>530</v>
      </c>
      <c r="R374" s="112">
        <v>1</v>
      </c>
      <c r="S374" s="223"/>
      <c r="T374" s="207"/>
      <c r="U374" s="207"/>
      <c r="V374" s="207"/>
      <c r="W374" s="207"/>
      <c r="X374" s="207"/>
      <c r="Y374" s="208"/>
      <c r="Z374" s="208"/>
      <c r="AA374" s="208"/>
      <c r="AI374" s="248"/>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row>
    <row r="375" spans="1:185" s="121" customFormat="1" ht="409.5" customHeight="1" x14ac:dyDescent="0.7">
      <c r="A375" s="139">
        <v>320</v>
      </c>
      <c r="B375" s="104"/>
      <c r="C375" s="104" t="s">
        <v>89</v>
      </c>
      <c r="D375" s="104">
        <v>80101706</v>
      </c>
      <c r="E375" s="109" t="s">
        <v>943</v>
      </c>
      <c r="F375" s="104" t="s">
        <v>59</v>
      </c>
      <c r="G375" s="104">
        <v>1</v>
      </c>
      <c r="H375" s="104" t="s">
        <v>118</v>
      </c>
      <c r="I375" s="104">
        <v>1</v>
      </c>
      <c r="J375" s="104" t="s">
        <v>126</v>
      </c>
      <c r="K375" s="104" t="s">
        <v>62</v>
      </c>
      <c r="L375" s="104" t="s">
        <v>96</v>
      </c>
      <c r="M375" s="147">
        <v>7735000</v>
      </c>
      <c r="N375" s="232">
        <v>7735000</v>
      </c>
      <c r="O375" s="252" t="s">
        <v>64</v>
      </c>
      <c r="P375" s="252" t="s">
        <v>65</v>
      </c>
      <c r="Q375" s="259" t="s">
        <v>93</v>
      </c>
      <c r="R375" s="112">
        <v>1</v>
      </c>
      <c r="S375" s="223"/>
      <c r="T375" s="207"/>
      <c r="U375" s="207"/>
      <c r="V375" s="207"/>
      <c r="W375" s="207"/>
      <c r="X375" s="207"/>
      <c r="Y375" s="178">
        <v>7735000</v>
      </c>
      <c r="Z375" s="208"/>
      <c r="AA375" s="178">
        <v>7735000</v>
      </c>
      <c r="AI375" s="248"/>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row>
    <row r="376" spans="1:185" s="121" customFormat="1" ht="409.5" customHeight="1" x14ac:dyDescent="0.7">
      <c r="A376" s="313">
        <v>321</v>
      </c>
      <c r="B376" s="288"/>
      <c r="C376" s="271" t="s">
        <v>56</v>
      </c>
      <c r="D376" s="271" t="s">
        <v>944</v>
      </c>
      <c r="E376" s="272" t="s">
        <v>945</v>
      </c>
      <c r="F376" s="271" t="s">
        <v>59</v>
      </c>
      <c r="G376" s="271">
        <v>1</v>
      </c>
      <c r="H376" s="314" t="s">
        <v>118</v>
      </c>
      <c r="I376" s="271">
        <v>2.5</v>
      </c>
      <c r="J376" s="271" t="s">
        <v>72</v>
      </c>
      <c r="K376" s="271" t="s">
        <v>62</v>
      </c>
      <c r="L376" s="271" t="s">
        <v>946</v>
      </c>
      <c r="M376" s="270">
        <v>137910000</v>
      </c>
      <c r="N376" s="273">
        <v>137910000</v>
      </c>
      <c r="O376" s="258" t="s">
        <v>64</v>
      </c>
      <c r="P376" s="258" t="s">
        <v>65</v>
      </c>
      <c r="Q376" s="263" t="s">
        <v>177</v>
      </c>
      <c r="R376" s="112"/>
      <c r="S376" s="223"/>
      <c r="Y376" s="124"/>
      <c r="Z376" s="124"/>
      <c r="AA376" s="124"/>
      <c r="AI376" s="248"/>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row>
    <row r="377" spans="1:185" s="121" customFormat="1" ht="409.5" customHeight="1" x14ac:dyDescent="0.7">
      <c r="A377" s="139">
        <v>322</v>
      </c>
      <c r="B377" s="293"/>
      <c r="C377" s="172" t="s">
        <v>89</v>
      </c>
      <c r="D377" s="172" t="s">
        <v>590</v>
      </c>
      <c r="E377" s="253" t="s">
        <v>947</v>
      </c>
      <c r="F377" s="252" t="s">
        <v>59</v>
      </c>
      <c r="G377" s="252">
        <v>1</v>
      </c>
      <c r="H377" s="252" t="s">
        <v>87</v>
      </c>
      <c r="I377" s="252">
        <v>1.5</v>
      </c>
      <c r="J377" s="174" t="s">
        <v>126</v>
      </c>
      <c r="K377" s="252" t="s">
        <v>62</v>
      </c>
      <c r="L377" s="172" t="s">
        <v>592</v>
      </c>
      <c r="M377" s="219">
        <v>52000000</v>
      </c>
      <c r="N377" s="231">
        <v>52000000</v>
      </c>
      <c r="O377" s="252" t="s">
        <v>64</v>
      </c>
      <c r="P377" s="252" t="s">
        <v>65</v>
      </c>
      <c r="Q377" s="259" t="s">
        <v>93</v>
      </c>
      <c r="R377" s="112"/>
      <c r="S377" s="223"/>
      <c r="T377" s="207"/>
      <c r="U377" s="207"/>
      <c r="V377" s="207"/>
      <c r="W377" s="207"/>
      <c r="X377" s="207"/>
      <c r="Y377" s="311"/>
      <c r="Z377" s="208"/>
      <c r="AA377" s="208"/>
      <c r="AB377" s="310"/>
      <c r="AI377" s="248"/>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row>
    <row r="378" spans="1:185" s="121" customFormat="1" ht="409.5" customHeight="1" x14ac:dyDescent="0.7">
      <c r="A378" s="139">
        <v>323</v>
      </c>
      <c r="B378" s="104"/>
      <c r="C378" s="172" t="s">
        <v>56</v>
      </c>
      <c r="D378" s="172" t="s">
        <v>948</v>
      </c>
      <c r="E378" s="173" t="s">
        <v>949</v>
      </c>
      <c r="F378" s="172" t="s">
        <v>59</v>
      </c>
      <c r="G378" s="172">
        <v>1</v>
      </c>
      <c r="H378" s="252" t="s">
        <v>118</v>
      </c>
      <c r="I378" s="252">
        <v>2.5</v>
      </c>
      <c r="J378" s="172" t="s">
        <v>61</v>
      </c>
      <c r="K378" s="172" t="s">
        <v>62</v>
      </c>
      <c r="L378" s="172" t="s">
        <v>69</v>
      </c>
      <c r="M378" s="219">
        <v>15000000</v>
      </c>
      <c r="N378" s="231">
        <v>15000000</v>
      </c>
      <c r="O378" s="252" t="s">
        <v>64</v>
      </c>
      <c r="P378" s="252" t="s">
        <v>65</v>
      </c>
      <c r="Q378" s="259" t="s">
        <v>177</v>
      </c>
      <c r="R378" s="112"/>
      <c r="S378" s="223"/>
      <c r="T378" s="207"/>
      <c r="U378" s="207"/>
      <c r="V378" s="207"/>
      <c r="W378" s="207"/>
      <c r="X378" s="207"/>
      <c r="Y378" s="178">
        <v>14910000</v>
      </c>
      <c r="Z378" s="208"/>
      <c r="AA378" s="178">
        <v>14910000</v>
      </c>
      <c r="AI378" s="24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row>
    <row r="379" spans="1:185" s="121" customFormat="1" ht="409.5" customHeight="1" x14ac:dyDescent="0.7">
      <c r="A379" s="302">
        <v>324</v>
      </c>
      <c r="B379" s="312"/>
      <c r="C379" s="104" t="s">
        <v>56</v>
      </c>
      <c r="D379" s="104">
        <v>25172504</v>
      </c>
      <c r="E379" s="253" t="s">
        <v>950</v>
      </c>
      <c r="F379" s="252" t="s">
        <v>59</v>
      </c>
      <c r="G379" s="252">
        <v>1</v>
      </c>
      <c r="H379" s="252" t="s">
        <v>87</v>
      </c>
      <c r="I379" s="252">
        <v>1.5</v>
      </c>
      <c r="J379" s="105" t="s">
        <v>61</v>
      </c>
      <c r="K379" s="252" t="s">
        <v>62</v>
      </c>
      <c r="L379" s="252" t="s">
        <v>189</v>
      </c>
      <c r="M379" s="120">
        <v>10000000</v>
      </c>
      <c r="N379" s="120">
        <v>10000000</v>
      </c>
      <c r="O379" s="252" t="s">
        <v>64</v>
      </c>
      <c r="P379" s="252" t="s">
        <v>65</v>
      </c>
      <c r="Q379" s="259" t="s">
        <v>177</v>
      </c>
      <c r="R379" s="112"/>
      <c r="S379" s="223"/>
      <c r="Y379" s="178">
        <v>9996000</v>
      </c>
      <c r="Z379" s="208"/>
      <c r="AA379" s="178">
        <v>9996000</v>
      </c>
      <c r="AI379" s="248"/>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c r="FP379"/>
      <c r="FQ379"/>
      <c r="FR379"/>
      <c r="FS379"/>
      <c r="FT379"/>
      <c r="FU379"/>
      <c r="FV379"/>
      <c r="FW379"/>
      <c r="FX379"/>
      <c r="FY379"/>
      <c r="FZ379"/>
      <c r="GA379"/>
      <c r="GB379"/>
      <c r="GC379"/>
    </row>
    <row r="380" spans="1:185" s="121" customFormat="1" ht="409.5" customHeight="1" x14ac:dyDescent="0.7">
      <c r="A380" s="292">
        <v>325</v>
      </c>
      <c r="B380" s="290"/>
      <c r="C380" s="114" t="s">
        <v>56</v>
      </c>
      <c r="D380" s="114">
        <v>52161505</v>
      </c>
      <c r="E380" s="255" t="s">
        <v>951</v>
      </c>
      <c r="F380" s="258" t="s">
        <v>59</v>
      </c>
      <c r="G380" s="258">
        <v>1</v>
      </c>
      <c r="H380" s="296" t="s">
        <v>195</v>
      </c>
      <c r="I380" s="296">
        <v>1</v>
      </c>
      <c r="J380" s="115" t="s">
        <v>61</v>
      </c>
      <c r="K380" s="258" t="s">
        <v>62</v>
      </c>
      <c r="L380" s="258" t="s">
        <v>952</v>
      </c>
      <c r="M380" s="119">
        <v>32480000</v>
      </c>
      <c r="N380" s="119">
        <v>32480000</v>
      </c>
      <c r="O380" s="258" t="s">
        <v>64</v>
      </c>
      <c r="P380" s="258" t="s">
        <v>65</v>
      </c>
      <c r="Q380" s="263" t="s">
        <v>177</v>
      </c>
      <c r="R380" s="112"/>
      <c r="S380" s="223"/>
      <c r="Y380" s="124"/>
      <c r="Z380" s="124"/>
      <c r="AA380" s="124"/>
      <c r="AI380" s="248"/>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row>
    <row r="381" spans="1:185" s="121" customFormat="1" ht="409.5" customHeight="1" x14ac:dyDescent="0.7">
      <c r="A381" s="292">
        <v>326</v>
      </c>
      <c r="B381" s="118"/>
      <c r="C381" s="127" t="s">
        <v>747</v>
      </c>
      <c r="D381" s="127">
        <v>80101706</v>
      </c>
      <c r="E381" s="254" t="s">
        <v>953</v>
      </c>
      <c r="F381" s="257" t="s">
        <v>59</v>
      </c>
      <c r="G381" s="257">
        <v>1</v>
      </c>
      <c r="H381" s="257" t="s">
        <v>87</v>
      </c>
      <c r="I381" s="257">
        <v>1.5</v>
      </c>
      <c r="J381" s="128" t="s">
        <v>126</v>
      </c>
      <c r="K381" s="257" t="s">
        <v>217</v>
      </c>
      <c r="L381" s="257" t="s">
        <v>128</v>
      </c>
      <c r="M381" s="245"/>
      <c r="N381" s="245"/>
      <c r="O381" s="257" t="s">
        <v>64</v>
      </c>
      <c r="P381" s="257" t="s">
        <v>65</v>
      </c>
      <c r="Q381" s="262" t="s">
        <v>143</v>
      </c>
      <c r="R381" s="112"/>
      <c r="S381" s="223"/>
      <c r="Y381" s="124"/>
      <c r="Z381" s="124"/>
      <c r="AA381" s="124"/>
      <c r="AI381" s="248"/>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row>
    <row r="382" spans="1:185" s="121" customFormat="1" ht="409.5" customHeight="1" x14ac:dyDescent="0.7">
      <c r="A382" s="139">
        <v>327</v>
      </c>
      <c r="B382" s="116" t="s">
        <v>954</v>
      </c>
      <c r="C382" s="104" t="s">
        <v>141</v>
      </c>
      <c r="D382" s="104">
        <v>80101706</v>
      </c>
      <c r="E382" s="253" t="s">
        <v>955</v>
      </c>
      <c r="F382" s="252" t="s">
        <v>59</v>
      </c>
      <c r="G382" s="252">
        <v>1</v>
      </c>
      <c r="H382" s="252" t="s">
        <v>87</v>
      </c>
      <c r="I382" s="252">
        <v>1.5</v>
      </c>
      <c r="J382" s="105" t="s">
        <v>126</v>
      </c>
      <c r="K382" s="252" t="s">
        <v>217</v>
      </c>
      <c r="L382" s="252" t="s">
        <v>128</v>
      </c>
      <c r="M382" s="120">
        <v>15000000</v>
      </c>
      <c r="N382" s="120">
        <v>15000000</v>
      </c>
      <c r="O382" s="252" t="s">
        <v>64</v>
      </c>
      <c r="P382" s="252" t="s">
        <v>65</v>
      </c>
      <c r="Q382" s="259" t="s">
        <v>497</v>
      </c>
      <c r="R382" s="112"/>
      <c r="S382" s="223"/>
      <c r="Y382" s="124"/>
      <c r="Z382" s="124"/>
      <c r="AA382" s="124"/>
      <c r="AI382" s="248"/>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row>
    <row r="383" spans="1:185" s="121" customFormat="1" ht="409.5" customHeight="1" x14ac:dyDescent="0.7">
      <c r="A383" s="292">
        <v>328</v>
      </c>
      <c r="B383" s="301" t="s">
        <v>968</v>
      </c>
      <c r="C383" s="315" t="s">
        <v>747</v>
      </c>
      <c r="D383" s="294" t="s">
        <v>969</v>
      </c>
      <c r="E383" s="316" t="s">
        <v>956</v>
      </c>
      <c r="F383" s="317" t="s">
        <v>59</v>
      </c>
      <c r="G383" s="317">
        <v>1</v>
      </c>
      <c r="H383" s="296" t="s">
        <v>195</v>
      </c>
      <c r="I383" s="296">
        <v>12</v>
      </c>
      <c r="J383" s="318" t="s">
        <v>126</v>
      </c>
      <c r="K383" s="317" t="s">
        <v>217</v>
      </c>
      <c r="L383" s="317" t="s">
        <v>128</v>
      </c>
      <c r="M383" s="298">
        <v>500000000</v>
      </c>
      <c r="N383" s="298">
        <v>500000000</v>
      </c>
      <c r="O383" s="317" t="s">
        <v>64</v>
      </c>
      <c r="P383" s="317" t="s">
        <v>65</v>
      </c>
      <c r="Q383" s="319" t="s">
        <v>143</v>
      </c>
      <c r="R383" s="112"/>
      <c r="S383" s="223"/>
      <c r="Y383" s="124"/>
      <c r="Z383" s="124"/>
      <c r="AA383" s="124"/>
      <c r="AI383" s="248"/>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row>
    <row r="384" spans="1:185" s="121" customFormat="1" ht="409.5" customHeight="1" x14ac:dyDescent="0.7">
      <c r="A384" s="292">
        <v>328</v>
      </c>
      <c r="B384" s="289"/>
      <c r="C384" s="114" t="s">
        <v>238</v>
      </c>
      <c r="D384" s="294" t="s">
        <v>969</v>
      </c>
      <c r="E384" s="255" t="s">
        <v>956</v>
      </c>
      <c r="F384" s="258" t="s">
        <v>59</v>
      </c>
      <c r="G384" s="258">
        <v>1</v>
      </c>
      <c r="H384" s="296" t="s">
        <v>195</v>
      </c>
      <c r="I384" s="296">
        <v>12</v>
      </c>
      <c r="J384" s="115" t="s">
        <v>126</v>
      </c>
      <c r="K384" s="258" t="s">
        <v>217</v>
      </c>
      <c r="L384" s="258" t="s">
        <v>218</v>
      </c>
      <c r="M384" s="298">
        <v>1000000000</v>
      </c>
      <c r="N384" s="298">
        <v>1000000000</v>
      </c>
      <c r="O384" s="258" t="s">
        <v>64</v>
      </c>
      <c r="P384" s="258" t="s">
        <v>65</v>
      </c>
      <c r="Q384" s="263" t="s">
        <v>419</v>
      </c>
      <c r="R384" s="112"/>
      <c r="S384" s="223"/>
      <c r="Y384" s="124"/>
      <c r="Z384" s="124"/>
      <c r="AA384" s="124"/>
      <c r="AI384" s="248"/>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c r="FP384"/>
      <c r="FQ384"/>
      <c r="FR384"/>
      <c r="FS384"/>
      <c r="FT384"/>
      <c r="FU384"/>
      <c r="FV384"/>
      <c r="FW384"/>
      <c r="FX384"/>
      <c r="FY384"/>
      <c r="FZ384"/>
      <c r="GA384"/>
      <c r="GB384"/>
      <c r="GC384"/>
    </row>
    <row r="385" spans="1:185" s="121" customFormat="1" ht="409.5" customHeight="1" x14ac:dyDescent="0.7">
      <c r="A385" s="292">
        <v>329</v>
      </c>
      <c r="B385" s="289"/>
      <c r="C385" s="114" t="s">
        <v>56</v>
      </c>
      <c r="D385" s="114" t="s">
        <v>824</v>
      </c>
      <c r="E385" s="255" t="s">
        <v>957</v>
      </c>
      <c r="F385" s="258" t="s">
        <v>59</v>
      </c>
      <c r="G385" s="258">
        <v>1</v>
      </c>
      <c r="H385" s="296" t="s">
        <v>195</v>
      </c>
      <c r="I385" s="296">
        <v>1</v>
      </c>
      <c r="J385" s="115" t="s">
        <v>61</v>
      </c>
      <c r="K385" s="258" t="s">
        <v>62</v>
      </c>
      <c r="L385" s="258" t="s">
        <v>826</v>
      </c>
      <c r="M385" s="119">
        <v>32480000</v>
      </c>
      <c r="N385" s="119">
        <v>32480000</v>
      </c>
      <c r="O385" s="258" t="s">
        <v>64</v>
      </c>
      <c r="P385" s="258" t="s">
        <v>65</v>
      </c>
      <c r="Q385" s="263" t="s">
        <v>177</v>
      </c>
      <c r="R385" s="112"/>
      <c r="S385" s="223"/>
      <c r="Y385" s="124"/>
      <c r="Z385" s="124"/>
      <c r="AA385" s="124"/>
      <c r="AI385" s="248"/>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c r="EF385"/>
      <c r="EG385"/>
      <c r="EH385"/>
      <c r="EI385"/>
      <c r="EJ385"/>
      <c r="EK385"/>
      <c r="EL385"/>
      <c r="EM385"/>
      <c r="EN385"/>
      <c r="EO385"/>
      <c r="EP385"/>
      <c r="EQ385"/>
      <c r="ER385"/>
      <c r="ES385"/>
      <c r="ET385"/>
      <c r="EU385"/>
      <c r="EV385"/>
      <c r="EW385"/>
      <c r="EX385"/>
      <c r="EY385"/>
      <c r="EZ385"/>
      <c r="FA385"/>
      <c r="FB385"/>
      <c r="FC385"/>
      <c r="FD385"/>
      <c r="FE385"/>
      <c r="FF385"/>
      <c r="FG385"/>
      <c r="FH385"/>
      <c r="FI385"/>
      <c r="FJ385"/>
      <c r="FK385"/>
      <c r="FL385"/>
      <c r="FM385"/>
      <c r="FN385"/>
      <c r="FO385"/>
      <c r="FP385"/>
      <c r="FQ385"/>
      <c r="FR385"/>
      <c r="FS385"/>
      <c r="FT385"/>
      <c r="FU385"/>
      <c r="FV385"/>
      <c r="FW385"/>
      <c r="FX385"/>
      <c r="FY385"/>
      <c r="FZ385"/>
      <c r="GA385"/>
      <c r="GB385"/>
      <c r="GC385"/>
    </row>
    <row r="386" spans="1:185" s="121" customFormat="1" ht="409.5" customHeight="1" x14ac:dyDescent="0.7">
      <c r="A386" s="292">
        <v>330</v>
      </c>
      <c r="B386" s="289"/>
      <c r="C386" s="114" t="s">
        <v>56</v>
      </c>
      <c r="D386" s="114" t="s">
        <v>958</v>
      </c>
      <c r="E386" s="255" t="s">
        <v>959</v>
      </c>
      <c r="F386" s="258" t="s">
        <v>59</v>
      </c>
      <c r="G386" s="258">
        <v>1</v>
      </c>
      <c r="H386" s="296" t="s">
        <v>195</v>
      </c>
      <c r="I386" s="296">
        <v>1</v>
      </c>
      <c r="J386" s="115" t="s">
        <v>61</v>
      </c>
      <c r="K386" s="258" t="s">
        <v>62</v>
      </c>
      <c r="L386" s="258" t="s">
        <v>960</v>
      </c>
      <c r="M386" s="119">
        <v>20000000</v>
      </c>
      <c r="N386" s="119">
        <v>20000000</v>
      </c>
      <c r="O386" s="258" t="s">
        <v>64</v>
      </c>
      <c r="P386" s="258" t="s">
        <v>65</v>
      </c>
      <c r="Q386" s="263" t="s">
        <v>177</v>
      </c>
      <c r="R386" s="112"/>
      <c r="S386" s="223"/>
      <c r="Y386" s="124"/>
      <c r="Z386" s="124"/>
      <c r="AA386" s="124"/>
      <c r="AI386" s="248"/>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c r="EF386"/>
      <c r="EG386"/>
      <c r="EH386"/>
      <c r="EI386"/>
      <c r="EJ386"/>
      <c r="EK386"/>
      <c r="EL386"/>
      <c r="EM386"/>
      <c r="EN386"/>
      <c r="EO386"/>
      <c r="EP386"/>
      <c r="EQ386"/>
      <c r="ER386"/>
      <c r="ES386"/>
      <c r="ET386"/>
      <c r="EU386"/>
      <c r="EV386"/>
      <c r="EW386"/>
      <c r="EX386"/>
      <c r="EY386"/>
      <c r="EZ386"/>
      <c r="FA386"/>
      <c r="FB386"/>
      <c r="FC386"/>
      <c r="FD386"/>
      <c r="FE386"/>
      <c r="FF386"/>
      <c r="FG386"/>
      <c r="FH386"/>
      <c r="FI386"/>
      <c r="FJ386"/>
      <c r="FK386"/>
      <c r="FL386"/>
      <c r="FM386"/>
      <c r="FN386"/>
      <c r="FO386"/>
      <c r="FP386"/>
      <c r="FQ386"/>
      <c r="FR386"/>
      <c r="FS386"/>
      <c r="FT386"/>
      <c r="FU386"/>
      <c r="FV386"/>
      <c r="FW386"/>
      <c r="FX386"/>
      <c r="FY386"/>
      <c r="FZ386"/>
      <c r="GA386"/>
      <c r="GB386"/>
      <c r="GC386"/>
    </row>
    <row r="387" spans="1:185" s="121" customFormat="1" ht="409.5" customHeight="1" x14ac:dyDescent="0.7">
      <c r="A387" s="292">
        <v>331</v>
      </c>
      <c r="B387" s="301"/>
      <c r="C387" s="294" t="s">
        <v>141</v>
      </c>
      <c r="D387" s="294">
        <v>80101706</v>
      </c>
      <c r="E387" s="295" t="s">
        <v>961</v>
      </c>
      <c r="F387" s="296" t="s">
        <v>59</v>
      </c>
      <c r="G387" s="296">
        <v>1</v>
      </c>
      <c r="H387" s="296" t="s">
        <v>195</v>
      </c>
      <c r="I387" s="296">
        <v>1</v>
      </c>
      <c r="J387" s="297" t="s">
        <v>126</v>
      </c>
      <c r="K387" s="296" t="s">
        <v>217</v>
      </c>
      <c r="L387" s="296" t="s">
        <v>128</v>
      </c>
      <c r="M387" s="298">
        <v>10062096</v>
      </c>
      <c r="N387" s="298">
        <v>10062096</v>
      </c>
      <c r="O387" s="296" t="s">
        <v>64</v>
      </c>
      <c r="P387" s="296" t="s">
        <v>65</v>
      </c>
      <c r="Q387" s="299" t="s">
        <v>497</v>
      </c>
      <c r="R387" s="112"/>
      <c r="S387" s="223"/>
      <c r="Y387" s="124"/>
      <c r="Z387" s="124"/>
      <c r="AA387" s="124"/>
      <c r="AI387" s="248"/>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c r="EF387"/>
      <c r="EG387"/>
      <c r="EH387"/>
      <c r="EI387"/>
      <c r="EJ387"/>
      <c r="EK387"/>
      <c r="EL387"/>
      <c r="EM387"/>
      <c r="EN387"/>
      <c r="EO387"/>
      <c r="EP387"/>
      <c r="EQ387"/>
      <c r="ER387"/>
      <c r="ES387"/>
      <c r="ET387"/>
      <c r="EU387"/>
      <c r="EV387"/>
      <c r="EW387"/>
      <c r="EX387"/>
      <c r="EY387"/>
      <c r="EZ387"/>
      <c r="FA387"/>
      <c r="FB387"/>
      <c r="FC387"/>
      <c r="FD387"/>
      <c r="FE387"/>
      <c r="FF387"/>
      <c r="FG387"/>
      <c r="FH387"/>
      <c r="FI387"/>
      <c r="FJ387"/>
      <c r="FK387"/>
      <c r="FL387"/>
      <c r="FM387"/>
      <c r="FN387"/>
      <c r="FO387"/>
      <c r="FP387"/>
      <c r="FQ387"/>
      <c r="FR387"/>
      <c r="FS387"/>
      <c r="FT387"/>
      <c r="FU387"/>
      <c r="FV387"/>
      <c r="FW387"/>
      <c r="FX387"/>
      <c r="FY387"/>
      <c r="FZ387"/>
      <c r="GA387"/>
      <c r="GB387"/>
      <c r="GC387"/>
    </row>
    <row r="388" spans="1:185" s="121" customFormat="1" ht="409.5" customHeight="1" x14ac:dyDescent="0.7">
      <c r="A388" s="292">
        <v>332</v>
      </c>
      <c r="B388" s="301"/>
      <c r="C388" s="294" t="s">
        <v>264</v>
      </c>
      <c r="D388" s="294" t="s">
        <v>303</v>
      </c>
      <c r="E388" s="295" t="s">
        <v>962</v>
      </c>
      <c r="F388" s="296" t="s">
        <v>59</v>
      </c>
      <c r="G388" s="296">
        <v>1</v>
      </c>
      <c r="H388" s="296" t="s">
        <v>87</v>
      </c>
      <c r="I388" s="296">
        <v>12</v>
      </c>
      <c r="J388" s="297" t="s">
        <v>831</v>
      </c>
      <c r="K388" s="296" t="s">
        <v>217</v>
      </c>
      <c r="L388" s="296" t="s">
        <v>266</v>
      </c>
      <c r="M388" s="298">
        <v>19100000</v>
      </c>
      <c r="N388" s="298">
        <v>19100000</v>
      </c>
      <c r="O388" s="296" t="s">
        <v>64</v>
      </c>
      <c r="P388" s="296" t="s">
        <v>65</v>
      </c>
      <c r="Q388" s="299" t="s">
        <v>920</v>
      </c>
      <c r="R388" s="112"/>
      <c r="S388" s="223"/>
      <c r="Y388" s="124"/>
      <c r="Z388" s="124"/>
      <c r="AA388" s="124"/>
      <c r="AI388" s="24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c r="EF388"/>
      <c r="EG388"/>
      <c r="EH388"/>
      <c r="EI388"/>
      <c r="EJ388"/>
      <c r="EK388"/>
      <c r="EL388"/>
      <c r="EM388"/>
      <c r="EN388"/>
      <c r="EO388"/>
      <c r="EP388"/>
      <c r="EQ388"/>
      <c r="ER388"/>
      <c r="ES388"/>
      <c r="ET388"/>
      <c r="EU388"/>
      <c r="EV388"/>
      <c r="EW388"/>
      <c r="EX388"/>
      <c r="EY388"/>
      <c r="EZ388"/>
      <c r="FA388"/>
      <c r="FB388"/>
      <c r="FC388"/>
      <c r="FD388"/>
      <c r="FE388"/>
      <c r="FF388"/>
      <c r="FG388"/>
      <c r="FH388"/>
      <c r="FI388"/>
      <c r="FJ388"/>
      <c r="FK388"/>
      <c r="FL388"/>
      <c r="FM388"/>
      <c r="FN388"/>
      <c r="FO388"/>
      <c r="FP388"/>
      <c r="FQ388"/>
      <c r="FR388"/>
      <c r="FS388"/>
      <c r="FT388"/>
      <c r="FU388"/>
      <c r="FV388"/>
      <c r="FW388"/>
      <c r="FX388"/>
      <c r="FY388"/>
      <c r="FZ388"/>
      <c r="GA388"/>
      <c r="GB388"/>
      <c r="GC388"/>
    </row>
    <row r="389" spans="1:185" s="121" customFormat="1" ht="409.5" customHeight="1" x14ac:dyDescent="0.7">
      <c r="A389" s="292">
        <v>333</v>
      </c>
      <c r="B389" s="301"/>
      <c r="C389" s="294" t="s">
        <v>264</v>
      </c>
      <c r="D389" s="294">
        <v>81112500</v>
      </c>
      <c r="E389" s="295" t="s">
        <v>963</v>
      </c>
      <c r="F389" s="296" t="s">
        <v>59</v>
      </c>
      <c r="G389" s="296">
        <v>1</v>
      </c>
      <c r="H389" s="296" t="s">
        <v>195</v>
      </c>
      <c r="I389" s="296">
        <v>18</v>
      </c>
      <c r="J389" s="297" t="s">
        <v>126</v>
      </c>
      <c r="K389" s="296" t="s">
        <v>217</v>
      </c>
      <c r="L389" s="296" t="s">
        <v>266</v>
      </c>
      <c r="M389" s="298">
        <v>168685387</v>
      </c>
      <c r="N389" s="298">
        <v>168685387</v>
      </c>
      <c r="O389" s="296" t="s">
        <v>64</v>
      </c>
      <c r="P389" s="296" t="s">
        <v>65</v>
      </c>
      <c r="Q389" s="299" t="s">
        <v>920</v>
      </c>
      <c r="R389" s="112"/>
      <c r="S389" s="223"/>
      <c r="Y389" s="124"/>
      <c r="Z389" s="124"/>
      <c r="AA389" s="124"/>
      <c r="AI389" s="248"/>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c r="EF389"/>
      <c r="EG389"/>
      <c r="EH389"/>
      <c r="EI389"/>
      <c r="EJ389"/>
      <c r="EK389"/>
      <c r="EL389"/>
      <c r="EM389"/>
      <c r="EN389"/>
      <c r="EO389"/>
      <c r="EP389"/>
      <c r="EQ389"/>
      <c r="ER389"/>
      <c r="ES389"/>
      <c r="ET389"/>
      <c r="EU389"/>
      <c r="EV389"/>
      <c r="EW389"/>
      <c r="EX389"/>
      <c r="EY389"/>
      <c r="EZ389"/>
      <c r="FA389"/>
      <c r="FB389"/>
      <c r="FC389"/>
      <c r="FD389"/>
      <c r="FE389"/>
      <c r="FF389"/>
      <c r="FG389"/>
      <c r="FH389"/>
      <c r="FI389"/>
      <c r="FJ389"/>
      <c r="FK389"/>
      <c r="FL389"/>
      <c r="FM389"/>
      <c r="FN389"/>
      <c r="FO389"/>
      <c r="FP389"/>
      <c r="FQ389"/>
      <c r="FR389"/>
      <c r="FS389"/>
      <c r="FT389"/>
      <c r="FU389"/>
      <c r="FV389"/>
      <c r="FW389"/>
      <c r="FX389"/>
      <c r="FY389"/>
      <c r="FZ389"/>
      <c r="GA389"/>
      <c r="GB389"/>
      <c r="GC389"/>
    </row>
    <row r="390" spans="1:185" s="121" customFormat="1" ht="409.5" customHeight="1" x14ac:dyDescent="0.7">
      <c r="A390" s="292">
        <v>334</v>
      </c>
      <c r="B390" s="301"/>
      <c r="C390" s="294" t="s">
        <v>56</v>
      </c>
      <c r="D390" s="294" t="s">
        <v>964</v>
      </c>
      <c r="E390" s="295" t="s">
        <v>965</v>
      </c>
      <c r="F390" s="296" t="s">
        <v>59</v>
      </c>
      <c r="G390" s="296">
        <v>1</v>
      </c>
      <c r="H390" s="296" t="s">
        <v>195</v>
      </c>
      <c r="I390" s="296">
        <v>1</v>
      </c>
      <c r="J390" s="297" t="s">
        <v>61</v>
      </c>
      <c r="K390" s="296" t="s">
        <v>62</v>
      </c>
      <c r="L390" s="296" t="s">
        <v>209</v>
      </c>
      <c r="M390" s="298">
        <v>22100000</v>
      </c>
      <c r="N390" s="298">
        <v>22100000</v>
      </c>
      <c r="O390" s="296" t="s">
        <v>64</v>
      </c>
      <c r="P390" s="296" t="s">
        <v>65</v>
      </c>
      <c r="Q390" s="299" t="s">
        <v>177</v>
      </c>
      <c r="R390" s="112"/>
      <c r="S390" s="223"/>
      <c r="Y390" s="124"/>
      <c r="Z390" s="124"/>
      <c r="AA390" s="124"/>
      <c r="AI390" s="248"/>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c r="FP390"/>
      <c r="FQ390"/>
      <c r="FR390"/>
      <c r="FS390"/>
      <c r="FT390"/>
      <c r="FU390"/>
      <c r="FV390"/>
      <c r="FW390"/>
      <c r="FX390"/>
      <c r="FY390"/>
      <c r="FZ390"/>
      <c r="GA390"/>
      <c r="GB390"/>
      <c r="GC390"/>
    </row>
    <row r="391" spans="1:185" s="121" customFormat="1" ht="409.5" customHeight="1" x14ac:dyDescent="0.7">
      <c r="A391" s="292">
        <v>335</v>
      </c>
      <c r="B391" s="301"/>
      <c r="C391" s="294" t="s">
        <v>56</v>
      </c>
      <c r="D391" s="294" t="s">
        <v>972</v>
      </c>
      <c r="E391" s="295" t="s">
        <v>971</v>
      </c>
      <c r="F391" s="296" t="s">
        <v>59</v>
      </c>
      <c r="G391" s="296">
        <v>1</v>
      </c>
      <c r="H391" s="296" t="s">
        <v>195</v>
      </c>
      <c r="I391" s="296">
        <v>1</v>
      </c>
      <c r="J391" s="297" t="s">
        <v>61</v>
      </c>
      <c r="K391" s="296" t="s">
        <v>62</v>
      </c>
      <c r="L391" s="296" t="s">
        <v>970</v>
      </c>
      <c r="M391" s="298">
        <v>1120000</v>
      </c>
      <c r="N391" s="298">
        <v>1120000</v>
      </c>
      <c r="O391" s="296" t="s">
        <v>64</v>
      </c>
      <c r="P391" s="296" t="s">
        <v>65</v>
      </c>
      <c r="Q391" s="299" t="s">
        <v>177</v>
      </c>
      <c r="R391" s="112"/>
      <c r="S391" s="223"/>
      <c r="Y391" s="124"/>
      <c r="Z391" s="124"/>
      <c r="AA391" s="124"/>
      <c r="AI391" s="248"/>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c r="EF391"/>
      <c r="EG391"/>
      <c r="EH391"/>
      <c r="EI391"/>
      <c r="EJ391"/>
      <c r="EK391"/>
      <c r="EL391"/>
      <c r="EM391"/>
      <c r="EN391"/>
      <c r="EO391"/>
      <c r="EP391"/>
      <c r="EQ391"/>
      <c r="ER391"/>
      <c r="ES391"/>
      <c r="ET391"/>
      <c r="EU391"/>
      <c r="EV391"/>
      <c r="EW391"/>
      <c r="EX391"/>
      <c r="EY391"/>
      <c r="EZ391"/>
      <c r="FA391"/>
      <c r="FB391"/>
      <c r="FC391"/>
      <c r="FD391"/>
      <c r="FE391"/>
      <c r="FF391"/>
      <c r="FG391"/>
      <c r="FH391"/>
      <c r="FI391"/>
      <c r="FJ391"/>
      <c r="FK391"/>
      <c r="FL391"/>
      <c r="FM391"/>
      <c r="FN391"/>
      <c r="FO391"/>
      <c r="FP391"/>
      <c r="FQ391"/>
      <c r="FR391"/>
      <c r="FS391"/>
      <c r="FT391"/>
      <c r="FU391"/>
      <c r="FV391"/>
      <c r="FW391"/>
      <c r="FX391"/>
      <c r="FY391"/>
      <c r="FZ391"/>
      <c r="GA391"/>
      <c r="GB391"/>
      <c r="GC391"/>
    </row>
    <row r="392" spans="1:185" s="121" customFormat="1" ht="409.5" customHeight="1" x14ac:dyDescent="0.7">
      <c r="A392" s="292">
        <v>336</v>
      </c>
      <c r="B392" s="322"/>
      <c r="C392" s="323" t="s">
        <v>56</v>
      </c>
      <c r="D392" s="324">
        <v>46191601</v>
      </c>
      <c r="E392" s="325" t="s">
        <v>973</v>
      </c>
      <c r="F392" s="322" t="s">
        <v>59</v>
      </c>
      <c r="G392" s="323">
        <v>1</v>
      </c>
      <c r="H392" s="323" t="s">
        <v>195</v>
      </c>
      <c r="I392" s="326">
        <v>1</v>
      </c>
      <c r="J392" s="323" t="s">
        <v>78</v>
      </c>
      <c r="K392" s="323" t="s">
        <v>62</v>
      </c>
      <c r="L392" s="296" t="s">
        <v>571</v>
      </c>
      <c r="M392" s="298">
        <v>2500000</v>
      </c>
      <c r="N392" s="298">
        <v>2500000</v>
      </c>
      <c r="O392" s="296" t="s">
        <v>64</v>
      </c>
      <c r="P392" s="296" t="s">
        <v>65</v>
      </c>
      <c r="Q392" s="299" t="s">
        <v>177</v>
      </c>
      <c r="R392" s="112"/>
      <c r="S392" s="223"/>
      <c r="Y392" s="124"/>
      <c r="Z392" s="124"/>
      <c r="AA392" s="124"/>
      <c r="AI392" s="248"/>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c r="EF392"/>
      <c r="EG392"/>
      <c r="EH392"/>
      <c r="EI392"/>
      <c r="EJ392"/>
      <c r="EK392"/>
      <c r="EL392"/>
      <c r="EM392"/>
      <c r="EN392"/>
      <c r="EO392"/>
      <c r="EP392"/>
      <c r="EQ392"/>
      <c r="ER392"/>
      <c r="ES392"/>
      <c r="ET392"/>
      <c r="EU392"/>
      <c r="EV392"/>
      <c r="EW392"/>
      <c r="EX392"/>
      <c r="EY392"/>
      <c r="EZ392"/>
      <c r="FA392"/>
      <c r="FB392"/>
      <c r="FC392"/>
      <c r="FD392"/>
      <c r="FE392"/>
      <c r="FF392"/>
      <c r="FG392"/>
      <c r="FH392"/>
      <c r="FI392"/>
      <c r="FJ392"/>
      <c r="FK392"/>
      <c r="FL392"/>
      <c r="FM392"/>
      <c r="FN392"/>
      <c r="FO392"/>
      <c r="FP392"/>
      <c r="FQ392"/>
      <c r="FR392"/>
      <c r="FS392"/>
      <c r="FT392"/>
      <c r="FU392"/>
      <c r="FV392"/>
      <c r="FW392"/>
      <c r="FX392"/>
      <c r="FY392"/>
      <c r="FZ392"/>
      <c r="GA392"/>
      <c r="GB392"/>
      <c r="GC392"/>
    </row>
    <row r="393" spans="1:185" ht="409.5" customHeight="1" x14ac:dyDescent="0.9">
      <c r="A393" s="140"/>
      <c r="B393" s="141"/>
      <c r="C393" s="142"/>
      <c r="D393" s="142"/>
      <c r="E393" s="138"/>
      <c r="F393" s="126"/>
      <c r="G393" s="143"/>
      <c r="H393" s="144"/>
      <c r="I393" s="144"/>
      <c r="J393" s="145"/>
      <c r="K393" s="144"/>
      <c r="L393" s="142"/>
      <c r="M393" s="146"/>
      <c r="N393" s="146"/>
      <c r="O393" s="125"/>
      <c r="P393" s="125"/>
      <c r="Q393" s="138"/>
    </row>
    <row r="394" spans="1:185" ht="135" customHeight="1" x14ac:dyDescent="0.9">
      <c r="B394" s="360" t="s">
        <v>966</v>
      </c>
      <c r="C394" s="361"/>
      <c r="D394" s="361"/>
      <c r="E394" s="361"/>
      <c r="F394" s="361"/>
      <c r="G394" s="361"/>
      <c r="K394" s="43"/>
      <c r="L394" s="355" t="s">
        <v>967</v>
      </c>
      <c r="M394" s="355"/>
      <c r="N394" s="355"/>
    </row>
    <row r="395" spans="1:185" ht="272.45" customHeight="1" x14ac:dyDescent="0.9">
      <c r="B395" s="336"/>
      <c r="C395" s="336"/>
      <c r="D395" s="336"/>
      <c r="E395" s="336"/>
      <c r="F395" s="336"/>
      <c r="G395" s="336"/>
      <c r="K395" s="43"/>
      <c r="M395" s="336"/>
      <c r="N395" s="336"/>
    </row>
    <row r="396" spans="1:185" ht="272.45" customHeight="1" x14ac:dyDescent="0.9">
      <c r="D396" s="356"/>
      <c r="E396" s="356"/>
    </row>
  </sheetData>
  <autoFilter ref="A19:AI392" xr:uid="{00000000-0009-0000-0000-000000000000}"/>
  <mergeCells count="24">
    <mergeCell ref="D396:E396"/>
    <mergeCell ref="D17:E17"/>
    <mergeCell ref="H17:I17"/>
    <mergeCell ref="H18:I18"/>
    <mergeCell ref="B394:G394"/>
    <mergeCell ref="B395:G395"/>
    <mergeCell ref="M395:N395"/>
    <mergeCell ref="E10:F10"/>
    <mergeCell ref="E11:F11"/>
    <mergeCell ref="J11:N15"/>
    <mergeCell ref="E12:F12"/>
    <mergeCell ref="E13:F13"/>
    <mergeCell ref="E14:F14"/>
    <mergeCell ref="E15:F15"/>
    <mergeCell ref="L394:N394"/>
    <mergeCell ref="R16:R18"/>
    <mergeCell ref="C2:Q2"/>
    <mergeCell ref="D4:E4"/>
    <mergeCell ref="E5:F5"/>
    <mergeCell ref="J5:N9"/>
    <mergeCell ref="E6:F6"/>
    <mergeCell ref="E7:F7"/>
    <mergeCell ref="E8:F8"/>
    <mergeCell ref="E9:F9"/>
  </mergeCells>
  <dataValidations count="1">
    <dataValidation type="list" allowBlank="1" showInputMessage="1" showErrorMessage="1" sqref="AH20" xr:uid="{00000000-0002-0000-0000-000000000000}">
      <formula1>$A$31:$A$38</formula1>
    </dataValidation>
  </dataValidations>
  <hyperlinks>
    <hyperlink ref="Q109" r:id="rId1" display="lperalta@funcionpublica.gov.co" xr:uid="{00000000-0004-0000-0000-000000000000}"/>
    <hyperlink ref="Q111" r:id="rId2" display="lperalta@funcionpublica.gov.co" xr:uid="{00000000-0004-0000-0000-000001000000}"/>
    <hyperlink ref="Q138" r:id="rId3" display="rcorrales@funcionpublica.gov.co" xr:uid="{00000000-0004-0000-0000-000002000000}"/>
    <hyperlink ref="Q139" r:id="rId4" display="rcorrales@funcionpublica.gov.co" xr:uid="{00000000-0004-0000-0000-000003000000}"/>
    <hyperlink ref="Q140" r:id="rId5" display="rcorrales@funcionpublica.gov.co" xr:uid="{00000000-0004-0000-0000-000004000000}"/>
    <hyperlink ref="Q183" r:id="rId6" xr:uid="{00000000-0004-0000-0000-000005000000}"/>
    <hyperlink ref="Q303" r:id="rId7" display="lperalta@funcionpublica.gov.co" xr:uid="{00000000-0004-0000-0000-000006000000}"/>
    <hyperlink ref="Q304" r:id="rId8" display="lperalta@funcionpublica.gov.co" xr:uid="{00000000-0004-0000-0000-000007000000}"/>
    <hyperlink ref="Q305" r:id="rId9" display="lperalta@funcionpublica.gov.co" xr:uid="{00000000-0004-0000-0000-000008000000}"/>
    <hyperlink ref="Q29" r:id="rId10" display="rcorrales@funcionpublica.gov.co" xr:uid="{00000000-0004-0000-0000-000009000000}"/>
  </hyperlinks>
  <printOptions horizontalCentered="1" verticalCentered="1"/>
  <pageMargins left="3.937007874015748E-2" right="3.937007874015748E-2" top="0.74803149606299213" bottom="0.74803149606299213" header="0.31496062992125984" footer="0.31496062992125984"/>
  <pageSetup paperSize="518" scale="15" fitToHeight="32" orientation="landscape" r:id="rId11"/>
  <rowBreaks count="25" manualBreakCount="25">
    <brk id="26" max="16383" man="1"/>
    <brk id="39" min="23" max="33" man="1"/>
    <brk id="42" max="16" man="1"/>
    <brk id="57" min="23" max="33" man="1"/>
    <brk id="60" max="16" man="1"/>
    <brk id="75" max="16" man="1"/>
    <brk id="82" min="23" max="33" man="1"/>
    <brk id="99" max="16" man="1"/>
    <brk id="111" max="16" man="1"/>
    <brk id="135" max="16" man="1"/>
    <brk id="145" max="16" man="1"/>
    <brk id="154" max="16" man="1"/>
    <brk id="165" max="16" man="1"/>
    <brk id="182" max="16" man="1"/>
    <brk id="197" max="16" man="1"/>
    <brk id="210" max="16" man="1"/>
    <brk id="221" max="16" man="1"/>
    <brk id="231" max="16" man="1"/>
    <brk id="240" max="16" man="1"/>
    <brk id="250" max="16" man="1"/>
    <brk id="260" max="16" man="1"/>
    <brk id="270" max="16" man="1"/>
    <brk id="280" max="16" man="1"/>
    <brk id="289" max="16" man="1"/>
    <brk id="299" max="16" man="1"/>
  </rowBreaks>
  <colBreaks count="1" manualBreakCount="1">
    <brk id="18" max="1048575" man="1"/>
  </colBreaks>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'\\Yaksa\12002ggc\2019\DOCUMENTOS_APOYO\PLAN_ANUAL_ADQUISICIONES_2019\BASE DE DATOS CONTRATOS\BASES CONTRATOS\[CUADRO DE REPARTO GGC Y CUADRO DE SEGUIMIENTO A LOS CONTRATOS 2019.xlsx]LISTAS'!#REF!</xm:f>
          </x14:formula1>
          <xm:sqref>X33 AH33 AH45</xm:sqref>
        </x14:dataValidation>
        <x14:dataValidation type="list" allowBlank="1" showInputMessage="1" showErrorMessage="1" xr:uid="{00000000-0002-0000-0000-000002000000}">
          <x14:formula1>
            <xm:f>'C:\PLAN COMPRAS\PLAN 2003\[plan_sice2003.xls]LISTAS'!#REF!</xm:f>
          </x14:formula1>
          <xm:sqref>X20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420B4EA53AA74A8CC45725E2BAB793" ma:contentTypeVersion="17" ma:contentTypeDescription="Crear nuevo documento." ma:contentTypeScope="" ma:versionID="7d3647023da6aaba7f6a2ea3523892de">
  <xsd:schema xmlns:xsd="http://www.w3.org/2001/XMLSchema" xmlns:xs="http://www.w3.org/2001/XMLSchema" xmlns:p="http://schemas.microsoft.com/office/2006/metadata/properties" xmlns:ns3="6d282ec8-1dde-4193-ab41-b9934b730791" xmlns:ns4="3f01412d-bef8-4991-be35-f17cf7fca008" targetNamespace="http://schemas.microsoft.com/office/2006/metadata/properties" ma:root="true" ma:fieldsID="23cce896cf1ea7debf696262e15ab705" ns3:_="" ns4:_="">
    <xsd:import namespace="6d282ec8-1dde-4193-ab41-b9934b730791"/>
    <xsd:import namespace="3f01412d-bef8-4991-be35-f17cf7fca00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82ec8-1dde-4193-ab41-b9934b73079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01412d-bef8-4991-be35-f17cf7fca00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f01412d-bef8-4991-be35-f17cf7fca008" xsi:nil="true"/>
  </documentManagement>
</p:properties>
</file>

<file path=customXml/itemProps1.xml><?xml version="1.0" encoding="utf-8"?>
<ds:datastoreItem xmlns:ds="http://schemas.openxmlformats.org/officeDocument/2006/customXml" ds:itemID="{76AAF42B-43F1-46D6-82BD-0812A6FE0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82ec8-1dde-4193-ab41-b9934b730791"/>
    <ds:schemaRef ds:uri="3f01412d-bef8-4991-be35-f17cf7fca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6d282ec8-1dde-4193-ab41-b9934b730791"/>
    <ds:schemaRef ds:uri="http://purl.org/dc/terms/"/>
    <ds:schemaRef ds:uri="http://schemas.openxmlformats.org/package/2006/metadata/core-properties"/>
    <ds:schemaRef ds:uri="3f01412d-bef8-4991-be35-f17cf7fca00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2023-11-29</vt:lpstr>
      <vt:lpstr>'2023-11-29'!Área_de_impresión</vt:lpstr>
      <vt:lpstr>'2023-11-29'!Títulos_a_imprimir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Mauricio Martínez</dc:creator>
  <cp:keywords/>
  <dc:description/>
  <cp:lastModifiedBy>Jessica Danicza Charry Moreno</cp:lastModifiedBy>
  <cp:revision/>
  <cp:lastPrinted>2023-11-29T22:51:27Z</cp:lastPrinted>
  <dcterms:created xsi:type="dcterms:W3CDTF">2019-05-08T16:37:35Z</dcterms:created>
  <dcterms:modified xsi:type="dcterms:W3CDTF">2023-11-29T23:25:39Z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0x0101000B420B4EA53AA74A8CC45725E2BAB793</vt:lpwstr>
  </property>
</Properties>
</file>