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Frank Yara\Desktop\OFICINA\OFICINA 2\2021\PAA\"/>
    </mc:Choice>
  </mc:AlternateContent>
  <xr:revisionPtr revIDLastSave="0" documentId="13_ncr:1_{B70FF262-6367-44F9-A073-84BA58B8C07C}" xr6:coauthVersionLast="43" xr6:coauthVersionMax="43" xr10:uidLastSave="{00000000-0000-0000-0000-000000000000}"/>
  <bookViews>
    <workbookView xWindow="-120" yWindow="-120" windowWidth="29040" windowHeight="15840" xr2:uid="{00000000-000D-0000-FFFF-FFFF00000000}"/>
  </bookViews>
  <sheets>
    <sheet name="2021-10-26 PAA" sheetId="70" r:id="rId1"/>
  </sheets>
  <externalReferences>
    <externalReference r:id="rId2"/>
    <externalReference r:id="rId3"/>
    <externalReference r:id="rId4"/>
    <externalReference r:id="rId5"/>
  </externalReferences>
  <definedNames>
    <definedName name="_xlnm._FilterDatabase" localSheetId="0" hidden="1">'2021-10-26 PAA'!$A$19:$AG$360</definedName>
    <definedName name="_xlnm.Print_Area" localSheetId="0">'2021-10-26 PAA'!$A$1:$Q$360</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'2021-10-26 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40" i="70" l="1"/>
  <c r="Y18" i="70" l="1"/>
  <c r="X18" i="70" l="1"/>
  <c r="D16" i="70" l="1"/>
  <c r="Z294" i="70" l="1"/>
  <c r="Z244" i="70"/>
  <c r="Z243" i="70"/>
  <c r="Z49" i="70"/>
  <c r="Z113" i="70"/>
  <c r="Z130" i="70"/>
  <c r="Z136" i="70"/>
  <c r="Z114" i="70" l="1"/>
  <c r="Z18" i="70" s="1"/>
  <c r="N337" i="70" l="1"/>
  <c r="N18" i="70" s="1"/>
  <c r="M337" i="70"/>
  <c r="M70" i="70"/>
  <c r="V11" i="70"/>
  <c r="U11" i="70"/>
  <c r="T11" i="70"/>
  <c r="V10" i="70"/>
  <c r="V12" i="70" s="1"/>
  <c r="U10" i="70"/>
  <c r="U12" i="70" s="1"/>
  <c r="T10" i="70"/>
  <c r="V13" i="70" s="1"/>
  <c r="M18" i="70" l="1"/>
  <c r="E12" i="70"/>
  <c r="T12" i="70"/>
  <c r="V15" i="70" s="1"/>
  <c r="V14"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00000000-0006-0000-02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2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2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2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2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2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2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2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2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<sst xmlns="http://schemas.openxmlformats.org/spreadsheetml/2006/main" count="6066" uniqueCount="1795">
  <si>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</si>
  <si>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</si>
  <si>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</si>
  <si>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</si>
  <si>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</si>
  <si>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</si>
  <si>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</si>
  <si>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</si>
  <si>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</si>
  <si>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</si>
  <si>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</si>
  <si>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</si>
  <si>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</si>
  <si>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</si>
  <si>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</si>
  <si>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</si>
  <si>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</si>
  <si>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</si>
  <si>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</si>
  <si>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</si>
  <si>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</si>
  <si>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</si>
  <si>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</si>
  <si>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</si>
  <si>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</si>
  <si>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</si>
  <si>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</si>
  <si>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</si>
  <si>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</si>
  <si>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</si>
  <si>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</si>
  <si>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</si>
  <si>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</si>
  <si>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</si>
  <si>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</si>
  <si>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</si>
  <si>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</si>
  <si>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</si>
  <si>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</si>
  <si>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</si>
  <si>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</si>
  <si>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</si>
  <si>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</si>
  <si>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</si>
  <si>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</si>
  <si>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</si>
  <si>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</si>
  <si>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</si>
  <si>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</si>
  <si>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</si>
  <si>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</si>
  <si>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</si>
  <si>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</si>
  <si>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</si>
  <si>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</si>
  <si>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</si>
  <si>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</si>
  <si>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</si>
  <si>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</si>
  <si>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</si>
  <si>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</si>
  <si>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</si>
  <si>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</si>
  <si>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</si>
  <si>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</si>
  <si>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</si>
  <si>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</si>
  <si>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</si>
  <si>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</si>
  <si>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</si>
  <si>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</si>
  <si>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</si>
  <si>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</si>
  <si>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</si>
  <si>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</si>
  <si>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</si>
  <si>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</si>
  <si>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</si>
  <si>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</si>
  <si>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</si>
  <si>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</si>
  <si>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</si>
  <si>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</si>
  <si>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</si>
  <si>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</si>
  <si>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</si>
  <si>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</si>
  <si>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</si>
  <si>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</si>
  <si>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</si>
  <si>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</si>
  <si>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</si>
  <si>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</si>
  <si>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</si>
  <si>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</si>
  <si>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</si>
  <si>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</si>
  <si>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</si>
  <si>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</si>
  <si>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</si>
  <si>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</si>
  <si>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</si>
  <si>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</si>
  <si>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</si>
  <si>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</si>
  <si>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</si>
  <si>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</si>
  <si>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</si>
  <si>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</si>
  <si>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</si>
  <si>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</si>
  <si>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</si>
  <si>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</si>
  <si>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</si>
  <si>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</si>
  <si>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</si>
  <si>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</si>
  <si>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</si>
  <si>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</si>
  <si>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</si>
  <si>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</si>
  <si>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</si>
  <si>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</si>
  <si>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</si>
  <si>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</si>
  <si>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</si>
  <si>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</si>
  <si>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</si>
  <si>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</si>
  <si>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</si>
  <si>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</si>
  <si>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</si>
  <si>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</si>
  <si>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y suministro de tóner y cartuchos para impresoras. (contrato de suministro)   LINEA PAA No 4</t>
  </si>
  <si>
    <t>0599016 - Sedes mantenidas</t>
  </si>
  <si>
    <t>72101510
72101511   
72101509
72101507
72151605</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</si>
  <si>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</si>
  <si>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</si>
  <si>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</si>
  <si>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</si>
  <si>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</si>
  <si>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</si>
  <si>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</si>
  <si>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</si>
  <si>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</si>
  <si>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</si>
  <si>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</si>
  <si>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</si>
  <si>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</si>
  <si>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</si>
  <si>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</si>
  <si>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</si>
  <si>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</si>
  <si>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</si>
  <si>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</si>
  <si>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</si>
  <si>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</si>
  <si>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</si>
  <si>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</si>
  <si>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</si>
  <si>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</si>
  <si>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</si>
  <si>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</si>
  <si>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</si>
  <si>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</si>
  <si>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</si>
  <si>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</si>
  <si>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</si>
  <si>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</si>
  <si>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</si>
  <si>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</si>
  <si>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</si>
  <si>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</si>
  <si>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</si>
  <si>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</si>
  <si>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</si>
  <si>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</si>
  <si>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</si>
  <si>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</si>
  <si>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</si>
  <si>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</si>
  <si>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</si>
  <si>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</si>
  <si>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</si>
  <si>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</si>
  <si>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</si>
  <si>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</si>
  <si>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</si>
  <si>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</si>
  <si>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</si>
  <si>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</si>
  <si>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</si>
  <si>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</si>
  <si>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</si>
  <si>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</si>
  <si>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</si>
  <si>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</si>
  <si>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</si>
  <si>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</si>
  <si>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</si>
  <si>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</si>
  <si>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</si>
  <si>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</si>
  <si>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</si>
  <si>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</si>
  <si>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</si>
  <si>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</si>
  <si>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</si>
  <si>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</si>
  <si>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</si>
  <si>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</si>
  <si>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</si>
  <si>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</si>
  <si>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</si>
  <si>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</si>
  <si>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</si>
  <si>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</si>
  <si>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</si>
  <si>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</si>
  <si>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</si>
  <si>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</si>
  <si>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</si>
  <si>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</si>
  <si>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</si>
  <si>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</si>
  <si>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</si>
  <si>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</si>
  <si>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</si>
  <si>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</si>
  <si>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</si>
  <si>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</si>
  <si>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</si>
  <si>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</si>
  <si>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</si>
  <si>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</si>
  <si>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</si>
  <si>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</si>
  <si>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</si>
  <si>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</si>
  <si>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</si>
  <si>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</si>
  <si>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</si>
  <si>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</si>
  <si>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</si>
  <si>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</si>
  <si>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</si>
  <si>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</si>
  <si>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</si>
  <si>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</si>
  <si>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</si>
  <si>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</si>
  <si>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</si>
  <si>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</si>
  <si>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</si>
  <si>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</si>
  <si>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</si>
  <si>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</si>
  <si>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</si>
  <si>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</si>
  <si>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</si>
  <si>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</si>
  <si>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</si>
  <si>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</si>
  <si>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</si>
  <si>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</si>
  <si>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</si>
  <si>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</si>
  <si>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</si>
  <si>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</si>
  <si>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</si>
  <si>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</si>
  <si>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</si>
  <si>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</si>
  <si>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</si>
  <si>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</si>
  <si>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</si>
  <si>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</si>
  <si>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</si>
  <si>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</si>
  <si>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</si>
  <si>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</si>
  <si>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</si>
  <si>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</si>
  <si>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</si>
  <si>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</si>
  <si>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</si>
  <si>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</si>
  <si>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</si>
  <si>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</si>
  <si>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</si>
  <si>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</si>
  <si>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</si>
  <si>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</si>
  <si>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</si>
  <si>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</si>
  <si>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</si>
  <si>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</si>
  <si>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</si>
  <si>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</si>
  <si>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</si>
  <si>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</si>
  <si>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</si>
  <si>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</si>
  <si>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</si>
  <si>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</si>
  <si>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</si>
  <si>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</si>
  <si>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</si>
  <si>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</si>
  <si>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</si>
  <si>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</si>
  <si>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</si>
  <si>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</si>
  <si>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</si>
  <si>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</si>
  <si>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</si>
  <si>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</si>
  <si>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</si>
  <si>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</si>
  <si>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</si>
  <si>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</si>
  <si>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</si>
  <si>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</si>
  <si>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</si>
  <si>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</si>
  <si>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</si>
  <si>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</si>
  <si>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</si>
  <si>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</si>
  <si>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</si>
  <si>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</si>
  <si>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</si>
  <si>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</si>
  <si>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</si>
  <si>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</si>
  <si>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</si>
  <si>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</si>
  <si>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</si>
  <si>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</si>
  <si>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</si>
  <si>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</si>
  <si>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</si>
  <si>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</si>
  <si>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</si>
  <si>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</si>
  <si>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</si>
  <si>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</si>
  <si>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</si>
  <si>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</si>
  <si>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</si>
  <si>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</si>
  <si>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</si>
  <si>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</si>
  <si>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</si>
  <si>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</si>
  <si>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</si>
  <si>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</si>
  <si>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</si>
  <si>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</si>
  <si>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</si>
  <si>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</si>
  <si>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</si>
  <si>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</si>
  <si>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</si>
  <si>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</si>
  <si>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</si>
  <si>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</si>
  <si>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</si>
  <si>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</si>
  <si>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</si>
  <si>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</si>
  <si>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</si>
  <si>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</si>
  <si>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</si>
  <si>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</si>
  <si>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</si>
  <si>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</si>
  <si>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</si>
  <si>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</si>
  <si>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</si>
  <si>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</si>
  <si>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</si>
  <si>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</si>
  <si>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</si>
  <si>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</si>
  <si>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</si>
  <si>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</si>
  <si>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</si>
  <si>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</si>
  <si>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</si>
  <si>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</si>
  <si>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</si>
  <si>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</si>
  <si>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</si>
  <si>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</si>
  <si>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</si>
  <si>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</si>
  <si>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</si>
  <si>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</si>
  <si>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</si>
  <si>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</si>
  <si>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</si>
  <si>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</si>
  <si>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</si>
  <si>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</si>
  <si>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</si>
  <si>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</si>
  <si>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</si>
  <si>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</si>
  <si>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</si>
  <si>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</si>
  <si>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</si>
  <si>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</si>
  <si>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</si>
  <si>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</si>
  <si>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</si>
  <si>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</si>
  <si>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</si>
  <si>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</si>
  <si>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</si>
  <si>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</si>
  <si>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</si>
  <si>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</si>
  <si>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</si>
  <si>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</si>
  <si>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</si>
  <si>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</si>
  <si>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</si>
  <si>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</si>
  <si>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</si>
  <si>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</si>
  <si>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</si>
  <si>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</si>
  <si>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</si>
  <si>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</si>
  <si>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</si>
  <si>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</si>
  <si>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</si>
  <si>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</si>
  <si>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</si>
  <si>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</si>
  <si>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</si>
  <si>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</si>
  <si>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</si>
  <si>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</si>
  <si>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</si>
  <si>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</si>
  <si>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</si>
  <si>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</si>
  <si>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</si>
  <si>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</si>
  <si>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</si>
  <si>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</si>
  <si>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</si>
  <si>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</si>
  <si>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</si>
  <si>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</si>
  <si>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</si>
  <si>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</si>
  <si>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</si>
  <si>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</si>
  <si>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</si>
  <si>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</si>
  <si>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</si>
  <si>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</si>
  <si>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</si>
  <si>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</si>
  <si>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</si>
  <si>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</si>
  <si>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</si>
  <si>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</si>
  <si>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</si>
  <si>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</si>
  <si>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</si>
  <si>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81112200
81111500
43232300
81112500</t>
  </si>
  <si>
    <t>43231501
81112200
81111500
81111800
81111811</t>
  </si>
  <si>
    <t>81111500
81111800
43233200</t>
  </si>
  <si>
    <t>43233200 
81111500
81112200</t>
  </si>
  <si>
    <t>81112000
81111500</t>
  </si>
  <si>
    <t>81112200
81111500
81111800
43232300</t>
  </si>
  <si>
    <t>39121000
39121600</t>
  </si>
  <si>
    <t>A-02-02-01-003-003-04 GAS DE PETROLEO Y OTROS HIDROCARBUROS</t>
  </si>
  <si>
    <t>Prestación de servicios profesionales a la gestión   LINEA PAA No 174</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</si>
  <si>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</si>
  <si>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</si>
  <si>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</si>
  <si>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</si>
  <si>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</si>
  <si>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</si>
  <si>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</si>
  <si>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</si>
  <si>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</si>
  <si>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</si>
  <si>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</si>
  <si>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</si>
  <si>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</si>
  <si>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</si>
  <si>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</si>
  <si>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</si>
  <si>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</si>
  <si>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</si>
  <si>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</si>
  <si>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</si>
  <si>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</si>
  <si>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</si>
  <si>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</si>
  <si>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</si>
  <si>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</si>
  <si>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</si>
  <si>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</si>
  <si>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</si>
  <si>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</si>
  <si>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</si>
  <si>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</si>
  <si>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</si>
  <si>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</si>
  <si>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</si>
  <si>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</si>
  <si>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</si>
  <si>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</si>
  <si>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</si>
  <si>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</si>
  <si>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</si>
  <si>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</si>
  <si>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</si>
  <si>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</si>
  <si>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</si>
  <si>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</si>
  <si>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</si>
  <si>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</si>
  <si>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</si>
  <si>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</si>
  <si>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</si>
  <si>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</si>
  <si>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</si>
  <si>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</si>
  <si>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</si>
  <si>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</si>
  <si>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</si>
  <si>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</si>
  <si>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</si>
  <si>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</si>
  <si>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</si>
  <si>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</si>
  <si>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</si>
  <si>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</si>
  <si>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</si>
  <si>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</si>
  <si>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</si>
  <si>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</si>
  <si>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</si>
  <si>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</si>
  <si>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</si>
  <si>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</si>
  <si>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</si>
  <si>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</si>
  <si>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</si>
  <si>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</si>
  <si>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</si>
  <si>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</si>
  <si>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</si>
  <si>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</si>
  <si>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</si>
  <si>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</si>
  <si>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</si>
  <si>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</si>
  <si>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</si>
  <si>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</si>
  <si>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</si>
  <si>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</si>
  <si>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</si>
  <si>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</si>
  <si>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</si>
  <si>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</si>
  <si>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</si>
  <si>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</si>
  <si>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</si>
  <si>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</si>
  <si>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</si>
  <si>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</si>
  <si>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</si>
  <si>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</si>
  <si>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</si>
  <si>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</si>
  <si>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</si>
  <si>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</si>
  <si>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</si>
  <si>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</si>
  <si>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</si>
  <si>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</si>
  <si>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</si>
  <si>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</si>
  <si>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</si>
  <si>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</si>
  <si>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</si>
  <si>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</si>
  <si>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</si>
  <si>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</si>
  <si>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</si>
  <si>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</si>
  <si>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</si>
  <si>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</si>
  <si>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</si>
  <si>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</si>
  <si>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</si>
  <si>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</si>
  <si>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</si>
  <si>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</si>
  <si>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</si>
  <si>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</si>
  <si>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</si>
  <si>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</si>
  <si>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</si>
  <si>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</si>
  <si>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</si>
  <si>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</si>
  <si>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</si>
  <si>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</si>
  <si>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</si>
  <si>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</si>
  <si>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</si>
  <si>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</si>
  <si>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</si>
  <si>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</si>
  <si>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</si>
  <si>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</si>
  <si>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</si>
  <si>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</si>
  <si>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</si>
  <si>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</si>
  <si>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</si>
  <si>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</si>
  <si>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</si>
  <si>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</si>
  <si>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</si>
  <si>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</si>
  <si>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</si>
  <si>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</si>
  <si>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</si>
  <si>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</si>
  <si>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</si>
  <si>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</si>
  <si>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</si>
  <si>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</si>
  <si>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</si>
  <si>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</si>
  <si>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</si>
  <si>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</si>
  <si>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</si>
  <si>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</si>
  <si>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</si>
  <si>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</si>
  <si>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</si>
  <si>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</si>
  <si>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</si>
  <si>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</si>
  <si>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</si>
  <si>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</si>
  <si>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</si>
  <si>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</si>
  <si>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</si>
  <si>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</si>
  <si>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</si>
  <si>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</si>
  <si>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</si>
  <si>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</si>
  <si>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</si>
  <si>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</si>
  <si>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</si>
  <si>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</si>
  <si>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</si>
  <si>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</si>
  <si>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</si>
  <si>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</si>
  <si>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</si>
  <si>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</si>
  <si>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</si>
  <si>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</si>
  <si>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</si>
  <si>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</si>
  <si>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</si>
  <si>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</si>
  <si>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</si>
  <si>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</si>
  <si>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</si>
  <si>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</si>
  <si>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</si>
  <si>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</si>
  <si>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</si>
  <si>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</si>
  <si>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</si>
  <si>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</si>
  <si>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</si>
  <si>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</si>
  <si>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</si>
  <si>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</si>
  <si>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</si>
  <si>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</si>
  <si>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</si>
  <si>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</si>
  <si>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</si>
  <si>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</si>
  <si>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</si>
  <si>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</si>
  <si>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</si>
  <si>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</si>
  <si>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</si>
  <si>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</si>
  <si>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</si>
  <si>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</si>
  <si>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</si>
  <si>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</si>
  <si>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</si>
  <si>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</si>
  <si>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</si>
  <si>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</si>
  <si>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</si>
  <si>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</si>
  <si>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</si>
  <si>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</si>
  <si>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</si>
  <si>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</si>
  <si>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</si>
  <si>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</si>
  <si>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</si>
  <si>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</si>
  <si>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</si>
  <si>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</si>
  <si>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</si>
  <si>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</si>
  <si>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</si>
  <si>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</si>
  <si>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</si>
  <si>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</si>
  <si>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</si>
  <si>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</si>
  <si>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</si>
  <si>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</si>
  <si>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</si>
  <si>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</si>
  <si>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</si>
  <si>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</si>
  <si>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</si>
  <si>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</si>
  <si>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</si>
  <si>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</si>
  <si>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</si>
  <si>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</si>
  <si>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</si>
  <si>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</si>
  <si>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</si>
  <si>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</si>
  <si>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</si>
  <si>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</si>
  <si>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</si>
  <si>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</si>
  <si>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</si>
  <si>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</si>
  <si>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</si>
  <si>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</si>
  <si>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</si>
  <si>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</si>
  <si>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</si>
  <si>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</si>
  <si>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</si>
  <si>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</si>
  <si>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</si>
  <si>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</si>
  <si>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</si>
  <si>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</si>
  <si>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</si>
  <si>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</si>
  <si>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</si>
  <si>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</si>
  <si>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</si>
  <si>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</si>
  <si>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</si>
  <si>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</si>
  <si>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</si>
  <si>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</si>
  <si>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</si>
  <si>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</si>
  <si>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</si>
  <si>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</si>
  <si>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</si>
  <si>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</si>
  <si>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</si>
  <si>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</si>
  <si>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</si>
  <si>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</si>
  <si>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</si>
  <si>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</si>
  <si>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</si>
  <si>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</si>
  <si>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</si>
  <si>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</si>
  <si>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</si>
  <si>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</si>
  <si>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</si>
  <si>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</si>
  <si>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</si>
  <si>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</si>
  <si>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</si>
  <si>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</si>
  <si>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</si>
  <si>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</si>
  <si>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</si>
  <si>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</si>
  <si>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</si>
  <si>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</si>
  <si>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</si>
  <si>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</si>
  <si>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</si>
  <si>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</si>
  <si>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</si>
  <si>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</si>
  <si>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</si>
  <si>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</si>
  <si>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</si>
  <si>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</si>
  <si>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</si>
  <si>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</si>
  <si>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</si>
  <si>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</si>
  <si>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</si>
  <si>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</si>
  <si>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</si>
  <si>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</si>
  <si>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</si>
  <si>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</si>
  <si>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</si>
  <si>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</si>
  <si>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</si>
  <si>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</si>
  <si>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</si>
  <si>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</si>
  <si>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</si>
  <si>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</si>
  <si>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</si>
  <si>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</si>
  <si>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</si>
  <si>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</si>
  <si>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</si>
  <si>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</si>
  <si>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</si>
  <si>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</si>
  <si>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</si>
  <si>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</si>
  <si>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</si>
  <si>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</si>
  <si>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</si>
  <si>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</si>
  <si>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</si>
  <si>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</si>
  <si>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</si>
  <si>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</si>
  <si>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</si>
  <si>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</si>
  <si>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</si>
  <si>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</si>
  <si>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</si>
  <si>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</si>
  <si>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</si>
  <si>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</si>
  <si>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</si>
  <si>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</si>
  <si>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</si>
  <si>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</si>
  <si>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</si>
  <si>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</si>
  <si>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</si>
  <si>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</si>
  <si>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</si>
  <si>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</si>
  <si>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</si>
  <si>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</si>
  <si>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</si>
  <si>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</si>
  <si>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</si>
  <si>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</si>
  <si>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</si>
  <si>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</si>
  <si>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</si>
  <si>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</si>
  <si>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</si>
  <si>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</si>
  <si>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</si>
  <si>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</si>
  <si>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</si>
  <si>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</si>
  <si>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</si>
  <si>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</si>
  <si>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</si>
  <si>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</si>
  <si>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</si>
  <si>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</si>
  <si>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</si>
  <si>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</si>
  <si>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</si>
  <si>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</si>
  <si>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</si>
  <si>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</si>
  <si>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</si>
  <si>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</si>
  <si>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</si>
  <si>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</si>
  <si>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</si>
  <si>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</si>
  <si>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</si>
  <si>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</si>
  <si>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</si>
  <si>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</si>
  <si>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</si>
  <si>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</si>
  <si>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</si>
  <si>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</si>
  <si>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</si>
  <si>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</si>
  <si>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</si>
  <si>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</si>
  <si>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</si>
  <si>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</si>
  <si>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</si>
  <si>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</si>
  <si>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</si>
  <si>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</si>
  <si>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</si>
  <si>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</si>
  <si>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</si>
  <si>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</si>
  <si>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</si>
  <si>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</si>
  <si>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</si>
  <si>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</si>
  <si>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</si>
  <si>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</si>
  <si>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</si>
  <si>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</si>
  <si>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</si>
  <si>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</si>
  <si>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</si>
  <si>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</si>
  <si>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</si>
  <si>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</si>
  <si>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</si>
  <si>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</si>
  <si>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</si>
  <si>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</si>
  <si>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</si>
  <si>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</si>
  <si>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</si>
  <si>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</si>
  <si>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</si>
  <si>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</si>
  <si>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</si>
  <si>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</si>
  <si>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</si>
  <si>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</si>
  <si>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</si>
  <si>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</si>
  <si>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</si>
  <si>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</si>
  <si>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</si>
  <si>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</si>
  <si>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</si>
  <si>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</si>
  <si>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</si>
  <si>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</si>
  <si>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</si>
  <si>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</si>
  <si>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</si>
  <si>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</si>
  <si>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</si>
  <si>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</si>
  <si>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</si>
  <si>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</si>
  <si>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</si>
  <si>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</si>
  <si>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</si>
  <si>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</si>
  <si>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</si>
  <si>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</si>
  <si>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</si>
  <si>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</si>
  <si>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</si>
  <si>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</si>
  <si>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</si>
  <si>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</si>
  <si>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</si>
  <si>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</si>
  <si>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</si>
  <si>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</si>
  <si>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</si>
  <si>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</si>
  <si>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</si>
  <si>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</si>
  <si>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</si>
  <si>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</si>
  <si>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</si>
  <si>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</si>
  <si>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</si>
  <si>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</si>
  <si>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</si>
  <si>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</si>
  <si>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</si>
  <si>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</si>
  <si>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</si>
  <si>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</si>
  <si>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</si>
  <si>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</si>
  <si>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</si>
  <si>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</si>
  <si>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</si>
  <si>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</si>
  <si>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</si>
  <si>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</si>
  <si>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</si>
  <si>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</si>
  <si>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</si>
  <si>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</si>
  <si>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</si>
  <si>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</si>
  <si>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</si>
  <si>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</si>
  <si>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</si>
  <si>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</si>
  <si>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</si>
  <si>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</si>
  <si>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</si>
  <si>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</si>
  <si>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</si>
  <si>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</si>
  <si>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</si>
  <si>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</si>
  <si>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</si>
  <si>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</si>
  <si>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</si>
  <si>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</si>
  <si>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</si>
  <si>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</si>
  <si>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</si>
  <si>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</si>
  <si>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</si>
  <si>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</si>
  <si>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</si>
  <si>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</si>
  <si>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</si>
  <si>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</si>
  <si>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</si>
  <si>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</si>
  <si>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</si>
  <si>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</si>
  <si>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</si>
  <si>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</si>
  <si>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</si>
  <si>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</si>
  <si>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</si>
  <si>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</si>
  <si>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</si>
  <si>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</si>
  <si>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</si>
  <si>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</si>
  <si>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</si>
  <si>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</si>
  <si>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</si>
  <si>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</si>
  <si>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</si>
  <si>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</si>
  <si>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</si>
  <si>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</si>
  <si>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</si>
  <si>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</si>
  <si>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</si>
  <si>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</si>
  <si>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</si>
  <si>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</si>
  <si>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</si>
  <si>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</si>
  <si>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</si>
  <si>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</si>
  <si>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</si>
  <si>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</si>
  <si>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</si>
  <si>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</si>
  <si>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</si>
  <si>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</si>
  <si>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</si>
  <si>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</si>
  <si>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</si>
  <si>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</si>
  <si>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</si>
  <si>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</si>
  <si>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</si>
  <si>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</si>
  <si>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</si>
  <si>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</si>
  <si>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</si>
  <si>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</si>
  <si>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</si>
  <si>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</si>
  <si>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</si>
  <si>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</si>
  <si>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</si>
  <si>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</si>
  <si>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</si>
  <si>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</si>
  <si>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</si>
  <si>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</si>
  <si>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</si>
  <si>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</si>
  <si>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</si>
  <si>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</si>
  <si>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</si>
  <si>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</si>
  <si>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</si>
  <si>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</si>
  <si>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</si>
  <si>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</si>
  <si>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</si>
  <si>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</si>
  <si>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</si>
  <si>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</si>
  <si>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</si>
  <si>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</si>
  <si>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</si>
  <si>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</si>
  <si>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</si>
  <si>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</si>
  <si>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</si>
  <si>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</si>
  <si>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</si>
  <si>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</si>
  <si>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</si>
  <si>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</si>
  <si>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</si>
  <si>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</si>
  <si>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</si>
  <si>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</si>
  <si>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</si>
  <si>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</si>
  <si>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</si>
  <si>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</si>
  <si>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</si>
  <si>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</si>
  <si>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</si>
  <si>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</si>
  <si>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</si>
  <si>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</si>
  <si>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</si>
  <si>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</si>
  <si>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</si>
  <si>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</si>
  <si>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</si>
  <si>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</si>
  <si>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</si>
  <si>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</si>
  <si>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</si>
  <si>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</si>
  <si>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</si>
  <si>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</si>
  <si>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</si>
  <si>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</si>
  <si>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</si>
  <si>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</si>
  <si>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</si>
  <si>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</si>
  <si>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</si>
  <si>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</si>
  <si>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</si>
  <si>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</si>
  <si>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</si>
  <si>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</si>
  <si>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</si>
  <si>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</si>
  <si>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</si>
  <si>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</si>
  <si>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</si>
  <si>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</si>
  <si>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</si>
  <si>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</si>
  <si>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</si>
  <si>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</si>
  <si>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</si>
  <si>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</si>
  <si>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</si>
  <si>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</si>
  <si>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</si>
  <si>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</si>
  <si>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</si>
  <si>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</si>
  <si>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</si>
  <si>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</si>
  <si>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</si>
  <si>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</si>
  <si>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</si>
  <si>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</si>
  <si>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</si>
  <si>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</si>
  <si>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</si>
  <si>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</si>
  <si>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</si>
  <si>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</si>
  <si>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</si>
  <si>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</si>
  <si>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</si>
  <si>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</si>
  <si>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</si>
  <si>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</si>
  <si>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</si>
  <si>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</si>
  <si>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</si>
  <si>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</si>
  <si>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</si>
  <si>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</si>
  <si>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</si>
  <si>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</si>
  <si>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</si>
  <si>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</si>
  <si>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</si>
  <si>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</si>
  <si>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</si>
  <si>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</si>
  <si>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</si>
  <si>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</si>
  <si>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</si>
  <si>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</si>
  <si>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</si>
  <si>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</si>
  <si>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</si>
  <si>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</si>
  <si>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</si>
  <si>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</si>
  <si>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</si>
  <si>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</si>
  <si>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</si>
  <si>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</si>
  <si>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</si>
  <si>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</si>
  <si>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</si>
  <si>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</si>
  <si>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</si>
  <si>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</si>
  <si>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</si>
  <si>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</si>
  <si>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</si>
  <si>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</si>
  <si>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</si>
  <si>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</si>
  <si>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</si>
  <si>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</si>
  <si>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</si>
  <si>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</si>
  <si>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</si>
  <si>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</si>
  <si>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</si>
  <si>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</si>
  <si>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</si>
  <si>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</si>
  <si>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</si>
  <si>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</si>
  <si>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</si>
  <si>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</si>
  <si>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</si>
  <si>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</si>
  <si>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</si>
  <si>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</si>
  <si>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</si>
  <si>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</si>
  <si>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</si>
  <si>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</si>
  <si>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</si>
  <si>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</si>
  <si>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</si>
  <si>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</si>
  <si>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</si>
  <si>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</si>
  <si>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</si>
  <si>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</si>
  <si>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</si>
  <si>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</si>
  <si>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</si>
  <si>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</si>
  <si>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</si>
  <si>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</si>
  <si>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</si>
  <si>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</si>
  <si>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</si>
  <si>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</si>
  <si>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</si>
  <si>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</si>
  <si>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</si>
  <si>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</si>
  <si>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</si>
  <si>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</si>
  <si>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</si>
  <si>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</si>
  <si>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</si>
  <si>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</si>
  <si>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</si>
  <si>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</si>
  <si>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</si>
  <si>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</si>
  <si>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</si>
  <si>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</si>
  <si>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</si>
  <si>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</si>
  <si>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</si>
  <si>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</si>
  <si>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</si>
  <si>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</si>
  <si>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</si>
  <si>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</si>
  <si>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</si>
  <si>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</si>
  <si>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</si>
  <si>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</si>
  <si>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</si>
  <si>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</si>
  <si>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</si>
  <si>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</si>
  <si>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</si>
  <si>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</si>
  <si>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</si>
  <si>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</si>
  <si>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</si>
  <si>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</si>
  <si>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</si>
  <si>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</si>
  <si>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</si>
  <si>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</si>
  <si>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</si>
  <si>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</si>
  <si>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</si>
  <si>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</si>
  <si>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</si>
  <si>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</si>
  <si>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</si>
  <si>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</si>
  <si>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</si>
  <si>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</si>
  <si>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</si>
  <si>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</si>
  <si>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</si>
  <si>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</si>
  <si>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</si>
  <si>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</si>
  <si>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</si>
  <si>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</si>
  <si>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</si>
  <si>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</si>
  <si>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</si>
  <si>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</si>
  <si>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</si>
  <si>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</si>
  <si>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</si>
  <si>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</si>
  <si>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</si>
  <si>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</si>
  <si>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</si>
  <si>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</si>
  <si>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</si>
  <si>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</si>
  <si>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</si>
  <si>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</si>
  <si>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</si>
  <si>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</si>
  <si>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</si>
  <si>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</si>
  <si>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</si>
  <si>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</si>
  <si>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</si>
  <si>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</si>
  <si>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</si>
  <si>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</si>
  <si>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</si>
  <si>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</si>
  <si>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</si>
  <si>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</si>
  <si>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</si>
  <si>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</si>
  <si>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</si>
  <si>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</si>
  <si>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</si>
  <si>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</si>
  <si>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</si>
  <si>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</si>
  <si>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</si>
  <si>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</si>
  <si>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</si>
  <si>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</si>
  <si>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</si>
  <si>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</si>
  <si>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</si>
  <si>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</si>
  <si>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</si>
  <si>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</si>
  <si>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</si>
  <si>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</si>
  <si>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</si>
  <si>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</si>
  <si>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</si>
  <si>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</si>
  <si>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</si>
  <si>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</si>
  <si>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</si>
  <si>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</si>
  <si>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</si>
  <si>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</si>
  <si>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Prestación de servicios profesionales   LINEA PAA No 276</t>
  </si>
  <si>
    <t>Soporte técnico y mantenimiento preventivo y correctivo de los equipos de computo y dispositivos tecnológicos, con soporte técnico, suministro de repuestos y personal de apoyo en sitio para el Departamento Administrativo de la Función Pública.  LINEA PAA No 277</t>
  </si>
  <si>
    <t>Servicios de Nube Publica y de analítica de datos . LINEA PAA No 257</t>
  </si>
  <si>
    <t>44103103 
44103112</t>
  </si>
  <si>
    <t>Elementos de Bioseguridad - EPP.  LINEA PAA No 34</t>
  </si>
  <si>
    <t xml:space="preserve">Minima Cuantía </t>
  </si>
  <si>
    <t>81111500
81111800</t>
  </si>
  <si>
    <t>Pruebas de carga y estrés LINEA PAA No 279</t>
  </si>
  <si>
    <t>Dotacion industrial para el personal de la entidad - EPP.  LINEA PAA No  278</t>
  </si>
  <si>
    <t>46181700
42271600
46181500
46181600</t>
  </si>
  <si>
    <t>CPS-223-2021</t>
  </si>
  <si>
    <t>CAMILO ALEJANDRO TAMAYO QUINTANA</t>
  </si>
  <si>
    <t>Prestar servicios profesionales en la Oficina Asesora de Planeación para fortalecer el proceso institucional de seguimiento y evaluación, a través del análisis y gestión de datos relacionados con el desempeño de la Entidad, para sustentar la toma de decisiones en el marco de las políticas a cargo del Departamento, así como en el fortalecimiento de la estrategia de posicionamiento del Sistema de Información Estratégica-SIE.</t>
  </si>
  <si>
    <t>Función Pública cancelará el valor total de cada contrato en Ocho (8) pagos, así:
a) Un primer pago por valor de CUATRO MILLONES CIENTO OCHENTA Y CINCO MIL PESOS ($4.185.000), con corte al último día calendario del mes de mayo de 2021.
b) Seis (6) pagos mensuales, por valor de CUATRO MILLONES SEISCIENTOS CINCUENTA MIL PESOS ($4.650.000) M/CTE, con corte al último día calendario del correspondiente mes.
c) Un (1) pago a la finalización del contrato por la suma de TRES MILLONES DOSCIENTOS CINCUENTA Y CINCO MIL PESOS ($3.255.000) M/CTE.
Los pagos estarán sujetos a la presentación del informe de ejecución correspondiente, así como el cumplimiento de los productos que correspondan al periodo, y la expedición del certificado de cumplimiento por parte del supervisor.</t>
  </si>
  <si>
    <t>Hasta el día 21 de diciembre de 2021, contado a partir del perfeccionamiento del mismo, expedición del registro presupuestal y la activación de la ARL.</t>
  </si>
  <si>
    <t>Reparación de filtraciones en la fachada principal y y paneles y muros aledaños, así como reparación por filtraciones y humedades en cubiertas de 8 y 10 piso LINEA PAA No 21</t>
  </si>
  <si>
    <t>Prestación de servicios profesionales LINEA PAA No 280</t>
  </si>
  <si>
    <t>NERIO JOSÉ ALVIS BARRANCO EXT. 901 nalvis@funcionpublica.gov.co</t>
  </si>
  <si>
    <t>tu l</t>
  </si>
  <si>
    <t>Prestación de servicios profesionales   LINEA PAA No 283</t>
  </si>
  <si>
    <t>JULIAN MAURICIO MARTINEZ ALVARADO
COORDINADOR GRUPO GESTIÓN ADMINISTRATIVA</t>
  </si>
  <si>
    <t>JAIME ANDRES GONZALEZ MEJIA
SECRETARIO GENERAL</t>
  </si>
  <si>
    <t>Publicación de Edictos y convocatorias del Departamento Administrativo de la Función Pública en un diario de amplia circulación Nacional  LINEA PAA No 281</t>
  </si>
  <si>
    <t>Prestación de servicios profesionales   LINEA PAA No 282</t>
  </si>
  <si>
    <t>224-2021</t>
  </si>
  <si>
    <t>COMPAÑÍA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</si>
  <si>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</si>
  <si>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</si>
  <si>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veinte (20) de noviembre del 2021, de
conformidad con lo estipulado por el Acuerdo Marco de Precios de Colombia Compra
Eficiente.</t>
  </si>
  <si>
    <t>EDWIN SÁNCHEZ ROZO</t>
  </si>
  <si>
    <t>222-2021</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</si>
  <si>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</si>
  <si>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electrónica
radicada en el aplicativo Olimpia y enviada también a la entidad, expedición del
certificado de recibido a satisfacción por parte del Supervisor del Contrato, sin que el
monto total de los servicios suministrados pueda exceder la cuantía total del mismo.</t>
  </si>
  <si>
    <t>Hasta el veintiuno (21) de diciembre del 2021,
contados a partir del primero (1) de junio de 2021, previo registro presupuestal y
demás condiciones establecidas en el Acuerdo Marco de Precios suscrito por
Colombia Compra Eficiente.</t>
  </si>
  <si>
    <t>FREDY SÁNCHEZ TRUJILLO</t>
  </si>
  <si>
    <t>234-2021</t>
  </si>
  <si>
    <t>COLOMBIANA DE COMERCIO S.A Y/O ALKOSTO S.A</t>
  </si>
  <si>
    <t>Adquisición de dos (2) calefactores portátiles para las salas de juntas y de reuniones del edificio sede de Función Pública, conforme a las condiciones técnicas establecidas en el presente documento.</t>
  </si>
  <si>
    <t>Función Pública pagará el valor del contrato en un (1) solo pago, dentro de los treinta (30) días calendario siguientes a la presentación de la factura electrónica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</si>
  <si>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</si>
  <si>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CPS-221-2021</t>
  </si>
  <si>
    <t>NATALIA MARIA CHAVEZ NAVARRETE</t>
  </si>
  <si>
    <t>Prestar Servicios profesionales en el Grupo de Gestión Humana de Función Pública, con el fin de apoyar las actividades que aportan al cumplimiento del Plan Estratégico de Gestión del Talento Humano, como el registro, actualización y análisis de la información de los servidores en el aplicativo dispuesto por la entidad para este objetivo y la actualización, tratamiento y generación de información de los procesos propios del Sistema de Información de Talento Humano.</t>
  </si>
  <si>
    <t>Función Pública cancelará el valor total del contrato en nueve (09) pagos, así:
a) Un primer pago por valor de UN MILLÓN CUARENTA Y CINCO MIL CUARENTA Y SEIS PESOS ($1.045.046) M/CTE con corte al último día calendario del mes de ABRIL de 2021.
b) Siete (07) pagos mensuales, por valor de TRES MILLONES NOVECIENTOS DIECIOCHO MIL NOVECIENTOS VEINTIDÓS PESOS ($ 3.918.922) M/CTE, con corte al último día calendario del correspondiente mes.
c) Un (1) pago a la finalización del contrato por la suma de DOS MILLONES DOSCIENTOS VEINTE MIL SETECIENTOS VEINTIDOS PESOS ($2.220.722) M/CTE.
Los pagos estarán sujetos a la presentación del informe de ejecución correspondiente, así como el cumplimiento de los productos que correspondan al periodo (si aplica), y la expedición del certificado de cumplimiento por parte del supervisor.</t>
  </si>
  <si>
    <t>Hasta el día diecisiete (17) de diciembre de 2021, contado a partir del perfeccionamiento del mismo, expedición del registro presupuestal y la activación de la ARL.</t>
  </si>
  <si>
    <t>CLAUDIA DEL PILAR ROMERO PARDO</t>
  </si>
  <si>
    <t>229-2021</t>
  </si>
  <si>
    <t>SOCIEDAD HOTELERA TEQUENDAMA S.A.</t>
  </si>
  <si>
    <t>Prestar servicios logísticos para la planificación, organización, operación, producción y coordinación de eventos, ferias virtuales y presenciales y/o actividades relacionadas, requeridos por Función Pública en la vigencia 2021.</t>
  </si>
  <si>
    <t>Función Pública desembolsará el valor del contrato así:
a. Un pago anticipado por valor de DOSCIENTOS UN MILLON NOVECIENTOS CINCUENTA MIL SEISCIENTOS CUARENTA Y NUEVE ($201.950.649)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correspondiente, así como el certificado de cumplimiento firmado por el supervisar,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</si>
  <si>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Hasta el día 21 de diciembre de 2021, contado a partir del perfeccionamiento del mismo, expedición del registro presupuestal y la aprobación de las garantías.</t>
  </si>
  <si>
    <t>CPS-232-2021</t>
  </si>
  <si>
    <t>Prestar servicios profesionales en la Dirección General de Función Pública para preparar los insumos e informes requeridos por el Director, en desarrollo de su agenda y funciones propias, garantizando la permanente interacción y comunicación entre el Despacho, las dependencias del Departamento y otras entidades públicas del orden nacional y territorial.</t>
  </si>
  <si>
    <t>Función Pública cancelará el valor total del contrato en siete (07) pagos, así: a)	Un primer pago por valor de OCHOCIENTOS SETENTA MIL PESOS ($870.000) M/CTE), con corte al último día calendario del mes de junio de· 2021.
b)	Cinco (5) pagos mensuales, por valor de DOS MILLONES  NOVECIENTOS M,IL PESOS ($2.900.000) , con corte al último día calendario del correspondiente mes.
c)	Un  (1)  pago  a  la  finalización  del  contrato  por  la  suma  de  DOS  MILLONES TREINTA MIL PESOS ($2.030.000) M/CTE</t>
  </si>
  <si>
    <t>Hasta el día veinti.uno (21) de diciembre de 2021 perfeccionamiento del mismo, expedición del registro presupuestai y la activación de la ARL.</t>
  </si>
  <si>
    <t>SANTIAGO ARANGO CORRALES</t>
  </si>
  <si>
    <t>CPS-233-2021</t>
  </si>
  <si>
    <t>LILIANA MARGARITA DAZA MENDOZA</t>
  </si>
  <si>
    <t>Función Pública cancelará el valor total de cada contrato en siete (7) pagos, así:
a) Un primer pago por valor de DOS MILLONES DOSCIENTOS OCHENTA Y
CUATRO MIL CUATROCIENTOS OCHENTA PESOS ($2.284.480), con corte al
último día calendario del mes de junio de 2021.
b) Cinco (5)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t>
  </si>
  <si>
    <t>Hasta el día veinte (20) de diciembre de
2021, contado a partir del perfeccionamiento del mismo, expedición del registro
presupuestal y la activación de la ARL.</t>
  </si>
  <si>
    <t>228-2021</t>
  </si>
  <si>
    <t>COLSOFT</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</si>
  <si>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</si>
  <si>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</si>
  <si>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Hasta el veintiuno (21) de diciembre del 2021, de
conformidad con lo estipulado por el Acuerdo Marco de Precios de Colombia Compra
Eficiente.</t>
  </si>
  <si>
    <t>226-2021</t>
  </si>
  <si>
    <t>MEDIA COMMERCE PARTNERS SAS</t>
  </si>
  <si>
    <t>Contratar los servicios de conectividad e internet conforme a los requerimientos técnicos mínimos y demás requisitos definidos por Función Pública en el simulador del Acuerdo Marco para la Prestación de Servicios de Conectividad III No. CCENEG-248-AMP-2020.</t>
  </si>
  <si>
    <t>Función Pública pagará el valor del Contrato, de conformidad con las condiciones estipuladas por Colombia Compra Eficiente en el Acuerdo Marco de Precios, para la contratación de los servicios en mensualidades venidas,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</si>
  <si>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treinta y uno (31) de julio de 2022, previa expedición del registro presupuestal, aprobación de garantías y acta de inicio.</t>
  </si>
  <si>
    <t>227-2021</t>
  </si>
  <si>
    <t>TCM TECNOLOGÍAS CON CLASE MUNDIAL</t>
  </si>
  <si>
    <t>Contratar la adquisición de los derechos de soporte técnico, actualización y mantenimiento de la herramienta de mesa de servicio "ProactivaNET", de propiedad de Función Pública, además de la adquisición de nuevas Licencias nominales, acorde a lo detallado en la Ficha Técnica</t>
  </si>
  <si>
    <t>Función Pública pagará el valor del contrato en un (1) único pago en pesos colombianos, previa entrega de la documentación del soporte para la entidad y el soporte para la bolsa de horas, donde se especifiquen las fechas de inicio y de fin del soporte, así como registrar en la plataforma del fabricante las nuevas licencias y entregar el soporte de las mismas para el trámite de ingreso al almacén.</t>
  </si>
  <si>
    <t>Será por un año, contado a partir de la fecha del acta de inicio, previo perfeccionamiento del mismo, expedición del registro presupuestal y aprobación de pólizas.</t>
  </si>
  <si>
    <t>ANDREA MARTÍNEZ CALVO</t>
  </si>
  <si>
    <t>230-2021</t>
  </si>
  <si>
    <t>LIMINA SOLUCIONES INTEGRALES SAS</t>
  </si>
  <si>
    <t>Adquirir los elementos de bioseguridad para la Función Pública, conforme a los lineamientos establecidos en el Instrumento de Agregación de Demanda - IAD Emergencia COVID-19.</t>
  </si>
  <si>
    <t>Hasta sesenta (60) días calendario, a partir del perfeccionamiento y registro presupuestal del contrato, de conformidad con lo estipulado en el Instrumento de Agregación de Demanda - IAD Emergencia COVID-19 de Colombia Compra Eficiente.</t>
  </si>
  <si>
    <t>231-2021</t>
  </si>
  <si>
    <t>BACET GROUP SAS</t>
  </si>
  <si>
    <t>82101800
82101801
82111900
82111901
83121700
83121701
83121702
83121703</t>
  </si>
  <si>
    <t>Servicio de Monitoreos de medios de comunicacióny redes sociales. 
 LINEA PAA No 285</t>
  </si>
  <si>
    <t>Prestación de servicios profesionales para la DPTSC LINEA PAA No 286</t>
  </si>
  <si>
    <t>Prestación de servicios profesionales para la OTIC LINEA PAA No 288</t>
  </si>
  <si>
    <t>Prestación de servicios profesionales para la OTIC LINEA PAA No 289</t>
  </si>
  <si>
    <t>Prestación de servicios profesionales para la OTIC LINEA PAA No 290</t>
  </si>
  <si>
    <t>Prestación de servicios profesionales  para la OTIC LINEA PAA No 291</t>
  </si>
  <si>
    <t>Prestación de servicios profesionales  para la OAC LINEA PAA No 292</t>
  </si>
  <si>
    <t>Prestación de servicios profesionales  para la OAC LINEA PAA No 293</t>
  </si>
  <si>
    <t>ADRIANA VARGAS TAMAYO
gvargas@funcionpublica.gov.co EXT 600</t>
  </si>
  <si>
    <t>ÉDGAR PRIETO MUÑOZ
eprieto@funcionpublica.gov.co EXT 500</t>
  </si>
  <si>
    <t>Prestación de servicios de apoyo a la gestión para la DPTSC  LINEA PAA No 287</t>
  </si>
  <si>
    <t>235-2021</t>
  </si>
  <si>
    <t>VASS CONSULTORIA DE SISTEMA COLOMBIA S.A.S</t>
  </si>
  <si>
    <t>Contratar la renovación de la suscripción de las Licencias Liferay DXP, para los ambientes de producción y preproducción, en modalidad Gold, así como la configuración de la instalación actual de Liferay DXP en modo cluster, acorde a lo detallado en la Ficha Técnica.</t>
  </si>
  <si>
    <t>Función Pública pagará el valor del contrato en un (1) único pago en pesos colombianos, previa entrega del material que contenga la renovación de la suscripción de las Tres (3) Licencias Liferay DXP licencias, así : Dos (2) licencias de “Liferay DXP”, para ambiente de producción, y una (1) licencia de “Liferay DXP”, para ambiente de preproducción en modalidad Gold, la realización de la configuración de la instalación actual de Liferay DXP en modo clúster, la transferencia de conocimientos y la documentación solicitada para el trámite de ingreso al almacén.</t>
  </si>
  <si>
    <t>Será de un (1) año a partir de la fecha del acta de inicio y el registro de la suscripción en la plataforma del fabricante, previo perfeccionamiento del mismo, expedición del registro presupuestal y aprobación de pólizas, sin que haya lugar a ajustes por mayores o menores valores teniendo en cuenta que se pactó un único pago en el contrato, el plazo de ejecución es para efectos de la vigencia de la suscripción.</t>
  </si>
  <si>
    <t>ASTRID RUIZ ZAMUDIO</t>
  </si>
  <si>
    <t>45121520 
52161514</t>
  </si>
  <si>
    <t>241-2021</t>
  </si>
  <si>
    <t>INCOL INGENIERIA DE INSPECCION COLOMBIANA SAS</t>
  </si>
  <si>
    <t>Prestar el servicio de certificación de inspección y acreditación de acuerdo con la norma
técnica NTC 5926-1, de los dos ascensores del edificio sede de Función Pública.</t>
  </si>
  <si>
    <t>Función Pública pagará el valor del contrato en un (1) único pago, mediante acta de entrega,
previo cumplimiento de los controles preventivos y el cumplimiento de las obligaciones
establecidas en los presentes estudios previos, requeridos por la Entidad durante la ejecución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</si>
  <si>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Será de tres (3) meses, contados a partir del
perfeccionamiento del mismo, expedición del registro presupuestal y acta de inicio.</t>
  </si>
  <si>
    <t>242-2021</t>
  </si>
  <si>
    <t>PROINCOL JK SAS</t>
  </si>
  <si>
    <t>Adquisición e instalación del sistema de señalización y componentes para el edificio del
Departamento Administrativo de la Función Pública con el fin atender las necesidades de
accesibilidad.</t>
  </si>
  <si>
    <t>Función Pública pagará el valor del Contrato que resulte del proceso de selección, en un (1)
solo pago, dentro de los treinta (30) días calendario, previa presentación de la respectiva
factura electrónica, aprobación de la misma en el aplicativo Olimpia y expedición del formato
único de pago por parte del Supervisor del Contrato, sin que el monto total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</si>
  <si>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cuarenta y cinco (45) días calendario, contado a
partir del perfeccionamiento del mismo, expedición del registro presupuestal, aprobación de
garantía y firma del acta de inicio.</t>
  </si>
  <si>
    <t>244-2021</t>
  </si>
  <si>
    <t>CYL COMERCIO Y LOGISTICA INTEGRAL SAS</t>
  </si>
  <si>
    <t xml:space="preserve">Contratar la reconstrucción de los cuartos de acopio ubicados en el primer (1) piso de
Función Pública, incluido el suministro e instalación de materiales. 
</t>
  </si>
  <si>
    <t>CONTRATO DE OBRA</t>
  </si>
  <si>
    <t xml:space="preserve">Función Pública pagará el valor del Contrato, en un (1) único pago, a la entrega de la
perfecta reconstrucción de los cuartos de acopio, del informe final de ejecución del
contrato, el cual deberá ser avalado por el supervisor y del listado de materiales utilizados
en el desarrollo del objeto contractual, así como la ficha técnica de cada uno de ellos.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</si>
  <si>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de dos (2) meses, contados a partir de la
suscripción del acta de inicio, previo perfeccionamiento del mismo, expedición del registro
presupuestal y aprobación de garantías.</t>
  </si>
  <si>
    <t xml:space="preserve">Soporte técnico y mantenimiento preventivo y correctivo de los aires acondicionados del auditorio de la entidad.  LINEA PAA No 23 </t>
  </si>
  <si>
    <t>240-2021</t>
  </si>
  <si>
    <t>LA PREVISORA S.A.</t>
  </si>
  <si>
    <t>Adquirir la Póliza de Responsabilidad Civil de Vehículos del parque automotor de
Función Pública, según las especificaciones técnicas mínimas que se describen en
el presente documento.</t>
  </si>
  <si>
    <t>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</si>
  <si>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de un (1) año de acuerdo a las fechas y
condiciones establecidas en la ficha técnica del presente documento, de conformidad
con lo estipulado por el Acuerdo Marco de Precios de Colombia Compra Eficiente.
En todo caso, la entrega física de las pólizas será dentro de los dos (02) días hábiles
siguientes, contados a partir del perfeccionamiento del mismo, previo registro
presupuestal. No obstante, las pólizas tendrán la vigencia programada y requerida en
el presente proceso contractual para cada uno de los vehículos, de conformidad con
señalado en el presente documento y el simulador de cotización.</t>
  </si>
  <si>
    <t>30721</t>
  </si>
  <si>
    <t>239-2021</t>
  </si>
  <si>
    <t>UNION TEMPORAL DELL EMC</t>
  </si>
  <si>
    <t>Contratar la renovación de la herramienta Dynamics CRM (Customer Relationship Management) de Microsoft, así como el servicio de configuración y parametrización de los productos para modificaciones y ajustes requeridos en la operación,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</si>
  <si>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servicios Microsoft, tal como se estipula a continuación:
“El Proveedor puede facturar los Servicios de Software por catálogo de la siguiente manera: i) Mensualmente o, ii) De contado, dependiendo de las condiciones del Servicio de Software por catálogo en los términos señalados en el Catálogo. Para las dos formas de pago descritas, el Proveedor deberá facturar los Servicios de Software por catálogo de conformidad con el consumo prestado o las obligaciones monetarias adquiridos en el período.
El Proveedor debe presentar la cuenta de cobro o factura mensualmente dentro de los diez (10) días hábiles siguientes a la entrega del Software o prestación del servicio adicional, contados desde el inicio de la Orden de Compra cuando cumpla con las condiciones establecidas en el Instrumento de Agregación de Demanda. El Proveedor debe presentar la cuenta de cobro o factura en la dirección indicada para el efecto por la Entidad Compradora y publicar una copia en la Tienda Virtual del Estado Colombiano.”
De acuerdo con lo anterior, Función Pública cancelará el valor total del contrato en a) un pago inicial por el valor del licenciamiento previa habilitación en la plataforma de administración de licencias a Función Pública y del certificado de cumplimiento expedido por el Supervisor del contrato. b) pagos mensualizados, por el equivalente a las horas de parametrización y ajustes efectivamente realizadas, incluido IVA y demás gastos asociados a la ejecución del contrato, del producto encomendado y del certificado de cumplimiento firmado por el supervisor, sin que el monto total de los servicios prestados pueda exceder la cuantía total de cada contrato.</t>
  </si>
  <si>
    <t>Será de un (1) año, contado a partir de la activación de las licencias, previo cumplimiento de requisitos de perfeccionamiento, registro presupuestal y ejecución del contrato</t>
  </si>
  <si>
    <t>243-2021</t>
  </si>
  <si>
    <t>UT SOFTLINEBEX 2020</t>
  </si>
  <si>
    <t xml:space="preserve">Contratar la suscripción, adquisición de los productos y servicios Microsoft de conformidad con los lineamientos establecidos en el Instrumento de Agregación de Demanda para la adquisición de Software por Catálogo CCE-139-IAD-2020. </t>
  </si>
  <si>
    <t xml:space="preserve">Función Pública cancelará el valor total del contrato de la siguiente forma: 
Un (1) pago por el valor de las suscripciones, licencias y al consumo de las dos (2) horas de instalación previa presentación de la respectiva factura, expedición del certificado de recibido a satisfacción por parte del Supervisor del Contrato y el correspondiente certificado de ingreso al almacén.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</si>
  <si>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hasta el 15 de diciembre de 2021, previo perfeccionamiento del mismo, expedición del registro presupuestal.</t>
  </si>
  <si>
    <t xml:space="preserve">EVELIO LOPEZ SUAREZ </t>
  </si>
  <si>
    <t>245-2021</t>
  </si>
  <si>
    <t>SOFTWARE IT SAS</t>
  </si>
  <si>
    <t xml:space="preserve">Contratar la renovación de la suscripción anual de las Licencias de Adobe Creative Cloud for Teams suite completa que utiliza Función Pública de acuerdo a lo establecido en la Ficha Técnica </t>
  </si>
  <si>
    <t xml:space="preserve">Función Pública pagará el valor del contrato en un (1) único  pago, previa presentación de la factura presentada por el contratista y  acta de entrega de la suscripción al Licenciamiento de las seis (6) Licencias de la Suite de Adobe a nombre del Departamento Administrativo de la Función Pública, expedición del Certificado de recibido a satisfacción por parte del Supervisor del Contrato y la notificación de la compra de las suscripciones almacén, sin que el monto total de los servicios prestados pueda exceder la cuantía total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Todos los pagos estarán sujetos al Programa Anual Mensualizado de Caja P.A.C. y al cumplimiento de los procedimientos presupuestales. El Departamento Administrativo de la Función Pública como requisito previo para autorizar los pagos del contrato, verificará </t>
  </si>
  <si>
    <t xml:space="preserve"> Será hasta el treinta y uno (31) de diciembre de 2021, previo perfeccionamiento del mismo y expedición del registro presupuestal. 
Nota: En todo caso la vigencia de la suscripción de las Licencias será de un (1) año contado a partir del 15 de agosto de 2021</t>
  </si>
  <si>
    <t>30621</t>
  </si>
  <si>
    <t>Prestación de servicios profesionales   LINEA OTIC PAA No 284</t>
  </si>
  <si>
    <t>Documentos de lineamientos técnicos</t>
  </si>
  <si>
    <t>CPS-238-2021</t>
  </si>
  <si>
    <t>PAULA ANDREA MORENO ALFONSO</t>
  </si>
  <si>
    <t>Prestar los servicios de apoyo a la gestión en la Dirección de Participación, Transparencia y Servicio al Ciudadano de Función Pública para apoyar el proceso identificación, recopilación y sistematización de información que aporte a la elaboración de los documentos técnicos a cargo de la dependencia, en cumplimiento a los compromisos del Plan Nacional de Desarrollo, la Ley 2016 de 2020, documentos CONPES y las acciones orientadas a fomentar la participación ciudadana en la gestión pública.</t>
  </si>
  <si>
    <t>Función Pública cancelará el valor total del contrato en SEIS (6) pagos, así:
a) Un primer pago por valor de QUINIENTOS TREINTA Y TRES MIL TRESCIENTOS TREINTA Y TRES PESOS ($533.333) M/CTE, con corte al último día calendario del mes de julio de 2021.
b) Cuatro (4) pagos mensuales por valor de DOS MILLONES DE PESOS ($2.000.000) M/CTE, con corte al último día calendario del correspondiente mes.
c) Un último pago por valor de UN MILLÓN CUATROCIENTOS SESENTA Y SEIS MIL SEISCIENTOS SESENTA Y SIETE PESOS ($1.466.667) M/CTE, con corte al 22 de diciembre de 2021.
Los pagos estarán sujetos a la presentación del informe de ejecución correspondiente, así como el cumplimiento de los productos que correspondan al periodo y la expedición del certificado de cumplimiento por parte del supervisor.</t>
  </si>
  <si>
    <t>Será hasta el día 22 de diciembre de 2021, contado a partir del perfeccionamiento del mismo, expedición del registro presupuestal y la activación de la ARL.</t>
  </si>
  <si>
    <t>Prestación de servicios profesionales en la Subdirección LINEA PAA No 294</t>
  </si>
  <si>
    <t>Daniel Araujo Campo &lt;daraujo@funcionpublica.gov.co&gt;</t>
  </si>
  <si>
    <t>Prestación de servicios profesionales en la Subdirección LINEA PAA No 295</t>
  </si>
  <si>
    <t>Prestación de servicios profesionales en la Oficina Asesora de Comunicaciones LINEA PAA No 296</t>
  </si>
  <si>
    <t>43211500
43222625
43211501</t>
  </si>
  <si>
    <t>Equipo servidor para controlador de Dominio LINEA PAA No 297</t>
  </si>
  <si>
    <t>MININA CUANTÍA</t>
  </si>
  <si>
    <t>Renovación Switches y red wi-fi LINEA PAA No 298</t>
  </si>
  <si>
    <t>Subasta inversa</t>
  </si>
  <si>
    <t>UPS 3KVA para los centros de cableado LINEA PAA No 299</t>
  </si>
  <si>
    <t>Mínima cuantía</t>
  </si>
  <si>
    <t>43211500
43211600
43211503
43211507
43211515</t>
  </si>
  <si>
    <t>Renovación de equipos de cómputo LINEA PAA No 300</t>
  </si>
  <si>
    <t>Renovación de dispositivos para cubrimiento de eventos LINEA PAA No 301</t>
  </si>
  <si>
    <t>Prestación de servicios profesionales OTIC  LINEA PAA No 302</t>
  </si>
  <si>
    <t>Prestación de servicios profesionales  OTIC  LINEA PAA No 303</t>
  </si>
  <si>
    <t>Prestación de servicios profesionales  OTIC  LINEA PAA No 304</t>
  </si>
  <si>
    <t>Prestación de servicios de apoyo a la gestión   OTIC LINEA PAA No 305</t>
  </si>
  <si>
    <t>GRUPO GESTIÓN ADMINISTRATIVA</t>
  </si>
  <si>
    <t>Planta eléctrica para el edificio sede 500 kva   LINEA PAA No 306</t>
  </si>
  <si>
    <t>Adquisición de periféricos para computadores de la entidad LINEA PAA No 307</t>
  </si>
  <si>
    <t>Prestación de servicios profesionales para la Secretaría General LINEA PAA No 308</t>
  </si>
  <si>
    <t>Jaime Andrés González Mejía jmgonzalez@funcionpublica.gov.co</t>
  </si>
  <si>
    <t>Prestación de servicios profesionales para la Secretaría General LINEA PAA No 309</t>
  </si>
  <si>
    <t>Prestación de servicios profesionales para la Secretaría General LINEA PAA No 310</t>
  </si>
  <si>
    <t>Prestación de servicios profesionales DJ LINEA PAA No 311</t>
  </si>
  <si>
    <t>43222503
81111801
81111808</t>
  </si>
  <si>
    <t>Solución de Seguridad de la Información LINEA PAA No. 312</t>
  </si>
  <si>
    <t>251-2021</t>
  </si>
  <si>
    <t>249-2021</t>
  </si>
  <si>
    <t>246-2021</t>
  </si>
  <si>
    <t>NOVIEMBRE</t>
  </si>
  <si>
    <t xml:space="preserve">48101909
48101500
</t>
  </si>
  <si>
    <t>43212105
43212110</t>
  </si>
  <si>
    <t>A- 02-02-01-004-005-01 MAQUINAS PARA OFICINA Y CONTABILIDAD, Y SUS PARTES Y ACCESORIOS</t>
  </si>
  <si>
    <t>Adquisición de bienes para el bienestar de los servidores públicos de la entidad.  LINEA PAA No 313</t>
  </si>
  <si>
    <t>Motobomba eléctrica para tanque de aguas negras del edificio sede. Linea 315</t>
  </si>
  <si>
    <t>Adquisición  de la Papelería, utiles de escritorio y Oficina para el uso de las dependencias de la Función Pública.GGDE: Rollo cinta térmica Datamax mclass)   LINEA PAA No 2</t>
  </si>
  <si>
    <t>Impresora laser a  color para centro de copiado Linea 314</t>
  </si>
  <si>
    <t>Solución de backup LINEA PAA No 248</t>
  </si>
  <si>
    <t xml:space="preserve">43222600	</t>
  </si>
  <si>
    <t>32101622 
43202000
45121504
45121516
45121601
45121602 
45121603
52161520
52161554</t>
  </si>
  <si>
    <t>43222500
81111800</t>
  </si>
  <si>
    <t>Prestación de servicios profesionales para la OAC LINEA 316</t>
  </si>
  <si>
    <t>Prestación de servicios profesionales para la OAC LINEA 317</t>
  </si>
  <si>
    <t>Prestación de servicios profesionales para la OTIC LINEA 318</t>
  </si>
  <si>
    <t>Adquirir pines de evaluación metritocrática LINEA 319</t>
  </si>
  <si>
    <t>FRANCISCO AMÉZQUITA
famezquita@funcionpublica.gov.co</t>
  </si>
  <si>
    <t>Prestación de servicios profesionales para la Dirección Jurídica LINEA 320</t>
  </si>
  <si>
    <t>247-2021</t>
  </si>
  <si>
    <t>COMPENSAR</t>
  </si>
  <si>
    <t>Contratar la prestación de servicios de apoyo al Grupo de Gestión Humana en el desarrollo de las actividades relacionadas con la ejecución de las líneas estratégicas de Talento Humano y de los programas de Bienestar Social Laboral e Incentivos con el propósito de fortalecer el clima laboral, la cultura organizacional y la calidad de vida de los servidores del Departamento Administrativo de la Función Pública.</t>
  </si>
  <si>
    <t>Función Pública pagará el valor del contrato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</si>
  <si>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0000</t>
  </si>
  <si>
    <t>Hasta el diez (10) de diciembre de 2021, contados a partir del perfeccionamiento del mismo, expedición del registro presupuestal y aprobación de garantías.</t>
  </si>
  <si>
    <t>00/00/2021</t>
  </si>
  <si>
    <t>256-2021</t>
  </si>
  <si>
    <t>CENCOSUD COLOMBIA  S.A.</t>
  </si>
  <si>
    <t>Adquirir un congelador de puerta frontal destinado a la sala de lactancia para uso de las
servidoras y contratistas del Departamento Administrativo de la Función Pública.</t>
  </si>
  <si>
    <t>Función Pública pagará el valor del contrato en un (1) solo pago, por un valor estimado de DOS MILLONES DE PESOS ($2.000.000)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</si>
  <si>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Será de treinta (30) días calendario,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diez (10) días calendario, siguientes al perfeccionamiento del contrato.</t>
  </si>
  <si>
    <t>MAYERLY ALEJANDRA FRANCO CELY</t>
  </si>
  <si>
    <t>260-2021</t>
  </si>
  <si>
    <t>SOFTWARE COLOMBIA SERVICIOS INFORMATICOS SAS</t>
  </si>
  <si>
    <t>Contratar la suscripción a una bolsa para el envío de correo masivos con su respectivo soporte, con seguimiento y difusión de información, así como la transferencia de conocimientos, acorde a lo detallado en la Ficha Técnica.</t>
  </si>
  <si>
    <t>Función Pública pagará el valor del contrato en un (1) único pago en pesos colombianos, previa entrega de la suscripción, a la entrega del cronograma para la transferencia de conocimientos y los usuarios para acceso a la plataforma.
El Departamento Administrativo de la Función Pública realizará el pago, previa presentación de la respectiva factura electrónica, aprobación de la misma en el aplicativo Olimpia y expedición del formato único de pago por parte del Supervisor del Contrato, sin que el monto total de los servicios pueda exceder la cuantía total del contrato.</t>
  </si>
  <si>
    <t>Un (1) año o hasta agotar la bolsa de correo, lo que ocurra primero a partir de la fecha del acta de inicio y la activación de la suscripción en la plataforma prevista, previo perfeccionamiento del mismo, expedición del registro presupuestal y aprobación de pólizas.</t>
  </si>
  <si>
    <t>ANDREA MARTÍNEZ CALVO - GABRIELA ROSALIA OSORIO VALDERRAMA OAC</t>
  </si>
  <si>
    <t>250-2021</t>
  </si>
  <si>
    <t>Adquirir el licenciamiento del módulo recobro de Incapacidades de KACTUS HCM, servicio
de mantenimiento, soporte anual y bolsa de horas para implementación y transferencia de
conocimientos.</t>
  </si>
  <si>
    <t>Función Pública cancelará el valor total del contrato en cuatro pagos así:
a) Un primer pago por valor de CINCUENTA Y CINCO MILLONES DOSCIENTOS
NOVENTA Y NUEVE MIL TRESCIENTOS TREINTA Y SIETE PESOS
($55.299.337) M/CTE IVA incluido y demás impuestos, equivalente a Licencia
Modulo Recobro de Incapacidades de KACTUS HCM, una vez cumplidos los
requisitos de ejecución del contrato, previa entrega del Licenciamiento para el
módulo de Módulo de Recobro de Incapacidades Aplicativo KACTUS HCM.
b) Un segundo pago al finalizar la implementación, equivalente al número de horas
consumidas y la transferencia de conocimientos del Módulo Recobro de
Incapacidades que sean correspondientes al consumo, a razón de CIENTO
NOVENTA Y TRES MIL CUATROSCIENTOS SESENTA Y CINCO PESOS CON
CUARENTA Y CUATRO CENTAVOS ($ 193.465,44) M/CTE IVA INCLUIDO, la
hora.
c) Un tercer (3) pago por valor de ONCE MILLONES CINCUENTA Y NUEVE MIL
OCHOCIENTOS SESENTA Y SIETE PESOS ($11.059.867) M/CTE IVA incluido y
demás impuestos, correspondiente al mantenimiento y soporte anual una vez se
entregue el módulo en ambiente productivo del Módulo Recobro de Incapacidades
de KACTUS HCM,
d) Un cuarto (4) y último pago equivalente al número de horas restantes de la
Implementación del Módulo de Recobro de Incapacidades, que sean consumidas
hasta el 21 de diciembre de 2021, previa entrega de un (1) informe final que dé
cuenta del cumplimiento integral del Contrato y los demás informes que hayan sido solicitados por la Entidad en la ejecución, como requisito para el respectivo pago a
razón de CIENTO NOVENTA Y TRES MIL CUATROSCIENTOS SESENTA Y
CINCO PESOS CON CUARENTA Y CUATRO CENTAVOS ($ 193.465,44) M/CTE
IVA INCLUIDO, la hora, sin superar el total de cien (100) horas de la Bolsa. En caso
de no consumir la totalidad de las horas se liberará el valor sobrante.
Lo anterior, previa presentación del certificado de cumplimiento del contratista firmado por
el supervisor, sin que el monto total de los servicios prestados pueda exceder la cuantía
total del contrato.</t>
  </si>
  <si>
    <t>Hasta el 21 de diciembre de 2021, desde la
expedición del registro presupuestal, aprobación de la garantía y la firma del acta de inicio.</t>
  </si>
  <si>
    <t>ORLANDO MATEUS LÓPEZ - LUIS ALEJANDRO BEJARANO NOVOA</t>
  </si>
  <si>
    <t>262-2021</t>
  </si>
  <si>
    <t>INGEAL S.A.</t>
  </si>
  <si>
    <t>Contratar la revitalización del equipo UPS APC Symetra de propiedad de Función Pública y la garantía extendida de fábrica y el soporte para dicho equipo, acorde a lo detallado en la Ficha Técnica</t>
  </si>
  <si>
    <t>Función Pública pagará el valor del contrato en un (1) único pago en pesos colombianos, previa entrega de la UPS revitalizada y la documentación de la garantía extendida y soporte para la entidad hasta el 31 de diciembre de 2022, y el trámite de ingreso al almacén. (En cumplimiento cronograma establecido, entrega y recibo a satisfacción de parte del supervisor)</t>
  </si>
  <si>
    <t>Hasta el 31 de diciembre del 2021, contado a partir de la fecha del acta de inicio, previo perfeccionamiento del mismo, expedición del registro presupuestal y aprobación de pólizas.</t>
  </si>
  <si>
    <t>261-2021</t>
  </si>
  <si>
    <t>SIGLO DATA SAS</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</si>
  <si>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</si>
  <si>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t>
  </si>
  <si>
    <t>Hasta veinticuatro (24) de diciembre de 2021 y/o hasta agotar el presupuesto, lo que primero ocurra. El plazo inicia a partir del perfeccionamiento del contrato, expedición del registro presupuestal y aprobación de pólizas</t>
  </si>
  <si>
    <t>CPS-254-2021</t>
  </si>
  <si>
    <t>CINDY LORENA PEREZ LOPEZ</t>
  </si>
  <si>
    <t>Prestar los servicios profesionales en la Dirección de Participación, Transparencia y Servicio al Ciudadano de Función Pública, para apoyar el desarrollo, socialización y seguimiento de lineamientos e instrumentos que permitan la articulación de las acciones requeridas para incorporar el enfoque de Estado abierto como eje de las políticas a cargo de la Dirección.</t>
  </si>
  <si>
    <t>Función Pública cancelará el valor total del contrato en CUATRO (4) pagos, así:
a) Tres (3) pagos mensuales por valor de OCHO MILLONES OCHOCIENTOS MIL PESOS ($8.800.000) M/CTE, con corte al último día calendario del correspondiente mes.
b) Un último pago por valor de CINCO MILLONES OCHOCIENTOS SESENTA Y SEIS MIL SEISCIENTOS SESENTA Y SEIS PESOS ($5´866.666) M/CTE, con corte al 20 de diciembre de 2021.
Los pagos estarán sujetos a la presentación del informe de ejecución correspondiente, así como el cumplimiento de los productos que correspondan al periodo y la expedición del certificado de cumplimiento por parte del supervisor.</t>
  </si>
  <si>
    <t>Hasta el día 20 de diciembre de 2021, contado a partir del perfeccionamiento del mismo, expedición del registro presupuestal y la activación de la ARL.</t>
  </si>
  <si>
    <t>CPS-263-2021</t>
  </si>
  <si>
    <t>EDWIN JAVIER DIAZ BLANCO</t>
  </si>
  <si>
    <t>Prestar servicios profesionales en la Oficina de Tecnologías de la Información y las Comunicaciones de Función Pública para apoyar el desarrollo, implementación, soporte y mantenimiento permanentes de los componentes tecnológicos en lenguaje PHP que se requieran en el marco del proyecto de rediseño de la Red de Servidores Públicos.</t>
  </si>
  <si>
    <t>Función Pública cancelará el valor total de cada contrato en cuatro (4) pagos, así: a) Un (1) primer pago el último día calendario del mes de septiembre de septiembre por valor de DOS MILLONES QUINIENTOS MIL ($ 2.500.000), Incluido IVA.
b) Dos (2) pagos mensuales por valor de SIETE MILLONES QUINIENTOS MIL PESOS MCTE ($7.500.000) incluido IVA, con corte al último día calendario del correspondiente a los meses de octubre y noviembre.
c) Un (1) pago a la finalización del contrato por la suma de CINCO MILLONES DE PESOS MCTE ($5.000.000) incluido IVA, con corte al último día de prestación de servicio del mes de diciembre.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</si>
  <si>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CPS-264-2021</t>
  </si>
  <si>
    <t>AUGUSTO ALBERTO DAVID MEZA</t>
  </si>
  <si>
    <t>Prestar servicios profesionales en la Oficina de Tecnologías de la Información y las Comunicaciones de Función Pública para apoyar la implementación de cursos que se requieran en el marco del proyecto de la Red de Servidores Públicos y el soporte y mantenimiento de la plataforma Moodle.</t>
  </si>
  <si>
    <t>Función Pública cancelará el valor total del contrato en tres (3) pagos, así:
a) Un (1) pago inicial por la suma de DOS MILLONES DE PESOS ($2.000.000) M/CTE, corte al último día calendario del correspondiente mes de septiembre
b) Dos (2) pagos por SEIS MILLONES DE PESOS ($6.000.000) M/CTE, con corte al último día calendario de los meses de octubre y noviembre.
Los pagos estarán sujetos a la presentación del informe de ejecución correspondiente, así como el cumplimiento de los productos que correspondan al periodo y la expedición del certificado de cumplimiento por parte del supervisor.</t>
  </si>
  <si>
    <t>Hasta el día treinta (30) de noviembre de 2021, contado a partir del perfeccionamiento del mismo, expedición del registro presupuestal y la activación de la ARL.</t>
  </si>
  <si>
    <t>CPS-248-2021</t>
  </si>
  <si>
    <t>EDUARDO ARANGO TRUJILLO</t>
  </si>
  <si>
    <t>Prestar servicios profesionales en la Subdirección de Función Pública para apoyar labores de seguimiento a la gestión institucional, acompañamiento al procedimiento de instrumentalización de las políticas a cargo de la entidad, y en el seguimiento al producto de “documentos normativos” del proyecto de inversión de políticas</t>
  </si>
  <si>
    <t xml:space="preserve"> Función Pública cancelará el valor total de cada contrato en cinco (5) pagos, así: 
a) Un primer pago por valor de UN MILLÓN DE PESOS ($1.000.000) M/CTE, con corte al último día calendario del mes de agosto de 2021. 
b) Tres (3) pagos mensuales por valor de SIETE MILLONES QUINIENTOS MIL PESOS ($7.500.000) M/CTE, con corte al último día calendario del correspondiente mes. 
c) Un (1) pago a la finalización del contrato por la suma de CUATRO MILLONES QUINIENTOS MIL PESOS ($4.500.000)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t>
  </si>
  <si>
    <t xml:space="preserve">El plazo de ejecución del contrato será hasta el día dieciocho (18) de diciembre de 2021, contado a partir del perfeccionamiento del mismo, expedición del registro presupuestal y la activación de la ARL. </t>
  </si>
  <si>
    <t>SARA PAOLA OROZCO</t>
  </si>
  <si>
    <t>CPS-257-2021</t>
  </si>
  <si>
    <t>NARCY AURISTELA ISCALA TOBITO</t>
  </si>
  <si>
    <t>Prestar servicios profesionales en la Oficina de Tecnologías de la Información y las Comunicaciones de Función Pública, para apoyar el soporte, la verificación de la documentación de los Sistema de Información y las pruebas de los sistemas SUIT 4.0, SIGEP II, FURAG 3.0, y demás sistemas que le sean asignados.</t>
  </si>
  <si>
    <t>Función Pública cancelará el valor total de cada contrato en cuatro (4) pagos, así:
a) Tres (3) pagos mensuales, por valor de SEIS MILLONES CUATROCIENTOS SESENTA MIL NOVECIENTOS VEINTICINCO PESOS ($ 6.460.925) M/CTE, con corte al último día calendario del correspondiente mes.
b)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</si>
  <si>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OIRIS OLMOS SOSA</t>
  </si>
  <si>
    <t>CPS-259-2021</t>
  </si>
  <si>
    <t>LUZ OMAIRA ARDILA MEJIA</t>
  </si>
  <si>
    <t>Prestar servicios profesionales en la Oficina de Tecnologías de la información y las Comunicaciones de Función Pública, para apoyar las actividades relacionadas con la migración de datos de SIGEP I a SIGEP II y apoyar la estabilización de este último sistema</t>
  </si>
  <si>
    <t>Función Pública cancelará el valor total de cada contrato en CUATRO (4) pagos, así:
a) Un primer pago por valor de SEIS MILLONES NOVECIENTOS OCHENTA Y TRES MIL CUATROCIENTOS CUARENTA Y OCHO PESOS ($6’983.448) M/CTE
b) Dos (2) pagos mensuales, por valor de NUEVE MILLONES CIENTO OCHO MIL OCHOCIENTOS CUARENTA Y CINCO PESOS ($9’108.845) M/CTE, con corte al último día calendario del correspondiente mes.
c) Un (1) pago a la finalización del contrato por la suma de SEIS MILLONES SETENTA Y DOS MIL QUINIENTOS SESENTA Y TRES PESOS ($ 6.072.563) M/CTE.
Los pagos estarán sujetos a la presentación del informe de ejecución correspondiente, así como el cumplimiento de los productos que correspondan al periodo y la expedición del certificado de cumplimiento por parte del supervisor.</t>
  </si>
  <si>
    <t>CPS-252-2021</t>
  </si>
  <si>
    <t>JOSE MANUEL ERASO JURADO</t>
  </si>
  <si>
    <t>Prestar servicios profesionales en la Oficina de Tecnologías de la Información y las Comunicaciones de la Función Pública para apoyar la implementación de la política de gobierno digital específicamente en los aspectos relacionados con gobierno y gestión de TI en Función Pública.</t>
  </si>
  <si>
    <t>Función Pública cancelará el valor total de cada contrato en cuatro (4) pagos, así:
a) Tres (3) pagos mensuales, por valor de NUEVE MILLONES CIENTO OCHO MIL OCHOCIENTOS CUARENTA Y CINCO PESOS ($9.108.845) M/CTE incluido IVA y demás gastos asociados a la ejecución del contrato.
b) Un (1) pago a la finalización del contrato por la suma de SEIS MILLONES SETENTA Y DOS MIL QUINIENTOS SESENTA Y TRES PESOS ($6.072.563)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en caso de que aplique y la expedición del certificado de cumplimiento por parte del supervisor.</t>
  </si>
  <si>
    <t>CPS-265-2021</t>
  </si>
  <si>
    <t>ADRIANO EDUVAR OSORIO OROZCO</t>
  </si>
  <si>
    <t>Prestación de servicios de apoyo a la gestión en la Oficina de Tecnologías de la
Información y las Comunicaciones de Función Pública, para apoyar la
documentación y soporte de los Sistema de Información que le sean asignados.</t>
  </si>
  <si>
    <t>Función Pública cancelará el valor total de cada contrato en cuatro (4) pagos, así: a) Un primer pago por valor de SETECIENTOS CUARENTA Y UN MIL CUATROCIENTOS DIECISIETE PESOS ($741.417) M/CTE, incluidos impuestos y demás gastos asociados a la ejecución del contrato.
b) Dos (2) pagos mensuales, por valor de DOS MILLONES DOSCIENTOS VEINTICUATRO MIL DOSCIENTOS CINCUENTA Y TRES PESOS ($2’224.253) M/CTE, incluidos impuestos y demás gastos asociados a la ejecución del contrato.
c) con corte al último día calendario del correspondiente mes.
d) Un (1) pago a la finalización del contrato por la suma de UN MILLON CUATROCIENTOS OCHENTA Y DOS MIL OCHOCIENTOS TREINTA Y CINCO PESOS ($1’482.835)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t>
  </si>
  <si>
    <t>CENCOSUD COLOMBIA S.A</t>
  </si>
  <si>
    <t xml:space="preserve">Adquisición de cámaras de video WEBCAM USB 2,0 y diademas de tipo USB H390 con Micrófono y tipo XUE USB 2,0 con Micrófono Giratorio,  para el uso en transmisiones virtuales o televisivas en el cubrimiento de reuniones, asesorías y demás consultas  brindas por parte del Departamento Administrativo de la Función Pública </t>
  </si>
  <si>
    <t xml:space="preserve">Función Pública pagará el valor del contrato en un (1) solo pago, por un valor estimado de VEINTICUATRO MILLONES QUINIENTOS SETENTA Y CUATRO MIL CUATROCIENTOS PESOS ($24’574.400,00)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</si>
  <si>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sesenta (60) días calendario, contado a partir de la expedición del registro presupuestal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quince (15) días calendario, siguientes al perfeccionamiento del contrato.</t>
  </si>
  <si>
    <t>CPS-253-2021</t>
  </si>
  <si>
    <t>SERGIO LUIS RODRIGUEZ SOCARRAS</t>
  </si>
  <si>
    <t>Prestar servicios profesionales en la Secretaría General de Función Pública, desde el punto de vista financiero y administrativo, para apoyar el seguimiento y ejecución de los recursos de los proyectos de inversión.</t>
  </si>
  <si>
    <t>Función Pública cancelará el valor total de cada contrato en cuatro (4) pagos, así: a) Tres (3) pagos mensuales, por valor de SEIS MILLONES DE PESOS ($6´000.000) M/CTE, con corte al último día calendario del correspondiente mes.
b) Un (1) pago a la finalización del contrato por la suma de CUATRO MILLONES DE PESOS ($4.000.000) M/CTE.
Los pagos estarán sujetos a la presentación del informe de ejecución correspondiente, así como el cumplimiento de los productos que correspondan al periodo, y la expedición del certificado de cumplimiento por parte del supervisor.</t>
  </si>
  <si>
    <t>JOSE FERNANDO CEBALLOS</t>
  </si>
  <si>
    <t>CPS-258-2021</t>
  </si>
  <si>
    <t>LAURA FUENTES OBANDO</t>
  </si>
  <si>
    <t>Prestar servicios profesionales en la Secretaría General de Función Pública para apoyar el seguimiento jurídico y administrativo de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</si>
  <si>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cuatro (4) pagos, así:
a) Tres (3) pagos mensuales, por valor de SEIS MILLONES CIENTO CUARENTA Y TRES MIL PESOS ($6´143.000) M/CTE, con corte al último día calendario del correspondiente mes.
b) Un (1) pago a la finalización del contrato por la suma de CUATRO MILLONES NOVENTA Y CINCO MIL TRESCIENTOS TREINTA TRES PESOS ($4.095.333) M/CTE.
Los pagos estarán sujetos a la presentación del informe de ejecución correspondiente, así como el cumplimiento de los productos que correspondan al periodo, y la expedición del certificado de cumplimiento por parte del supervisor.</t>
  </si>
  <si>
    <r>
      <rPr>
        <b/>
        <sz val="15"/>
        <rFont val="Arial"/>
        <family val="2"/>
      </rPr>
      <t>36421</t>
    </r>
    <r>
      <rPr>
        <sz val="15"/>
        <rFont val="Arial"/>
        <family val="2"/>
      </rPr>
      <t xml:space="preserve"> 31/08/2021</t>
    </r>
  </si>
  <si>
    <t>CPS-255-2021</t>
  </si>
  <si>
    <t>JOSE NELSON AARON MONSALVO</t>
  </si>
  <si>
    <t>Prestar los Servicios Profesionales en la Dirección Jurídica, para apoyar las actividades del gestor normativo, en la actualización de la normativa, jurisprudencia y demás documentos relativos al sector Función Pública que se deban concordar,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</si>
  <si>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CUATRO (4) pagos, así:
a) Tres (3) pagos mensuales, por valor de TRES MILLONES SETECIENTOS SIETE MIL OCHENTA Y OCHO PESOS ($3.707.088) M/CTE, con corte al último día calendario del correspondiente mes.
b) Un (1) pago a la finalización del contrato por la suma de DOS MILLONES CUATROCIENTOS SETENTA Y UN MIL TRESCIENTOS NOVENTA Y DOS PESOS ($2.471.392) M/CTE.</t>
  </si>
  <si>
    <t>EDITORIAL LA UNIDAD S A</t>
  </si>
  <si>
    <t>Contratar la prestación del servicio de publicación impresa de avisos</t>
  </si>
  <si>
    <t xml:space="preserve">Función Pública pagará de acuerdo con el servicio prestado, previa presentación de la constancia de publicación del aviso, presentación de la factura y expedición del certificado de recibido a satisfacción por el supervisor del contrato, sin que el monto total de los servicios prestados pueda exceder la cuantía total del mismo.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</si>
  <si>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tres meses (3) contados a partir de la expedición del registro presupuestal</t>
  </si>
  <si>
    <t xml:space="preserve">CLAUDIA LILIANA TIRADO ALARCÓN  </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</si>
  <si>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</si>
  <si>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VEINTE MILLONES DE PESOS ($20’000.000,00)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</si>
  <si>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t>
  </si>
  <si>
    <t>270-2021</t>
  </si>
  <si>
    <t>ORACLE COLOMBIA LTDA</t>
  </si>
  <si>
    <t>Contratar la actualización y renovación del servicio de soporte del Software Update License and Support (SULS) para todo el licenciamiento Oracle y los Servicios de Soporte Técnico de Hardware Oracle Premier Support for Systems para los dos (2) equipos ODA que posee Función Pública, de conformidad con los lineamientos establecidos en el Instrumento de Agregación de Demanda suscrito por Colombia Compra Eficiente.</t>
  </si>
  <si>
    <t>Función Pública pagará el valor del Contrato, de conformidad con las condiciones estipuladas en el Instrumento de Agregación de Demanda suscrito por la Agencia Nacional de Contratación Pública - Colombia Compra Eficiente, para los servicios Oracle,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Un (1) pago por valor de MIL DOS MILLONES NOVECIENTOS CINCUENTA Y SIETE MIL SEISCIENTOS DIECISIETE PESOS ($1.002.957.617,00) M/CTE, incluido IVA y demás gastos asociados a la ejecución del contrato previa entrega de la carta de activación de los códigos identificadores y presentación de la respectiva factura, expedición del certificado de recibido a satisfacción por parte del Supervisor del Contrato.</t>
  </si>
  <si>
    <t>Hasta el 31 de diciembre de 2021, previo perfeccionamiento, expedición del registro presupuestal y aprobación de pólizas.</t>
  </si>
  <si>
    <t>RAFAEL HUMBERTO RODRIGUEZ BARRIOS</t>
  </si>
  <si>
    <t>CPS-273-2021</t>
  </si>
  <si>
    <t>OTTO JAVIER BERMUDEZ ROJAS</t>
  </si>
  <si>
    <t>Prestar servicios profesionales en la Oficina de Tecnologías de la información y las Comunicaciones de Función Pública, para apoyar la migración de datos de SIGEP I a SIGEP II.</t>
  </si>
  <si>
    <t>Función Pública cancelará el valor total de cada contrato en tres (3) pagos, así:
a) Dos (2) pagos mensuales, por valor de NUEVE MILLONES CIENTO OCHO MIL OCHOCIENTOS CUARENTA Y CINCO PESOS ($9’108.845) M/CTE y demás gastos asociados a la ejecución del contrato con corte al último día calendario del correspondiente mes.
b) Un (1) pago a la finalización del contrato por la suma de SEIS MILLONES TRESCIENTOS SETENTA Y SEIS MIL CIENTO NOVENTA Y DOS PESOS ($ 6.376.192)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</si>
  <si>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</si>
  <si>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CPS-266-2021</t>
  </si>
  <si>
    <t>EDDIE MANUEL BAUTISTA BUSTAMANTE</t>
  </si>
  <si>
    <t>Prestar servicios profesionales en la Oficina de Tecnologías de la Información y las Comunicaciones de Función Pública para apoyar el desarrollo, implementación, soporte y mantenimiento permanente de los componentes tecnológicos en lenguaje JAVA que se requieran en el marco del proyecto de la Red de Servidores Públicos.</t>
  </si>
  <si>
    <t>Función Pública cancelará el valor total de cada contrato en cuatro (4) pagos, así:
a) Un (1) pago a la finalización del mes septiembre por la suma de OCHOCIENTOS SESENTA Y CUATRO MIL NOVECIENTOS SESENTA Y SEIS PESOS ($ 864.966) M/CTE.
b) Dos (2) pagos mensuales por valor de TRES MILLONES SETECIENTOS SIETE MIL PESOS ($3.707.000) M/CTE, con corte al último día calendario del correspondiente mes.
c) Un (1) pago a la finalización del contrato por la suma de DOS MILLONES CUATROCIENTOS SETENTA Y UN MIL TRESCIENTOS TREINTA Y TRES PESOS ($ 2.471.333) M/CTE.
En cada caso los valores incluyen impuestos y demás gastos asociados a la ejecución del contrato.</t>
  </si>
  <si>
    <r>
      <rPr>
        <b/>
        <sz val="15"/>
        <rFont val="Arial"/>
        <family val="2"/>
      </rPr>
      <t>33321</t>
    </r>
    <r>
      <rPr>
        <sz val="15"/>
        <rFont val="Arial"/>
        <family val="2"/>
      </rPr>
      <t xml:space="preserve"> </t>
    </r>
  </si>
  <si>
    <t>Hasta el día (20) veinte de diciembre de 2021, contado a partir del perfeccionamiento del mismo, expedición del registro presupuestal y la activación de la ARL.</t>
  </si>
  <si>
    <t>CPS-272-2021</t>
  </si>
  <si>
    <t>WILLIAM MANUEL VARGAS ROBLES</t>
  </si>
  <si>
    <t>Prestar servicios profesionales en la Oficina de Tecnologías de la Información y las Comunicaciones de Función Pública para apoyar la gestión y orientación metodológica de las actividades requeridas para desarrollo, implementación, y puesta en producción del proyecto de la Red de Servidores Públicos y de los proyectos y sistemas de información que se le asignen.</t>
  </si>
  <si>
    <t>Función Pública cancelará el valor total de cada contrato en tres (3) pagos, así:
a) Dos (2) pago mensual por valor de SEIS MILLONES CUATROCIENTOS MIL PESOS ($6.400.000) M/CTE, con corte al último día calendario correspondiente al mes de octubre y noviembre.
b) Un (1) pago a la finalización del contrato por la suma de CUATRO MILLONES DOSCIENTOS SESENTA Y SEIS MIL SEICIENTOS SESENTA Y SEIS PESOS ($4.266.666) M/CTE, con corte al último día de prestación de servicio del mes de diciembre.
En cada caso los valores incluyen impuestos y demás gastos asociados a la ejecución del contrato.</t>
  </si>
  <si>
    <t>CPS-269-2021</t>
  </si>
  <si>
    <t>ENRIQUE LUIS JIMENEZ VENCE</t>
  </si>
  <si>
    <t>Prestar los servicios profesionales en la Subdirección del Departamento Administrativo de la Función Pública para apoyar en el seguimiento técnico al cumplimiento de las metas y ejecución de recursos asociados al producto de “Servicio de información de gestión pública” y en la implementación de la Fase IV del Costumer Relationship Management (CRM) en los procesos y dependencias del Departamento.</t>
  </si>
  <si>
    <t>El Departamento Administrativo de la Función Pública cancelará el valor total de cada contrato en cuatro (4) pagos, así:
a) Un primer pago por valor de UN MILLON SETECIENTOS CINCUENTA MIL PESOS ($1.750.000) M/CTE, con corte al último día calendario del mes de septiembre de 2021.
b) Dos (2) pagos mensuales por valor de SIETE MILLONES QUINIENTOS MIL PESOS ($7.500.000) M/CTE, con corte al último día calendario del correspondiente mes.
c) Un (1) pago a la finalización del contrato por la suma de CINCO MILLONES DE PESOS ($5.000.000) M/CTE.
En cada caso los valores incluyen impuestos y demás gastos asociados a la ejecución del contrato.
Todos los pagos estarán sujetos al Programa Anual Mensualizado de Caja P.A.C. y al cumplimiento de los procedimientos presupuestales.</t>
  </si>
  <si>
    <t>CPS-271-2021</t>
  </si>
  <si>
    <t>MARIA DE LOS ANGELES PASCUAL</t>
  </si>
  <si>
    <t>Prestar los servicios profesionales en la Oficina de Tecnologías de la Información y las Comunicaciones de Función Pública para apoyar jurídicamente los aspectos relacionados con los procesos contractuales, así como apoyar la revisión de temas legales y jurídicos asociados a los contratos con cargo a recursos de la OTIC o donde la OTIC preste su apoyo técnico.</t>
  </si>
  <si>
    <t>Función Pública cancelará el valor total de cada contrato en tres (3) pagos, así:
-Un primer pago por valor de SIETE MILLONES SEISCIENTOS DIECISEIS MIL PESOS ($7.616.000,00) M/CTE, incluido IVA y demás gastos asociados a la ejecución del contrato, correspondiente a la sumatoria de los dos últimos días de septiembre 29 y 30 de 2021 más los días correspondientes al mes completo de octubre de 2021.
-Un (1) pago mensual, por valor de SIETE MILLONES CIENTO CUARENTA MIL PESOS ($ 7.140.000) M/CTE, incluidos IVA y demás gastos asociados a la ejecución del contrato, con corte al último día calendario del mes de noviembre de 2021.
-Un (1) pago a la finalización del contrato por la suma de CUATRO MILLONES SETECIENTOS SESENTA MIL PESOS ($ 4.760.000,00) M/CTE, incluido IVA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t>
  </si>
  <si>
    <t>CPS-275-2021</t>
  </si>
  <si>
    <t>MARIA CAMILA VILLA MOSQUERA</t>
  </si>
  <si>
    <t>Prestar los servicios profesionales de abogado en la Dirección Jurídica para apoyar las actividades del Gestor Normativo, en la tematización de jurisprudencia, conceptos, actualización de la normativa, jurisprudencia y demás documentos relativos al sector Función Pública que se deban concordar, así como brindar apoyo en la elaboración de conceptos jurídicos.</t>
  </si>
  <si>
    <t>Función Pública cancelará el valor total de cada contrato en (3) pagos, así:
a) Un primer pago por valor de CUATRO MILLONES TRESCIENTOS VEINTE MIL PESOS ($4´320.000) M/CTE, con corte al último día calendario del mes de octubre b) Un segundo pago por valor de CUATRO MILLONES OCHOCIENTOS MIL PESOS ($4´800.000) M/CTE, con corte al último día calendario del correspondiente mes.
c) Un (1) pago a la finalización del contrato por la suma de TRES MILLONES DOSCIENTOS MIL PESOS ($3´200.000) M/CTE.
El Departamento Administrativo de la Función Pública como requisito previo para autorizar los pagos del contrato, verificará:</t>
  </si>
  <si>
    <t>Será con fecha de inicio el cuatro (4) de octubre y hasta el día veinte (20) de diciembre de 2021, contado a partir del perfeccionamiento del mismo, expedición del registro presupuestal y la activación de la ARL.</t>
  </si>
  <si>
    <t>268-2021</t>
  </si>
  <si>
    <t>SUMIMAS SAS</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</si>
  <si>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</si>
  <si>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t>
  </si>
  <si>
    <t>Hasta el veinte (20) de diciembre del 2021</t>
  </si>
  <si>
    <t>EDGAR ALEXANDER PRIETO</t>
  </si>
  <si>
    <t>267-2021</t>
  </si>
  <si>
    <t>HARDWARE ASESORIAS SOFTWARE LTDA</t>
  </si>
  <si>
    <t>Prestación de servicios de apoyo a la gestión   LINEA PAA No 321</t>
  </si>
  <si>
    <t>A-02-01-01-003-08-01-4 OTROS MUEBLES N.C.P.</t>
  </si>
  <si>
    <t xml:space="preserve">48102009 
56101538
56101519
56112104
</t>
  </si>
  <si>
    <t>Mesas plegables y sillas ergonómicas para el personal de la entidad. Linea 322</t>
  </si>
  <si>
    <t>48101902
48101903
52150000
52151701
52151702
52151703
52151704
52151807</t>
  </si>
  <si>
    <t>Parlante con micrófono para sala de reuniones. Linea 323</t>
  </si>
  <si>
    <t>DICIEMBRE</t>
  </si>
  <si>
    <t>SERGIO LUIS RODRIGUEZ  - Secretaría General 
Luz Dary Cuevas Muñoz - Coordinadora Grupo de Gestión Contractual</t>
  </si>
  <si>
    <t>DIRECCION JURÍDICA</t>
  </si>
  <si>
    <t>Prestación de servicios profesionales   LINEA PAA No 324</t>
  </si>
  <si>
    <t>CPS-280-2021</t>
  </si>
  <si>
    <t>GUSTAVO ANDRES BARRERA SEGURA</t>
  </si>
  <si>
    <t>Prestar servicios profesionales en la Oficina Asesora de Comunicaciones de
Función Pública para apoyar la estructuración, visualización y maquetación en
HTML y CSS, en el administrador de contenidos Liferay de la interfaz gráfica de la
Red de Servidores Públicos, cumpliendo con los criterios de usabilidad y
accesibilidad de Gobierno Digital.</t>
  </si>
  <si>
    <t>Función Pública cancelará el valor total de cada contrato en tres (3) pagos, así:
a) Un primer pago por valor de TRES MILLONES TRESCIENTOS CINCUENTA
Y SESI MIL SEISCIENTOS SESENTA YSEIS PESOS (3’356.666), con corte
al último día calendario del mes de octubre
b) Un (1) pago mensual por valor de CINCO MILLONES TRESCIENTOS MIL
PESOS ($5.300.000) M/CTE, con corte al último día calendario del mes de
noviembre.
c) Un (1) pago a la finalización del contrato por la suma de TRES MILLONES
QUINIENTOS TREINTA Y TRES MIL PESOS TRESCIENTOS TREINTRA Y
TRES PESOS ($3.533.333) M/CTE.
En cada caso los valores incluyen impuestos y demás gastos asociados a la
ejecución del contrato.
Todos los pagos estarán sujetos al Programa Anual Mensualizado de Caja P.A.C.
y al cumplimiento de los procedimientos presupuestales.
El Departamento Administrativo de la Función Pública como requisito previo para
autorizar los pagos del contrato, verificará:</t>
  </si>
  <si>
    <t>Hasta el día (20) veinte de diciembre de
2021, contado a partir del perfeccionamiento del mismo, expedición del registro
presupuestal y la activación de la ARL.</t>
  </si>
  <si>
    <t>CPS-279-2021</t>
  </si>
  <si>
    <t>MARIA DEL PILAR GOMEZ SALLEG</t>
  </si>
  <si>
    <t>Prestar servicios profesionales en la Oficina Asesora de Comunicaciones para apoyar las actividades y el seguimiento al flujo de la comunicación externa y de posicionamiento digital que soporta la planeación de la OAC para la difusión y socialización de las políticas públicas de Función Pública y los resultados de la gestión.</t>
  </si>
  <si>
    <t>Función Pública cancelará el valor total de cada contrato en tres (3) pagos, así:
a) Un (1) primer pago por valor de CUATRO MILLONES NOVECIENTOS OCHENTA Y TRES MIL TRESCIENTOS DIECIOCHO PESOS ($4´983.318) M/CTE, con corte al último día calendario del mes de octubre de 2021.
b) Un (1) pago mensual, por valor de SEIS MILLONES QUINIENTOS MIL PESOS ($6´500.000) M/CTE, con corte al ultimo día calendario del correspondiente mes.
c) Un (1) pago a la finalización del contrato por la suma de CUATRO MILLONES TRESCIENTOS TREINTA Y TRES MIL TRESCIENTOS TREINTA Y TRES PESOS ($4´333.333) M/CTE.
El Departamento Administrativo de la Función Pública como requisito previo para autorizar los pagos del contrato, verificará:</t>
  </si>
  <si>
    <r>
      <rPr>
        <b/>
        <sz val="15"/>
        <rFont val="Arial"/>
        <family val="2"/>
      </rPr>
      <t>35121</t>
    </r>
    <r>
      <rPr>
        <sz val="15"/>
        <rFont val="Arial"/>
        <family val="2"/>
      </rPr>
      <t xml:space="preserve"> </t>
    </r>
  </si>
  <si>
    <t>Hasta el veinte (20) de diciembre de 2021, contado a partir del perfeccionamiento del mismo, expedición del registro presupuestal y la activación de la ARL.</t>
  </si>
  <si>
    <t>GABRIELA ROSALÍA OSORIO VALDERRAMA</t>
  </si>
  <si>
    <t>274-2021</t>
  </si>
  <si>
    <t>COINSA SAS</t>
  </si>
  <si>
    <t>Compra de equipo servidor para la renovación del controlador de dominio de la Entidad, acorde a lo detallado en el Anexo Ficha Técnica.</t>
  </si>
  <si>
    <t>Función Pública pagará el valor del contrato en un (1) único pago en pesos colombianos, previa entrega del equipo servidor.
Lo anterior, previa presentación del certificado de cumplimiento del contratista firmado por el supervisor, sin que el monto total del bien, pueda exceder la cuantía total del contrato.
Adicionalmente, todos los pagos estarán sujetos al Programa Anual Mensualizado de Caja
P.A.C. y al cumplimiento de los procedimientos presupuestales. de Caja P.A.C. y al cumplimiento de los procedimientos presupuestales.</t>
  </si>
  <si>
    <r>
      <rPr>
        <b/>
        <sz val="15"/>
        <rFont val="Arial"/>
        <family val="2"/>
      </rPr>
      <t>35321</t>
    </r>
    <r>
      <rPr>
        <sz val="15"/>
        <rFont val="Arial"/>
        <family val="2"/>
      </rPr>
      <t xml:space="preserve"> </t>
    </r>
  </si>
  <si>
    <t>Será de cuarenta y cinco (45) días calendario, previo perfeccionamiento del mismo, expedición del registro presupuestal y aprobación de pólizas.</t>
  </si>
  <si>
    <t>276-2021</t>
  </si>
  <si>
    <t>PANAMERICANA LIBRERÍA Y PAPELERÍA S.A.</t>
  </si>
  <si>
    <t>Adquisición de dispositivos digitales y sus accesorios para cubrimiento de eventos, de conformidad con los lineamientos establecidos en la Tienda Virtual del Estado Colombiano – Grandes Superficies.</t>
  </si>
  <si>
    <t>Función Pública pagará el valor del contrato en un (1) solo pago, por un valor estimado de VEINTICINCO MILLONES TRESCIENTOS NOVENTA Y DOS MIL CIENTO UN PESOS ($25’392.101,00)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</si>
  <si>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278-2021</t>
  </si>
  <si>
    <t>COMERCIALIZADORA ROMO S.A.S.</t>
  </si>
  <si>
    <t>La adquisición, instalación, protección y puesta en funcionamiento de una planta electrica, para el edificio sede del departamento administrativo de la funcion publica</t>
  </si>
  <si>
    <t>Función Pública pagará el valor del contrato en tres (3) pagos,discriminados de la siguiente manera:
1.	Un primer pago con el suministro e instalación de transferencia automática por valor de CUARENTA Y DOS MILLONES CIENTO UN MIL NOVECIENTOS SETENTA Y OCHO PESOS ($42'101.978) M/CTE incluido IVA, una vez sea recibido a satisfacción por el supervisor del contrato, el cual estará supeditado a la expedición del acta de recibo a satisfacción parcial y evaluación al contratista por parte del Supervisor del Contrato, al pago del Sistema Integral de Seguridad Social en Salud, Pensiones y Riesgos Laborales y al pago de los Aportes de Parafiscales (si aplica), así como a la factura.
2.	Un segundo pago con elsuministro e instalación de grupo Electrógeno - Planta eléctrica con cabina de
insonorización trifásica 500KVA-400KW Standby, 1800RPM-60Hz. Incluyendo accesorios y dueto de escape, por valor de DOSCIENTOS OCHENTA Y OCHO MILLONES NOVECIENTOS SETENTA Y SIETE
MIL DOSCIENTOS NOVENTA Y DOS PESOS ($288'977.292) M/CTE incluido IVA,el cual estará supeditado
a la expedición del acta de recibo a satisfacción parcial y evaluación al contratista por parte del Supervisor del Contrato, al pago del Sistema Integral de Seguridad Social en Salud, Pensiones y Riesgos Laborales y al pago de los Aportes de Parafiscales (si aplica), así como a la factura.
3.	Un tercer y último pago con la finalización de las OBRAS DE ADECUACIÓN, DE PROTECCIÓN Y PUESTA EN FUNCIONAMIENTO DE LA PLANTA ELÉCTRICA por valor de CINCUENTA Y UN MILLONES NOVECIENTOS CINCUENTA Y CINCO MIL CIENTO DIECINUEVE PESOS (51.955.119) M/CTE incluido IVA, el cual estará supeditado a la expedición del acta de recibo a satisfacción final y evaluación al contratista por parte del Supervisor del Contrato,al pago del Sistema Integral de Seguridad Social en Salud, Pensiones y Riesgos Laborales y al pago de los Aportes de Parafiscales (si aplica),así como a la factura.</t>
  </si>
  <si>
    <t>Hasta el treinta (30) de diciembre del 2021, contado a partir del perfeccionamiento del mismo, previo registro presupuesta!, aprobación de garantías y suscripción del Acta de Inicio.</t>
  </si>
  <si>
    <t>CPS-282-2021</t>
  </si>
  <si>
    <t xml:space="preserve"> DANIELA DEL VECCHIO RODRIGUEZ</t>
  </si>
  <si>
    <t>Prestar servicios profesionales en la Oficina Asesora de Comunicaciones para apoyar la corrección de estilo de las publicaciones técnicas pendientes de este proceso que se encuentran incluidas en la matriz de instrumentalización para la vigencia 2021.</t>
  </si>
  <si>
    <t>Función Pública cancelará el valor total de cada contrato en tres (3) pagos, así:
a) Un primer pago por valor de UN MILLÓN QUINIENTOS OCHENTA Y OCHO MIL SETECIENTOS CINCUENTA Y DOS PESOS ($1´588.752) M/CTE, con corte al último día calendario del mes de octubre de 2021.
b) Un (1) pago mensual, por valor de CUATRO MILLONES SETECIENTOS SESENTA Y SEIS MIL DOSCIENTOS CINCUENTA Y SEIS PESOS ($4´766.256) M/CTE, con corte al último día calendario del correspondiente mes.
c) Un (1) pago a la finalización del contrato por la suma de TRES MILLONES CIENTO SETENTA Y SIETE MIL QUINIETOS CUATRO PESOS ($3´177.504) M/CTE.
El Departamento Administrativo de la Función Pública como requisito previo para autorizar los pagos del contrato, verificará:</t>
  </si>
  <si>
    <t>277-2021</t>
  </si>
  <si>
    <t xml:space="preserve">FABIO GARZON DAZA </t>
  </si>
  <si>
    <t>MANTENIMIENTO A TODO COSTO Y/O MEJORAS LOCATIVAS DE LAS INSTALACIONES DE LA SEDE DEL DEPARTAMENTO ADMINISTRATIVO DE LA FUNCIÓN PÚBLICA</t>
  </si>
  <si>
    <t>Función Pública pagará el valor del Contrato, mediante pagos parciales de acuerdo a los servicios prestados y facturados, de cada uno de los mantenimientos y mejoras locativas a todo costo, que se requieran durante el plazo de ejecución, dentro de los treinta (30) días siguientes al acta de recibo a satisfacción del objeto contractual suscrita por el supervisor del contrato, previo cumplimiento de los trámites administrativos y financieros a que haya lugar. Los pagos se realizarán teniendo en cuenta los porcentajes que se relacionan a continuación, para cada uno de los CDP que amparan el proceso, los cuales se aplicaran de conformidad con la propuesta económica de la firma adjudicataria así:</t>
  </si>
  <si>
    <t>Será dos (2) meses, contados a partir del perfeccionamiento del mismo, previo registro presupuestal, y aprobación de las pólizas y firma del Acta de Inicio.</t>
  </si>
  <si>
    <t>237-2021</t>
  </si>
  <si>
    <t>CONSORCIO IP-INSOL 2020</t>
  </si>
  <si>
    <t>Contratar el servicio de mantenimiento preventivo y correctivo a todo costo de los sistemas de
iluminación, redes normal y regulada, de la subestación eléctrica y sus componentes (incluyendo
bolsa de repuestos), del edificio sede del Departamento Administrativo de la Función Pública.</t>
  </si>
  <si>
    <t>Función Pública pagará el valor del Contrato, mediante pagos parciales de acuerdo a los servicios
prestados y facturados, de cada uno de los mantenimientos preventivos y correctivos a todo costo,
que se requieran durante el plazo de ejecución, dentro de los treinta (30) días siguientes al acta
de recibo a satisfacción del objeto contractual suscrita por el supervisor del contrato, previo
cumplimiento de los trámites administrativos y financieros a que haya lugar.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</si>
  <si>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Hasta el quince (15) de diciembre del 2021 y/o hasta agotar
recursos, lo que primero ocurra, contado a partir del perfeccionamiento del mismo, previa expedición
del registro presupuestal, aprobación de garantías y suscripción del Acta de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</si>
</sst>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16"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18"/>
      <color theme="1"/>
      <name val="Arial"/>
      <family val="2"/>
    </font>
    <font>
      <b/>
      <sz val="20"/>
      <color theme="1"/>
      <name val="Arial"/>
      <family val="2"/>
    </font>
    <font>
      <b/>
      <sz val="18"/>
      <color theme="1"/>
      <name val="Calibri"/>
      <family val="2"/>
      <scheme val="minor"/>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b/>
      <sz val="22"/>
      <color theme="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sz val="16"/>
      <color rgb="FFFF0000"/>
      <name val="Calibri"/>
      <family val="2"/>
      <scheme val="minor"/>
    </font>
    <font>
      <b/>
      <strike/>
      <sz val="28"/>
      <name val="Arial"/>
      <family val="2"/>
    </font>
    <font>
      <b/>
      <strike/>
      <sz val="20"/>
      <color theme="1"/>
      <name val="Arial"/>
      <family val="2"/>
    </font>
    <font>
      <b/>
      <strike/>
      <sz val="20"/>
      <name val="Arial"/>
      <family val="2"/>
    </font>
    <font>
      <b/>
      <strike/>
      <sz val="22"/>
      <color theme="0"/>
      <name val="Arial"/>
      <family val="2"/>
    </font>
    <font>
      <b/>
      <sz val="48"/>
      <color theme="1"/>
      <name val="Arial"/>
      <family val="2"/>
    </font>
    <font>
      <b/>
      <sz val="48"/>
      <color rgb="FF7030A0"/>
      <name val="Arial"/>
      <family val="2"/>
    </font>
    <font>
      <b/>
      <sz val="22"/>
      <color theme="1"/>
      <name val="Arial"/>
      <family val="2"/>
    </font>
    <font>
      <b/>
      <strike/>
      <sz val="48"/>
      <name val="Arial"/>
      <family val="2"/>
    </font>
    <font>
      <sz val="48"/>
      <name val="Arial"/>
      <family val="2"/>
    </font>
    <font>
      <sz val="48"/>
      <color theme="1"/>
      <name val="Arial"/>
      <family val="2"/>
    </font>
    <font>
      <b/>
      <sz val="48"/>
      <color theme="1"/>
      <name val="Calibri"/>
      <family val="2"/>
      <scheme val="minor"/>
    </font>
    <font>
      <strike/>
      <sz val="48"/>
      <name val="Arial"/>
      <family val="2"/>
    </font>
    <font>
      <b/>
      <sz val="48"/>
      <color rgb="FFFF0000"/>
      <name val="Calibri"/>
      <family val="2"/>
      <scheme val="minor"/>
    </font>
    <font>
      <sz val="48"/>
      <color theme="1"/>
      <name val="Calibri"/>
      <family val="2"/>
      <scheme val="minor"/>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
      <patternFill patternType="solid">
        <fgColor rgb="FFCC99FF"/>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93">
    <xf numFmtId="0" fontId="0" fillId="0" borderId="0"/>
    <xf numFmtId="0" fontId="40" fillId="2" borderId="0" applyNumberFormat="0" applyBorder="0" applyAlignment="0" applyProtection="0"/>
    <xf numFmtId="41" fontId="44" fillId="0" borderId="0" applyFont="0" applyFill="0" applyBorder="0" applyAlignment="0" applyProtection="0"/>
    <xf numFmtId="0" fontId="52" fillId="0" borderId="0" applyNumberForma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38" fillId="0" borderId="0" applyFont="0" applyFill="0" applyBorder="0" applyAlignment="0" applyProtection="0"/>
    <xf numFmtId="41" fontId="44" fillId="0" borderId="0" applyFont="0" applyFill="0" applyBorder="0" applyAlignment="0" applyProtection="0"/>
    <xf numFmtId="0" fontId="75" fillId="0" borderId="0"/>
    <xf numFmtId="0" fontId="44" fillId="0" borderId="0"/>
    <xf numFmtId="9" fontId="44"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1"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5"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41" fontId="34" fillId="0" borderId="0" applyFont="0" applyFill="0" applyBorder="0" applyAlignment="0" applyProtection="0"/>
    <xf numFmtId="41" fontId="33" fillId="0" borderId="0" applyFont="0" applyFill="0" applyBorder="0" applyAlignment="0" applyProtection="0"/>
    <xf numFmtId="166"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41" fontId="32" fillId="0" borderId="0" applyFont="0" applyFill="0" applyBorder="0" applyAlignment="0" applyProtection="0"/>
    <xf numFmtId="0" fontId="31" fillId="0" borderId="0"/>
    <xf numFmtId="9" fontId="31" fillId="0" borderId="0" applyFont="0" applyFill="0" applyBorder="0" applyAlignment="0" applyProtection="0"/>
    <xf numFmtId="42" fontId="31" fillId="0" borderId="0" applyFont="0" applyFill="0" applyBorder="0" applyAlignment="0" applyProtection="0"/>
    <xf numFmtId="41" fontId="30" fillId="0" borderId="0" applyFont="0" applyFill="0" applyBorder="0" applyAlignment="0" applyProtection="0"/>
    <xf numFmtId="166" fontId="30"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41" fontId="30" fillId="0" borderId="0" applyFont="0" applyFill="0" applyBorder="0" applyAlignment="0" applyProtection="0"/>
    <xf numFmtId="41"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41"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165"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164" fontId="27" fillId="0" borderId="0" applyFont="0" applyFill="0" applyBorder="0" applyAlignment="0" applyProtection="0"/>
    <xf numFmtId="166" fontId="27" fillId="0" borderId="0" applyFont="0" applyFill="0" applyBorder="0" applyAlignment="0" applyProtection="0"/>
    <xf numFmtId="41" fontId="26" fillId="0" borderId="0" applyFont="0" applyFill="0" applyBorder="0" applyAlignment="0" applyProtection="0"/>
    <xf numFmtId="166"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165" fontId="26"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165"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0" fontId="25" fillId="0" borderId="0"/>
    <xf numFmtId="166" fontId="24" fillId="0" borderId="0" applyFont="0" applyFill="0" applyBorder="0" applyAlignment="0" applyProtection="0"/>
    <xf numFmtId="9" fontId="24" fillId="0" borderId="0" applyFont="0" applyFill="0" applyBorder="0" applyAlignment="0" applyProtection="0"/>
    <xf numFmtId="0" fontId="24" fillId="0" borderId="0"/>
    <xf numFmtId="165" fontId="24"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65" fontId="23" fillId="0" borderId="0" applyFont="0" applyFill="0" applyBorder="0" applyAlignment="0" applyProtection="0"/>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5" fontId="22" fillId="0" borderId="0" applyFont="0" applyFill="0" applyBorder="0" applyAlignment="0" applyProtection="0"/>
    <xf numFmtId="166" fontId="21" fillId="0" borderId="0" applyFont="0" applyFill="0" applyBorder="0" applyAlignment="0" applyProtection="0"/>
    <xf numFmtId="0" fontId="21" fillId="0" borderId="0"/>
    <xf numFmtId="9" fontId="21" fillId="0" borderId="0" applyFont="0" applyFill="0" applyBorder="0" applyAlignment="0" applyProtection="0"/>
    <xf numFmtId="165" fontId="21" fillId="0" borderId="0" applyFont="0" applyFill="0" applyBorder="0" applyAlignment="0" applyProtection="0"/>
    <xf numFmtId="42" fontId="38"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167" fontId="38"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0" fontId="18" fillId="0" borderId="0"/>
    <xf numFmtId="167"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75" fillId="0" borderId="0" applyFont="0" applyFill="0" applyBorder="0" applyAlignment="0" applyProtection="0"/>
    <xf numFmtId="41" fontId="16"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166" fontId="14" fillId="0" borderId="0" applyFont="0" applyFill="0" applyBorder="0" applyAlignment="0" applyProtection="0"/>
    <xf numFmtId="0" fontId="14" fillId="0" borderId="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166" fontId="14"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43" fontId="11"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77" fontId="100" fillId="0" borderId="0" applyFill="0">
      <alignment horizontal="center" vertical="center" wrapText="1"/>
    </xf>
    <xf numFmtId="178" fontId="100" fillId="8" borderId="0" applyFill="0" applyProtection="0">
      <alignment horizontal="center" vertical="center"/>
    </xf>
    <xf numFmtId="1" fontId="100" fillId="3" borderId="0" applyFill="0">
      <alignment horizontal="center" vertical="center"/>
    </xf>
    <xf numFmtId="41"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cellStyleXfs>
  <cellXfs count="363">
    <xf numFmtId="0" fontId="0" fillId="0" borderId="0" xfId="0"/>
    <xf numFmtId="0" fontId="42"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3" fillId="0" borderId="0" xfId="0" applyFont="1" applyBorder="1" applyAlignment="1">
      <alignment vertical="center" wrapText="1"/>
    </xf>
    <xf numFmtId="0" fontId="0" fillId="0" borderId="0" xfId="0" applyFont="1" applyFill="1" applyBorder="1" applyAlignment="1">
      <alignment horizontal="center" vertical="center" wrapText="1"/>
    </xf>
    <xf numFmtId="0" fontId="45"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8" fillId="4" borderId="0" xfId="0" applyFont="1" applyFill="1" applyBorder="1" applyAlignment="1">
      <alignment horizontal="center" vertical="center" wrapText="1"/>
    </xf>
    <xf numFmtId="0" fontId="49" fillId="0" borderId="0" xfId="0" applyFont="1" applyBorder="1" applyAlignment="1">
      <alignment horizontal="center" vertical="center" wrapText="1"/>
    </xf>
    <xf numFmtId="0" fontId="43" fillId="0" borderId="0" xfId="0" applyFont="1" applyBorder="1" applyAlignment="1">
      <alignment horizontal="left" vertical="center" wrapText="1"/>
    </xf>
    <xf numFmtId="0" fontId="42" fillId="3" borderId="0" xfId="0" applyFont="1" applyFill="1" applyAlignment="1">
      <alignment horizontal="center" vertical="center" wrapText="1"/>
    </xf>
    <xf numFmtId="0" fontId="42" fillId="0" borderId="2" xfId="0" applyFont="1" applyBorder="1" applyAlignment="1">
      <alignment horizontal="center" vertical="center" wrapText="1"/>
    </xf>
    <xf numFmtId="0" fontId="45" fillId="4" borderId="0" xfId="0" applyFont="1" applyFill="1" applyAlignment="1">
      <alignment vertical="center" wrapText="1"/>
    </xf>
    <xf numFmtId="0" fontId="42"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3"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4" fillId="0" borderId="2" xfId="0" applyFont="1" applyBorder="1" applyAlignment="1">
      <alignment horizontal="center" vertical="center" wrapText="1"/>
    </xf>
    <xf numFmtId="165" fontId="45" fillId="4" borderId="0" xfId="0" applyNumberFormat="1" applyFont="1" applyFill="1" applyAlignment="1">
      <alignment vertical="center" wrapText="1"/>
    </xf>
    <xf numFmtId="171" fontId="45" fillId="4" borderId="0" xfId="0" applyNumberFormat="1" applyFont="1" applyFill="1" applyAlignment="1">
      <alignment vertical="center" wrapText="1"/>
    </xf>
    <xf numFmtId="0" fontId="65" fillId="4" borderId="17" xfId="1" applyFont="1" applyFill="1" applyBorder="1" applyAlignment="1">
      <alignment horizontal="center" vertical="center" wrapText="1"/>
    </xf>
    <xf numFmtId="0" fontId="0" fillId="4" borderId="0" xfId="0" applyFill="1"/>
    <xf numFmtId="0" fontId="0" fillId="0" borderId="0" xfId="0" applyFill="1"/>
    <xf numFmtId="0" fontId="72" fillId="4" borderId="0" xfId="0" applyFont="1" applyFill="1"/>
    <xf numFmtId="0" fontId="72" fillId="0" borderId="0" xfId="0" applyFont="1" applyFill="1"/>
    <xf numFmtId="0" fontId="66" fillId="4" borderId="0" xfId="0" applyFont="1" applyFill="1" applyBorder="1" applyAlignment="1">
      <alignment horizontal="center" vertical="center" wrapText="1"/>
    </xf>
    <xf numFmtId="39" fontId="69" fillId="3" borderId="2" xfId="9" applyNumberFormat="1" applyFont="1" applyFill="1" applyBorder="1" applyAlignment="1">
      <alignment horizontal="right" vertical="center" wrapText="1"/>
    </xf>
    <xf numFmtId="0" fontId="0" fillId="3" borderId="0" xfId="0" applyFill="1"/>
    <xf numFmtId="0" fontId="42"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4"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6"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38" fillId="3" borderId="2" xfId="0" applyNumberFormat="1" applyFont="1" applyFill="1" applyBorder="1" applyAlignment="1">
      <alignment wrapText="1"/>
    </xf>
    <xf numFmtId="0" fontId="42" fillId="3" borderId="11" xfId="0" applyFont="1" applyFill="1" applyBorder="1" applyAlignment="1">
      <alignment horizontal="center" vertical="center" wrapText="1"/>
    </xf>
    <xf numFmtId="14" fontId="60"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3"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171" fontId="38"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9" fillId="3" borderId="0" xfId="0" applyFont="1" applyFill="1" applyBorder="1" applyAlignment="1">
      <alignment horizontal="center" vertical="center" wrapText="1"/>
    </xf>
    <xf numFmtId="0" fontId="61" fillId="3" borderId="0" xfId="0" applyFont="1" applyFill="1" applyBorder="1" applyAlignment="1">
      <alignment horizontal="left" vertical="center" wrapText="1"/>
    </xf>
    <xf numFmtId="0" fontId="38" fillId="3" borderId="0" xfId="0" applyFont="1" applyFill="1" applyBorder="1" applyAlignment="1">
      <alignment horizontal="center" vertical="center" wrapText="1"/>
    </xf>
    <xf numFmtId="0" fontId="0" fillId="0" borderId="0" xfId="0" applyAlignment="1">
      <alignment horizontal="center" vertical="center"/>
    </xf>
    <xf numFmtId="0" fontId="72" fillId="3" borderId="0" xfId="0" applyFont="1" applyFill="1"/>
    <xf numFmtId="0" fontId="81" fillId="0" borderId="0" xfId="0" applyFont="1" applyBorder="1" applyAlignment="1">
      <alignment horizontal="right" vertical="center" wrapText="1"/>
    </xf>
    <xf numFmtId="0" fontId="81" fillId="0" borderId="0" xfId="0" applyFont="1" applyFill="1" applyAlignment="1">
      <alignment horizontal="right" vertical="center" wrapText="1"/>
    </xf>
    <xf numFmtId="0" fontId="81" fillId="3" borderId="0" xfId="0" applyFont="1" applyFill="1" applyBorder="1" applyAlignment="1">
      <alignment horizontal="right" vertical="center" wrapText="1"/>
    </xf>
    <xf numFmtId="171" fontId="81" fillId="3" borderId="0" xfId="0" applyNumberFormat="1" applyFont="1" applyFill="1" applyAlignment="1">
      <alignment horizontal="center" vertical="center" wrapText="1"/>
    </xf>
    <xf numFmtId="0" fontId="81" fillId="0" borderId="0" xfId="0" applyFont="1"/>
    <xf numFmtId="0" fontId="66" fillId="4" borderId="4" xfId="0" applyFont="1" applyFill="1" applyBorder="1" applyAlignment="1">
      <alignment horizontal="center" vertical="center" wrapText="1"/>
    </xf>
    <xf numFmtId="0" fontId="64" fillId="6" borderId="20" xfId="1" applyFont="1" applyFill="1" applyBorder="1" applyAlignment="1">
      <alignment horizontal="center" vertical="center" wrapText="1"/>
    </xf>
    <xf numFmtId="49" fontId="41" fillId="0" borderId="0" xfId="0" applyNumberFormat="1" applyFont="1" applyFill="1" applyBorder="1" applyAlignment="1">
      <alignment horizontal="center" vertical="center" wrapText="1"/>
    </xf>
    <xf numFmtId="49" fontId="41" fillId="0" borderId="0" xfId="0" applyNumberFormat="1" applyFont="1" applyFill="1" applyAlignment="1">
      <alignment horizontal="center" wrapText="1"/>
    </xf>
    <xf numFmtId="49" fontId="41" fillId="0" borderId="0" xfId="0" applyNumberFormat="1" applyFont="1" applyFill="1" applyAlignment="1">
      <alignment horizontal="center" vertical="center" wrapText="1"/>
    </xf>
    <xf numFmtId="49" fontId="41" fillId="3" borderId="0" xfId="0" applyNumberFormat="1" applyFont="1" applyFill="1" applyAlignment="1">
      <alignment horizontal="center" vertical="center" wrapText="1"/>
    </xf>
    <xf numFmtId="49" fontId="0" fillId="0" borderId="0" xfId="0" applyNumberFormat="1"/>
    <xf numFmtId="0" fontId="13" fillId="0" borderId="0" xfId="0" applyFont="1" applyAlignment="1">
      <alignment wrapText="1"/>
    </xf>
    <xf numFmtId="0" fontId="13" fillId="3" borderId="0" xfId="0" applyFont="1" applyFill="1" applyAlignment="1">
      <alignment wrapText="1"/>
    </xf>
    <xf numFmtId="0" fontId="0" fillId="0" borderId="0" xfId="0" applyBorder="1"/>
    <xf numFmtId="0" fontId="47" fillId="0" borderId="0" xfId="0" applyFont="1" applyAlignment="1">
      <alignment wrapText="1"/>
    </xf>
    <xf numFmtId="0" fontId="47" fillId="0" borderId="0" xfId="0" applyFont="1" applyAlignment="1">
      <alignment horizontal="center" vertical="center" wrapText="1"/>
    </xf>
    <xf numFmtId="165" fontId="47" fillId="0" borderId="0" xfId="0" applyNumberFormat="1" applyFont="1" applyAlignment="1">
      <alignment wrapText="1"/>
    </xf>
    <xf numFmtId="0" fontId="47" fillId="3" borderId="0" xfId="0" applyFont="1" applyFill="1" applyAlignment="1">
      <alignment wrapText="1"/>
    </xf>
    <xf numFmtId="0" fontId="47" fillId="3" borderId="0" xfId="0" applyFont="1" applyFill="1" applyAlignment="1">
      <alignment horizontal="center" vertical="center" wrapText="1"/>
    </xf>
    <xf numFmtId="165" fontId="47" fillId="3" borderId="0" xfId="0" applyNumberFormat="1" applyFont="1" applyFill="1" applyAlignment="1">
      <alignment wrapText="1"/>
    </xf>
    <xf numFmtId="44" fontId="47" fillId="3" borderId="0" xfId="0" applyNumberFormat="1" applyFont="1" applyFill="1" applyAlignment="1">
      <alignment wrapText="1"/>
    </xf>
    <xf numFmtId="165" fontId="91" fillId="3" borderId="0" xfId="0" applyNumberFormat="1" applyFont="1" applyFill="1" applyAlignment="1">
      <alignment wrapText="1"/>
    </xf>
    <xf numFmtId="171" fontId="47" fillId="3" borderId="0" xfId="0" applyNumberFormat="1" applyFont="1" applyFill="1" applyAlignment="1">
      <alignment wrapText="1"/>
    </xf>
    <xf numFmtId="171" fontId="47" fillId="3" borderId="0" xfId="0" applyNumberFormat="1" applyFont="1" applyFill="1" applyAlignment="1">
      <alignment horizontal="center" vertical="center" wrapText="1"/>
    </xf>
    <xf numFmtId="165" fontId="47" fillId="3" borderId="0" xfId="0" applyNumberFormat="1" applyFont="1" applyFill="1" applyAlignment="1">
      <alignment horizontal="center" vertical="center" wrapText="1"/>
    </xf>
    <xf numFmtId="0" fontId="93" fillId="6" borderId="20" xfId="1" applyFont="1" applyFill="1" applyBorder="1" applyAlignment="1">
      <alignment horizontal="center" vertical="center" wrapText="1"/>
    </xf>
    <xf numFmtId="0" fontId="47" fillId="0" borderId="0" xfId="0" applyFont="1"/>
    <xf numFmtId="0" fontId="78" fillId="4" borderId="0" xfId="0" applyFont="1" applyFill="1" applyBorder="1" applyAlignment="1">
      <alignment horizontal="center" vertical="center" wrapText="1"/>
    </xf>
    <xf numFmtId="49" fontId="95" fillId="7" borderId="16" xfId="1" applyNumberFormat="1" applyFont="1" applyFill="1" applyBorder="1" applyAlignment="1">
      <alignment horizontal="center" vertical="center" wrapText="1"/>
    </xf>
    <xf numFmtId="0" fontId="95" fillId="7" borderId="16" xfId="1" applyFont="1" applyFill="1" applyBorder="1" applyAlignment="1">
      <alignment horizontal="center" vertical="center" wrapText="1"/>
    </xf>
    <xf numFmtId="0" fontId="96" fillId="7" borderId="16" xfId="1" applyFont="1" applyFill="1" applyBorder="1" applyAlignment="1">
      <alignment horizontal="center" vertical="center" wrapText="1"/>
    </xf>
    <xf numFmtId="0" fontId="98" fillId="3" borderId="0" xfId="0" applyFont="1" applyFill="1" applyAlignment="1">
      <alignment horizontal="center" vertical="center" wrapText="1"/>
    </xf>
    <xf numFmtId="0" fontId="76" fillId="7" borderId="2" xfId="0" applyFont="1" applyFill="1" applyBorder="1" applyAlignment="1">
      <alignment horizontal="center" vertical="center" wrapText="1"/>
    </xf>
    <xf numFmtId="0" fontId="76" fillId="7" borderId="18" xfId="0" applyFont="1" applyFill="1" applyBorder="1" applyAlignment="1">
      <alignment horizontal="center" vertical="center" wrapText="1"/>
    </xf>
    <xf numFmtId="0" fontId="76" fillId="7" borderId="5" xfId="0" applyFont="1" applyFill="1" applyBorder="1" applyAlignment="1">
      <alignment horizontal="center" vertical="center" wrapText="1"/>
    </xf>
    <xf numFmtId="0" fontId="76" fillId="7" borderId="2" xfId="0" applyFont="1" applyFill="1" applyBorder="1" applyAlignment="1">
      <alignment horizontal="left" vertical="center" wrapText="1"/>
    </xf>
    <xf numFmtId="0" fontId="76" fillId="7" borderId="14" xfId="0" applyFont="1" applyFill="1" applyBorder="1" applyAlignment="1">
      <alignment horizontal="center" vertical="center" wrapText="1"/>
    </xf>
    <xf numFmtId="0" fontId="76" fillId="7" borderId="18" xfId="0" applyFont="1" applyFill="1" applyBorder="1" applyAlignment="1">
      <alignment horizontal="left" vertical="center" wrapText="1"/>
    </xf>
    <xf numFmtId="0" fontId="76" fillId="7" borderId="2" xfId="0" applyFont="1" applyFill="1" applyBorder="1" applyAlignment="1">
      <alignment vertical="center" wrapText="1"/>
    </xf>
    <xf numFmtId="0" fontId="86" fillId="7" borderId="2" xfId="0" applyFont="1" applyFill="1" applyBorder="1" applyAlignment="1">
      <alignment horizontal="center" vertical="center" wrapText="1"/>
    </xf>
    <xf numFmtId="0" fontId="69" fillId="7" borderId="2" xfId="0" applyFont="1" applyFill="1" applyBorder="1" applyAlignment="1">
      <alignment horizontal="left" vertical="center" wrapText="1"/>
    </xf>
    <xf numFmtId="14" fontId="69" fillId="7" borderId="18" xfId="0" applyNumberFormat="1" applyFont="1" applyFill="1" applyBorder="1" applyAlignment="1">
      <alignment horizontal="center" vertical="center" wrapText="1"/>
    </xf>
    <xf numFmtId="0" fontId="39" fillId="0" borderId="2" xfId="0" applyFont="1" applyBorder="1" applyAlignment="1">
      <alignment horizontal="center" vertical="center" wrapText="1"/>
    </xf>
    <xf numFmtId="0" fontId="77" fillId="7" borderId="2" xfId="0" applyFont="1" applyFill="1" applyBorder="1" applyAlignment="1">
      <alignment horizontal="center" vertical="center" wrapText="1"/>
    </xf>
    <xf numFmtId="0" fontId="68" fillId="7" borderId="2" xfId="0" applyFont="1" applyFill="1" applyBorder="1" applyAlignment="1">
      <alignment horizontal="left" vertical="center" wrapText="1"/>
    </xf>
    <xf numFmtId="14" fontId="68" fillId="7" borderId="2" xfId="0" applyNumberFormat="1" applyFont="1" applyFill="1" applyBorder="1" applyAlignment="1">
      <alignment horizontal="center" vertical="center" wrapText="1"/>
    </xf>
    <xf numFmtId="0" fontId="68" fillId="7" borderId="2" xfId="0" applyFont="1" applyFill="1" applyBorder="1" applyAlignment="1">
      <alignment horizontal="center" vertical="center" wrapText="1"/>
    </xf>
    <xf numFmtId="15" fontId="68" fillId="7" borderId="2" xfId="0" applyNumberFormat="1" applyFont="1" applyFill="1" applyBorder="1" applyAlignment="1">
      <alignment horizontal="center" vertical="center" wrapText="1"/>
    </xf>
    <xf numFmtId="0" fontId="76" fillId="7" borderId="2" xfId="0" applyFont="1" applyFill="1" applyBorder="1" applyAlignment="1">
      <alignment horizontal="justify" vertical="center" wrapText="1"/>
    </xf>
    <xf numFmtId="14" fontId="68" fillId="7" borderId="2" xfId="0" applyNumberFormat="1" applyFont="1" applyFill="1" applyBorder="1" applyAlignment="1">
      <alignment horizontal="left" vertical="center" wrapText="1"/>
    </xf>
    <xf numFmtId="0" fontId="101" fillId="0" borderId="0" xfId="0" applyFont="1" applyFill="1"/>
    <xf numFmtId="0" fontId="101" fillId="4" borderId="0" xfId="0" applyFont="1" applyFill="1"/>
    <xf numFmtId="0" fontId="98" fillId="3" borderId="0" xfId="0" applyFont="1" applyFill="1" applyBorder="1" applyAlignment="1">
      <alignment horizontal="center" vertical="center" wrapText="1"/>
    </xf>
    <xf numFmtId="0" fontId="84" fillId="3" borderId="20" xfId="1" applyFont="1" applyFill="1" applyBorder="1" applyAlignment="1">
      <alignment horizontal="center" vertical="center" wrapText="1"/>
    </xf>
    <xf numFmtId="0" fontId="99" fillId="3" borderId="0" xfId="0" applyFont="1" applyFill="1" applyAlignment="1">
      <alignment horizontal="center" vertical="center"/>
    </xf>
    <xf numFmtId="0" fontId="77" fillId="7" borderId="2" xfId="0" applyFont="1" applyFill="1" applyBorder="1" applyAlignment="1">
      <alignment horizontal="center" vertical="center"/>
    </xf>
    <xf numFmtId="0" fontId="68" fillId="7" borderId="2" xfId="0" applyFont="1" applyFill="1" applyBorder="1" applyAlignment="1">
      <alignment horizontal="left" vertical="center"/>
    </xf>
    <xf numFmtId="14" fontId="68" fillId="7" borderId="2" xfId="0" applyNumberFormat="1" applyFont="1" applyFill="1" applyBorder="1" applyAlignment="1">
      <alignment horizontal="center" vertical="center"/>
    </xf>
    <xf numFmtId="0" fontId="77" fillId="9" borderId="2" xfId="0" applyFont="1" applyFill="1" applyBorder="1" applyAlignment="1">
      <alignment horizontal="center" vertical="center" wrapText="1"/>
    </xf>
    <xf numFmtId="0" fontId="68" fillId="9" borderId="2" xfId="0" applyFont="1" applyFill="1" applyBorder="1" applyAlignment="1">
      <alignment horizontal="left" vertical="center" wrapText="1"/>
    </xf>
    <xf numFmtId="0" fontId="68" fillId="9" borderId="2" xfId="0" applyFont="1" applyFill="1" applyBorder="1" applyAlignment="1">
      <alignment horizontal="center" vertical="center" wrapText="1"/>
    </xf>
    <xf numFmtId="15" fontId="68" fillId="9" borderId="2" xfId="0" applyNumberFormat="1" applyFont="1" applyFill="1" applyBorder="1" applyAlignment="1">
      <alignment horizontal="center" vertical="center" wrapText="1"/>
    </xf>
    <xf numFmtId="0" fontId="86" fillId="7" borderId="5" xfId="0" applyFont="1" applyFill="1" applyBorder="1" applyAlignment="1">
      <alignment horizontal="center" vertical="center" wrapText="1"/>
    </xf>
    <xf numFmtId="49" fontId="68" fillId="7" borderId="2" xfId="0" applyNumberFormat="1" applyFont="1" applyFill="1" applyBorder="1" applyAlignment="1">
      <alignment horizontal="center" vertical="center" wrapText="1"/>
    </xf>
    <xf numFmtId="49" fontId="76" fillId="7" borderId="2" xfId="0" applyNumberFormat="1" applyFont="1" applyFill="1" applyBorder="1" applyAlignment="1">
      <alignment horizontal="center" vertical="center" wrapText="1"/>
    </xf>
    <xf numFmtId="49" fontId="0" fillId="7" borderId="2" xfId="0" applyNumberFormat="1" applyFill="1" applyBorder="1"/>
    <xf numFmtId="0" fontId="0" fillId="0" borderId="0" xfId="0" applyAlignment="1"/>
    <xf numFmtId="0" fontId="43" fillId="7" borderId="2" xfId="0" applyFont="1" applyFill="1" applyBorder="1" applyAlignment="1">
      <alignment horizontal="center" vertical="center" wrapText="1"/>
    </xf>
    <xf numFmtId="0" fontId="76" fillId="4" borderId="0" xfId="0" applyFont="1" applyFill="1" applyBorder="1" applyAlignment="1">
      <alignment horizontal="center" vertical="center" wrapText="1"/>
    </xf>
    <xf numFmtId="41" fontId="81" fillId="0" borderId="0" xfId="185" applyFont="1" applyBorder="1" applyAlignment="1">
      <alignment horizontal="right" vertical="center" wrapText="1"/>
    </xf>
    <xf numFmtId="0" fontId="46" fillId="0" borderId="0" xfId="185" applyNumberFormat="1" applyFont="1" applyAlignment="1">
      <alignment horizontal="left" wrapText="1"/>
    </xf>
    <xf numFmtId="0" fontId="41" fillId="0" borderId="2" xfId="185" applyNumberFormat="1" applyFont="1" applyBorder="1" applyAlignment="1">
      <alignment horizontal="center" vertical="center" wrapText="1"/>
    </xf>
    <xf numFmtId="41" fontId="81" fillId="0" borderId="0" xfId="185" applyFont="1" applyFill="1" applyAlignment="1">
      <alignment horizontal="right" vertical="center" wrapText="1"/>
    </xf>
    <xf numFmtId="168" fontId="55" fillId="0" borderId="2" xfId="186" applyNumberFormat="1" applyFont="1" applyBorder="1" applyAlignment="1">
      <alignment horizontal="left" wrapText="1"/>
    </xf>
    <xf numFmtId="168" fontId="56" fillId="0" borderId="2" xfId="186" applyNumberFormat="1" applyFont="1" applyBorder="1" applyAlignment="1">
      <alignment wrapText="1"/>
    </xf>
    <xf numFmtId="168" fontId="55" fillId="3" borderId="2" xfId="186" applyNumberFormat="1" applyFont="1" applyFill="1" applyBorder="1" applyAlignment="1">
      <alignment horizontal="left" wrapText="1"/>
    </xf>
    <xf numFmtId="168" fontId="56" fillId="3" borderId="2" xfId="186" applyNumberFormat="1" applyFont="1" applyFill="1" applyBorder="1" applyAlignment="1">
      <alignment wrapText="1"/>
    </xf>
    <xf numFmtId="0" fontId="46" fillId="3" borderId="2" xfId="185" applyNumberFormat="1" applyFont="1" applyFill="1" applyBorder="1" applyAlignment="1">
      <alignment horizontal="left" wrapText="1"/>
    </xf>
    <xf numFmtId="41" fontId="81" fillId="3" borderId="0" xfId="185" applyFont="1" applyFill="1" applyBorder="1" applyAlignment="1">
      <alignment horizontal="right" vertical="center" wrapText="1"/>
    </xf>
    <xf numFmtId="0" fontId="46" fillId="3" borderId="0" xfId="185" applyNumberFormat="1" applyFont="1" applyFill="1" applyAlignment="1">
      <alignment horizontal="left" wrapText="1"/>
    </xf>
    <xf numFmtId="166" fontId="38" fillId="3" borderId="0" xfId="186" applyFont="1" applyFill="1" applyBorder="1" applyAlignment="1">
      <alignment horizontal="center" wrapText="1"/>
    </xf>
    <xf numFmtId="44" fontId="46" fillId="3" borderId="0" xfId="185" applyNumberFormat="1" applyFont="1" applyFill="1" applyAlignment="1">
      <alignment horizontal="left" wrapText="1"/>
    </xf>
    <xf numFmtId="166" fontId="38" fillId="3" borderId="0" xfId="186" applyFont="1" applyFill="1" applyBorder="1" applyAlignment="1">
      <alignment horizontal="center" vertical="center" wrapText="1"/>
    </xf>
    <xf numFmtId="165" fontId="82" fillId="3" borderId="0" xfId="187" applyFont="1" applyFill="1" applyAlignment="1">
      <alignment horizontal="right" vertical="center" wrapText="1"/>
    </xf>
    <xf numFmtId="165" fontId="62" fillId="3" borderId="0" xfId="187" applyFont="1" applyFill="1" applyAlignment="1">
      <alignment horizontal="right" vertical="center" wrapText="1"/>
    </xf>
    <xf numFmtId="165" fontId="92" fillId="3" borderId="0" xfId="187" applyFont="1" applyFill="1" applyAlignment="1">
      <alignment horizontal="right" vertical="center" wrapText="1"/>
    </xf>
    <xf numFmtId="165" fontId="63" fillId="3" borderId="0" xfId="187" applyFont="1" applyFill="1" applyAlignment="1">
      <alignment horizontal="right" vertical="center" wrapText="1"/>
    </xf>
    <xf numFmtId="164" fontId="96" fillId="7" borderId="16" xfId="188" applyFont="1" applyFill="1" applyBorder="1" applyAlignment="1">
      <alignment horizontal="center" vertical="center" wrapText="1"/>
    </xf>
    <xf numFmtId="0" fontId="83" fillId="0" borderId="2" xfId="0" applyFont="1" applyFill="1" applyBorder="1" applyAlignment="1">
      <alignment horizontal="center" vertical="center" wrapText="1"/>
    </xf>
    <xf numFmtId="0" fontId="76" fillId="0" borderId="18" xfId="0" applyFont="1" applyFill="1" applyBorder="1" applyAlignment="1">
      <alignment horizontal="center" vertical="center" wrapText="1"/>
    </xf>
    <xf numFmtId="0" fontId="76" fillId="0" borderId="14" xfId="0" applyFont="1" applyFill="1" applyBorder="1" applyAlignment="1">
      <alignment horizontal="center" vertical="center" wrapText="1"/>
    </xf>
    <xf numFmtId="0" fontId="76" fillId="0" borderId="18" xfId="0" applyFont="1" applyFill="1" applyBorder="1" applyAlignment="1">
      <alignment horizontal="left" vertical="center" wrapText="1"/>
    </xf>
    <xf numFmtId="170" fontId="84" fillId="0" borderId="18" xfId="185" applyNumberFormat="1" applyFont="1" applyFill="1" applyBorder="1" applyAlignment="1">
      <alignment horizontal="right" vertical="center" wrapText="1"/>
    </xf>
    <xf numFmtId="165" fontId="84" fillId="0" borderId="18" xfId="187" applyNumberFormat="1" applyFont="1" applyFill="1" applyBorder="1" applyAlignment="1">
      <alignment horizontal="center" vertical="center" wrapText="1"/>
    </xf>
    <xf numFmtId="0" fontId="77" fillId="0" borderId="2" xfId="0" applyFont="1" applyFill="1" applyBorder="1" applyAlignment="1">
      <alignment horizontal="center" vertical="center" wrapText="1"/>
    </xf>
    <xf numFmtId="0" fontId="67" fillId="0" borderId="2" xfId="0" applyFont="1" applyFill="1" applyBorder="1" applyAlignment="1">
      <alignment horizontal="center" vertical="center" wrapText="1"/>
    </xf>
    <xf numFmtId="14" fontId="68" fillId="0" borderId="2" xfId="0" applyNumberFormat="1" applyFont="1" applyFill="1" applyBorder="1" applyAlignment="1">
      <alignment horizontal="center" vertical="center" wrapText="1"/>
    </xf>
    <xf numFmtId="0" fontId="68" fillId="0" borderId="2" xfId="0" applyFont="1" applyFill="1" applyBorder="1" applyAlignment="1">
      <alignment horizontal="left" vertical="center" wrapText="1"/>
    </xf>
    <xf numFmtId="0" fontId="68" fillId="0" borderId="2" xfId="0" applyFont="1" applyFill="1" applyBorder="1" applyAlignment="1">
      <alignment horizontal="center" vertical="center" wrapText="1"/>
    </xf>
    <xf numFmtId="15" fontId="68" fillId="0" borderId="2" xfId="0" applyNumberFormat="1" applyFont="1" applyFill="1" applyBorder="1" applyAlignment="1">
      <alignment horizontal="center" vertical="center" wrapText="1"/>
    </xf>
    <xf numFmtId="0" fontId="70" fillId="0" borderId="2" xfId="0" applyFont="1" applyFill="1" applyBorder="1" applyAlignment="1">
      <alignment horizontal="center" vertical="center" wrapText="1"/>
    </xf>
    <xf numFmtId="0" fontId="83" fillId="0" borderId="17"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76" fillId="0" borderId="5" xfId="0" applyFont="1" applyFill="1" applyBorder="1" applyAlignment="1">
      <alignment horizontal="center" vertical="center" wrapText="1"/>
    </xf>
    <xf numFmtId="0" fontId="76" fillId="0" borderId="2" xfId="0" applyFont="1" applyFill="1" applyBorder="1" applyAlignment="1">
      <alignment horizontal="left" vertical="center" wrapText="1"/>
    </xf>
    <xf numFmtId="0" fontId="85" fillId="0" borderId="2" xfId="0" applyFont="1" applyFill="1" applyBorder="1" applyAlignment="1">
      <alignment horizontal="center" vertical="center" wrapText="1"/>
    </xf>
    <xf numFmtId="0" fontId="71" fillId="0" borderId="2" xfId="0" applyFont="1" applyFill="1" applyBorder="1" applyAlignment="1">
      <alignment horizontal="center" vertical="center" wrapText="1"/>
    </xf>
    <xf numFmtId="14" fontId="70" fillId="0" borderId="2" xfId="0" applyNumberFormat="1" applyFont="1" applyFill="1" applyBorder="1" applyAlignment="1">
      <alignment horizontal="center" vertical="center" wrapText="1"/>
    </xf>
    <xf numFmtId="0" fontId="70" fillId="0" borderId="2" xfId="0" applyFont="1" applyFill="1" applyBorder="1" applyAlignment="1">
      <alignment horizontal="left" vertical="center" wrapText="1"/>
    </xf>
    <xf numFmtId="15" fontId="70" fillId="0" borderId="2" xfId="0" applyNumberFormat="1" applyFont="1" applyFill="1" applyBorder="1" applyAlignment="1">
      <alignment horizontal="center" vertical="center" wrapText="1"/>
    </xf>
    <xf numFmtId="169" fontId="68" fillId="0" borderId="2" xfId="7" applyNumberFormat="1" applyFont="1" applyFill="1" applyBorder="1" applyAlignment="1">
      <alignment horizontal="center" vertical="center" wrapText="1"/>
    </xf>
    <xf numFmtId="14" fontId="69" fillId="0" borderId="18" xfId="0" applyNumberFormat="1" applyFont="1" applyFill="1" applyBorder="1" applyAlignment="1">
      <alignment horizontal="center" vertical="center" wrapText="1"/>
    </xf>
    <xf numFmtId="0" fontId="86" fillId="0" borderId="2" xfId="0" applyFont="1" applyFill="1" applyBorder="1" applyAlignment="1">
      <alignment horizontal="center" vertical="center" wrapText="1"/>
    </xf>
    <xf numFmtId="0" fontId="69" fillId="0" borderId="2" xfId="0" applyFont="1" applyFill="1" applyBorder="1" applyAlignment="1">
      <alignment horizontal="left" vertical="center" wrapText="1"/>
    </xf>
    <xf numFmtId="170" fontId="76" fillId="0" borderId="18" xfId="185" applyNumberFormat="1" applyFont="1" applyFill="1" applyBorder="1" applyAlignment="1">
      <alignment horizontal="left" vertical="center" wrapText="1"/>
    </xf>
    <xf numFmtId="0" fontId="97" fillId="0" borderId="2" xfId="0" applyFont="1" applyFill="1" applyBorder="1" applyAlignment="1">
      <alignment horizontal="center" vertical="center" wrapText="1"/>
    </xf>
    <xf numFmtId="0" fontId="97" fillId="0" borderId="18" xfId="0" applyFont="1" applyFill="1" applyBorder="1" applyAlignment="1">
      <alignment horizontal="center" vertical="center" wrapText="1"/>
    </xf>
    <xf numFmtId="0" fontId="97" fillId="0" borderId="5" xfId="0" applyFont="1" applyFill="1" applyBorder="1" applyAlignment="1">
      <alignment horizontal="center" vertical="center" wrapText="1"/>
    </xf>
    <xf numFmtId="0" fontId="97" fillId="0" borderId="2" xfId="0" applyFont="1" applyFill="1" applyBorder="1" applyAlignment="1">
      <alignment horizontal="left" vertical="center" wrapText="1"/>
    </xf>
    <xf numFmtId="0" fontId="97" fillId="0" borderId="14" xfId="0" applyFont="1" applyFill="1" applyBorder="1" applyAlignment="1">
      <alignment horizontal="center" vertical="center" wrapText="1"/>
    </xf>
    <xf numFmtId="170" fontId="102" fillId="0" borderId="18" xfId="185" applyNumberFormat="1" applyFont="1" applyFill="1" applyBorder="1" applyAlignment="1">
      <alignment horizontal="right" vertical="center" wrapText="1"/>
    </xf>
    <xf numFmtId="165" fontId="102" fillId="0" borderId="18" xfId="187" applyNumberFormat="1" applyFont="1" applyFill="1" applyBorder="1" applyAlignment="1">
      <alignment horizontal="center" vertical="center" wrapText="1"/>
    </xf>
    <xf numFmtId="0" fontId="97" fillId="0" borderId="18" xfId="0" applyFont="1" applyFill="1" applyBorder="1" applyAlignment="1">
      <alignment horizontal="left" vertical="center" wrapText="1"/>
    </xf>
    <xf numFmtId="169" fontId="70" fillId="0" borderId="2" xfId="7" applyNumberFormat="1" applyFont="1" applyFill="1" applyBorder="1" applyAlignment="1">
      <alignment horizontal="center" vertical="center" wrapText="1"/>
    </xf>
    <xf numFmtId="170" fontId="97" fillId="0" borderId="18" xfId="185" applyNumberFormat="1" applyFont="1" applyFill="1" applyBorder="1" applyAlignment="1">
      <alignment horizontal="left" vertical="center" wrapText="1"/>
    </xf>
    <xf numFmtId="0" fontId="0" fillId="0" borderId="2" xfId="0" applyFill="1" applyBorder="1" applyAlignment="1">
      <alignment wrapText="1"/>
    </xf>
    <xf numFmtId="0" fontId="68" fillId="0" borderId="2" xfId="7" applyNumberFormat="1" applyFont="1" applyFill="1" applyBorder="1" applyAlignment="1">
      <alignment horizontal="center" vertical="center" wrapText="1"/>
    </xf>
    <xf numFmtId="0" fontId="88" fillId="0" borderId="2" xfId="0" applyFont="1" applyFill="1" applyBorder="1" applyAlignment="1">
      <alignment horizontal="center" vertical="center" wrapText="1"/>
    </xf>
    <xf numFmtId="0" fontId="89" fillId="0" borderId="2" xfId="0" applyFont="1" applyFill="1" applyBorder="1" applyAlignment="1">
      <alignment horizontal="center" vertical="center" wrapText="1"/>
    </xf>
    <xf numFmtId="14" fontId="90" fillId="0" borderId="2" xfId="0" applyNumberFormat="1" applyFont="1" applyFill="1" applyBorder="1" applyAlignment="1">
      <alignment horizontal="center" vertical="center" wrapText="1"/>
    </xf>
    <xf numFmtId="0" fontId="90" fillId="0" borderId="2" xfId="0" applyFont="1" applyFill="1" applyBorder="1" applyAlignment="1">
      <alignment horizontal="left" vertical="center" wrapText="1"/>
    </xf>
    <xf numFmtId="0" fontId="90" fillId="0" borderId="2" xfId="0" applyFont="1" applyFill="1" applyBorder="1" applyAlignment="1">
      <alignment horizontal="center" vertical="center" wrapText="1"/>
    </xf>
    <xf numFmtId="15" fontId="90" fillId="0" borderId="2" xfId="0" applyNumberFormat="1" applyFont="1" applyFill="1" applyBorder="1" applyAlignment="1">
      <alignment horizontal="center" vertical="center" wrapText="1"/>
    </xf>
    <xf numFmtId="0" fontId="76" fillId="0" borderId="2" xfId="0" applyFont="1" applyFill="1" applyBorder="1" applyAlignment="1">
      <alignment vertical="center" wrapText="1"/>
    </xf>
    <xf numFmtId="169" fontId="68" fillId="0" borderId="2" xfId="117" applyNumberFormat="1" applyFont="1" applyFill="1" applyBorder="1" applyAlignment="1">
      <alignment horizontal="center" vertical="center" wrapText="1"/>
    </xf>
    <xf numFmtId="0" fontId="94" fillId="0" borderId="18" xfId="0" applyFont="1" applyFill="1" applyBorder="1" applyAlignment="1">
      <alignment horizontal="center" vertical="center" wrapText="1"/>
    </xf>
    <xf numFmtId="170" fontId="94" fillId="0" borderId="18" xfId="185" applyNumberFormat="1" applyFont="1" applyFill="1" applyBorder="1" applyAlignment="1">
      <alignment horizontal="left" vertical="center" wrapText="1"/>
    </xf>
    <xf numFmtId="0" fontId="0" fillId="0" borderId="2" xfId="0" applyFill="1" applyBorder="1"/>
    <xf numFmtId="0" fontId="103" fillId="0" borderId="2" xfId="0" applyFont="1" applyFill="1" applyBorder="1" applyAlignment="1">
      <alignment horizontal="center" vertical="center" wrapText="1"/>
    </xf>
    <xf numFmtId="0" fontId="104" fillId="0" borderId="2" xfId="0" applyFont="1" applyFill="1" applyBorder="1" applyAlignment="1">
      <alignment horizontal="left" vertical="center" wrapText="1"/>
    </xf>
    <xf numFmtId="49" fontId="0" fillId="0" borderId="2" xfId="0" applyNumberFormat="1" applyFill="1" applyBorder="1"/>
    <xf numFmtId="170" fontId="76" fillId="0" borderId="2" xfId="185" applyNumberFormat="1" applyFont="1" applyFill="1" applyBorder="1" applyAlignment="1">
      <alignment horizontal="left" vertical="center" wrapText="1"/>
    </xf>
    <xf numFmtId="0" fontId="105" fillId="0" borderId="18" xfId="0" applyFont="1" applyFill="1" applyBorder="1" applyAlignment="1">
      <alignment horizontal="center" vertical="center" wrapText="1"/>
    </xf>
    <xf numFmtId="170" fontId="105" fillId="0" borderId="18" xfId="185" applyNumberFormat="1" applyFont="1" applyFill="1" applyBorder="1" applyAlignment="1">
      <alignment horizontal="left" vertical="center" wrapText="1"/>
    </xf>
    <xf numFmtId="0" fontId="83" fillId="0" borderId="0" xfId="0" applyFont="1" applyFill="1" applyAlignment="1">
      <alignment horizontal="center" vertical="center" wrapText="1"/>
    </xf>
    <xf numFmtId="0" fontId="47" fillId="0" borderId="0" xfId="0" applyFont="1" applyFill="1"/>
    <xf numFmtId="0" fontId="76" fillId="0" borderId="0" xfId="0" applyFont="1" applyFill="1" applyBorder="1" applyAlignment="1">
      <alignment horizontal="center" vertical="center" wrapText="1"/>
    </xf>
    <xf numFmtId="0" fontId="106" fillId="0" borderId="2" xfId="0" applyFont="1" applyFill="1" applyBorder="1" applyAlignment="1">
      <alignment horizontal="center" vertical="center" wrapText="1"/>
    </xf>
    <xf numFmtId="14" fontId="69" fillId="0" borderId="2" xfId="0" applyNumberFormat="1" applyFont="1" applyFill="1" applyBorder="1" applyAlignment="1">
      <alignment horizontal="center" vertical="center" wrapText="1"/>
    </xf>
    <xf numFmtId="0" fontId="106" fillId="0" borderId="17" xfId="0" applyFont="1" applyFill="1" applyBorder="1" applyAlignment="1">
      <alignment horizontal="center" vertical="center" wrapText="1"/>
    </xf>
    <xf numFmtId="170" fontId="84" fillId="7" borderId="18" xfId="185" applyNumberFormat="1" applyFont="1" applyFill="1" applyBorder="1" applyAlignment="1">
      <alignment horizontal="right" vertical="center" wrapText="1"/>
    </xf>
    <xf numFmtId="165" fontId="84" fillId="7" borderId="18" xfId="187" applyNumberFormat="1" applyFont="1" applyFill="1" applyBorder="1" applyAlignment="1">
      <alignment horizontal="center" vertical="center" wrapText="1"/>
    </xf>
    <xf numFmtId="165" fontId="84" fillId="7" borderId="18" xfId="187" applyFont="1" applyFill="1" applyBorder="1" applyAlignment="1">
      <alignment horizontal="center" vertical="center" wrapText="1"/>
    </xf>
    <xf numFmtId="170" fontId="84" fillId="7" borderId="2" xfId="185" applyNumberFormat="1" applyFont="1" applyFill="1" applyBorder="1" applyAlignment="1">
      <alignment horizontal="right" vertical="center" wrapText="1"/>
    </xf>
    <xf numFmtId="0" fontId="68" fillId="7" borderId="2" xfId="0" applyFont="1" applyFill="1" applyBorder="1" applyAlignment="1">
      <alignment horizontal="center" vertical="center"/>
    </xf>
    <xf numFmtId="15" fontId="68" fillId="7" borderId="2" xfId="0" applyNumberFormat="1" applyFont="1" applyFill="1" applyBorder="1" applyAlignment="1">
      <alignment horizontal="center" vertical="center"/>
    </xf>
    <xf numFmtId="167" fontId="110" fillId="0" borderId="2" xfId="117" applyFont="1" applyFill="1" applyBorder="1" applyAlignment="1">
      <alignment horizontal="center" vertical="center" wrapText="1"/>
    </xf>
    <xf numFmtId="169" fontId="83" fillId="0" borderId="2" xfId="117" applyNumberFormat="1" applyFont="1" applyFill="1" applyBorder="1" applyAlignment="1">
      <alignment horizontal="center" vertical="center" wrapText="1"/>
    </xf>
    <xf numFmtId="167" fontId="111" fillId="0" borderId="2" xfId="117" applyFont="1" applyFill="1" applyBorder="1" applyAlignment="1">
      <alignment horizontal="center" vertical="center" wrapText="1"/>
    </xf>
    <xf numFmtId="169" fontId="106" fillId="0" borderId="2" xfId="117" applyNumberFormat="1" applyFont="1" applyFill="1" applyBorder="1" applyAlignment="1">
      <alignment horizontal="center" vertical="center" wrapText="1"/>
    </xf>
    <xf numFmtId="165" fontId="83" fillId="0" borderId="2" xfId="7" applyFont="1" applyFill="1" applyBorder="1" applyAlignment="1">
      <alignment horizontal="center" vertical="center" wrapText="1"/>
    </xf>
    <xf numFmtId="169" fontId="83" fillId="0" borderId="2" xfId="7" applyNumberFormat="1" applyFont="1" applyFill="1" applyBorder="1" applyAlignment="1">
      <alignment horizontal="center" vertical="center" wrapText="1"/>
    </xf>
    <xf numFmtId="167" fontId="110" fillId="7" borderId="2" xfId="117" applyFont="1" applyFill="1" applyBorder="1" applyAlignment="1">
      <alignment horizontal="center" vertical="center" wrapText="1"/>
    </xf>
    <xf numFmtId="169" fontId="83" fillId="7" borderId="2" xfId="117" applyNumberFormat="1" applyFont="1" applyFill="1" applyBorder="1" applyAlignment="1">
      <alignment horizontal="center" vertical="center" wrapText="1"/>
    </xf>
    <xf numFmtId="169" fontId="110" fillId="7" borderId="2" xfId="117" applyNumberFormat="1" applyFont="1" applyFill="1" applyBorder="1" applyAlignment="1">
      <alignment horizontal="center" vertical="center" wrapText="1"/>
    </xf>
    <xf numFmtId="167" fontId="110" fillId="7" borderId="2" xfId="117" applyFont="1" applyFill="1" applyBorder="1" applyAlignment="1">
      <alignment horizontal="center" vertical="center"/>
    </xf>
    <xf numFmtId="0" fontId="112" fillId="0" borderId="2" xfId="0" applyFont="1" applyFill="1" applyBorder="1" applyAlignment="1">
      <alignment wrapText="1"/>
    </xf>
    <xf numFmtId="167" fontId="113" fillId="0" borderId="2" xfId="117" applyFont="1" applyFill="1" applyBorder="1" applyAlignment="1">
      <alignment horizontal="center" vertical="center" wrapText="1"/>
    </xf>
    <xf numFmtId="169" fontId="109" fillId="0" borderId="2" xfId="117" applyNumberFormat="1" applyFont="1" applyFill="1" applyBorder="1" applyAlignment="1">
      <alignment horizontal="center" vertical="center" wrapText="1"/>
    </xf>
    <xf numFmtId="169" fontId="110" fillId="7" borderId="2" xfId="117" applyNumberFormat="1" applyFont="1" applyFill="1" applyBorder="1" applyAlignment="1">
      <alignment horizontal="center" vertical="center"/>
    </xf>
    <xf numFmtId="169" fontId="110" fillId="0" borderId="2" xfId="117" applyNumberFormat="1" applyFont="1" applyFill="1" applyBorder="1" applyAlignment="1">
      <alignment horizontal="center" vertical="center" wrapText="1"/>
    </xf>
    <xf numFmtId="0" fontId="112" fillId="0" borderId="2" xfId="0" applyFont="1" applyFill="1" applyBorder="1"/>
    <xf numFmtId="0" fontId="114" fillId="0" borderId="0" xfId="0" applyFont="1" applyFill="1"/>
    <xf numFmtId="0" fontId="112" fillId="0" borderId="0" xfId="0" applyFont="1" applyFill="1"/>
    <xf numFmtId="0" fontId="115" fillId="0" borderId="0" xfId="0" applyFont="1" applyFill="1"/>
    <xf numFmtId="170" fontId="76" fillId="7" borderId="18" xfId="185" applyNumberFormat="1" applyFont="1" applyFill="1" applyBorder="1" applyAlignment="1">
      <alignment horizontal="left" vertical="center" wrapText="1"/>
    </xf>
    <xf numFmtId="170" fontId="76" fillId="7" borderId="2" xfId="185" applyNumberFormat="1" applyFont="1" applyFill="1" applyBorder="1" applyAlignment="1">
      <alignment horizontal="left" vertical="center" wrapText="1"/>
    </xf>
    <xf numFmtId="0" fontId="69" fillId="7" borderId="18" xfId="0" applyFont="1" applyFill="1" applyBorder="1" applyAlignment="1">
      <alignment horizontal="center" vertical="center" wrapText="1"/>
    </xf>
    <xf numFmtId="167" fontId="110" fillId="9" borderId="2" xfId="117" applyFont="1" applyFill="1" applyBorder="1" applyAlignment="1">
      <alignment horizontal="center" vertical="center"/>
    </xf>
    <xf numFmtId="169" fontId="110" fillId="9" borderId="2" xfId="117" applyNumberFormat="1" applyFont="1" applyFill="1" applyBorder="1" applyAlignment="1">
      <alignment horizontal="center" vertical="center"/>
    </xf>
    <xf numFmtId="0" fontId="97" fillId="9" borderId="18" xfId="0" applyFont="1" applyFill="1" applyBorder="1" applyAlignment="1">
      <alignment horizontal="center" vertical="center" wrapText="1"/>
    </xf>
    <xf numFmtId="170" fontId="102" fillId="9" borderId="18" xfId="185" applyNumberFormat="1" applyFont="1" applyFill="1" applyBorder="1" applyAlignment="1">
      <alignment horizontal="right" vertical="center" wrapText="1"/>
    </xf>
    <xf numFmtId="165" fontId="102" fillId="9" borderId="18" xfId="187" applyNumberFormat="1" applyFont="1" applyFill="1" applyBorder="1" applyAlignment="1">
      <alignment horizontal="center" vertical="center" wrapText="1"/>
    </xf>
    <xf numFmtId="0" fontId="104" fillId="0" borderId="2" xfId="0" applyFont="1" applyFill="1" applyBorder="1" applyAlignment="1">
      <alignment horizontal="center" vertical="center" wrapText="1"/>
    </xf>
    <xf numFmtId="0" fontId="76" fillId="9" borderId="2" xfId="0" applyFont="1" applyFill="1" applyBorder="1" applyAlignment="1">
      <alignment horizontal="center" vertical="center" wrapText="1"/>
    </xf>
    <xf numFmtId="0" fontId="76" fillId="9" borderId="18" xfId="0" applyFont="1" applyFill="1" applyBorder="1" applyAlignment="1">
      <alignment horizontal="center" vertical="center" wrapText="1"/>
    </xf>
    <xf numFmtId="0" fontId="76" fillId="9" borderId="14" xfId="0" applyFont="1" applyFill="1" applyBorder="1" applyAlignment="1">
      <alignment horizontal="center" vertical="center" wrapText="1"/>
    </xf>
    <xf numFmtId="170" fontId="84" fillId="9" borderId="18" xfId="185" applyNumberFormat="1" applyFont="1" applyFill="1" applyBorder="1" applyAlignment="1">
      <alignment horizontal="right" vertical="center" wrapText="1"/>
    </xf>
    <xf numFmtId="165" fontId="84" fillId="9" borderId="18" xfId="187" applyNumberFormat="1" applyFont="1" applyFill="1" applyBorder="1" applyAlignment="1">
      <alignment horizontal="center" vertical="center" wrapText="1"/>
    </xf>
    <xf numFmtId="14" fontId="69" fillId="9" borderId="18" xfId="0" applyNumberFormat="1" applyFont="1" applyFill="1" applyBorder="1" applyAlignment="1">
      <alignment horizontal="center" vertical="center" wrapText="1"/>
    </xf>
    <xf numFmtId="0" fontId="86" fillId="9" borderId="2" xfId="0" applyFont="1" applyFill="1" applyBorder="1" applyAlignment="1">
      <alignment horizontal="center" vertical="center" wrapText="1"/>
    </xf>
    <xf numFmtId="0" fontId="69" fillId="9" borderId="2" xfId="0" applyFont="1" applyFill="1" applyBorder="1" applyAlignment="1">
      <alignment horizontal="left" vertical="center" wrapText="1"/>
    </xf>
    <xf numFmtId="0" fontId="76" fillId="9" borderId="18" xfId="0" applyFont="1" applyFill="1" applyBorder="1" applyAlignment="1">
      <alignment horizontal="left" vertical="center" wrapText="1"/>
    </xf>
    <xf numFmtId="167" fontId="110" fillId="9" borderId="2" xfId="117" applyFont="1" applyFill="1" applyBorder="1" applyAlignment="1">
      <alignment horizontal="center" vertical="center" wrapText="1"/>
    </xf>
    <xf numFmtId="169" fontId="83" fillId="9" borderId="2" xfId="117" applyNumberFormat="1" applyFont="1" applyFill="1" applyBorder="1" applyAlignment="1">
      <alignment horizontal="center" vertical="center" wrapText="1"/>
    </xf>
    <xf numFmtId="169" fontId="110" fillId="9" borderId="2" xfId="117" applyNumberFormat="1" applyFont="1" applyFill="1" applyBorder="1" applyAlignment="1">
      <alignment horizontal="center" vertical="center" wrapText="1"/>
    </xf>
    <xf numFmtId="0" fontId="108" fillId="7" borderId="2" xfId="0" applyFont="1" applyFill="1" applyBorder="1" applyAlignment="1">
      <alignment horizontal="center" vertical="center" wrapText="1"/>
    </xf>
    <xf numFmtId="0" fontId="108" fillId="7" borderId="2" xfId="0" applyFont="1" applyFill="1" applyBorder="1" applyAlignment="1">
      <alignment horizontal="left" vertical="center" wrapText="1"/>
    </xf>
    <xf numFmtId="165" fontId="84" fillId="7" borderId="2" xfId="187" applyNumberFormat="1" applyFont="1" applyFill="1" applyBorder="1" applyAlignment="1">
      <alignment horizontal="center" vertical="center" wrapText="1"/>
    </xf>
    <xf numFmtId="0" fontId="107" fillId="3" borderId="2" xfId="0" applyFont="1" applyFill="1" applyBorder="1" applyAlignment="1">
      <alignment horizontal="center" vertical="center" wrapText="1"/>
    </xf>
    <xf numFmtId="170" fontId="84" fillId="3" borderId="18" xfId="185" applyNumberFormat="1" applyFont="1" applyFill="1" applyBorder="1" applyAlignment="1">
      <alignment horizontal="right" vertical="center" wrapText="1"/>
    </xf>
    <xf numFmtId="165" fontId="84" fillId="3" borderId="18" xfId="187" applyNumberFormat="1" applyFont="1" applyFill="1" applyBorder="1" applyAlignment="1">
      <alignment horizontal="center" vertical="center" wrapText="1"/>
    </xf>
    <xf numFmtId="0" fontId="108" fillId="3" borderId="2" xfId="0" applyFont="1" applyFill="1" applyBorder="1" applyAlignment="1">
      <alignment horizontal="center" vertical="center" wrapText="1"/>
    </xf>
    <xf numFmtId="0" fontId="76" fillId="7" borderId="4" xfId="0" applyFont="1" applyFill="1" applyBorder="1" applyAlignment="1">
      <alignment horizontal="center" vertical="center" wrapText="1"/>
    </xf>
    <xf numFmtId="14" fontId="69" fillId="7" borderId="2" xfId="0" applyNumberFormat="1" applyFont="1" applyFill="1" applyBorder="1" applyAlignment="1">
      <alignment horizontal="center" vertical="center" wrapText="1"/>
    </xf>
    <xf numFmtId="0" fontId="69" fillId="7" borderId="2" xfId="0" applyFont="1" applyFill="1" applyBorder="1" applyAlignment="1">
      <alignment horizontal="center" vertical="center" wrapText="1"/>
    </xf>
    <xf numFmtId="0" fontId="76" fillId="3" borderId="18" xfId="0" applyFont="1" applyFill="1" applyBorder="1" applyAlignment="1">
      <alignment horizontal="center" vertical="center" wrapText="1"/>
    </xf>
    <xf numFmtId="0" fontId="76" fillId="3" borderId="14" xfId="0" applyFont="1" applyFill="1" applyBorder="1" applyAlignment="1">
      <alignment horizontal="center" vertical="center" wrapText="1"/>
    </xf>
    <xf numFmtId="0" fontId="76" fillId="3" borderId="18" xfId="0" applyFont="1" applyFill="1" applyBorder="1" applyAlignment="1">
      <alignment horizontal="left" vertical="center" wrapText="1"/>
    </xf>
    <xf numFmtId="14" fontId="76" fillId="3" borderId="18" xfId="0" applyNumberFormat="1" applyFont="1" applyFill="1" applyBorder="1" applyAlignment="1">
      <alignment horizontal="center" vertical="center" wrapText="1"/>
    </xf>
    <xf numFmtId="0" fontId="97" fillId="3" borderId="2" xfId="0" applyFont="1" applyFill="1" applyBorder="1" applyAlignment="1">
      <alignment horizontal="center" vertical="center" wrapText="1"/>
    </xf>
    <xf numFmtId="0" fontId="97" fillId="3" borderId="18" xfId="0" applyFont="1" applyFill="1" applyBorder="1" applyAlignment="1">
      <alignment horizontal="center" vertical="center" wrapText="1"/>
    </xf>
    <xf numFmtId="0" fontId="97" fillId="3" borderId="5" xfId="0" applyFont="1" applyFill="1" applyBorder="1" applyAlignment="1">
      <alignment horizontal="center" vertical="center" wrapText="1"/>
    </xf>
    <xf numFmtId="0" fontId="97" fillId="3" borderId="2" xfId="0" applyFont="1" applyFill="1" applyBorder="1" applyAlignment="1">
      <alignment horizontal="left" vertical="center" wrapText="1"/>
    </xf>
    <xf numFmtId="0" fontId="97" fillId="3" borderId="14" xfId="0" applyFont="1" applyFill="1" applyBorder="1" applyAlignment="1">
      <alignment horizontal="center" vertical="center" wrapText="1"/>
    </xf>
    <xf numFmtId="170" fontId="102" fillId="3" borderId="18" xfId="185" applyNumberFormat="1" applyFont="1" applyFill="1" applyBorder="1" applyAlignment="1">
      <alignment horizontal="right" vertical="center" wrapText="1"/>
    </xf>
    <xf numFmtId="165" fontId="102" fillId="3" borderId="18" xfId="187" applyNumberFormat="1" applyFont="1" applyFill="1" applyBorder="1" applyAlignment="1">
      <alignment horizontal="center" vertical="center" wrapText="1"/>
    </xf>
    <xf numFmtId="0" fontId="76" fillId="3" borderId="2" xfId="0" applyFont="1" applyFill="1" applyBorder="1" applyAlignment="1">
      <alignment horizontal="center" vertical="center" wrapText="1"/>
    </xf>
    <xf numFmtId="0" fontId="76" fillId="3" borderId="5" xfId="0" applyFont="1" applyFill="1" applyBorder="1" applyAlignment="1">
      <alignment horizontal="center" vertical="center" wrapText="1"/>
    </xf>
    <xf numFmtId="0" fontId="76" fillId="3" borderId="2" xfId="0" applyFont="1" applyFill="1" applyBorder="1" applyAlignment="1">
      <alignment horizontal="left" vertical="center" wrapText="1"/>
    </xf>
    <xf numFmtId="14" fontId="69" fillId="3" borderId="18" xfId="0" applyNumberFormat="1" applyFont="1" applyFill="1" applyBorder="1" applyAlignment="1">
      <alignment horizontal="center" vertical="center" wrapText="1"/>
    </xf>
    <xf numFmtId="0" fontId="86" fillId="3" borderId="2" xfId="0" applyFont="1" applyFill="1" applyBorder="1" applyAlignment="1">
      <alignment horizontal="center" vertical="center" wrapText="1"/>
    </xf>
    <xf numFmtId="0" fontId="69" fillId="3" borderId="2" xfId="0" applyFont="1" applyFill="1" applyBorder="1" applyAlignment="1">
      <alignment horizontal="left" vertical="center" wrapText="1"/>
    </xf>
    <xf numFmtId="0" fontId="97" fillId="9" borderId="2" xfId="0" applyFont="1" applyFill="1" applyBorder="1" applyAlignment="1">
      <alignment horizontal="center" vertical="center" wrapText="1"/>
    </xf>
    <xf numFmtId="0" fontId="97" fillId="9" borderId="5" xfId="0" applyFont="1" applyFill="1" applyBorder="1" applyAlignment="1">
      <alignment horizontal="center" vertical="center" wrapText="1"/>
    </xf>
    <xf numFmtId="0" fontId="97" fillId="9" borderId="2" xfId="0" applyFont="1" applyFill="1" applyBorder="1" applyAlignment="1">
      <alignment horizontal="left" vertical="center" wrapText="1"/>
    </xf>
    <xf numFmtId="0" fontId="97" fillId="9" borderId="14" xfId="0" applyFont="1" applyFill="1" applyBorder="1" applyAlignment="1">
      <alignment horizontal="center" vertical="center" wrapText="1"/>
    </xf>
    <xf numFmtId="170" fontId="97" fillId="9" borderId="18" xfId="185" applyNumberFormat="1" applyFont="1" applyFill="1" applyBorder="1" applyAlignment="1">
      <alignment horizontal="left" vertical="center" wrapText="1"/>
    </xf>
    <xf numFmtId="170" fontId="76" fillId="9" borderId="18" xfId="185" applyNumberFormat="1" applyFont="1" applyFill="1" applyBorder="1" applyAlignment="1">
      <alignment horizontal="left" vertical="center" wrapText="1"/>
    </xf>
    <xf numFmtId="0" fontId="103" fillId="3" borderId="2" xfId="0" applyFont="1" applyFill="1" applyBorder="1" applyAlignment="1">
      <alignment horizontal="center" vertical="center" wrapText="1"/>
    </xf>
    <xf numFmtId="0" fontId="104" fillId="3" borderId="2" xfId="0" applyFont="1" applyFill="1" applyBorder="1" applyAlignment="1">
      <alignment horizontal="left" vertical="center" wrapText="1"/>
    </xf>
    <xf numFmtId="0" fontId="97" fillId="3" borderId="18" xfId="0" applyFont="1" applyFill="1" applyBorder="1" applyAlignment="1">
      <alignment horizontal="left" vertical="center" wrapText="1"/>
    </xf>
    <xf numFmtId="170" fontId="97" fillId="3" borderId="18" xfId="185" applyNumberFormat="1" applyFont="1" applyFill="1" applyBorder="1" applyAlignment="1">
      <alignment horizontal="left" vertical="center" wrapText="1"/>
    </xf>
    <xf numFmtId="0" fontId="86" fillId="3" borderId="2" xfId="0" applyFont="1" applyFill="1" applyBorder="1" applyAlignment="1">
      <alignment horizontal="left" vertical="center" wrapText="1"/>
    </xf>
    <xf numFmtId="0" fontId="108" fillId="3" borderId="18" xfId="0" applyFont="1" applyFill="1" applyBorder="1" applyAlignment="1">
      <alignment horizontal="center" vertical="center" wrapText="1"/>
    </xf>
    <xf numFmtId="0" fontId="108" fillId="3" borderId="14" xfId="0" applyFont="1" applyFill="1" applyBorder="1" applyAlignment="1">
      <alignment horizontal="center" vertical="center" wrapText="1"/>
    </xf>
    <xf numFmtId="0" fontId="108" fillId="3" borderId="18" xfId="0" applyFont="1" applyFill="1" applyBorder="1" applyAlignment="1">
      <alignment horizontal="left" vertical="center" wrapText="1"/>
    </xf>
    <xf numFmtId="170" fontId="84" fillId="3" borderId="2" xfId="185" applyNumberFormat="1" applyFont="1" applyFill="1" applyBorder="1" applyAlignment="1">
      <alignment horizontal="right" vertical="center" wrapText="1"/>
    </xf>
    <xf numFmtId="0" fontId="69" fillId="3" borderId="18" xfId="0" applyFont="1" applyFill="1" applyBorder="1" applyAlignment="1">
      <alignment horizontal="center" vertical="center" wrapText="1"/>
    </xf>
    <xf numFmtId="0" fontId="69" fillId="3" borderId="2" xfId="0" applyFont="1" applyFill="1" applyBorder="1" applyAlignment="1">
      <alignment horizontal="center" vertical="center" wrapText="1"/>
    </xf>
    <xf numFmtId="14" fontId="69" fillId="3" borderId="2" xfId="0" applyNumberFormat="1" applyFont="1" applyFill="1" applyBorder="1" applyAlignment="1">
      <alignment horizontal="center" vertical="center" wrapText="1"/>
    </xf>
    <xf numFmtId="49" fontId="0" fillId="3" borderId="2" xfId="0" applyNumberFormat="1" applyFill="1" applyBorder="1"/>
    <xf numFmtId="170" fontId="76" fillId="3" borderId="2" xfId="185" applyNumberFormat="1" applyFont="1" applyFill="1" applyBorder="1" applyAlignment="1">
      <alignment horizontal="left" vertical="center" wrapText="1"/>
    </xf>
    <xf numFmtId="49" fontId="68" fillId="7" borderId="2" xfId="0" applyNumberFormat="1" applyFont="1" applyFill="1" applyBorder="1" applyAlignment="1">
      <alignment horizontal="center" vertical="center"/>
    </xf>
    <xf numFmtId="165" fontId="83" fillId="7" borderId="2" xfId="117" applyNumberFormat="1" applyFont="1" applyFill="1" applyBorder="1" applyAlignment="1">
      <alignment horizontal="center" vertical="center" wrapText="1"/>
    </xf>
    <xf numFmtId="0" fontId="76" fillId="7" borderId="17" xfId="0" applyFont="1" applyFill="1" applyBorder="1" applyAlignment="1">
      <alignment horizontal="center" vertical="center" wrapText="1"/>
    </xf>
    <xf numFmtId="14" fontId="69" fillId="7" borderId="17" xfId="0" applyNumberFormat="1" applyFont="1" applyFill="1" applyBorder="1" applyAlignment="1">
      <alignment horizontal="center" vertical="center" wrapText="1"/>
    </xf>
    <xf numFmtId="0" fontId="86" fillId="7" borderId="17" xfId="0" applyFont="1" applyFill="1" applyBorder="1" applyAlignment="1">
      <alignment horizontal="center" vertical="center" wrapText="1"/>
    </xf>
    <xf numFmtId="0" fontId="69" fillId="7" borderId="17" xfId="0" applyFont="1" applyFill="1" applyBorder="1" applyAlignment="1">
      <alignment horizontal="left" vertical="center" wrapText="1"/>
    </xf>
    <xf numFmtId="0" fontId="69" fillId="7" borderId="19" xfId="0" applyFont="1" applyFill="1" applyBorder="1" applyAlignment="1">
      <alignment horizontal="center" vertical="center" wrapText="1"/>
    </xf>
    <xf numFmtId="0" fontId="76" fillId="7" borderId="19" xfId="0" applyFont="1" applyFill="1" applyBorder="1" applyAlignment="1">
      <alignment horizontal="center" vertical="center" wrapText="1"/>
    </xf>
    <xf numFmtId="0" fontId="76" fillId="7" borderId="19" xfId="0" applyFont="1" applyFill="1" applyBorder="1" applyAlignment="1">
      <alignment horizontal="left" vertical="center" wrapText="1"/>
    </xf>
    <xf numFmtId="0" fontId="76" fillId="5" borderId="2" xfId="0" applyFont="1" applyFill="1" applyBorder="1" applyAlignment="1">
      <alignment horizontal="center" vertical="center" wrapText="1"/>
    </xf>
    <xf numFmtId="2" fontId="76" fillId="3" borderId="2" xfId="0" applyNumberFormat="1" applyFont="1" applyFill="1" applyBorder="1" applyAlignment="1">
      <alignment horizontal="center" vertical="center" wrapText="1"/>
    </xf>
    <xf numFmtId="0" fontId="76" fillId="5" borderId="18" xfId="0" applyFont="1" applyFill="1" applyBorder="1" applyAlignment="1">
      <alignment horizontal="center" vertical="center" wrapText="1"/>
    </xf>
    <xf numFmtId="0" fontId="76" fillId="5" borderId="5" xfId="0" applyFont="1" applyFill="1" applyBorder="1" applyAlignment="1">
      <alignment horizontal="center" vertical="center" wrapText="1"/>
    </xf>
    <xf numFmtId="0" fontId="76" fillId="5" borderId="2" xfId="0" applyFont="1" applyFill="1" applyBorder="1" applyAlignment="1">
      <alignment horizontal="left" vertical="center" wrapText="1"/>
    </xf>
    <xf numFmtId="0" fontId="76" fillId="5" borderId="14" xfId="0" applyFont="1" applyFill="1" applyBorder="1" applyAlignment="1">
      <alignment horizontal="center" vertical="center" wrapText="1"/>
    </xf>
    <xf numFmtId="170" fontId="84" fillId="5" borderId="18" xfId="185" applyNumberFormat="1" applyFont="1" applyFill="1" applyBorder="1" applyAlignment="1">
      <alignment horizontal="right" vertical="center" wrapText="1"/>
    </xf>
    <xf numFmtId="165" fontId="84" fillId="5" borderId="18" xfId="187" applyNumberFormat="1" applyFont="1" applyFill="1" applyBorder="1" applyAlignment="1">
      <alignment horizontal="center" vertical="center" wrapText="1"/>
    </xf>
    <xf numFmtId="0" fontId="76" fillId="5" borderId="18" xfId="0" applyFont="1" applyFill="1" applyBorder="1" applyAlignment="1">
      <alignment horizontal="left" vertical="center" wrapText="1"/>
    </xf>
    <xf numFmtId="0" fontId="97" fillId="5" borderId="2" xfId="0" applyFont="1" applyFill="1" applyBorder="1" applyAlignment="1">
      <alignment horizontal="center" vertical="center" wrapText="1"/>
    </xf>
    <xf numFmtId="0" fontId="97" fillId="5" borderId="18" xfId="0" applyFont="1" applyFill="1" applyBorder="1" applyAlignment="1">
      <alignment horizontal="center" vertical="center" wrapText="1"/>
    </xf>
    <xf numFmtId="0" fontId="97" fillId="5" borderId="5" xfId="0" applyFont="1" applyFill="1" applyBorder="1" applyAlignment="1">
      <alignment horizontal="center" vertical="center" wrapText="1"/>
    </xf>
    <xf numFmtId="0" fontId="97" fillId="5" borderId="2" xfId="0" applyFont="1" applyFill="1" applyBorder="1" applyAlignment="1">
      <alignment horizontal="left" vertical="center" wrapText="1"/>
    </xf>
    <xf numFmtId="0" fontId="97" fillId="5" borderId="14" xfId="0" applyFont="1" applyFill="1" applyBorder="1" applyAlignment="1">
      <alignment horizontal="center" vertical="center" wrapText="1"/>
    </xf>
    <xf numFmtId="170" fontId="102" fillId="5" borderId="18" xfId="185" applyNumberFormat="1" applyFont="1" applyFill="1" applyBorder="1" applyAlignment="1">
      <alignment horizontal="right" vertical="center" wrapText="1"/>
    </xf>
    <xf numFmtId="165" fontId="102" fillId="5" borderId="18" xfId="187" applyFont="1" applyFill="1" applyBorder="1" applyAlignment="1">
      <alignment horizontal="center" vertical="center" wrapText="1"/>
    </xf>
    <xf numFmtId="0" fontId="97" fillId="5" borderId="18" xfId="0" applyFont="1" applyFill="1" applyBorder="1" applyAlignment="1">
      <alignment horizontal="left" vertical="center" wrapText="1"/>
    </xf>
    <xf numFmtId="0" fontId="108" fillId="5" borderId="2" xfId="0" applyFont="1" applyFill="1" applyBorder="1" applyAlignment="1">
      <alignment horizontal="center" vertical="center" wrapText="1"/>
    </xf>
    <xf numFmtId="165" fontId="84" fillId="5" borderId="2" xfId="187" applyNumberFormat="1" applyFont="1" applyFill="1" applyBorder="1" applyAlignment="1">
      <alignment horizontal="center" vertical="center" wrapText="1"/>
    </xf>
    <xf numFmtId="49" fontId="72" fillId="5" borderId="2" xfId="0" applyNumberFormat="1" applyFont="1" applyFill="1" applyBorder="1"/>
    <xf numFmtId="170" fontId="102" fillId="5" borderId="2" xfId="185" applyNumberFormat="1" applyFont="1" applyFill="1" applyBorder="1" applyAlignment="1">
      <alignment horizontal="right" vertical="center" wrapText="1"/>
    </xf>
    <xf numFmtId="170" fontId="84" fillId="5" borderId="2" xfId="185" applyNumberFormat="1" applyFont="1" applyFill="1" applyBorder="1" applyAlignment="1">
      <alignment horizontal="right" vertical="center" wrapText="1"/>
    </xf>
    <xf numFmtId="0" fontId="108" fillId="7" borderId="14" xfId="0" applyFont="1" applyFill="1" applyBorder="1" applyAlignment="1">
      <alignment horizontal="center" vertical="center" wrapText="1"/>
    </xf>
    <xf numFmtId="0" fontId="87" fillId="0" borderId="0" xfId="0" applyFont="1" applyAlignment="1">
      <alignment horizontal="center" wrapText="1"/>
    </xf>
    <xf numFmtId="0" fontId="87" fillId="0" borderId="0" xfId="0" applyFont="1" applyAlignment="1">
      <alignment horizontal="center"/>
    </xf>
    <xf numFmtId="0" fontId="50" fillId="3" borderId="2" xfId="0" applyFont="1" applyFill="1" applyBorder="1" applyAlignment="1">
      <alignment horizontal="center" vertical="center" wrapText="1"/>
    </xf>
    <xf numFmtId="0" fontId="50" fillId="5" borderId="4" xfId="0" applyFont="1" applyFill="1" applyBorder="1" applyAlignment="1">
      <alignment horizontal="left" vertical="center" wrapText="1"/>
    </xf>
    <xf numFmtId="0" fontId="50" fillId="5" borderId="5" xfId="0" applyFont="1" applyFill="1" applyBorder="1" applyAlignment="1">
      <alignment horizontal="left" vertical="center" wrapText="1"/>
    </xf>
    <xf numFmtId="0" fontId="57" fillId="3" borderId="6" xfId="0" applyFont="1" applyFill="1" applyBorder="1" applyAlignment="1">
      <alignment horizontal="center" vertical="center" wrapText="1"/>
    </xf>
    <xf numFmtId="0" fontId="57" fillId="3" borderId="7" xfId="0" applyFont="1" applyFill="1" applyBorder="1" applyAlignment="1">
      <alignment horizontal="center" vertical="center" wrapText="1"/>
    </xf>
    <xf numFmtId="0" fontId="57" fillId="3" borderId="8" xfId="0" applyFont="1" applyFill="1" applyBorder="1" applyAlignment="1">
      <alignment horizontal="center" vertical="center" wrapText="1"/>
    </xf>
    <xf numFmtId="0" fontId="57" fillId="3" borderId="9" xfId="0" applyFont="1" applyFill="1" applyBorder="1" applyAlignment="1">
      <alignment horizontal="center" vertical="center" wrapText="1"/>
    </xf>
    <xf numFmtId="0" fontId="57" fillId="3" borderId="0" xfId="0" applyFont="1" applyFill="1" applyBorder="1" applyAlignment="1">
      <alignment horizontal="center" vertical="center" wrapText="1"/>
    </xf>
    <xf numFmtId="0" fontId="57" fillId="3" borderId="10" xfId="0" applyFont="1" applyFill="1" applyBorder="1" applyAlignment="1">
      <alignment horizontal="center" vertical="center" wrapText="1"/>
    </xf>
    <xf numFmtId="0" fontId="57" fillId="3" borderId="12" xfId="0" applyFont="1" applyFill="1" applyBorder="1" applyAlignment="1">
      <alignment horizontal="center" vertical="center" wrapText="1"/>
    </xf>
    <xf numFmtId="0" fontId="57" fillId="3" borderId="13" xfId="0" applyFont="1" applyFill="1" applyBorder="1" applyAlignment="1">
      <alignment horizontal="center" vertical="center" wrapText="1"/>
    </xf>
    <xf numFmtId="0" fontId="57" fillId="3" borderId="14" xfId="0" applyFont="1" applyFill="1" applyBorder="1" applyAlignment="1">
      <alignment horizontal="center" vertical="center" wrapText="1"/>
    </xf>
    <xf numFmtId="169" fontId="58" fillId="3" borderId="4" xfId="0" applyNumberFormat="1" applyFont="1" applyFill="1" applyBorder="1" applyAlignment="1">
      <alignment horizontal="right" vertical="center" wrapText="1"/>
    </xf>
    <xf numFmtId="169" fontId="58" fillId="3" borderId="5" xfId="0" applyNumberFormat="1" applyFont="1" applyFill="1" applyBorder="1" applyAlignment="1">
      <alignment horizontal="right" vertical="center" wrapText="1"/>
    </xf>
    <xf numFmtId="170" fontId="59" fillId="3" borderId="2" xfId="0" applyNumberFormat="1" applyFont="1" applyFill="1" applyBorder="1" applyAlignment="1">
      <alignment horizontal="right" vertical="center" wrapText="1"/>
    </xf>
    <xf numFmtId="166" fontId="59" fillId="3" borderId="2" xfId="186" applyFont="1" applyFill="1" applyBorder="1" applyAlignment="1">
      <alignment horizontal="right" vertical="center" wrapText="1"/>
    </xf>
    <xf numFmtId="14" fontId="58" fillId="5" borderId="4" xfId="0" applyNumberFormat="1" applyFont="1" applyFill="1" applyBorder="1" applyAlignment="1">
      <alignment horizontal="right" vertical="center" wrapText="1"/>
    </xf>
    <xf numFmtId="14" fontId="58" fillId="5" borderId="5" xfId="0" applyNumberFormat="1" applyFont="1" applyFill="1" applyBorder="1" applyAlignment="1">
      <alignment horizontal="right" vertical="center" wrapText="1"/>
    </xf>
    <xf numFmtId="0" fontId="49" fillId="3" borderId="15" xfId="0" applyFont="1" applyFill="1" applyBorder="1" applyAlignment="1">
      <alignment horizontal="left" vertical="center" wrapText="1"/>
    </xf>
    <xf numFmtId="166" fontId="38" fillId="3" borderId="0" xfId="186" applyFont="1" applyFill="1" applyBorder="1" applyAlignment="1">
      <alignment horizontal="center" wrapText="1"/>
    </xf>
    <xf numFmtId="166" fontId="38" fillId="3" borderId="0" xfId="186" applyFont="1" applyFill="1" applyBorder="1" applyAlignment="1">
      <alignment horizontal="center" vertical="center" wrapText="1"/>
    </xf>
    <xf numFmtId="0" fontId="39" fillId="0" borderId="0" xfId="0" applyFont="1" applyAlignment="1">
      <alignment horizontal="center" wrapText="1"/>
    </xf>
    <xf numFmtId="0" fontId="39" fillId="0" borderId="0" xfId="0" applyFont="1" applyAlignment="1">
      <alignment horizontal="center"/>
    </xf>
    <xf numFmtId="0" fontId="47" fillId="5" borderId="0" xfId="0" applyFont="1" applyFill="1" applyBorder="1" applyAlignment="1">
      <alignment horizontal="center" vertical="center" wrapText="1"/>
    </xf>
    <xf numFmtId="0" fontId="49" fillId="0" borderId="0" xfId="0" applyFont="1" applyBorder="1" applyAlignment="1">
      <alignment horizontal="left" vertical="center" wrapText="1"/>
    </xf>
    <xf numFmtId="0" fontId="50" fillId="0" borderId="2" xfId="0" applyFont="1" applyBorder="1" applyAlignment="1">
      <alignment horizontal="center" vertical="center" wrapText="1"/>
    </xf>
    <xf numFmtId="0" fontId="51" fillId="0" borderId="2" xfId="0" applyFont="1" applyFill="1" applyBorder="1" applyAlignment="1">
      <alignment horizontal="center" vertical="center" wrapText="1"/>
    </xf>
    <xf numFmtId="0" fontId="50" fillId="0" borderId="2" xfId="0" quotePrefix="1" applyFont="1" applyBorder="1" applyAlignment="1">
      <alignment horizontal="center" vertical="center" wrapText="1"/>
    </xf>
    <xf numFmtId="0" fontId="50" fillId="0" borderId="0" xfId="0" quotePrefix="1" applyFont="1" applyAlignment="1">
      <alignment horizontal="center" vertical="center" wrapText="1"/>
    </xf>
  </cellXfs>
  <cellStyles count="193">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3" xfId="159" xr:uid="{00000000-0005-0000-0000-000037000000}"/>
    <cellStyle name="Millares [0] 3" xfId="6" xr:uid="{00000000-0005-0000-0000-000038000000}"/>
    <cellStyle name="Millares [0] 3 2" xfId="15" xr:uid="{00000000-0005-0000-0000-000039000000}"/>
    <cellStyle name="Millares [0] 3 2 2" xfId="20" xr:uid="{00000000-0005-0000-0000-00003A000000}"/>
    <cellStyle name="Millares [0] 3 2 2 2" xfId="25" xr:uid="{00000000-0005-0000-0000-00003B000000}"/>
    <cellStyle name="Millares [0] 3 2 2 2 2" xfId="30" xr:uid="{00000000-0005-0000-0000-00003C000000}"/>
    <cellStyle name="Millares [0] 3 2 2 2 3" xfId="35" xr:uid="{00000000-0005-0000-0000-00003D000000}"/>
    <cellStyle name="Millares [0] 3 2 2 2 4" xfId="40" xr:uid="{00000000-0005-0000-0000-00003E000000}"/>
    <cellStyle name="Millares [0] 3 2 2 2 4 2" xfId="48" xr:uid="{00000000-0005-0000-0000-00003F000000}"/>
    <cellStyle name="Millares [0] 3 2 2 2 4 3" xfId="53" xr:uid="{00000000-0005-0000-0000-000040000000}"/>
    <cellStyle name="Millares [0] 3 2 2 2 4 3 2" xfId="58" xr:uid="{00000000-0005-0000-0000-000041000000}"/>
    <cellStyle name="Millares [0] 3 2 2 2 4 3 2 2" xfId="69" xr:uid="{00000000-0005-0000-0000-000042000000}"/>
    <cellStyle name="Millares [0] 3 2 2 2 4 3 3" xfId="74" xr:uid="{00000000-0005-0000-0000-000043000000}"/>
    <cellStyle name="Millares [0] 3 2 2 2 4 3 4" xfId="82" xr:uid="{00000000-0005-0000-0000-000044000000}"/>
    <cellStyle name="Millares [0] 3 2 2 2 4 3 4 2" xfId="95" xr:uid="{00000000-0005-0000-0000-000045000000}"/>
    <cellStyle name="Millares [0] 3 2 2 2 4 3 4 2 2" xfId="103" xr:uid="{00000000-0005-0000-0000-000046000000}"/>
    <cellStyle name="Millares [0] 3 2 2 2 4 3 4 2 2 2" xfId="116" xr:uid="{00000000-0005-0000-0000-000047000000}"/>
    <cellStyle name="Millares [0] 3 2 2 2 4 3 4 2 2 2 2" xfId="121" xr:uid="{00000000-0005-0000-0000-000048000000}"/>
    <cellStyle name="Millares [0] 3 2 2 2 4 3 4 2 2 2 2 2" xfId="125" xr:uid="{00000000-0005-0000-0000-000049000000}"/>
    <cellStyle name="Millares [0] 3 2 2 2 4 3 4 2 2 2 2 2 2" xfId="131" xr:uid="{00000000-0005-0000-0000-00004A000000}"/>
    <cellStyle name="Millares [0] 3 2 2 2 4 3 4 2 2 2 2 2 2 2" xfId="136" xr:uid="{00000000-0005-0000-0000-00004B000000}"/>
    <cellStyle name="Millares [0] 3 2 2 2 4 3 4 2 2 2 2 2 2 2 2" xfId="140" xr:uid="{00000000-0005-0000-0000-00004C000000}"/>
    <cellStyle name="Millares [0] 3 2 2 2 4 3 4 2 2 2 2 2 2 2 2 2" xfId="147" xr:uid="{00000000-0005-0000-0000-00004D000000}"/>
    <cellStyle name="Millares [0] 3 2 2 2 4 3 4 2 2 2 2 2 2 2 2 2 2" xfId="167" xr:uid="{00000000-0005-0000-0000-00004E000000}"/>
    <cellStyle name="Millares [0] 3 2 2 2 4 3 4 2 2 2 2 2 2 2 2 2 2 2" xfId="177" xr:uid="{00000000-0005-0000-0000-00004F000000}"/>
    <cellStyle name="Millares [0] 3 2 2 2 4 3 4 2 2 2 2 2 2 2 2 2 2 2 2" xfId="188" xr:uid="{00000000-0005-0000-0000-000050000000}"/>
    <cellStyle name="Millares [0] 4" xfId="132" xr:uid="{00000000-0005-0000-0000-000051000000}"/>
    <cellStyle name="Millares 2" xfId="152" xr:uid="{00000000-0005-0000-0000-000052000000}"/>
    <cellStyle name="Moneda" xfId="117" builtinId="4"/>
    <cellStyle name="Moneda [0] 2" xfId="44" xr:uid="{00000000-0005-0000-0000-000054000000}"/>
    <cellStyle name="Moneda [0] 2 2" xfId="4" xr:uid="{00000000-0005-0000-0000-000055000000}"/>
    <cellStyle name="Moneda [0] 2 2 2" xfId="13" xr:uid="{00000000-0005-0000-0000-000056000000}"/>
    <cellStyle name="Moneda [0] 2 2 2 2" xfId="18" xr:uid="{00000000-0005-0000-0000-000057000000}"/>
    <cellStyle name="Moneda [0] 2 2 2 2 2" xfId="23" xr:uid="{00000000-0005-0000-0000-000058000000}"/>
    <cellStyle name="Moneda [0] 2 2 2 2 2 2" xfId="28" xr:uid="{00000000-0005-0000-0000-000059000000}"/>
    <cellStyle name="Moneda [0] 2 2 2 2 2 3" xfId="33" xr:uid="{00000000-0005-0000-0000-00005A000000}"/>
    <cellStyle name="Moneda [0] 2 2 2 2 2 4" xfId="38" xr:uid="{00000000-0005-0000-0000-00005B000000}"/>
    <cellStyle name="Moneda [0] 2 2 2 2 2 4 2" xfId="46" xr:uid="{00000000-0005-0000-0000-00005C000000}"/>
    <cellStyle name="Moneda [0] 2 2 2 2 2 4 3" xfId="51" xr:uid="{00000000-0005-0000-0000-00005D000000}"/>
    <cellStyle name="Moneda [0] 2 2 2 2 2 4 3 2" xfId="56" xr:uid="{00000000-0005-0000-0000-00005E000000}"/>
    <cellStyle name="Moneda [0] 2 2 2 2 2 4 3 2 2" xfId="70" xr:uid="{00000000-0005-0000-0000-00005F000000}"/>
    <cellStyle name="Moneda [0] 2 2 2 2 2 4 3 3" xfId="72" xr:uid="{00000000-0005-0000-0000-000060000000}"/>
    <cellStyle name="Moneda [0] 2 2 2 2 2 4 3 4" xfId="80" xr:uid="{00000000-0005-0000-0000-000061000000}"/>
    <cellStyle name="Moneda [0] 2 2 2 2 2 4 3 4 2" xfId="93" xr:uid="{00000000-0005-0000-0000-000062000000}"/>
    <cellStyle name="Moneda [0] 2 2 2 2 2 4 3 4 2 2" xfId="101" xr:uid="{00000000-0005-0000-0000-000063000000}"/>
    <cellStyle name="Moneda [0] 2 2 2 2 2 4 3 4 2 2 2" xfId="114" xr:uid="{00000000-0005-0000-0000-000064000000}"/>
    <cellStyle name="Moneda [0] 2 2 2 2 2 4 3 4 2 2 2 2" xfId="119" xr:uid="{00000000-0005-0000-0000-000065000000}"/>
    <cellStyle name="Moneda [0] 2 2 2 2 2 4 3 4 2 2 2 2 2" xfId="123" xr:uid="{00000000-0005-0000-0000-000066000000}"/>
    <cellStyle name="Moneda [0] 2 2 2 2 2 4 3 4 2 2 2 2 2 2" xfId="129" xr:uid="{00000000-0005-0000-0000-000067000000}"/>
    <cellStyle name="Moneda [0] 2 2 2 2 2 4 3 4 2 2 2 2 2 2 2" xfId="134" xr:uid="{00000000-0005-0000-0000-000068000000}"/>
    <cellStyle name="Moneda [0] 2 2 2 2 2 4 3 4 2 2 2 2 2 2 2 2" xfId="138" xr:uid="{00000000-0005-0000-0000-000069000000}"/>
    <cellStyle name="Moneda [0] 2 2 2 2 2 4 3 4 2 2 2 2 2 2 2 2 2" xfId="148" xr:uid="{00000000-0005-0000-0000-00006A000000}"/>
    <cellStyle name="Moneda [0] 2 2 2 2 2 4 3 4 2 2 2 2 2 2 2 2 2 2" xfId="165" xr:uid="{00000000-0005-0000-0000-00006B000000}"/>
    <cellStyle name="Moneda [0] 2 2 2 2 2 4 3 4 2 2 2 2 2 2 2 2 2 2 2" xfId="175" xr:uid="{00000000-0005-0000-0000-00006C000000}"/>
    <cellStyle name="Moneda [0] 2 2 2 2 2 4 3 4 2 2 2 2 2 2 2 2 2 2 2 2" xfId="186" xr:uid="{00000000-0005-0000-0000-00006D000000}"/>
    <cellStyle name="Moneda [0] 2 2 3" xfId="88" xr:uid="{00000000-0005-0000-0000-00006E000000}"/>
    <cellStyle name="Moneda [0] 2 2 3 2" xfId="108" xr:uid="{00000000-0005-0000-0000-00006F000000}"/>
    <cellStyle name="Moneda [0] 2 2 3 2 2" xfId="141" xr:uid="{00000000-0005-0000-0000-000070000000}"/>
    <cellStyle name="Moneda [0] 2 2 3 2 2 2" xfId="153" xr:uid="{00000000-0005-0000-0000-000071000000}"/>
    <cellStyle name="Moneda [0] 2 2 3 2 2 3" xfId="178" xr:uid="{00000000-0005-0000-0000-000072000000}"/>
    <cellStyle name="Moneda [0] 2 2 3 2 2 3 2" xfId="189" xr:uid="{1E632678-AC9F-4662-8F45-32942C57E23A}"/>
    <cellStyle name="Moneda [0] 2 3" xfId="112" xr:uid="{00000000-0005-0000-0000-000073000000}"/>
    <cellStyle name="Moneda [0] 3" xfId="184" xr:uid="{00000000-0005-0000-0000-000074000000}"/>
    <cellStyle name="Moneda 2" xfId="7" xr:uid="{00000000-0005-0000-0000-000075000000}"/>
    <cellStyle name="Moneda 2 2" xfId="5" xr:uid="{00000000-0005-0000-0000-000076000000}"/>
    <cellStyle name="Moneda 2 2 2" xfId="14" xr:uid="{00000000-0005-0000-0000-000077000000}"/>
    <cellStyle name="Moneda 2 2 2 2" xfId="19" xr:uid="{00000000-0005-0000-0000-000078000000}"/>
    <cellStyle name="Moneda 2 2 2 2 2" xfId="24" xr:uid="{00000000-0005-0000-0000-000079000000}"/>
    <cellStyle name="Moneda 2 2 2 2 2 2" xfId="29" xr:uid="{00000000-0005-0000-0000-00007A000000}"/>
    <cellStyle name="Moneda 2 2 2 2 2 3" xfId="34" xr:uid="{00000000-0005-0000-0000-00007B000000}"/>
    <cellStyle name="Moneda 2 2 2 2 2 4" xfId="39" xr:uid="{00000000-0005-0000-0000-00007C000000}"/>
    <cellStyle name="Moneda 2 2 2 2 2 4 2" xfId="47" xr:uid="{00000000-0005-0000-0000-00007D000000}"/>
    <cellStyle name="Moneda 2 2 2 2 2 4 2 2" xfId="62" xr:uid="{00000000-0005-0000-0000-00007E000000}"/>
    <cellStyle name="Moneda 2 2 2 2 2 4 2 2 2" xfId="65" xr:uid="{00000000-0005-0000-0000-00007F000000}"/>
    <cellStyle name="Moneda 2 2 2 2 2 4 2 3" xfId="78" xr:uid="{00000000-0005-0000-0000-000080000000}"/>
    <cellStyle name="Moneda 2 2 2 2 2 4 2 4" xfId="86" xr:uid="{00000000-0005-0000-0000-000081000000}"/>
    <cellStyle name="Moneda 2 2 2 2 2 4 2 4 2" xfId="99" xr:uid="{00000000-0005-0000-0000-000082000000}"/>
    <cellStyle name="Moneda 2 2 2 2 2 4 2 4 2 2" xfId="107" xr:uid="{00000000-0005-0000-0000-000083000000}"/>
    <cellStyle name="Moneda 2 2 2 2 2 4 3" xfId="52" xr:uid="{00000000-0005-0000-0000-000084000000}"/>
    <cellStyle name="Moneda 2 2 2 2 2 4 3 2" xfId="57" xr:uid="{00000000-0005-0000-0000-000085000000}"/>
    <cellStyle name="Moneda 2 2 2 2 2 4 3 2 2" xfId="63" xr:uid="{00000000-0005-0000-0000-000086000000}"/>
    <cellStyle name="Moneda 2 2 2 2 2 4 3 3" xfId="73" xr:uid="{00000000-0005-0000-0000-000087000000}"/>
    <cellStyle name="Moneda 2 2 2 2 2 4 3 4" xfId="81" xr:uid="{00000000-0005-0000-0000-000088000000}"/>
    <cellStyle name="Moneda 2 2 2 2 2 4 3 4 2" xfId="94" xr:uid="{00000000-0005-0000-0000-000089000000}"/>
    <cellStyle name="Moneda 2 2 2 2 2 4 3 4 2 2" xfId="102" xr:uid="{00000000-0005-0000-0000-00008A000000}"/>
    <cellStyle name="Moneda 2 2 2 2 2 4 3 4 2 2 2" xfId="115" xr:uid="{00000000-0005-0000-0000-00008B000000}"/>
    <cellStyle name="Moneda 2 2 2 2 2 4 3 4 2 2 2 2" xfId="120" xr:uid="{00000000-0005-0000-0000-00008C000000}"/>
    <cellStyle name="Moneda 2 2 2 2 2 4 3 4 2 2 2 2 2" xfId="124" xr:uid="{00000000-0005-0000-0000-00008D000000}"/>
    <cellStyle name="Moneda 2 2 2 2 2 4 3 4 2 2 2 2 2 2" xfId="130" xr:uid="{00000000-0005-0000-0000-00008E000000}"/>
    <cellStyle name="Moneda 2 2 2 2 2 4 3 4 2 2 2 2 2 2 2" xfId="135" xr:uid="{00000000-0005-0000-0000-00008F000000}"/>
    <cellStyle name="Moneda 2 2 2 2 2 4 3 4 2 2 2 2 2 2 2 2" xfId="139" xr:uid="{00000000-0005-0000-0000-000090000000}"/>
    <cellStyle name="Moneda 2 2 2 2 2 4 3 4 2 2 2 2 2 2 2 2 2" xfId="145" xr:uid="{00000000-0005-0000-0000-000091000000}"/>
    <cellStyle name="Moneda 2 2 2 2 2 4 3 4 2 2 2 2 2 2 2 2 2 2" xfId="158" xr:uid="{00000000-0005-0000-0000-000092000000}"/>
    <cellStyle name="Moneda 2 2 2 2 2 4 3 4 2 2 2 2 2 2 2 2 2 3" xfId="166" xr:uid="{00000000-0005-0000-0000-000093000000}"/>
    <cellStyle name="Moneda 2 2 2 2 2 4 3 4 2 2 2 2 2 2 2 2 2 3 2" xfId="176" xr:uid="{00000000-0005-0000-0000-000094000000}"/>
    <cellStyle name="Moneda 2 2 2 2 2 4 3 4 2 2 2 2 2 2 2 2 2 3 2 2" xfId="187" xr:uid="{00000000-0005-0000-0000-000095000000}"/>
    <cellStyle name="Moneda 2 2 2 2 2 4 3 4 2 3" xfId="160" xr:uid="{00000000-0005-0000-0000-000096000000}"/>
    <cellStyle name="Moneda 2 2 3" xfId="91" xr:uid="{00000000-0005-0000-0000-000097000000}"/>
    <cellStyle name="Moneda 2 2 3 2" xfId="111" xr:uid="{00000000-0005-0000-0000-000098000000}"/>
    <cellStyle name="Moneda 2 2 3 2 2" xfId="144" xr:uid="{00000000-0005-0000-0000-000099000000}"/>
    <cellStyle name="Moneda 2 2 3 2 2 2" xfId="156" xr:uid="{00000000-0005-0000-0000-00009A000000}"/>
    <cellStyle name="Moneda 2 2 3 2 2 3" xfId="181" xr:uid="{00000000-0005-0000-0000-00009B000000}"/>
    <cellStyle name="Moneda 2 2 3 2 2 3 2" xfId="192" xr:uid="{3A1C1569-4A75-4B31-AA47-EE58BD8F8370}"/>
    <cellStyle name="Moneda 3" xfId="127" xr:uid="{00000000-0005-0000-0000-00009C000000}"/>
    <cellStyle name="Moneda 4" xfId="150" xr:uid="{00000000-0005-0000-0000-00009D000000}"/>
    <cellStyle name="Moneda 5" xfId="170" xr:uid="{00000000-0005-0000-0000-00009E000000}"/>
    <cellStyle name="Moneda 5 2" xfId="173" xr:uid="{00000000-0005-0000-0000-00009F000000}"/>
    <cellStyle name="Moneda 6" xfId="183" xr:uid="{00000000-0005-0000-0000-0000A0000000}"/>
    <cellStyle name="Nivel 1,2.3,5,6,9" xfId="161" xr:uid="{00000000-0005-0000-0000-0000A1000000}"/>
    <cellStyle name="Nivel 4" xfId="162" xr:uid="{00000000-0005-0000-0000-0000A2000000}"/>
    <cellStyle name="Nivel 7" xfId="163" xr:uid="{00000000-0005-0000-0000-0000A3000000}"/>
    <cellStyle name="Normal" xfId="0" builtinId="0"/>
    <cellStyle name="Normal 2" xfId="9" xr:uid="{00000000-0005-0000-0000-0000A5000000}"/>
    <cellStyle name="Normal 3" xfId="10" xr:uid="{00000000-0005-0000-0000-0000A6000000}"/>
    <cellStyle name="Normal 3 2" xfId="87" xr:uid="{00000000-0005-0000-0000-0000A7000000}"/>
    <cellStyle name="Normal 3 3" xfId="90" xr:uid="{00000000-0005-0000-0000-0000A8000000}"/>
    <cellStyle name="Normal 3 3 2" xfId="109" xr:uid="{00000000-0005-0000-0000-0000A9000000}"/>
    <cellStyle name="Normal 3 3 2 2" xfId="142" xr:uid="{00000000-0005-0000-0000-0000AA000000}"/>
    <cellStyle name="Normal 3 3 2 2 2" xfId="154" xr:uid="{00000000-0005-0000-0000-0000AB000000}"/>
    <cellStyle name="Normal 3 3 2 2 3" xfId="179" xr:uid="{00000000-0005-0000-0000-0000AC000000}"/>
    <cellStyle name="Normal 3 3 2 2 3 2" xfId="190" xr:uid="{B8A114E8-7197-4F28-A784-248955D54659}"/>
    <cellStyle name="Normal 4" xfId="42" xr:uid="{00000000-0005-0000-0000-0000AD000000}"/>
    <cellStyle name="Normal 4 2" xfId="169" xr:uid="{00000000-0005-0000-0000-0000AE000000}"/>
    <cellStyle name="Normal 4 2 2" xfId="172" xr:uid="{00000000-0005-0000-0000-0000AF000000}"/>
    <cellStyle name="Normal 5" xfId="126" xr:uid="{00000000-0005-0000-0000-0000B0000000}"/>
    <cellStyle name="Normal 6" xfId="149" xr:uid="{00000000-0005-0000-0000-0000B1000000}"/>
    <cellStyle name="Normal 7" xfId="151" xr:uid="{00000000-0005-0000-0000-0000B2000000}"/>
    <cellStyle name="Normal 8" xfId="168" xr:uid="{00000000-0005-0000-0000-0000B3000000}"/>
    <cellStyle name="Normal 8 2" xfId="171" xr:uid="{00000000-0005-0000-0000-0000B4000000}"/>
    <cellStyle name="Normal 9" xfId="182" xr:uid="{00000000-0005-0000-0000-0000B5000000}"/>
    <cellStyle name="Porcentaje 2" xfId="11" xr:uid="{00000000-0005-0000-0000-0000B8000000}"/>
    <cellStyle name="Porcentaje 2 2" xfId="89" xr:uid="{00000000-0005-0000-0000-0000B9000000}"/>
    <cellStyle name="Porcentaje 2 2 2" xfId="110" xr:uid="{00000000-0005-0000-0000-0000BA000000}"/>
    <cellStyle name="Porcentaje 2 2 2 2" xfId="143" xr:uid="{00000000-0005-0000-0000-0000BB000000}"/>
    <cellStyle name="Porcentaje 2 2 2 2 2" xfId="155" xr:uid="{00000000-0005-0000-0000-0000BC000000}"/>
    <cellStyle name="Porcentaje 2 2 2 2 3" xfId="180" xr:uid="{00000000-0005-0000-0000-0000BD000000}"/>
    <cellStyle name="Porcentaje 2 2 2 2 3 2" xfId="191" xr:uid="{E4F90838-C64A-4C22-AD44-82CFCF3A4A07}"/>
    <cellStyle name="Porcentaje 3" xfId="43" xr:uid="{00000000-0005-0000-0000-0000BE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62"/>
  <sheetViews>
    <sheetView tabSelected="1" zoomScale="25" zoomScaleNormal="25" zoomScaleSheetLayoutView="14" zoomScalePageLayoutView="24" workbookViewId="0">
      <selection activeCell="E21" sqref="E21"/>
    </sheetView>
  </sheetViews>
  <sheetFormatPr baseColWidth="10" defaultRowHeight="272.45" customHeight="1" x14ac:dyDescent="0.7"/>
  <cols>
    <col min="1" max="1" width="16.26953125" style="111" customWidth="1"/>
    <col min="2" max="2" width="33.81640625" style="67" customWidth="1"/>
    <col min="3" max="3" width="33.7265625" customWidth="1"/>
    <col min="4" max="4" width="30.6328125" customWidth="1"/>
    <col min="5" max="5" width="55.90625" customWidth="1"/>
    <col min="6" max="6" width="15.7265625" customWidth="1"/>
    <col min="7" max="7" width="18.08984375" customWidth="1"/>
    <col min="8" max="8" width="24.81640625" customWidth="1"/>
    <col min="9" max="9" width="18.54296875" customWidth="1"/>
    <col min="10" max="10" width="29.81640625" style="54" customWidth="1"/>
    <col min="11" max="11" width="33.26953125" customWidth="1"/>
    <col min="12" max="12" width="49.90625" customWidth="1"/>
    <col min="13" max="13" width="54.6328125" style="60" customWidth="1"/>
    <col min="14" max="14" width="53.36328125" style="60"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hidden="1" customWidth="1"/>
    <col min="22" max="22" width="39.08984375" hidden="1" customWidth="1"/>
    <col min="23" max="23" width="25.6328125" hidden="1" customWidth="1"/>
    <col min="24" max="24" width="65.36328125" style="83" customWidth="1"/>
    <col min="25" max="25" width="77.6328125" style="83" customWidth="1"/>
    <col min="26" max="26" width="66.453125" style="83"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109"/>
      <c r="B1" s="63"/>
      <c r="C1" s="1"/>
      <c r="D1" s="2"/>
      <c r="E1" s="3"/>
      <c r="F1" s="2"/>
      <c r="G1" s="2"/>
      <c r="H1" s="2"/>
      <c r="I1" s="2"/>
      <c r="J1" s="2"/>
      <c r="K1" s="4"/>
      <c r="L1" s="2"/>
      <c r="M1" s="126"/>
      <c r="N1" s="56"/>
      <c r="O1" s="2"/>
      <c r="P1" s="2"/>
      <c r="Q1" s="2"/>
      <c r="R1" s="5"/>
      <c r="S1" s="6"/>
      <c r="T1" s="127"/>
      <c r="U1" s="68"/>
      <c r="V1" s="7"/>
      <c r="W1" s="7"/>
      <c r="X1" s="71"/>
      <c r="Y1" s="72"/>
      <c r="Z1" s="73"/>
      <c r="AA1" s="7"/>
      <c r="AB1" s="7"/>
      <c r="AC1" s="7"/>
      <c r="AD1" s="7"/>
      <c r="AE1" s="7"/>
      <c r="AF1" s="7"/>
      <c r="AG1" s="8"/>
    </row>
    <row r="2" spans="1:33" ht="61.5" x14ac:dyDescent="0.7">
      <c r="A2" s="88"/>
      <c r="B2" s="64"/>
      <c r="C2" s="357" t="s">
        <v>146</v>
      </c>
      <c r="D2" s="357"/>
      <c r="E2" s="357"/>
      <c r="F2" s="357"/>
      <c r="G2" s="357"/>
      <c r="H2" s="357"/>
      <c r="I2" s="357"/>
      <c r="J2" s="357"/>
      <c r="K2" s="357"/>
      <c r="L2" s="357"/>
      <c r="M2" s="357"/>
      <c r="N2" s="357"/>
      <c r="O2" s="357"/>
      <c r="P2" s="357"/>
      <c r="Q2" s="357"/>
      <c r="R2" s="9"/>
      <c r="S2" s="6"/>
      <c r="T2" s="127"/>
      <c r="U2" s="68"/>
      <c r="V2" s="7"/>
      <c r="W2" s="7"/>
      <c r="X2" s="71"/>
      <c r="Y2" s="72"/>
      <c r="Z2" s="73"/>
      <c r="AA2" s="7"/>
      <c r="AB2" s="7"/>
      <c r="AC2" s="7"/>
      <c r="AD2" s="7"/>
      <c r="AE2" s="7"/>
      <c r="AF2" s="7"/>
      <c r="AG2" s="8"/>
    </row>
    <row r="3" spans="1:33" ht="61.5" x14ac:dyDescent="0.7">
      <c r="A3" s="109"/>
      <c r="B3" s="63"/>
      <c r="C3" s="1"/>
      <c r="D3" s="10"/>
      <c r="E3" s="11"/>
      <c r="F3" s="2"/>
      <c r="G3" s="2"/>
      <c r="H3" s="2"/>
      <c r="I3" s="2"/>
      <c r="J3" s="2"/>
      <c r="K3" s="4"/>
      <c r="L3" s="2"/>
      <c r="M3" s="126"/>
      <c r="N3" s="56"/>
      <c r="O3" s="2"/>
      <c r="P3" s="2"/>
      <c r="Q3" s="2"/>
      <c r="R3" s="5"/>
      <c r="S3" s="6"/>
      <c r="T3" s="127"/>
      <c r="U3" s="68"/>
      <c r="V3" s="7"/>
      <c r="W3" s="7"/>
      <c r="X3" s="71"/>
      <c r="Y3" s="72"/>
      <c r="Z3" s="73"/>
      <c r="AA3" s="7"/>
      <c r="AB3" s="7"/>
      <c r="AC3" s="7"/>
      <c r="AD3" s="7"/>
      <c r="AE3" s="7"/>
      <c r="AF3" s="7"/>
      <c r="AG3" s="8"/>
    </row>
    <row r="4" spans="1:33" ht="61.5" x14ac:dyDescent="0.7">
      <c r="A4" s="109"/>
      <c r="B4" s="63"/>
      <c r="C4" s="1"/>
      <c r="D4" s="358" t="s">
        <v>0</v>
      </c>
      <c r="E4" s="358"/>
      <c r="F4" s="2"/>
      <c r="G4" s="2"/>
      <c r="H4" s="2"/>
      <c r="I4" s="2"/>
      <c r="J4" s="2"/>
      <c r="K4" s="4"/>
      <c r="L4" s="2"/>
      <c r="M4" s="126"/>
      <c r="N4" s="56"/>
      <c r="O4" s="2"/>
      <c r="P4" s="2"/>
      <c r="Q4" s="2"/>
      <c r="R4" s="5"/>
      <c r="S4" s="6"/>
      <c r="T4" s="127"/>
      <c r="U4" s="68"/>
      <c r="V4" s="7"/>
      <c r="W4" s="7"/>
      <c r="X4" s="71"/>
      <c r="Y4" s="72"/>
      <c r="Z4" s="73"/>
      <c r="AA4" s="7"/>
      <c r="AB4" s="7"/>
      <c r="AC4" s="7"/>
      <c r="AD4" s="7"/>
      <c r="AE4" s="7"/>
      <c r="AF4" s="7"/>
      <c r="AG4" s="8"/>
    </row>
    <row r="5" spans="1:33" ht="61.5" x14ac:dyDescent="0.7">
      <c r="A5" s="88"/>
      <c r="B5" s="65"/>
      <c r="C5" s="12"/>
      <c r="D5" s="13" t="s">
        <v>1</v>
      </c>
      <c r="E5" s="359" t="s">
        <v>2</v>
      </c>
      <c r="F5" s="359"/>
      <c r="G5" s="2"/>
      <c r="H5" s="6"/>
      <c r="I5" s="6"/>
      <c r="J5" s="360" t="s">
        <v>3</v>
      </c>
      <c r="K5" s="360"/>
      <c r="L5" s="360"/>
      <c r="M5" s="360"/>
      <c r="N5" s="360"/>
      <c r="O5" s="6"/>
      <c r="P5" s="6"/>
      <c r="Q5" s="6"/>
      <c r="R5" s="14"/>
      <c r="S5" s="6"/>
      <c r="T5" s="127"/>
      <c r="U5" s="68"/>
      <c r="V5" s="7"/>
      <c r="W5" s="7"/>
      <c r="X5" s="71"/>
      <c r="Y5" s="72"/>
      <c r="Z5" s="73"/>
      <c r="AA5" s="7"/>
      <c r="AB5" s="7"/>
      <c r="AC5" s="7"/>
      <c r="AD5" s="7"/>
      <c r="AE5" s="7"/>
      <c r="AF5" s="7"/>
      <c r="AG5" s="8"/>
    </row>
    <row r="6" spans="1:33" ht="61.5" x14ac:dyDescent="0.7">
      <c r="A6" s="88"/>
      <c r="B6" s="65"/>
      <c r="C6" s="12"/>
      <c r="D6" s="15" t="s">
        <v>4</v>
      </c>
      <c r="E6" s="359" t="s">
        <v>5</v>
      </c>
      <c r="F6" s="359"/>
      <c r="G6" s="2"/>
      <c r="H6" s="6"/>
      <c r="I6" s="6"/>
      <c r="J6" s="360"/>
      <c r="K6" s="360"/>
      <c r="L6" s="360"/>
      <c r="M6" s="360"/>
      <c r="N6" s="360"/>
      <c r="O6" s="6"/>
      <c r="P6" s="6"/>
      <c r="Q6" s="6"/>
      <c r="R6" s="14"/>
      <c r="S6" s="6"/>
      <c r="T6" s="127"/>
      <c r="U6" s="68"/>
      <c r="V6" s="7"/>
      <c r="W6" s="7"/>
      <c r="X6" s="71"/>
      <c r="Y6" s="72"/>
      <c r="Z6" s="73"/>
      <c r="AA6" s="7"/>
      <c r="AB6" s="7"/>
      <c r="AC6" s="7"/>
      <c r="AD6" s="7"/>
      <c r="AE6" s="7"/>
      <c r="AF6" s="7"/>
      <c r="AG6" s="8"/>
    </row>
    <row r="7" spans="1:33" ht="61.5" x14ac:dyDescent="0.7">
      <c r="A7" s="88"/>
      <c r="B7" s="65"/>
      <c r="C7" s="12"/>
      <c r="D7" s="15" t="s">
        <v>6</v>
      </c>
      <c r="E7" s="361">
        <v>7395656</v>
      </c>
      <c r="F7" s="361"/>
      <c r="G7" s="16"/>
      <c r="H7" s="6"/>
      <c r="I7" s="6"/>
      <c r="J7" s="360"/>
      <c r="K7" s="360"/>
      <c r="L7" s="360"/>
      <c r="M7" s="360"/>
      <c r="N7" s="360"/>
      <c r="O7" s="6"/>
      <c r="P7" s="6"/>
      <c r="Q7" s="6"/>
      <c r="R7" s="14"/>
      <c r="S7" s="6"/>
      <c r="T7" s="127"/>
      <c r="U7" s="68" t="s">
        <v>7</v>
      </c>
      <c r="V7" s="7"/>
      <c r="W7" s="7"/>
      <c r="X7" s="71"/>
      <c r="Y7" s="72"/>
      <c r="Z7" s="73"/>
      <c r="AA7" s="7"/>
      <c r="AB7" s="7"/>
      <c r="AC7" s="7"/>
      <c r="AD7" s="7"/>
      <c r="AE7" s="7"/>
      <c r="AF7" s="7"/>
      <c r="AG7" s="8"/>
    </row>
    <row r="8" spans="1:33" ht="61.5" x14ac:dyDescent="0.7">
      <c r="A8" s="88"/>
      <c r="B8" s="65"/>
      <c r="C8" s="12"/>
      <c r="D8" s="15" t="s">
        <v>8</v>
      </c>
      <c r="E8" s="362" t="s">
        <v>9</v>
      </c>
      <c r="F8" s="362"/>
      <c r="G8" s="17"/>
      <c r="H8" s="6"/>
      <c r="I8" s="6"/>
      <c r="J8" s="360"/>
      <c r="K8" s="360"/>
      <c r="L8" s="360"/>
      <c r="M8" s="360"/>
      <c r="N8" s="360"/>
      <c r="O8" s="6"/>
      <c r="P8" s="6"/>
      <c r="Q8" s="6"/>
      <c r="R8" s="14"/>
      <c r="S8" s="6"/>
      <c r="T8" s="127"/>
      <c r="U8" s="68"/>
      <c r="V8" s="7"/>
      <c r="W8" s="7"/>
      <c r="X8" s="71"/>
      <c r="Y8" s="72"/>
      <c r="Z8" s="73"/>
      <c r="AA8" s="7"/>
      <c r="AB8" s="7"/>
      <c r="AC8" s="7"/>
      <c r="AD8" s="7"/>
      <c r="AE8" s="7"/>
      <c r="AF8" s="7"/>
      <c r="AG8" s="8"/>
    </row>
    <row r="9" spans="1:33" ht="61.5" x14ac:dyDescent="0.7">
      <c r="A9" s="88"/>
      <c r="B9" s="65"/>
      <c r="C9" s="12"/>
      <c r="D9" s="15" t="s">
        <v>10</v>
      </c>
      <c r="E9" s="359" t="s">
        <v>11</v>
      </c>
      <c r="F9" s="359"/>
      <c r="G9" s="2"/>
      <c r="H9" s="6"/>
      <c r="I9" s="6"/>
      <c r="J9" s="360"/>
      <c r="K9" s="360"/>
      <c r="L9" s="360"/>
      <c r="M9" s="360"/>
      <c r="N9" s="360"/>
      <c r="O9" s="6"/>
      <c r="P9" s="6"/>
      <c r="Q9" s="6"/>
      <c r="R9" s="14"/>
      <c r="S9" s="99" t="s">
        <v>12</v>
      </c>
      <c r="T9" s="128" t="s">
        <v>13</v>
      </c>
      <c r="U9" s="99" t="s">
        <v>14</v>
      </c>
      <c r="V9" s="99" t="s">
        <v>15</v>
      </c>
      <c r="W9" s="7"/>
      <c r="X9" s="71"/>
      <c r="Y9" s="72"/>
      <c r="Z9" s="73"/>
      <c r="AA9" s="7"/>
      <c r="AB9" s="7"/>
      <c r="AC9" s="7"/>
      <c r="AD9" s="7"/>
      <c r="AE9" s="7"/>
      <c r="AF9" s="7"/>
      <c r="AG9" s="8"/>
    </row>
    <row r="10" spans="1:33" ht="61.5" x14ac:dyDescent="0.7">
      <c r="A10" s="88"/>
      <c r="B10" s="65"/>
      <c r="C10" s="12"/>
      <c r="D10" s="15" t="s">
        <v>16</v>
      </c>
      <c r="E10" s="334" t="s">
        <v>17</v>
      </c>
      <c r="F10" s="334"/>
      <c r="G10" s="18"/>
      <c r="H10" s="6"/>
      <c r="I10" s="6"/>
      <c r="J10" s="19"/>
      <c r="K10" s="19"/>
      <c r="L10" s="19"/>
      <c r="M10" s="129"/>
      <c r="N10" s="57"/>
      <c r="O10" s="6"/>
      <c r="P10" s="6"/>
      <c r="Q10" s="6"/>
      <c r="R10" s="14"/>
      <c r="S10" s="20" t="s">
        <v>18</v>
      </c>
      <c r="T10" s="130" t="e">
        <f>SUM(#REF!)</f>
        <v>#REF!</v>
      </c>
      <c r="U10" s="131" t="e">
        <f>SUM(#REF!)</f>
        <v>#REF!</v>
      </c>
      <c r="V10" s="131" t="e">
        <f>SUM(#REF!)</f>
        <v>#REF!</v>
      </c>
      <c r="W10" s="7"/>
      <c r="X10" s="71"/>
      <c r="Y10" s="72"/>
      <c r="Z10" s="73"/>
      <c r="AA10" s="7"/>
      <c r="AB10" s="7"/>
      <c r="AC10" s="7"/>
      <c r="AD10" s="7"/>
      <c r="AE10" s="7"/>
      <c r="AF10" s="7"/>
      <c r="AG10" s="8"/>
    </row>
    <row r="11" spans="1:33" s="30" customFormat="1" ht="61.5" x14ac:dyDescent="0.7">
      <c r="A11" s="88"/>
      <c r="B11" s="66"/>
      <c r="C11" s="12"/>
      <c r="D11" s="31" t="s">
        <v>19</v>
      </c>
      <c r="E11" s="335" t="s">
        <v>1751</v>
      </c>
      <c r="F11" s="336"/>
      <c r="G11" s="18"/>
      <c r="H11" s="32"/>
      <c r="I11" s="32"/>
      <c r="J11" s="337" t="s">
        <v>20</v>
      </c>
      <c r="K11" s="338"/>
      <c r="L11" s="338"/>
      <c r="M11" s="338"/>
      <c r="N11" s="339"/>
      <c r="O11" s="32"/>
      <c r="P11" s="32"/>
      <c r="Q11" s="32"/>
      <c r="R11" s="14"/>
      <c r="S11" s="33" t="s">
        <v>21</v>
      </c>
      <c r="T11" s="132" t="e">
        <f>SUM(#REF!)</f>
        <v>#REF!</v>
      </c>
      <c r="U11" s="133" t="e">
        <f>SUM(#REF!)</f>
        <v>#REF!</v>
      </c>
      <c r="V11" s="133" t="e">
        <f>SUM(#REF!)</f>
        <v>#REF!</v>
      </c>
      <c r="W11" s="34"/>
      <c r="X11" s="74"/>
      <c r="Y11" s="75"/>
      <c r="Z11" s="76"/>
      <c r="AA11" s="34"/>
      <c r="AB11" s="34"/>
      <c r="AC11" s="34"/>
      <c r="AD11" s="34"/>
      <c r="AE11" s="34"/>
      <c r="AF11" s="34"/>
      <c r="AG11" s="35"/>
    </row>
    <row r="12" spans="1:33" s="30" customFormat="1" ht="61.5" x14ac:dyDescent="0.7">
      <c r="A12" s="88"/>
      <c r="B12" s="66"/>
      <c r="C12" s="12"/>
      <c r="D12" s="31" t="s">
        <v>22</v>
      </c>
      <c r="E12" s="346">
        <f>SUM(N18)</f>
        <v>21681360891.099995</v>
      </c>
      <c r="F12" s="347"/>
      <c r="G12" s="36"/>
      <c r="H12" s="32"/>
      <c r="I12" s="32"/>
      <c r="J12" s="340"/>
      <c r="K12" s="341"/>
      <c r="L12" s="341"/>
      <c r="M12" s="341"/>
      <c r="N12" s="342"/>
      <c r="O12" s="32"/>
      <c r="P12" s="32"/>
      <c r="Q12" s="32"/>
      <c r="R12" s="14"/>
      <c r="S12" s="37" t="s">
        <v>23</v>
      </c>
      <c r="T12" s="132" t="e">
        <f>SUM(T10:T11)</f>
        <v>#REF!</v>
      </c>
      <c r="U12" s="132" t="e">
        <f>SUM(U10:U11)</f>
        <v>#REF!</v>
      </c>
      <c r="V12" s="132" t="e">
        <f>SUM(V10:V11)</f>
        <v>#REF!</v>
      </c>
      <c r="W12" s="34"/>
      <c r="X12" s="74"/>
      <c r="Y12" s="75"/>
      <c r="Z12" s="76"/>
      <c r="AA12" s="34"/>
      <c r="AB12" s="34"/>
      <c r="AC12" s="34"/>
      <c r="AD12" s="34"/>
      <c r="AE12" s="34"/>
      <c r="AF12" s="34"/>
      <c r="AG12" s="35"/>
    </row>
    <row r="13" spans="1:33" s="30" customFormat="1" ht="61.5" x14ac:dyDescent="0.7">
      <c r="A13" s="88"/>
      <c r="B13" s="66"/>
      <c r="C13" s="12"/>
      <c r="D13" s="31" t="s">
        <v>24</v>
      </c>
      <c r="E13" s="348" t="s">
        <v>488</v>
      </c>
      <c r="F13" s="348"/>
      <c r="G13" s="38"/>
      <c r="H13" s="32"/>
      <c r="I13" s="32"/>
      <c r="J13" s="340"/>
      <c r="K13" s="341"/>
      <c r="L13" s="341"/>
      <c r="M13" s="341"/>
      <c r="N13" s="342"/>
      <c r="O13" s="32"/>
      <c r="P13" s="32"/>
      <c r="Q13" s="18"/>
      <c r="R13" s="14"/>
      <c r="S13" s="39"/>
      <c r="T13" s="134"/>
      <c r="U13" s="134" t="s">
        <v>25</v>
      </c>
      <c r="V13" s="40" t="e">
        <f>SUM(T10-U10)</f>
        <v>#REF!</v>
      </c>
      <c r="W13" s="34"/>
      <c r="X13" s="74"/>
      <c r="Y13" s="75"/>
      <c r="Z13" s="76"/>
      <c r="AA13" s="34"/>
      <c r="AB13" s="34"/>
      <c r="AC13" s="34"/>
      <c r="AD13" s="34"/>
      <c r="AE13" s="34"/>
      <c r="AF13" s="34"/>
      <c r="AG13" s="35"/>
    </row>
    <row r="14" spans="1:33" s="30" customFormat="1" ht="61.5" x14ac:dyDescent="0.7">
      <c r="A14" s="88"/>
      <c r="B14" s="66"/>
      <c r="C14" s="12"/>
      <c r="D14" s="31" t="s">
        <v>26</v>
      </c>
      <c r="E14" s="349" t="s">
        <v>487</v>
      </c>
      <c r="F14" s="349"/>
      <c r="G14" s="38"/>
      <c r="H14" s="32"/>
      <c r="I14" s="32"/>
      <c r="J14" s="340"/>
      <c r="K14" s="341"/>
      <c r="L14" s="341"/>
      <c r="M14" s="341"/>
      <c r="N14" s="342"/>
      <c r="O14" s="32"/>
      <c r="P14" s="32"/>
      <c r="Q14" s="32"/>
      <c r="R14" s="14"/>
      <c r="S14" s="39"/>
      <c r="T14" s="134"/>
      <c r="U14" s="134" t="s">
        <v>25</v>
      </c>
      <c r="V14" s="40" t="e">
        <f>SUM(T11-U11)</f>
        <v>#REF!</v>
      </c>
      <c r="W14" s="34"/>
      <c r="X14" s="77"/>
      <c r="Y14" s="75"/>
      <c r="Z14" s="76"/>
      <c r="AA14" s="34"/>
      <c r="AB14" s="34"/>
      <c r="AC14" s="34"/>
      <c r="AD14" s="34"/>
      <c r="AE14" s="34"/>
      <c r="AF14" s="34"/>
      <c r="AG14" s="35"/>
    </row>
    <row r="15" spans="1:33" s="30" customFormat="1" ht="62.25" thickBot="1" x14ac:dyDescent="0.75">
      <c r="A15" s="88"/>
      <c r="B15" s="66"/>
      <c r="C15" s="12"/>
      <c r="D15" s="41" t="s">
        <v>27</v>
      </c>
      <c r="E15" s="350">
        <v>44495</v>
      </c>
      <c r="F15" s="351"/>
      <c r="G15" s="42"/>
      <c r="H15" s="32"/>
      <c r="I15" s="32"/>
      <c r="J15" s="343"/>
      <c r="K15" s="344"/>
      <c r="L15" s="344"/>
      <c r="M15" s="344"/>
      <c r="N15" s="345"/>
      <c r="O15" s="32"/>
      <c r="P15" s="43"/>
      <c r="Q15" s="32"/>
      <c r="R15" s="14"/>
      <c r="S15" s="39"/>
      <c r="T15" s="134"/>
      <c r="U15" s="134" t="s">
        <v>25</v>
      </c>
      <c r="V15" s="40" t="e">
        <f>SUM(T12-U12)</f>
        <v>#REF!</v>
      </c>
      <c r="W15" s="34"/>
      <c r="X15" s="74"/>
      <c r="Y15" s="75"/>
      <c r="Z15" s="76"/>
      <c r="AA15" s="34"/>
      <c r="AB15" s="34"/>
      <c r="AC15" s="34"/>
      <c r="AD15" s="34"/>
      <c r="AE15" s="34"/>
      <c r="AF15" s="34"/>
      <c r="AG15" s="35"/>
    </row>
    <row r="16" spans="1:33" s="30" customFormat="1" ht="39.6" customHeight="1" x14ac:dyDescent="0.7">
      <c r="A16" s="88"/>
      <c r="B16" s="66"/>
      <c r="C16" s="12"/>
      <c r="D16" s="18">
        <f>C12-17847817</f>
        <v>-17847817</v>
      </c>
      <c r="E16" s="44"/>
      <c r="F16" s="45"/>
      <c r="G16" s="45"/>
      <c r="H16" s="32"/>
      <c r="I16" s="32"/>
      <c r="J16" s="18"/>
      <c r="K16" s="46"/>
      <c r="L16" s="47"/>
      <c r="M16" s="135"/>
      <c r="N16" s="58"/>
      <c r="O16" s="32"/>
      <c r="P16" s="32"/>
      <c r="Q16" s="48"/>
      <c r="R16" s="21"/>
      <c r="S16" s="32"/>
      <c r="T16" s="136"/>
      <c r="U16" s="69"/>
      <c r="V16" s="34"/>
      <c r="W16" s="34"/>
      <c r="X16" s="78"/>
      <c r="Y16" s="75"/>
      <c r="Z16" s="76"/>
      <c r="AA16" s="34"/>
      <c r="AB16" s="34"/>
      <c r="AC16" s="34"/>
      <c r="AD16" s="34"/>
      <c r="AE16" s="34"/>
      <c r="AF16" s="34"/>
      <c r="AG16" s="35"/>
    </row>
    <row r="17" spans="1:33" s="30" customFormat="1" ht="39.6" customHeight="1" thickBot="1" x14ac:dyDescent="0.75">
      <c r="A17" s="88"/>
      <c r="B17" s="66"/>
      <c r="C17" s="12"/>
      <c r="D17" s="352" t="s">
        <v>28</v>
      </c>
      <c r="E17" s="352"/>
      <c r="F17" s="32"/>
      <c r="G17" s="49"/>
      <c r="H17" s="353"/>
      <c r="I17" s="353"/>
      <c r="J17" s="32"/>
      <c r="K17" s="49"/>
      <c r="L17" s="137"/>
      <c r="M17" s="59"/>
      <c r="N17" s="59"/>
      <c r="O17" s="32"/>
      <c r="P17" s="32"/>
      <c r="Q17" s="50"/>
      <c r="R17" s="22"/>
      <c r="S17" s="32"/>
      <c r="T17" s="138"/>
      <c r="U17" s="69"/>
      <c r="V17" s="34"/>
      <c r="W17" s="34"/>
      <c r="X17" s="79"/>
      <c r="Y17" s="80"/>
      <c r="Z17" s="81"/>
      <c r="AA17" s="29"/>
      <c r="AB17" s="34"/>
      <c r="AC17" s="34"/>
      <c r="AD17" s="34"/>
      <c r="AE17" s="34"/>
      <c r="AF17" s="34"/>
      <c r="AG17" s="35"/>
    </row>
    <row r="18" spans="1:33" s="30" customFormat="1" ht="72" customHeight="1" x14ac:dyDescent="0.4">
      <c r="A18" s="88"/>
      <c r="B18" s="66"/>
      <c r="C18" s="12"/>
      <c r="D18" s="51"/>
      <c r="E18" s="52"/>
      <c r="F18" s="32"/>
      <c r="G18" s="53"/>
      <c r="H18" s="354"/>
      <c r="I18" s="354"/>
      <c r="J18" s="32"/>
      <c r="K18" s="53"/>
      <c r="L18" s="139"/>
      <c r="M18" s="140">
        <f>SUBTOTAL(9,M20:M359)</f>
        <v>21781011071.099995</v>
      </c>
      <c r="N18" s="140">
        <f>SUBTOTAL(9,N20:N359)</f>
        <v>21681360891.099995</v>
      </c>
      <c r="O18" s="141"/>
      <c r="P18" s="32"/>
      <c r="Q18" s="32"/>
      <c r="R18" s="14"/>
      <c r="S18" s="32"/>
      <c r="T18" s="136"/>
      <c r="U18" s="69"/>
      <c r="V18" s="34"/>
      <c r="W18" s="34"/>
      <c r="X18" s="142">
        <f>SUBTOTAL(9,X20:X360)</f>
        <v>18688325350.210003</v>
      </c>
      <c r="Y18" s="142">
        <f>SUBTOTAL(9,Y20:Y360)</f>
        <v>-642477818.17000008</v>
      </c>
      <c r="Z18" s="142">
        <f>SUBTOTAL(9,Z20:Z360)</f>
        <v>17995125600.599998</v>
      </c>
      <c r="AA18" s="143"/>
      <c r="AB18" s="143"/>
      <c r="AC18" s="34"/>
      <c r="AD18" s="34"/>
      <c r="AE18" s="34"/>
      <c r="AF18" s="34"/>
      <c r="AG18" s="35"/>
    </row>
    <row r="19" spans="1:33" ht="183.6" customHeight="1" x14ac:dyDescent="0.35">
      <c r="A19" s="110" t="s">
        <v>29</v>
      </c>
      <c r="B19" s="85" t="s">
        <v>30</v>
      </c>
      <c r="C19" s="86" t="s">
        <v>31</v>
      </c>
      <c r="D19" s="86" t="s">
        <v>32</v>
      </c>
      <c r="E19" s="86" t="s">
        <v>33</v>
      </c>
      <c r="F19" s="86" t="s">
        <v>34</v>
      </c>
      <c r="G19" s="86" t="s">
        <v>35</v>
      </c>
      <c r="H19" s="86" t="s">
        <v>142</v>
      </c>
      <c r="I19" s="86" t="s">
        <v>36</v>
      </c>
      <c r="J19" s="86" t="s">
        <v>37</v>
      </c>
      <c r="K19" s="86" t="s">
        <v>38</v>
      </c>
      <c r="L19" s="86" t="s">
        <v>39</v>
      </c>
      <c r="M19" s="144" t="s">
        <v>40</v>
      </c>
      <c r="N19" s="87" t="s">
        <v>41</v>
      </c>
      <c r="O19" s="86" t="s">
        <v>42</v>
      </c>
      <c r="P19" s="86" t="s">
        <v>43</v>
      </c>
      <c r="Q19" s="86" t="s">
        <v>44</v>
      </c>
      <c r="R19" s="23"/>
      <c r="S19" s="62" t="s">
        <v>45</v>
      </c>
      <c r="T19" s="62" t="s">
        <v>46</v>
      </c>
      <c r="U19" s="62" t="s">
        <v>47</v>
      </c>
      <c r="V19" s="62" t="s">
        <v>48</v>
      </c>
      <c r="W19" s="62" t="s">
        <v>49</v>
      </c>
      <c r="X19" s="82" t="s">
        <v>50</v>
      </c>
      <c r="Y19" s="82" t="s">
        <v>51</v>
      </c>
      <c r="Z19" s="82" t="s">
        <v>147</v>
      </c>
      <c r="AA19" s="62" t="s">
        <v>52</v>
      </c>
      <c r="AB19" s="62" t="s">
        <v>53</v>
      </c>
      <c r="AC19" s="62" t="s">
        <v>54</v>
      </c>
      <c r="AD19" s="62" t="s">
        <v>55</v>
      </c>
      <c r="AE19" s="62" t="s">
        <v>56</v>
      </c>
      <c r="AF19" s="62" t="s">
        <v>57</v>
      </c>
      <c r="AG19" s="62" t="s">
        <v>58</v>
      </c>
    </row>
    <row r="20" spans="1:33" s="27" customFormat="1" ht="272.45" customHeight="1" x14ac:dyDescent="0.35">
      <c r="A20" s="145">
        <v>1</v>
      </c>
      <c r="B20" s="263"/>
      <c r="C20" s="263" t="s">
        <v>118</v>
      </c>
      <c r="D20" s="264">
        <v>84131512</v>
      </c>
      <c r="E20" s="265" t="s">
        <v>154</v>
      </c>
      <c r="F20" s="263" t="s">
        <v>59</v>
      </c>
      <c r="G20" s="263">
        <v>1</v>
      </c>
      <c r="H20" s="266" t="s">
        <v>99</v>
      </c>
      <c r="I20" s="263">
        <v>1</v>
      </c>
      <c r="J20" s="263" t="s">
        <v>60</v>
      </c>
      <c r="K20" s="263" t="s">
        <v>61</v>
      </c>
      <c r="L20" s="263" t="s">
        <v>62</v>
      </c>
      <c r="M20" s="257">
        <v>1000000</v>
      </c>
      <c r="N20" s="258">
        <v>1000000</v>
      </c>
      <c r="O20" s="146" t="s">
        <v>63</v>
      </c>
      <c r="P20" s="146" t="s">
        <v>64</v>
      </c>
      <c r="Q20" s="148" t="s">
        <v>65</v>
      </c>
      <c r="R20" s="24"/>
      <c r="S20" s="151"/>
      <c r="T20" s="152"/>
      <c r="U20" s="153"/>
      <c r="V20" s="154"/>
      <c r="W20" s="155"/>
      <c r="X20" s="213"/>
      <c r="Y20" s="214"/>
      <c r="Z20" s="213"/>
      <c r="AA20" s="154"/>
      <c r="AB20" s="155"/>
      <c r="AC20" s="154"/>
      <c r="AD20" s="156"/>
      <c r="AE20" s="156"/>
      <c r="AF20" s="157"/>
      <c r="AG20" s="157"/>
    </row>
    <row r="21" spans="1:33" ht="409.6" customHeight="1" x14ac:dyDescent="0.35">
      <c r="A21" s="158">
        <v>2</v>
      </c>
      <c r="B21" s="267"/>
      <c r="C21" s="268" t="s">
        <v>118</v>
      </c>
      <c r="D21" s="269" t="s">
        <v>119</v>
      </c>
      <c r="E21" s="270" t="s">
        <v>155</v>
      </c>
      <c r="F21" s="267" t="s">
        <v>59</v>
      </c>
      <c r="G21" s="268">
        <v>1</v>
      </c>
      <c r="H21" s="268" t="s">
        <v>99</v>
      </c>
      <c r="I21" s="271">
        <v>2</v>
      </c>
      <c r="J21" s="268" t="s">
        <v>78</v>
      </c>
      <c r="K21" s="268" t="s">
        <v>61</v>
      </c>
      <c r="L21" s="268" t="s">
        <v>69</v>
      </c>
      <c r="M21" s="272"/>
      <c r="N21" s="273"/>
      <c r="O21" s="146" t="s">
        <v>63</v>
      </c>
      <c r="P21" s="146" t="s">
        <v>64</v>
      </c>
      <c r="Q21" s="148" t="s">
        <v>65</v>
      </c>
      <c r="S21" s="162"/>
      <c r="T21" s="163"/>
      <c r="U21" s="164"/>
      <c r="V21" s="165"/>
      <c r="W21" s="157"/>
      <c r="X21" s="215"/>
      <c r="Y21" s="216"/>
      <c r="Z21" s="215"/>
      <c r="AA21" s="165"/>
      <c r="AB21" s="157"/>
      <c r="AC21" s="165"/>
      <c r="AD21" s="166"/>
      <c r="AE21" s="166"/>
      <c r="AF21" s="157"/>
      <c r="AG21" s="157"/>
    </row>
    <row r="22" spans="1:33" ht="409.6" customHeight="1" x14ac:dyDescent="0.35">
      <c r="A22" s="158">
        <v>2</v>
      </c>
      <c r="B22" s="274"/>
      <c r="C22" s="263" t="s">
        <v>118</v>
      </c>
      <c r="D22" s="275" t="s">
        <v>66</v>
      </c>
      <c r="E22" s="276" t="s">
        <v>132</v>
      </c>
      <c r="F22" s="274" t="s">
        <v>59</v>
      </c>
      <c r="G22" s="263">
        <v>1</v>
      </c>
      <c r="H22" s="263" t="s">
        <v>1587</v>
      </c>
      <c r="I22" s="264">
        <v>1</v>
      </c>
      <c r="J22" s="311" t="s">
        <v>60</v>
      </c>
      <c r="K22" s="263" t="s">
        <v>61</v>
      </c>
      <c r="L22" s="263" t="s">
        <v>156</v>
      </c>
      <c r="M22" s="257">
        <v>4000000</v>
      </c>
      <c r="N22" s="258">
        <v>4000000</v>
      </c>
      <c r="O22" s="146" t="s">
        <v>63</v>
      </c>
      <c r="P22" s="146" t="s">
        <v>64</v>
      </c>
      <c r="Q22" s="148" t="s">
        <v>65</v>
      </c>
      <c r="S22" s="152"/>
      <c r="T22" s="152"/>
      <c r="U22" s="156"/>
      <c r="V22" s="154"/>
      <c r="W22" s="155"/>
      <c r="X22" s="217"/>
      <c r="Y22" s="218"/>
      <c r="Z22" s="217"/>
      <c r="AA22" s="154"/>
      <c r="AB22" s="155"/>
      <c r="AC22" s="154"/>
      <c r="AD22" s="156"/>
      <c r="AE22" s="156"/>
      <c r="AF22" s="155"/>
      <c r="AG22" s="167"/>
    </row>
    <row r="23" spans="1:33" ht="242.1" customHeight="1" x14ac:dyDescent="0.35">
      <c r="A23" s="158">
        <v>2</v>
      </c>
      <c r="B23" s="274" t="s">
        <v>157</v>
      </c>
      <c r="C23" s="277" t="s">
        <v>113</v>
      </c>
      <c r="D23" s="278" t="s">
        <v>66</v>
      </c>
      <c r="E23" s="279" t="s">
        <v>214</v>
      </c>
      <c r="F23" s="278" t="s">
        <v>59</v>
      </c>
      <c r="G23" s="263">
        <v>1</v>
      </c>
      <c r="H23" s="263" t="s">
        <v>1587</v>
      </c>
      <c r="I23" s="264">
        <v>1</v>
      </c>
      <c r="J23" s="311" t="s">
        <v>60</v>
      </c>
      <c r="K23" s="263" t="s">
        <v>95</v>
      </c>
      <c r="L23" s="263" t="s">
        <v>158</v>
      </c>
      <c r="M23" s="257">
        <v>3000000</v>
      </c>
      <c r="N23" s="258">
        <v>3000000</v>
      </c>
      <c r="O23" s="146" t="s">
        <v>63</v>
      </c>
      <c r="P23" s="146" t="s">
        <v>64</v>
      </c>
      <c r="Q23" s="171" t="s">
        <v>159</v>
      </c>
      <c r="S23" s="162"/>
      <c r="T23" s="163"/>
      <c r="U23" s="164"/>
      <c r="V23" s="165"/>
      <c r="W23" s="157"/>
      <c r="X23" s="215"/>
      <c r="Y23" s="216"/>
      <c r="Z23" s="215"/>
      <c r="AA23" s="165"/>
      <c r="AB23" s="157"/>
      <c r="AC23" s="165"/>
      <c r="AD23" s="166"/>
      <c r="AE23" s="166"/>
      <c r="AF23" s="157"/>
      <c r="AG23" s="157"/>
    </row>
    <row r="24" spans="1:33" ht="220.5" customHeight="1" x14ac:dyDescent="0.35">
      <c r="A24" s="158">
        <v>2</v>
      </c>
      <c r="B24" s="267"/>
      <c r="C24" s="268" t="s">
        <v>118</v>
      </c>
      <c r="D24" s="269" t="s">
        <v>120</v>
      </c>
      <c r="E24" s="270" t="s">
        <v>1593</v>
      </c>
      <c r="F24" s="267" t="s">
        <v>59</v>
      </c>
      <c r="G24" s="268">
        <v>1</v>
      </c>
      <c r="H24" s="268" t="s">
        <v>99</v>
      </c>
      <c r="I24" s="271">
        <v>2</v>
      </c>
      <c r="J24" s="268" t="s">
        <v>78</v>
      </c>
      <c r="K24" s="268" t="s">
        <v>61</v>
      </c>
      <c r="L24" s="268" t="s">
        <v>116</v>
      </c>
      <c r="M24" s="272"/>
      <c r="N24" s="273"/>
      <c r="O24" s="263" t="s">
        <v>63</v>
      </c>
      <c r="P24" s="263" t="s">
        <v>64</v>
      </c>
      <c r="Q24" s="148" t="s">
        <v>65</v>
      </c>
      <c r="S24" s="151"/>
      <c r="T24" s="152"/>
      <c r="U24" s="153"/>
      <c r="V24" s="154"/>
      <c r="W24" s="155"/>
      <c r="X24" s="213"/>
      <c r="Y24" s="214"/>
      <c r="Z24" s="213"/>
      <c r="AA24" s="154"/>
      <c r="AB24" s="155"/>
      <c r="AC24" s="154"/>
      <c r="AD24" s="156"/>
      <c r="AE24" s="156"/>
      <c r="AF24" s="155"/>
      <c r="AG24" s="155"/>
    </row>
    <row r="25" spans="1:33" ht="272.45" customHeight="1" x14ac:dyDescent="0.35">
      <c r="A25" s="145">
        <v>3</v>
      </c>
      <c r="B25" s="172"/>
      <c r="C25" s="173" t="s">
        <v>118</v>
      </c>
      <c r="D25" s="174">
        <v>44103103</v>
      </c>
      <c r="E25" s="175" t="s">
        <v>145</v>
      </c>
      <c r="F25" s="172" t="s">
        <v>59</v>
      </c>
      <c r="G25" s="173">
        <v>1</v>
      </c>
      <c r="H25" s="173" t="s">
        <v>77</v>
      </c>
      <c r="I25" s="176">
        <v>2</v>
      </c>
      <c r="J25" s="173" t="s">
        <v>68</v>
      </c>
      <c r="K25" s="173" t="s">
        <v>61</v>
      </c>
      <c r="L25" s="173" t="s">
        <v>71</v>
      </c>
      <c r="M25" s="177"/>
      <c r="N25" s="178"/>
      <c r="O25" s="173" t="s">
        <v>63</v>
      </c>
      <c r="P25" s="173" t="s">
        <v>64</v>
      </c>
      <c r="Q25" s="179" t="s">
        <v>65</v>
      </c>
      <c r="S25" s="151"/>
      <c r="T25" s="152"/>
      <c r="U25" s="153"/>
      <c r="V25" s="154"/>
      <c r="W25" s="155"/>
      <c r="X25" s="213"/>
      <c r="Y25" s="214"/>
      <c r="Z25" s="213"/>
      <c r="AA25" s="154"/>
      <c r="AB25" s="155"/>
      <c r="AC25" s="154"/>
      <c r="AD25" s="156"/>
      <c r="AE25" s="156"/>
      <c r="AF25" s="155"/>
      <c r="AG25" s="155"/>
    </row>
    <row r="26" spans="1:33" ht="272.45" customHeight="1" x14ac:dyDescent="0.35">
      <c r="A26" s="145">
        <v>4</v>
      </c>
      <c r="B26" s="159"/>
      <c r="C26" s="146" t="s">
        <v>118</v>
      </c>
      <c r="D26" s="160">
        <v>44103103</v>
      </c>
      <c r="E26" s="161" t="s">
        <v>133</v>
      </c>
      <c r="F26" s="159" t="s">
        <v>59</v>
      </c>
      <c r="G26" s="146">
        <v>1</v>
      </c>
      <c r="H26" s="311" t="s">
        <v>1587</v>
      </c>
      <c r="I26" s="147">
        <v>2</v>
      </c>
      <c r="J26" s="263" t="s">
        <v>60</v>
      </c>
      <c r="K26" s="146" t="s">
        <v>61</v>
      </c>
      <c r="L26" s="146" t="s">
        <v>71</v>
      </c>
      <c r="M26" s="257">
        <v>6000000</v>
      </c>
      <c r="N26" s="258">
        <v>6000000</v>
      </c>
      <c r="O26" s="146" t="s">
        <v>63</v>
      </c>
      <c r="P26" s="146" t="s">
        <v>64</v>
      </c>
      <c r="Q26" s="148" t="s">
        <v>65</v>
      </c>
      <c r="S26" s="151"/>
      <c r="T26" s="152"/>
      <c r="U26" s="153"/>
      <c r="V26" s="154"/>
      <c r="W26" s="155"/>
      <c r="X26" s="213"/>
      <c r="Y26" s="214"/>
      <c r="Z26" s="213"/>
      <c r="AA26" s="154"/>
      <c r="AB26" s="155"/>
      <c r="AC26" s="154"/>
      <c r="AD26" s="156"/>
      <c r="AE26" s="156"/>
      <c r="AF26" s="155"/>
      <c r="AG26" s="155"/>
    </row>
    <row r="27" spans="1:33" s="30" customFormat="1" ht="272.45" customHeight="1" x14ac:dyDescent="0.35">
      <c r="A27" s="145">
        <v>5</v>
      </c>
      <c r="B27" s="89"/>
      <c r="C27" s="90" t="s">
        <v>118</v>
      </c>
      <c r="D27" s="91">
        <v>84131603</v>
      </c>
      <c r="E27" s="92" t="s">
        <v>215</v>
      </c>
      <c r="F27" s="89" t="s">
        <v>59</v>
      </c>
      <c r="G27" s="90">
        <v>1</v>
      </c>
      <c r="H27" s="90" t="s">
        <v>77</v>
      </c>
      <c r="I27" s="93">
        <v>1</v>
      </c>
      <c r="J27" s="90" t="s">
        <v>68</v>
      </c>
      <c r="K27" s="90" t="s">
        <v>61</v>
      </c>
      <c r="L27" s="90" t="s">
        <v>76</v>
      </c>
      <c r="M27" s="207">
        <v>8000000</v>
      </c>
      <c r="N27" s="208">
        <v>8000000</v>
      </c>
      <c r="O27" s="90" t="s">
        <v>63</v>
      </c>
      <c r="P27" s="90" t="s">
        <v>64</v>
      </c>
      <c r="Q27" s="94" t="s">
        <v>65</v>
      </c>
      <c r="R27" s="24"/>
      <c r="S27" s="100" t="s">
        <v>1432</v>
      </c>
      <c r="T27" s="101" t="s">
        <v>1433</v>
      </c>
      <c r="U27" s="102">
        <v>44327</v>
      </c>
      <c r="V27" s="101" t="s">
        <v>1434</v>
      </c>
      <c r="W27" s="103" t="s">
        <v>955</v>
      </c>
      <c r="X27" s="219">
        <v>5228542</v>
      </c>
      <c r="Y27" s="220">
        <v>0</v>
      </c>
      <c r="Z27" s="219">
        <v>5228542</v>
      </c>
      <c r="AA27" s="101" t="s">
        <v>1435</v>
      </c>
      <c r="AB27" s="103">
        <v>22121</v>
      </c>
      <c r="AC27" s="101" t="s">
        <v>1436</v>
      </c>
      <c r="AD27" s="104">
        <v>44328</v>
      </c>
      <c r="AE27" s="104">
        <v>44520</v>
      </c>
      <c r="AF27" s="101" t="s">
        <v>1437</v>
      </c>
      <c r="AG27" s="101" t="s">
        <v>497</v>
      </c>
    </row>
    <row r="28" spans="1:33" ht="272.45" customHeight="1" x14ac:dyDescent="0.35">
      <c r="A28" s="145">
        <v>6</v>
      </c>
      <c r="B28" s="159"/>
      <c r="C28" s="146" t="s">
        <v>118</v>
      </c>
      <c r="D28" s="312">
        <v>46191601</v>
      </c>
      <c r="E28" s="161" t="s">
        <v>217</v>
      </c>
      <c r="F28" s="159" t="s">
        <v>59</v>
      </c>
      <c r="G28" s="146">
        <v>1</v>
      </c>
      <c r="H28" s="311" t="s">
        <v>1587</v>
      </c>
      <c r="I28" s="147">
        <v>1</v>
      </c>
      <c r="J28" s="146" t="s">
        <v>68</v>
      </c>
      <c r="K28" s="146" t="s">
        <v>61</v>
      </c>
      <c r="L28" s="146" t="s">
        <v>80</v>
      </c>
      <c r="M28" s="315">
        <v>4667145</v>
      </c>
      <c r="N28" s="316">
        <v>4667145</v>
      </c>
      <c r="O28" s="146" t="s">
        <v>63</v>
      </c>
      <c r="P28" s="146" t="s">
        <v>64</v>
      </c>
      <c r="Q28" s="148" t="s">
        <v>65</v>
      </c>
      <c r="S28" s="151"/>
      <c r="T28" s="152"/>
      <c r="U28" s="153"/>
      <c r="V28" s="154"/>
      <c r="W28" s="155"/>
      <c r="X28" s="213"/>
      <c r="Y28" s="213"/>
      <c r="Z28" s="213"/>
      <c r="AA28" s="154"/>
      <c r="AB28" s="155"/>
      <c r="AC28" s="154"/>
      <c r="AD28" s="156"/>
      <c r="AE28" s="156"/>
      <c r="AF28" s="155"/>
      <c r="AG28" s="155"/>
    </row>
    <row r="29" spans="1:33" ht="272.45" customHeight="1" x14ac:dyDescent="0.35">
      <c r="A29" s="145">
        <v>7</v>
      </c>
      <c r="B29" s="89"/>
      <c r="C29" s="90" t="s">
        <v>118</v>
      </c>
      <c r="D29" s="91" t="s">
        <v>135</v>
      </c>
      <c r="E29" s="92" t="s">
        <v>216</v>
      </c>
      <c r="F29" s="89" t="s">
        <v>59</v>
      </c>
      <c r="G29" s="90">
        <v>1</v>
      </c>
      <c r="H29" s="90" t="s">
        <v>86</v>
      </c>
      <c r="I29" s="93">
        <v>11</v>
      </c>
      <c r="J29" s="90" t="s">
        <v>78</v>
      </c>
      <c r="K29" s="90" t="s">
        <v>61</v>
      </c>
      <c r="L29" s="90" t="s">
        <v>80</v>
      </c>
      <c r="M29" s="207">
        <v>24500000</v>
      </c>
      <c r="N29" s="208">
        <v>24500000</v>
      </c>
      <c r="O29" s="90" t="s">
        <v>63</v>
      </c>
      <c r="P29" s="90" t="s">
        <v>64</v>
      </c>
      <c r="Q29" s="94" t="s">
        <v>65</v>
      </c>
      <c r="S29" s="100" t="s">
        <v>1257</v>
      </c>
      <c r="T29" s="101" t="s">
        <v>1258</v>
      </c>
      <c r="U29" s="102">
        <v>44250</v>
      </c>
      <c r="V29" s="101" t="s">
        <v>1259</v>
      </c>
      <c r="W29" s="103" t="s">
        <v>1236</v>
      </c>
      <c r="X29" s="219">
        <v>11075583</v>
      </c>
      <c r="Y29" s="221">
        <v>0</v>
      </c>
      <c r="Z29" s="219">
        <v>11075583</v>
      </c>
      <c r="AA29" s="101" t="s">
        <v>1260</v>
      </c>
      <c r="AB29" s="103">
        <v>22721</v>
      </c>
      <c r="AC29" s="101" t="s">
        <v>1261</v>
      </c>
      <c r="AD29" s="104">
        <v>44251</v>
      </c>
      <c r="AE29" s="104">
        <v>44553</v>
      </c>
      <c r="AF29" s="101" t="s">
        <v>1262</v>
      </c>
      <c r="AG29" s="101" t="s">
        <v>497</v>
      </c>
    </row>
    <row r="30" spans="1:33" ht="272.45" customHeight="1" x14ac:dyDescent="0.35">
      <c r="A30" s="158">
        <v>8</v>
      </c>
      <c r="B30" s="89"/>
      <c r="C30" s="90" t="s">
        <v>118</v>
      </c>
      <c r="D30" s="91" t="s">
        <v>82</v>
      </c>
      <c r="E30" s="92" t="s">
        <v>218</v>
      </c>
      <c r="F30" s="89" t="s">
        <v>59</v>
      </c>
      <c r="G30" s="90">
        <v>1</v>
      </c>
      <c r="H30" s="90" t="s">
        <v>72</v>
      </c>
      <c r="I30" s="93">
        <v>2</v>
      </c>
      <c r="J30" s="90" t="s">
        <v>60</v>
      </c>
      <c r="K30" s="90" t="s">
        <v>61</v>
      </c>
      <c r="L30" s="90" t="s">
        <v>83</v>
      </c>
      <c r="M30" s="207">
        <v>5000000</v>
      </c>
      <c r="N30" s="208">
        <v>5000000</v>
      </c>
      <c r="O30" s="90" t="s">
        <v>63</v>
      </c>
      <c r="P30" s="90" t="s">
        <v>64</v>
      </c>
      <c r="Q30" s="94" t="s">
        <v>65</v>
      </c>
      <c r="S30" s="112" t="s">
        <v>1584</v>
      </c>
      <c r="T30" s="113" t="s">
        <v>1676</v>
      </c>
      <c r="U30" s="114">
        <v>44435</v>
      </c>
      <c r="V30" s="101" t="s">
        <v>1699</v>
      </c>
      <c r="W30" s="211" t="s">
        <v>961</v>
      </c>
      <c r="X30" s="222">
        <v>4987382</v>
      </c>
      <c r="Y30" s="220"/>
      <c r="Z30" s="222">
        <v>4987382</v>
      </c>
      <c r="AA30" s="101" t="s">
        <v>1700</v>
      </c>
      <c r="AB30" s="211">
        <v>22821</v>
      </c>
      <c r="AC30" s="101" t="s">
        <v>1701</v>
      </c>
      <c r="AD30" s="212">
        <v>44435</v>
      </c>
      <c r="AE30" s="212">
        <v>44498</v>
      </c>
      <c r="AF30" s="101" t="s">
        <v>1437</v>
      </c>
      <c r="AG30" s="101" t="s">
        <v>497</v>
      </c>
    </row>
    <row r="31" spans="1:33" ht="272.45" customHeight="1" x14ac:dyDescent="0.35">
      <c r="A31" s="158">
        <v>8</v>
      </c>
      <c r="B31" s="89"/>
      <c r="C31" s="90" t="s">
        <v>118</v>
      </c>
      <c r="D31" s="91" t="s">
        <v>82</v>
      </c>
      <c r="E31" s="92" t="s">
        <v>219</v>
      </c>
      <c r="F31" s="89" t="s">
        <v>59</v>
      </c>
      <c r="G31" s="90">
        <v>1</v>
      </c>
      <c r="H31" s="90" t="s">
        <v>72</v>
      </c>
      <c r="I31" s="93">
        <v>2</v>
      </c>
      <c r="J31" s="90" t="s">
        <v>60</v>
      </c>
      <c r="K31" s="90" t="s">
        <v>61</v>
      </c>
      <c r="L31" s="90" t="s">
        <v>84</v>
      </c>
      <c r="M31" s="207">
        <v>15000000</v>
      </c>
      <c r="N31" s="208">
        <v>15000000</v>
      </c>
      <c r="O31" s="90" t="s">
        <v>63</v>
      </c>
      <c r="P31" s="90" t="s">
        <v>64</v>
      </c>
      <c r="Q31" s="94" t="s">
        <v>65</v>
      </c>
      <c r="S31" s="112" t="s">
        <v>1584</v>
      </c>
      <c r="T31" s="113" t="s">
        <v>1676</v>
      </c>
      <c r="U31" s="114">
        <v>44435</v>
      </c>
      <c r="V31" s="101" t="s">
        <v>1699</v>
      </c>
      <c r="W31" s="211" t="s">
        <v>961</v>
      </c>
      <c r="X31" s="222">
        <v>15000000</v>
      </c>
      <c r="Y31" s="220">
        <v>0</v>
      </c>
      <c r="Z31" s="222">
        <v>15000000</v>
      </c>
      <c r="AA31" s="101" t="s">
        <v>1700</v>
      </c>
      <c r="AB31" s="211">
        <v>22821</v>
      </c>
      <c r="AC31" s="101" t="s">
        <v>1701</v>
      </c>
      <c r="AD31" s="212">
        <v>44435</v>
      </c>
      <c r="AE31" s="212">
        <v>44498</v>
      </c>
      <c r="AF31" s="101" t="s">
        <v>1437</v>
      </c>
      <c r="AG31" s="101" t="s">
        <v>497</v>
      </c>
    </row>
    <row r="32" spans="1:33" ht="272.45" customHeight="1" x14ac:dyDescent="0.35">
      <c r="A32" s="145">
        <v>9</v>
      </c>
      <c r="B32" s="159"/>
      <c r="C32" s="146" t="s">
        <v>118</v>
      </c>
      <c r="D32" s="160">
        <v>44101706</v>
      </c>
      <c r="E32" s="161" t="s">
        <v>220</v>
      </c>
      <c r="F32" s="159" t="s">
        <v>59</v>
      </c>
      <c r="G32" s="146">
        <v>1</v>
      </c>
      <c r="H32" s="311" t="s">
        <v>1587</v>
      </c>
      <c r="I32" s="147">
        <v>2</v>
      </c>
      <c r="J32" s="146" t="s">
        <v>60</v>
      </c>
      <c r="K32" s="146" t="s">
        <v>61</v>
      </c>
      <c r="L32" s="263" t="s">
        <v>71</v>
      </c>
      <c r="M32" s="257">
        <v>5000000</v>
      </c>
      <c r="N32" s="258">
        <v>5000000</v>
      </c>
      <c r="O32" s="263" t="s">
        <v>63</v>
      </c>
      <c r="P32" s="263" t="s">
        <v>64</v>
      </c>
      <c r="Q32" s="148" t="s">
        <v>65</v>
      </c>
      <c r="S32" s="151"/>
      <c r="T32" s="152"/>
      <c r="U32" s="153"/>
      <c r="V32" s="154"/>
      <c r="W32" s="155"/>
      <c r="X32" s="213"/>
      <c r="Y32" s="214"/>
      <c r="Z32" s="213"/>
      <c r="AA32" s="154"/>
      <c r="AB32" s="155"/>
      <c r="AC32" s="154"/>
      <c r="AD32" s="156"/>
      <c r="AE32" s="156"/>
      <c r="AF32" s="155"/>
      <c r="AG32" s="155"/>
    </row>
    <row r="33" spans="1:33" ht="272.45" customHeight="1" x14ac:dyDescent="0.35">
      <c r="A33" s="145">
        <v>10</v>
      </c>
      <c r="B33" s="172"/>
      <c r="C33" s="173" t="s">
        <v>118</v>
      </c>
      <c r="D33" s="174" t="s">
        <v>90</v>
      </c>
      <c r="E33" s="175" t="s">
        <v>221</v>
      </c>
      <c r="F33" s="172" t="s">
        <v>59</v>
      </c>
      <c r="G33" s="173">
        <v>1</v>
      </c>
      <c r="H33" s="173" t="s">
        <v>79</v>
      </c>
      <c r="I33" s="176">
        <v>9</v>
      </c>
      <c r="J33" s="173" t="s">
        <v>68</v>
      </c>
      <c r="K33" s="173" t="s">
        <v>61</v>
      </c>
      <c r="L33" s="173" t="s">
        <v>91</v>
      </c>
      <c r="M33" s="177"/>
      <c r="N33" s="178"/>
      <c r="O33" s="173" t="s">
        <v>63</v>
      </c>
      <c r="P33" s="173" t="s">
        <v>64</v>
      </c>
      <c r="Q33" s="179" t="s">
        <v>65</v>
      </c>
      <c r="S33" s="151"/>
      <c r="T33" s="152"/>
      <c r="U33" s="153"/>
      <c r="V33" s="154"/>
      <c r="W33" s="155"/>
      <c r="X33" s="213"/>
      <c r="Y33" s="214"/>
      <c r="Z33" s="213"/>
      <c r="AA33" s="154"/>
      <c r="AB33" s="157"/>
      <c r="AC33" s="154"/>
      <c r="AD33" s="166"/>
      <c r="AE33" s="166"/>
      <c r="AF33" s="155"/>
      <c r="AG33" s="155"/>
    </row>
    <row r="34" spans="1:33" s="30" customFormat="1" ht="409.5" x14ac:dyDescent="0.35">
      <c r="A34" s="256">
        <v>11</v>
      </c>
      <c r="B34" s="89"/>
      <c r="C34" s="90" t="s">
        <v>118</v>
      </c>
      <c r="D34" s="91" t="s">
        <v>102</v>
      </c>
      <c r="E34" s="92" t="s">
        <v>222</v>
      </c>
      <c r="F34" s="90" t="s">
        <v>59</v>
      </c>
      <c r="G34" s="90">
        <v>1</v>
      </c>
      <c r="H34" s="90" t="s">
        <v>70</v>
      </c>
      <c r="I34" s="93">
        <v>8</v>
      </c>
      <c r="J34" s="90" t="s">
        <v>78</v>
      </c>
      <c r="K34" s="90" t="s">
        <v>61</v>
      </c>
      <c r="L34" s="90" t="s">
        <v>103</v>
      </c>
      <c r="M34" s="207">
        <v>3000000</v>
      </c>
      <c r="N34" s="208">
        <v>3000000</v>
      </c>
      <c r="O34" s="90" t="s">
        <v>63</v>
      </c>
      <c r="P34" s="90" t="s">
        <v>64</v>
      </c>
      <c r="Q34" s="94" t="s">
        <v>65</v>
      </c>
      <c r="R34" s="24"/>
      <c r="S34" s="112" t="s">
        <v>1586</v>
      </c>
      <c r="T34" s="113" t="s">
        <v>1694</v>
      </c>
      <c r="U34" s="114">
        <v>44433</v>
      </c>
      <c r="V34" s="101" t="s">
        <v>1695</v>
      </c>
      <c r="W34" s="211" t="s">
        <v>1236</v>
      </c>
      <c r="X34" s="222">
        <v>1800000</v>
      </c>
      <c r="Y34" s="220">
        <v>0</v>
      </c>
      <c r="Z34" s="222">
        <v>1800000</v>
      </c>
      <c r="AA34" s="101" t="s">
        <v>1696</v>
      </c>
      <c r="AB34" s="211">
        <v>32321</v>
      </c>
      <c r="AC34" s="101" t="s">
        <v>1697</v>
      </c>
      <c r="AD34" s="212">
        <v>44434</v>
      </c>
      <c r="AE34" s="212">
        <v>44525</v>
      </c>
      <c r="AF34" s="101" t="s">
        <v>1698</v>
      </c>
      <c r="AG34" s="101" t="s">
        <v>509</v>
      </c>
    </row>
    <row r="35" spans="1:33" ht="272.25" customHeight="1" x14ac:dyDescent="0.35">
      <c r="A35" s="158">
        <v>12</v>
      </c>
      <c r="B35" s="172" t="s">
        <v>206</v>
      </c>
      <c r="C35" s="172" t="s">
        <v>139</v>
      </c>
      <c r="D35" s="174" t="s">
        <v>121</v>
      </c>
      <c r="E35" s="175" t="s">
        <v>223</v>
      </c>
      <c r="F35" s="172" t="s">
        <v>59</v>
      </c>
      <c r="G35" s="173">
        <v>1</v>
      </c>
      <c r="H35" s="173" t="s">
        <v>67</v>
      </c>
      <c r="I35" s="176">
        <v>3</v>
      </c>
      <c r="J35" s="179" t="s">
        <v>107</v>
      </c>
      <c r="K35" s="173" t="s">
        <v>95</v>
      </c>
      <c r="L35" s="173" t="s">
        <v>174</v>
      </c>
      <c r="M35" s="178"/>
      <c r="N35" s="178"/>
      <c r="O35" s="173" t="s">
        <v>63</v>
      </c>
      <c r="P35" s="173" t="s">
        <v>64</v>
      </c>
      <c r="Q35" s="179" t="s">
        <v>65</v>
      </c>
      <c r="S35" s="152"/>
      <c r="T35" s="152"/>
      <c r="U35" s="156"/>
      <c r="V35" s="154"/>
      <c r="W35" s="155"/>
      <c r="X35" s="217"/>
      <c r="Y35" s="218"/>
      <c r="Z35" s="217"/>
      <c r="AA35" s="154"/>
      <c r="AB35" s="155"/>
      <c r="AC35" s="165"/>
      <c r="AD35" s="166"/>
      <c r="AE35" s="166"/>
      <c r="AF35" s="157"/>
      <c r="AG35" s="180"/>
    </row>
    <row r="36" spans="1:33" ht="272.45" customHeight="1" x14ac:dyDescent="0.35">
      <c r="A36" s="158">
        <v>12</v>
      </c>
      <c r="B36" s="159"/>
      <c r="C36" s="173" t="s">
        <v>118</v>
      </c>
      <c r="D36" s="174" t="s">
        <v>121</v>
      </c>
      <c r="E36" s="175" t="s">
        <v>223</v>
      </c>
      <c r="F36" s="159" t="s">
        <v>59</v>
      </c>
      <c r="G36" s="146">
        <v>1</v>
      </c>
      <c r="H36" s="173" t="s">
        <v>67</v>
      </c>
      <c r="I36" s="176">
        <v>3</v>
      </c>
      <c r="J36" s="179" t="s">
        <v>107</v>
      </c>
      <c r="K36" s="173" t="s">
        <v>95</v>
      </c>
      <c r="L36" s="173" t="s">
        <v>131</v>
      </c>
      <c r="M36" s="178"/>
      <c r="N36" s="178"/>
      <c r="O36" s="173" t="s">
        <v>63</v>
      </c>
      <c r="P36" s="173" t="s">
        <v>64</v>
      </c>
      <c r="Q36" s="181" t="s">
        <v>65</v>
      </c>
      <c r="S36" s="152"/>
      <c r="T36" s="152"/>
      <c r="U36" s="156"/>
      <c r="V36" s="154"/>
      <c r="W36" s="155"/>
      <c r="X36" s="217"/>
      <c r="Y36" s="218"/>
      <c r="Z36" s="217"/>
      <c r="AA36" s="154"/>
      <c r="AB36" s="155"/>
      <c r="AC36" s="165"/>
      <c r="AD36" s="166"/>
      <c r="AE36" s="166"/>
      <c r="AF36" s="157"/>
      <c r="AG36" s="180"/>
    </row>
    <row r="37" spans="1:33" ht="272.45" customHeight="1" x14ac:dyDescent="0.35">
      <c r="A37" s="145">
        <v>13</v>
      </c>
      <c r="B37" s="89"/>
      <c r="C37" s="90" t="s">
        <v>118</v>
      </c>
      <c r="D37" s="91">
        <v>81141804</v>
      </c>
      <c r="E37" s="92" t="s">
        <v>224</v>
      </c>
      <c r="F37" s="89" t="s">
        <v>59</v>
      </c>
      <c r="G37" s="90">
        <v>1</v>
      </c>
      <c r="H37" s="90" t="s">
        <v>160</v>
      </c>
      <c r="I37" s="93">
        <v>3</v>
      </c>
      <c r="J37" s="90" t="s">
        <v>78</v>
      </c>
      <c r="K37" s="90" t="s">
        <v>61</v>
      </c>
      <c r="L37" s="90" t="s">
        <v>101</v>
      </c>
      <c r="M37" s="207">
        <v>800000</v>
      </c>
      <c r="N37" s="208">
        <v>800000</v>
      </c>
      <c r="O37" s="90" t="s">
        <v>63</v>
      </c>
      <c r="P37" s="90" t="s">
        <v>64</v>
      </c>
      <c r="Q37" s="94" t="s">
        <v>65</v>
      </c>
      <c r="S37" s="112" t="s">
        <v>1509</v>
      </c>
      <c r="T37" s="113" t="s">
        <v>1510</v>
      </c>
      <c r="U37" s="114">
        <v>44410</v>
      </c>
      <c r="V37" s="101" t="s">
        <v>1511</v>
      </c>
      <c r="W37" s="211" t="s">
        <v>1236</v>
      </c>
      <c r="X37" s="222">
        <v>571200</v>
      </c>
      <c r="Y37" s="220">
        <v>0</v>
      </c>
      <c r="Z37" s="222">
        <v>571200</v>
      </c>
      <c r="AA37" s="101" t="s">
        <v>1512</v>
      </c>
      <c r="AB37" s="211">
        <v>30421</v>
      </c>
      <c r="AC37" s="101" t="s">
        <v>1513</v>
      </c>
      <c r="AD37" s="212">
        <v>44411</v>
      </c>
      <c r="AE37" s="212">
        <v>44502</v>
      </c>
      <c r="AF37" s="101" t="s">
        <v>1262</v>
      </c>
      <c r="AG37" s="101" t="s">
        <v>497</v>
      </c>
    </row>
    <row r="38" spans="1:33" ht="272.45" customHeight="1" x14ac:dyDescent="0.35">
      <c r="A38" s="145">
        <v>14</v>
      </c>
      <c r="B38" s="89"/>
      <c r="C38" s="90" t="s">
        <v>118</v>
      </c>
      <c r="D38" s="91">
        <v>80101706</v>
      </c>
      <c r="E38" s="92" t="s">
        <v>225</v>
      </c>
      <c r="F38" s="89" t="s">
        <v>59</v>
      </c>
      <c r="G38" s="90">
        <v>1</v>
      </c>
      <c r="H38" s="90" t="s">
        <v>93</v>
      </c>
      <c r="I38" s="93">
        <v>10.199999999999999</v>
      </c>
      <c r="J38" s="90" t="s">
        <v>87</v>
      </c>
      <c r="K38" s="90" t="s">
        <v>61</v>
      </c>
      <c r="L38" s="90" t="s">
        <v>101</v>
      </c>
      <c r="M38" s="207">
        <v>39178832</v>
      </c>
      <c r="N38" s="208">
        <v>39178832</v>
      </c>
      <c r="O38" s="90" t="s">
        <v>63</v>
      </c>
      <c r="P38" s="90" t="s">
        <v>64</v>
      </c>
      <c r="Q38" s="94" t="s">
        <v>65</v>
      </c>
      <c r="S38" s="100" t="s">
        <v>1263</v>
      </c>
      <c r="T38" s="101" t="s">
        <v>1264</v>
      </c>
      <c r="U38" s="102">
        <v>44264</v>
      </c>
      <c r="V38" s="101" t="s">
        <v>1265</v>
      </c>
      <c r="W38" s="103" t="s">
        <v>501</v>
      </c>
      <c r="X38" s="219">
        <v>37820296</v>
      </c>
      <c r="Y38" s="221">
        <v>0</v>
      </c>
      <c r="Z38" s="219">
        <v>37820296</v>
      </c>
      <c r="AA38" s="101" t="s">
        <v>1266</v>
      </c>
      <c r="AB38" s="103">
        <v>2321</v>
      </c>
      <c r="AC38" s="101" t="s">
        <v>495</v>
      </c>
      <c r="AD38" s="104">
        <v>44265</v>
      </c>
      <c r="AE38" s="104">
        <v>44550</v>
      </c>
      <c r="AF38" s="101" t="s">
        <v>1262</v>
      </c>
      <c r="AG38" s="101" t="s">
        <v>497</v>
      </c>
    </row>
    <row r="39" spans="1:33" ht="272.45" customHeight="1" x14ac:dyDescent="0.35">
      <c r="A39" s="145">
        <v>15</v>
      </c>
      <c r="B39" s="89"/>
      <c r="C39" s="90" t="s">
        <v>118</v>
      </c>
      <c r="D39" s="91" t="s">
        <v>161</v>
      </c>
      <c r="E39" s="92" t="s">
        <v>226</v>
      </c>
      <c r="F39" s="89" t="s">
        <v>59</v>
      </c>
      <c r="G39" s="90">
        <v>1</v>
      </c>
      <c r="H39" s="90" t="s">
        <v>160</v>
      </c>
      <c r="I39" s="93">
        <v>2</v>
      </c>
      <c r="J39" s="90" t="s">
        <v>78</v>
      </c>
      <c r="K39" s="90" t="s">
        <v>61</v>
      </c>
      <c r="L39" s="90" t="s">
        <v>116</v>
      </c>
      <c r="M39" s="207">
        <v>11000000</v>
      </c>
      <c r="N39" s="208">
        <v>11000000</v>
      </c>
      <c r="O39" s="90" t="s">
        <v>63</v>
      </c>
      <c r="P39" s="90" t="s">
        <v>64</v>
      </c>
      <c r="Q39" s="94" t="s">
        <v>65</v>
      </c>
      <c r="S39" s="112" t="s">
        <v>1514</v>
      </c>
      <c r="T39" s="113" t="s">
        <v>1515</v>
      </c>
      <c r="U39" s="114">
        <v>44411</v>
      </c>
      <c r="V39" s="101" t="s">
        <v>1516</v>
      </c>
      <c r="W39" s="211" t="s">
        <v>955</v>
      </c>
      <c r="X39" s="222">
        <v>3462900</v>
      </c>
      <c r="Y39" s="220">
        <v>0</v>
      </c>
      <c r="Z39" s="222">
        <v>3462900</v>
      </c>
      <c r="AA39" s="101" t="s">
        <v>1517</v>
      </c>
      <c r="AB39" s="103">
        <v>29021</v>
      </c>
      <c r="AC39" s="101" t="s">
        <v>1518</v>
      </c>
      <c r="AD39" s="104">
        <v>44417</v>
      </c>
      <c r="AE39" s="104">
        <v>44462</v>
      </c>
      <c r="AF39" s="101" t="s">
        <v>1262</v>
      </c>
      <c r="AG39" s="101" t="s">
        <v>497</v>
      </c>
    </row>
    <row r="40" spans="1:33" ht="272.45" customHeight="1" x14ac:dyDescent="0.35">
      <c r="A40" s="145">
        <v>16</v>
      </c>
      <c r="B40" s="89"/>
      <c r="C40" s="90" t="s">
        <v>118</v>
      </c>
      <c r="D40" s="91">
        <v>80101706</v>
      </c>
      <c r="E40" s="92" t="s">
        <v>227</v>
      </c>
      <c r="F40" s="89" t="s">
        <v>59</v>
      </c>
      <c r="G40" s="90">
        <v>1</v>
      </c>
      <c r="H40" s="90" t="s">
        <v>86</v>
      </c>
      <c r="I40" s="93">
        <v>11.4</v>
      </c>
      <c r="J40" s="90" t="s">
        <v>87</v>
      </c>
      <c r="K40" s="90" t="s">
        <v>61</v>
      </c>
      <c r="L40" s="90" t="s">
        <v>101</v>
      </c>
      <c r="M40" s="207">
        <v>23008660</v>
      </c>
      <c r="N40" s="208">
        <v>23008660</v>
      </c>
      <c r="O40" s="90" t="s">
        <v>63</v>
      </c>
      <c r="P40" s="90" t="s">
        <v>64</v>
      </c>
      <c r="Q40" s="94" t="s">
        <v>65</v>
      </c>
      <c r="S40" s="100" t="s">
        <v>490</v>
      </c>
      <c r="T40" s="101" t="s">
        <v>491</v>
      </c>
      <c r="U40" s="102">
        <v>44208</v>
      </c>
      <c r="V40" s="101" t="s">
        <v>492</v>
      </c>
      <c r="W40" s="103" t="s">
        <v>493</v>
      </c>
      <c r="X40" s="219">
        <v>22673254</v>
      </c>
      <c r="Y40" s="221">
        <v>-4628564</v>
      </c>
      <c r="Z40" s="219">
        <f>X40+Y40</f>
        <v>18044690</v>
      </c>
      <c r="AA40" s="101" t="s">
        <v>494</v>
      </c>
      <c r="AB40" s="103">
        <v>9021</v>
      </c>
      <c r="AC40" s="101" t="s">
        <v>495</v>
      </c>
      <c r="AD40" s="104">
        <v>44210</v>
      </c>
      <c r="AE40" s="104">
        <v>44550</v>
      </c>
      <c r="AF40" s="101" t="s">
        <v>496</v>
      </c>
      <c r="AG40" s="101" t="s">
        <v>497</v>
      </c>
    </row>
    <row r="41" spans="1:33" ht="272.45" customHeight="1" x14ac:dyDescent="0.35">
      <c r="A41" s="145">
        <v>17</v>
      </c>
      <c r="B41" s="89"/>
      <c r="C41" s="90" t="s">
        <v>118</v>
      </c>
      <c r="D41" s="91">
        <v>80101706</v>
      </c>
      <c r="E41" s="92" t="s">
        <v>228</v>
      </c>
      <c r="F41" s="89" t="s">
        <v>59</v>
      </c>
      <c r="G41" s="90">
        <v>1</v>
      </c>
      <c r="H41" s="90" t="s">
        <v>86</v>
      </c>
      <c r="I41" s="93">
        <v>11.4</v>
      </c>
      <c r="J41" s="90" t="s">
        <v>87</v>
      </c>
      <c r="K41" s="90" t="s">
        <v>61</v>
      </c>
      <c r="L41" s="90" t="s">
        <v>101</v>
      </c>
      <c r="M41" s="207">
        <v>50861247</v>
      </c>
      <c r="N41" s="208">
        <v>50861247</v>
      </c>
      <c r="O41" s="90" t="s">
        <v>63</v>
      </c>
      <c r="P41" s="90" t="s">
        <v>64</v>
      </c>
      <c r="Q41" s="94" t="s">
        <v>65</v>
      </c>
      <c r="S41" s="100" t="s">
        <v>498</v>
      </c>
      <c r="T41" s="101" t="s">
        <v>499</v>
      </c>
      <c r="U41" s="102">
        <v>44204</v>
      </c>
      <c r="V41" s="101" t="s">
        <v>500</v>
      </c>
      <c r="W41" s="103" t="s">
        <v>501</v>
      </c>
      <c r="X41" s="219">
        <v>50712957</v>
      </c>
      <c r="Y41" s="221">
        <v>0</v>
      </c>
      <c r="Z41" s="219">
        <v>50712957</v>
      </c>
      <c r="AA41" s="101" t="s">
        <v>502</v>
      </c>
      <c r="AB41" s="103">
        <v>9121</v>
      </c>
      <c r="AC41" s="101" t="s">
        <v>495</v>
      </c>
      <c r="AD41" s="104">
        <v>44205</v>
      </c>
      <c r="AE41" s="104">
        <v>44550</v>
      </c>
      <c r="AF41" s="101" t="s">
        <v>496</v>
      </c>
      <c r="AG41" s="101" t="s">
        <v>497</v>
      </c>
    </row>
    <row r="42" spans="1:33" ht="272.45" customHeight="1" x14ac:dyDescent="0.35">
      <c r="A42" s="145">
        <v>18</v>
      </c>
      <c r="B42" s="89" t="s">
        <v>134</v>
      </c>
      <c r="C42" s="90" t="s">
        <v>118</v>
      </c>
      <c r="D42" s="89" t="s">
        <v>151</v>
      </c>
      <c r="E42" s="92" t="s">
        <v>1253</v>
      </c>
      <c r="F42" s="89" t="s">
        <v>59</v>
      </c>
      <c r="G42" s="90">
        <v>1</v>
      </c>
      <c r="H42" s="90" t="s">
        <v>160</v>
      </c>
      <c r="I42" s="93">
        <v>1.5</v>
      </c>
      <c r="J42" s="94" t="s">
        <v>78</v>
      </c>
      <c r="K42" s="90" t="s">
        <v>95</v>
      </c>
      <c r="L42" s="90" t="s">
        <v>131</v>
      </c>
      <c r="M42" s="208">
        <v>6307921</v>
      </c>
      <c r="N42" s="208">
        <v>6307921</v>
      </c>
      <c r="O42" s="90" t="s">
        <v>63</v>
      </c>
      <c r="P42" s="90" t="s">
        <v>64</v>
      </c>
      <c r="Q42" s="94" t="s">
        <v>65</v>
      </c>
      <c r="S42" s="100" t="s">
        <v>1519</v>
      </c>
      <c r="T42" s="101" t="s">
        <v>1520</v>
      </c>
      <c r="U42" s="102">
        <v>44419</v>
      </c>
      <c r="V42" s="101" t="s">
        <v>1521</v>
      </c>
      <c r="W42" s="103" t="s">
        <v>1522</v>
      </c>
      <c r="X42" s="219">
        <v>4200294</v>
      </c>
      <c r="Y42" s="220">
        <v>0</v>
      </c>
      <c r="Z42" s="219">
        <v>4200294</v>
      </c>
      <c r="AA42" s="101" t="s">
        <v>1523</v>
      </c>
      <c r="AB42" s="211">
        <v>29321</v>
      </c>
      <c r="AC42" s="101" t="s">
        <v>1524</v>
      </c>
      <c r="AD42" s="104">
        <v>44427</v>
      </c>
      <c r="AE42" s="104">
        <v>44487</v>
      </c>
      <c r="AF42" s="101" t="s">
        <v>1262</v>
      </c>
      <c r="AG42" s="101" t="s">
        <v>497</v>
      </c>
    </row>
    <row r="43" spans="1:33" ht="272.45" customHeight="1" x14ac:dyDescent="0.9">
      <c r="A43" s="145">
        <v>19</v>
      </c>
      <c r="B43" s="159"/>
      <c r="C43" s="146" t="s">
        <v>118</v>
      </c>
      <c r="D43" s="312" t="s">
        <v>1748</v>
      </c>
      <c r="E43" s="161" t="s">
        <v>229</v>
      </c>
      <c r="F43" s="159" t="s">
        <v>59</v>
      </c>
      <c r="G43" s="146">
        <v>1</v>
      </c>
      <c r="H43" s="311" t="s">
        <v>1587</v>
      </c>
      <c r="I43" s="147">
        <v>1</v>
      </c>
      <c r="J43" s="146" t="s">
        <v>78</v>
      </c>
      <c r="K43" s="146" t="s">
        <v>61</v>
      </c>
      <c r="L43" s="146" t="s">
        <v>116</v>
      </c>
      <c r="M43" s="257">
        <v>6000000</v>
      </c>
      <c r="N43" s="258">
        <v>6000000</v>
      </c>
      <c r="O43" s="263" t="s">
        <v>63</v>
      </c>
      <c r="P43" s="146" t="s">
        <v>64</v>
      </c>
      <c r="Q43" s="148" t="s">
        <v>65</v>
      </c>
      <c r="S43" s="182"/>
      <c r="T43" s="182"/>
      <c r="U43" s="182"/>
      <c r="V43" s="182"/>
      <c r="W43" s="182"/>
      <c r="X43" s="223"/>
      <c r="Y43" s="223"/>
      <c r="Z43" s="223"/>
      <c r="AA43" s="182"/>
      <c r="AB43" s="182"/>
      <c r="AC43" s="182"/>
      <c r="AD43" s="182"/>
      <c r="AE43" s="182"/>
      <c r="AF43" s="182"/>
      <c r="AG43" s="182"/>
    </row>
    <row r="44" spans="1:33" ht="272.45" customHeight="1" x14ac:dyDescent="0.35">
      <c r="A44" s="145">
        <v>20</v>
      </c>
      <c r="B44" s="89"/>
      <c r="C44" s="90" t="s">
        <v>118</v>
      </c>
      <c r="D44" s="91">
        <v>72101507</v>
      </c>
      <c r="E44" s="92" t="s">
        <v>230</v>
      </c>
      <c r="F44" s="89" t="s">
        <v>59</v>
      </c>
      <c r="G44" s="90">
        <v>1</v>
      </c>
      <c r="H44" s="90" t="s">
        <v>72</v>
      </c>
      <c r="I44" s="93">
        <v>2</v>
      </c>
      <c r="J44" s="90" t="s">
        <v>946</v>
      </c>
      <c r="K44" s="90" t="s">
        <v>61</v>
      </c>
      <c r="L44" s="90" t="s">
        <v>112</v>
      </c>
      <c r="M44" s="207">
        <v>12500000</v>
      </c>
      <c r="N44" s="208">
        <v>12500000</v>
      </c>
      <c r="O44" s="90" t="s">
        <v>115</v>
      </c>
      <c r="P44" s="90" t="s">
        <v>64</v>
      </c>
      <c r="Q44" s="94" t="s">
        <v>65</v>
      </c>
      <c r="S44" s="100" t="s">
        <v>1785</v>
      </c>
      <c r="T44" s="101" t="s">
        <v>1786</v>
      </c>
      <c r="U44" s="102">
        <v>44480</v>
      </c>
      <c r="V44" s="101" t="s">
        <v>1787</v>
      </c>
      <c r="W44" s="103" t="s">
        <v>1236</v>
      </c>
      <c r="X44" s="219">
        <v>11476532</v>
      </c>
      <c r="Y44" s="220"/>
      <c r="Z44" s="219">
        <v>11476532</v>
      </c>
      <c r="AA44" s="101" t="s">
        <v>1788</v>
      </c>
      <c r="AB44" s="300" t="s">
        <v>1609</v>
      </c>
      <c r="AC44" s="101" t="s">
        <v>1789</v>
      </c>
      <c r="AD44" s="104" t="s">
        <v>1611</v>
      </c>
      <c r="AE44" s="104" t="s">
        <v>1611</v>
      </c>
      <c r="AF44" s="101" t="s">
        <v>1262</v>
      </c>
      <c r="AG44" s="101" t="s">
        <v>497</v>
      </c>
    </row>
    <row r="45" spans="1:33" ht="272.45" customHeight="1" x14ac:dyDescent="0.35">
      <c r="A45" s="145">
        <v>21</v>
      </c>
      <c r="B45" s="89" t="s">
        <v>162</v>
      </c>
      <c r="C45" s="90" t="s">
        <v>118</v>
      </c>
      <c r="D45" s="89" t="s">
        <v>151</v>
      </c>
      <c r="E45" s="92" t="s">
        <v>1423</v>
      </c>
      <c r="F45" s="89" t="s">
        <v>59</v>
      </c>
      <c r="G45" s="90">
        <v>1</v>
      </c>
      <c r="H45" s="90" t="s">
        <v>72</v>
      </c>
      <c r="I45" s="93">
        <v>2</v>
      </c>
      <c r="J45" s="90" t="s">
        <v>946</v>
      </c>
      <c r="K45" s="90" t="s">
        <v>95</v>
      </c>
      <c r="L45" s="90" t="s">
        <v>131</v>
      </c>
      <c r="M45" s="207">
        <v>25183703</v>
      </c>
      <c r="N45" s="208">
        <v>25183703</v>
      </c>
      <c r="O45" s="90" t="s">
        <v>63</v>
      </c>
      <c r="P45" s="90" t="s">
        <v>64</v>
      </c>
      <c r="Q45" s="94" t="s">
        <v>65</v>
      </c>
      <c r="S45" s="100" t="s">
        <v>1785</v>
      </c>
      <c r="T45" s="101" t="s">
        <v>1786</v>
      </c>
      <c r="U45" s="102">
        <v>44480</v>
      </c>
      <c r="V45" s="101" t="s">
        <v>1787</v>
      </c>
      <c r="W45" s="103" t="s">
        <v>1236</v>
      </c>
      <c r="X45" s="219">
        <v>25073705</v>
      </c>
      <c r="Y45" s="220"/>
      <c r="Z45" s="219">
        <v>25073705</v>
      </c>
      <c r="AA45" s="101" t="s">
        <v>1788</v>
      </c>
      <c r="AB45" s="300" t="s">
        <v>1609</v>
      </c>
      <c r="AC45" s="101" t="s">
        <v>1789</v>
      </c>
      <c r="AD45" s="104" t="s">
        <v>1611</v>
      </c>
      <c r="AE45" s="104" t="s">
        <v>1611</v>
      </c>
      <c r="AF45" s="101" t="s">
        <v>1262</v>
      </c>
      <c r="AG45" s="101" t="s">
        <v>497</v>
      </c>
    </row>
    <row r="46" spans="1:33" ht="272.45" customHeight="1" x14ac:dyDescent="0.35">
      <c r="A46" s="145">
        <v>22</v>
      </c>
      <c r="B46" s="172" t="s">
        <v>162</v>
      </c>
      <c r="C46" s="173" t="s">
        <v>118</v>
      </c>
      <c r="D46" s="174" t="s">
        <v>136</v>
      </c>
      <c r="E46" s="175" t="s">
        <v>231</v>
      </c>
      <c r="F46" s="172" t="s">
        <v>59</v>
      </c>
      <c r="G46" s="173">
        <v>1</v>
      </c>
      <c r="H46" s="173" t="s">
        <v>77</v>
      </c>
      <c r="I46" s="176">
        <v>2</v>
      </c>
      <c r="J46" s="179" t="s">
        <v>106</v>
      </c>
      <c r="K46" s="173" t="s">
        <v>95</v>
      </c>
      <c r="L46" s="173" t="s">
        <v>131</v>
      </c>
      <c r="M46" s="177"/>
      <c r="N46" s="178"/>
      <c r="O46" s="173" t="s">
        <v>63</v>
      </c>
      <c r="P46" s="173" t="s">
        <v>64</v>
      </c>
      <c r="Q46" s="179" t="s">
        <v>65</v>
      </c>
      <c r="S46" s="152"/>
      <c r="T46" s="152"/>
      <c r="U46" s="156"/>
      <c r="V46" s="154"/>
      <c r="W46" s="155"/>
      <c r="X46" s="217"/>
      <c r="Y46" s="218"/>
      <c r="Z46" s="217"/>
      <c r="AA46" s="183"/>
      <c r="AB46" s="155"/>
      <c r="AC46" s="165"/>
      <c r="AD46" s="166"/>
      <c r="AE46" s="166"/>
      <c r="AF46" s="155"/>
      <c r="AG46" s="155"/>
    </row>
    <row r="47" spans="1:33" s="25" customFormat="1" ht="272.45" customHeight="1" x14ac:dyDescent="0.35">
      <c r="A47" s="145">
        <v>23</v>
      </c>
      <c r="B47" s="159"/>
      <c r="C47" s="159" t="s">
        <v>118</v>
      </c>
      <c r="D47" s="160">
        <v>72101511</v>
      </c>
      <c r="E47" s="161" t="s">
        <v>1525</v>
      </c>
      <c r="F47" s="159" t="s">
        <v>59</v>
      </c>
      <c r="G47" s="146">
        <v>1</v>
      </c>
      <c r="H47" s="146" t="s">
        <v>81</v>
      </c>
      <c r="I47" s="147">
        <v>4</v>
      </c>
      <c r="J47" s="146" t="s">
        <v>78</v>
      </c>
      <c r="K47" s="146" t="s">
        <v>61</v>
      </c>
      <c r="L47" s="146" t="s">
        <v>73</v>
      </c>
      <c r="M47" s="149">
        <v>8000000</v>
      </c>
      <c r="N47" s="149">
        <v>8000000</v>
      </c>
      <c r="O47" s="146" t="s">
        <v>63</v>
      </c>
      <c r="P47" s="146" t="s">
        <v>64</v>
      </c>
      <c r="Q47" s="148" t="s">
        <v>65</v>
      </c>
      <c r="R47" s="24"/>
      <c r="S47" s="184"/>
      <c r="T47" s="185"/>
      <c r="U47" s="186"/>
      <c r="V47" s="187"/>
      <c r="W47" s="188"/>
      <c r="X47" s="224"/>
      <c r="Y47" s="225"/>
      <c r="Z47" s="224"/>
      <c r="AA47" s="187"/>
      <c r="AB47" s="188"/>
      <c r="AC47" s="187"/>
      <c r="AD47" s="189"/>
      <c r="AE47" s="189"/>
      <c r="AF47" s="188"/>
      <c r="AG47" s="188"/>
    </row>
    <row r="48" spans="1:33" s="25" customFormat="1" ht="272.45" customHeight="1" x14ac:dyDescent="0.35">
      <c r="A48" s="145">
        <v>24</v>
      </c>
      <c r="B48" s="89" t="s">
        <v>456</v>
      </c>
      <c r="C48" s="89" t="s">
        <v>139</v>
      </c>
      <c r="D48" s="91" t="s">
        <v>105</v>
      </c>
      <c r="E48" s="92" t="s">
        <v>232</v>
      </c>
      <c r="F48" s="89" t="s">
        <v>59</v>
      </c>
      <c r="G48" s="90">
        <v>1</v>
      </c>
      <c r="H48" s="90" t="s">
        <v>93</v>
      </c>
      <c r="I48" s="93">
        <v>10</v>
      </c>
      <c r="J48" s="94" t="s">
        <v>87</v>
      </c>
      <c r="K48" s="90" t="s">
        <v>95</v>
      </c>
      <c r="L48" s="90" t="s">
        <v>192</v>
      </c>
      <c r="M48" s="207">
        <v>72450000</v>
      </c>
      <c r="N48" s="208">
        <v>72450000</v>
      </c>
      <c r="O48" s="90" t="s">
        <v>63</v>
      </c>
      <c r="P48" s="90" t="s">
        <v>64</v>
      </c>
      <c r="Q48" s="232" t="s">
        <v>89</v>
      </c>
      <c r="R48" s="24"/>
      <c r="S48" s="100" t="s">
        <v>1267</v>
      </c>
      <c r="T48" s="101" t="s">
        <v>1268</v>
      </c>
      <c r="U48" s="102">
        <v>44257</v>
      </c>
      <c r="V48" s="101" t="s">
        <v>1269</v>
      </c>
      <c r="W48" s="103" t="s">
        <v>1236</v>
      </c>
      <c r="X48" s="219">
        <v>65744000</v>
      </c>
      <c r="Y48" s="221">
        <v>0</v>
      </c>
      <c r="Z48" s="219">
        <v>65744000</v>
      </c>
      <c r="AA48" s="101" t="s">
        <v>1270</v>
      </c>
      <c r="AB48" s="103">
        <v>24221</v>
      </c>
      <c r="AC48" s="101" t="s">
        <v>1271</v>
      </c>
      <c r="AD48" s="104">
        <v>44258</v>
      </c>
      <c r="AE48" s="104">
        <v>44622</v>
      </c>
      <c r="AF48" s="101" t="s">
        <v>1272</v>
      </c>
      <c r="AG48" s="101" t="s">
        <v>497</v>
      </c>
    </row>
    <row r="49" spans="1:33" s="25" customFormat="1" ht="272.45" customHeight="1" x14ac:dyDescent="0.35">
      <c r="A49" s="145">
        <v>25</v>
      </c>
      <c r="B49" s="89"/>
      <c r="C49" s="90" t="s">
        <v>118</v>
      </c>
      <c r="D49" s="91">
        <v>84131512</v>
      </c>
      <c r="E49" s="92" t="s">
        <v>233</v>
      </c>
      <c r="F49" s="89" t="s">
        <v>59</v>
      </c>
      <c r="G49" s="90">
        <v>1</v>
      </c>
      <c r="H49" s="90" t="s">
        <v>70</v>
      </c>
      <c r="I49" s="93">
        <v>12</v>
      </c>
      <c r="J49" s="90" t="s">
        <v>68</v>
      </c>
      <c r="K49" s="90" t="s">
        <v>61</v>
      </c>
      <c r="L49" s="90" t="s">
        <v>85</v>
      </c>
      <c r="M49" s="207">
        <v>25000000</v>
      </c>
      <c r="N49" s="208">
        <v>25000000</v>
      </c>
      <c r="O49" s="90" t="s">
        <v>63</v>
      </c>
      <c r="P49" s="90" t="s">
        <v>64</v>
      </c>
      <c r="Q49" s="94" t="s">
        <v>65</v>
      </c>
      <c r="R49" s="24"/>
      <c r="S49" s="112" t="s">
        <v>1526</v>
      </c>
      <c r="T49" s="113" t="s">
        <v>1527</v>
      </c>
      <c r="U49" s="114">
        <v>44404</v>
      </c>
      <c r="V49" s="101" t="s">
        <v>1528</v>
      </c>
      <c r="W49" s="103" t="s">
        <v>955</v>
      </c>
      <c r="X49" s="222">
        <v>17847817</v>
      </c>
      <c r="Y49" s="220">
        <v>345563</v>
      </c>
      <c r="Z49" s="222">
        <f>SUM(X49+Y49)</f>
        <v>18193380</v>
      </c>
      <c r="AA49" s="101" t="s">
        <v>1529</v>
      </c>
      <c r="AB49" s="103">
        <v>30321</v>
      </c>
      <c r="AC49" s="101" t="s">
        <v>1530</v>
      </c>
      <c r="AD49" s="104">
        <v>44404</v>
      </c>
      <c r="AE49" s="104">
        <v>44799</v>
      </c>
      <c r="AF49" s="101" t="s">
        <v>1442</v>
      </c>
      <c r="AG49" s="101" t="s">
        <v>497</v>
      </c>
    </row>
    <row r="50" spans="1:33" ht="272.45" customHeight="1" x14ac:dyDescent="0.35">
      <c r="A50" s="145">
        <v>26</v>
      </c>
      <c r="B50" s="89" t="s">
        <v>134</v>
      </c>
      <c r="C50" s="90" t="s">
        <v>118</v>
      </c>
      <c r="D50" s="89">
        <v>73152108</v>
      </c>
      <c r="E50" s="92" t="s">
        <v>945</v>
      </c>
      <c r="F50" s="89" t="s">
        <v>59</v>
      </c>
      <c r="G50" s="90">
        <v>1</v>
      </c>
      <c r="H50" s="90" t="s">
        <v>67</v>
      </c>
      <c r="I50" s="93">
        <v>6</v>
      </c>
      <c r="J50" s="90" t="s">
        <v>946</v>
      </c>
      <c r="K50" s="90" t="s">
        <v>143</v>
      </c>
      <c r="L50" s="90" t="s">
        <v>131</v>
      </c>
      <c r="M50" s="207">
        <v>66633480</v>
      </c>
      <c r="N50" s="208">
        <v>66633480</v>
      </c>
      <c r="O50" s="90" t="s">
        <v>63</v>
      </c>
      <c r="P50" s="90" t="s">
        <v>64</v>
      </c>
      <c r="Q50" s="94" t="s">
        <v>65</v>
      </c>
      <c r="S50" s="112" t="s">
        <v>1790</v>
      </c>
      <c r="T50" s="113" t="s">
        <v>1791</v>
      </c>
      <c r="U50" s="114">
        <v>44396</v>
      </c>
      <c r="V50" s="101" t="s">
        <v>1792</v>
      </c>
      <c r="W50" s="103" t="s">
        <v>1236</v>
      </c>
      <c r="X50" s="222">
        <v>66633480</v>
      </c>
      <c r="Y50" s="220">
        <v>0</v>
      </c>
      <c r="Z50" s="222">
        <v>66633480</v>
      </c>
      <c r="AA50" s="101" t="s">
        <v>1793</v>
      </c>
      <c r="AB50" s="103">
        <v>25921</v>
      </c>
      <c r="AC50" s="101" t="s">
        <v>1794</v>
      </c>
      <c r="AD50" s="104">
        <v>44406</v>
      </c>
      <c r="AE50" s="104">
        <v>44545</v>
      </c>
      <c r="AF50" s="101" t="s">
        <v>1262</v>
      </c>
      <c r="AG50" s="101" t="s">
        <v>497</v>
      </c>
    </row>
    <row r="51" spans="1:33" ht="272.45" customHeight="1" x14ac:dyDescent="0.35">
      <c r="A51" s="145">
        <v>27</v>
      </c>
      <c r="B51" s="89"/>
      <c r="C51" s="90" t="s">
        <v>118</v>
      </c>
      <c r="D51" s="89">
        <v>15101500</v>
      </c>
      <c r="E51" s="92" t="s">
        <v>234</v>
      </c>
      <c r="F51" s="89" t="s">
        <v>59</v>
      </c>
      <c r="G51" s="90">
        <v>1</v>
      </c>
      <c r="H51" s="90" t="s">
        <v>86</v>
      </c>
      <c r="I51" s="93">
        <v>4</v>
      </c>
      <c r="J51" s="90" t="s">
        <v>68</v>
      </c>
      <c r="K51" s="90" t="s">
        <v>61</v>
      </c>
      <c r="L51" s="90" t="s">
        <v>481</v>
      </c>
      <c r="M51" s="207">
        <v>5200000</v>
      </c>
      <c r="N51" s="208">
        <v>5200000</v>
      </c>
      <c r="O51" s="90" t="s">
        <v>63</v>
      </c>
      <c r="P51" s="90" t="s">
        <v>64</v>
      </c>
      <c r="Q51" s="94" t="s">
        <v>65</v>
      </c>
      <c r="S51" s="100" t="s">
        <v>952</v>
      </c>
      <c r="T51" s="101" t="s">
        <v>953</v>
      </c>
      <c r="U51" s="102">
        <v>44218</v>
      </c>
      <c r="V51" s="101" t="s">
        <v>954</v>
      </c>
      <c r="W51" s="103" t="s">
        <v>955</v>
      </c>
      <c r="X51" s="222">
        <v>5200000</v>
      </c>
      <c r="Y51" s="226">
        <v>0</v>
      </c>
      <c r="Z51" s="222">
        <v>5200000</v>
      </c>
      <c r="AA51" s="101" t="s">
        <v>956</v>
      </c>
      <c r="AB51" s="103">
        <v>1921</v>
      </c>
      <c r="AC51" s="101" t="s">
        <v>957</v>
      </c>
      <c r="AD51" s="104">
        <v>44218</v>
      </c>
      <c r="AE51" s="104">
        <v>44347</v>
      </c>
      <c r="AF51" s="101" t="s">
        <v>958</v>
      </c>
      <c r="AG51" s="101" t="s">
        <v>497</v>
      </c>
    </row>
    <row r="52" spans="1:33" ht="272.45" customHeight="1" x14ac:dyDescent="0.35">
      <c r="A52" s="145">
        <v>28</v>
      </c>
      <c r="B52" s="121"/>
      <c r="C52" s="90" t="s">
        <v>118</v>
      </c>
      <c r="D52" s="89">
        <v>78181701</v>
      </c>
      <c r="E52" s="92" t="s">
        <v>235</v>
      </c>
      <c r="F52" s="89" t="s">
        <v>59</v>
      </c>
      <c r="G52" s="90">
        <v>1</v>
      </c>
      <c r="H52" s="90" t="s">
        <v>77</v>
      </c>
      <c r="I52" s="93">
        <v>14</v>
      </c>
      <c r="J52" s="90" t="s">
        <v>153</v>
      </c>
      <c r="K52" s="90" t="s">
        <v>61</v>
      </c>
      <c r="L52" s="90" t="s">
        <v>481</v>
      </c>
      <c r="M52" s="207">
        <v>26000000</v>
      </c>
      <c r="N52" s="208">
        <v>26000000</v>
      </c>
      <c r="O52" s="90" t="s">
        <v>63</v>
      </c>
      <c r="P52" s="90" t="s">
        <v>64</v>
      </c>
      <c r="Q52" s="94" t="s">
        <v>65</v>
      </c>
      <c r="S52" s="100" t="s">
        <v>1438</v>
      </c>
      <c r="T52" s="101" t="s">
        <v>953</v>
      </c>
      <c r="U52" s="102">
        <v>44314</v>
      </c>
      <c r="V52" s="101" t="s">
        <v>1439</v>
      </c>
      <c r="W52" s="103" t="s">
        <v>955</v>
      </c>
      <c r="X52" s="219">
        <v>26000000</v>
      </c>
      <c r="Y52" s="220">
        <v>0</v>
      </c>
      <c r="Z52" s="219">
        <v>26000000</v>
      </c>
      <c r="AA52" s="101" t="s">
        <v>1440</v>
      </c>
      <c r="AB52" s="103">
        <v>27321</v>
      </c>
      <c r="AC52" s="101" t="s">
        <v>1441</v>
      </c>
      <c r="AD52" s="104">
        <v>44348</v>
      </c>
      <c r="AE52" s="104">
        <v>44551</v>
      </c>
      <c r="AF52" s="101" t="s">
        <v>1442</v>
      </c>
      <c r="AG52" s="101" t="s">
        <v>497</v>
      </c>
    </row>
    <row r="53" spans="1:33" ht="231.95" customHeight="1" x14ac:dyDescent="0.35">
      <c r="A53" s="145">
        <v>29</v>
      </c>
      <c r="B53" s="89"/>
      <c r="C53" s="90" t="s">
        <v>118</v>
      </c>
      <c r="D53" s="91">
        <v>48101909</v>
      </c>
      <c r="E53" s="92" t="s">
        <v>236</v>
      </c>
      <c r="F53" s="89" t="s">
        <v>59</v>
      </c>
      <c r="G53" s="90">
        <v>1</v>
      </c>
      <c r="H53" s="90" t="s">
        <v>72</v>
      </c>
      <c r="I53" s="93">
        <v>2</v>
      </c>
      <c r="J53" s="90" t="s">
        <v>60</v>
      </c>
      <c r="K53" s="90" t="s">
        <v>61</v>
      </c>
      <c r="L53" s="90" t="s">
        <v>104</v>
      </c>
      <c r="M53" s="207">
        <v>4700000</v>
      </c>
      <c r="N53" s="207">
        <v>4700000</v>
      </c>
      <c r="O53" s="90" t="s">
        <v>63</v>
      </c>
      <c r="P53" s="90" t="s">
        <v>64</v>
      </c>
      <c r="Q53" s="94" t="s">
        <v>65</v>
      </c>
      <c r="S53" s="100" t="s">
        <v>1443</v>
      </c>
      <c r="T53" s="101" t="s">
        <v>1444</v>
      </c>
      <c r="U53" s="102">
        <v>44370</v>
      </c>
      <c r="V53" s="101" t="s">
        <v>1445</v>
      </c>
      <c r="W53" s="103" t="s">
        <v>961</v>
      </c>
      <c r="X53" s="219">
        <v>1089800</v>
      </c>
      <c r="Y53" s="220">
        <v>0</v>
      </c>
      <c r="Z53" s="219">
        <v>1089800</v>
      </c>
      <c r="AA53" s="101" t="s">
        <v>1446</v>
      </c>
      <c r="AB53" s="120" t="s">
        <v>1531</v>
      </c>
      <c r="AC53" s="101" t="s">
        <v>1447</v>
      </c>
      <c r="AD53" s="104">
        <v>44370</v>
      </c>
      <c r="AE53" s="104">
        <v>44400</v>
      </c>
      <c r="AF53" s="101" t="s">
        <v>1437</v>
      </c>
      <c r="AG53" s="101" t="s">
        <v>497</v>
      </c>
    </row>
    <row r="54" spans="1:33" ht="200.45" customHeight="1" x14ac:dyDescent="0.35">
      <c r="A54" s="145">
        <v>30</v>
      </c>
      <c r="B54" s="89"/>
      <c r="C54" s="89" t="s">
        <v>122</v>
      </c>
      <c r="D54" s="89">
        <v>80101706</v>
      </c>
      <c r="E54" s="92" t="s">
        <v>237</v>
      </c>
      <c r="F54" s="89" t="s">
        <v>59</v>
      </c>
      <c r="G54" s="90">
        <v>1</v>
      </c>
      <c r="H54" s="90" t="s">
        <v>150</v>
      </c>
      <c r="I54" s="93">
        <v>11.5</v>
      </c>
      <c r="J54" s="90" t="s">
        <v>114</v>
      </c>
      <c r="K54" s="90" t="s">
        <v>61</v>
      </c>
      <c r="L54" s="90" t="s">
        <v>101</v>
      </c>
      <c r="M54" s="208">
        <v>57435150</v>
      </c>
      <c r="N54" s="208">
        <v>57435150</v>
      </c>
      <c r="O54" s="90">
        <v>2</v>
      </c>
      <c r="P54" s="90" t="s">
        <v>64</v>
      </c>
      <c r="Q54" s="232" t="s">
        <v>167</v>
      </c>
      <c r="S54" s="100" t="s">
        <v>503</v>
      </c>
      <c r="T54" s="101" t="s">
        <v>504</v>
      </c>
      <c r="U54" s="102">
        <v>44215</v>
      </c>
      <c r="V54" s="101" t="s">
        <v>505</v>
      </c>
      <c r="W54" s="103" t="s">
        <v>501</v>
      </c>
      <c r="X54" s="219">
        <v>57435148</v>
      </c>
      <c r="Y54" s="221">
        <v>0</v>
      </c>
      <c r="Z54" s="219">
        <v>57435148</v>
      </c>
      <c r="AA54" s="101" t="s">
        <v>506</v>
      </c>
      <c r="AB54" s="103">
        <v>821</v>
      </c>
      <c r="AC54" s="101" t="s">
        <v>507</v>
      </c>
      <c r="AD54" s="104">
        <v>44216</v>
      </c>
      <c r="AE54" s="104">
        <v>44216</v>
      </c>
      <c r="AF54" s="101" t="s">
        <v>508</v>
      </c>
      <c r="AG54" s="101" t="s">
        <v>509</v>
      </c>
    </row>
    <row r="55" spans="1:33" ht="168.95" customHeight="1" x14ac:dyDescent="0.35">
      <c r="A55" s="145">
        <v>31</v>
      </c>
      <c r="B55" s="280"/>
      <c r="C55" s="280" t="s">
        <v>122</v>
      </c>
      <c r="D55" s="281" t="s">
        <v>164</v>
      </c>
      <c r="E55" s="282" t="s">
        <v>238</v>
      </c>
      <c r="F55" s="280" t="s">
        <v>59</v>
      </c>
      <c r="G55" s="237">
        <v>1</v>
      </c>
      <c r="H55" s="237" t="s">
        <v>93</v>
      </c>
      <c r="I55" s="283">
        <v>1</v>
      </c>
      <c r="J55" s="237" t="s">
        <v>60</v>
      </c>
      <c r="K55" s="237" t="s">
        <v>61</v>
      </c>
      <c r="L55" s="237" t="s">
        <v>71</v>
      </c>
      <c r="M55" s="238"/>
      <c r="N55" s="239"/>
      <c r="O55" s="237" t="s">
        <v>63</v>
      </c>
      <c r="P55" s="237" t="s">
        <v>64</v>
      </c>
      <c r="Q55" s="284" t="s">
        <v>167</v>
      </c>
      <c r="S55" s="115" t="s">
        <v>959</v>
      </c>
      <c r="T55" s="116" t="s">
        <v>1256</v>
      </c>
      <c r="U55" s="153">
        <v>44237</v>
      </c>
      <c r="V55" s="154" t="s">
        <v>960</v>
      </c>
      <c r="W55" s="155" t="s">
        <v>961</v>
      </c>
      <c r="X55" s="235"/>
      <c r="Y55" s="236"/>
      <c r="Z55" s="235"/>
      <c r="AA55" s="116" t="s">
        <v>962</v>
      </c>
      <c r="AB55" s="117">
        <v>24421</v>
      </c>
      <c r="AC55" s="116" t="s">
        <v>963</v>
      </c>
      <c r="AD55" s="118">
        <v>44238</v>
      </c>
      <c r="AE55" s="118">
        <v>44265</v>
      </c>
      <c r="AF55" s="116" t="s">
        <v>964</v>
      </c>
      <c r="AG55" s="116" t="s">
        <v>509</v>
      </c>
    </row>
    <row r="56" spans="1:33" ht="180" customHeight="1" x14ac:dyDescent="0.35">
      <c r="A56" s="145">
        <v>32</v>
      </c>
      <c r="B56" s="89"/>
      <c r="C56" s="89" t="s">
        <v>122</v>
      </c>
      <c r="D56" s="91" t="s">
        <v>96</v>
      </c>
      <c r="E56" s="92" t="s">
        <v>239</v>
      </c>
      <c r="F56" s="89" t="s">
        <v>59</v>
      </c>
      <c r="G56" s="90">
        <v>1</v>
      </c>
      <c r="H56" s="90" t="s">
        <v>93</v>
      </c>
      <c r="I56" s="93">
        <v>10</v>
      </c>
      <c r="J56" s="90" t="s">
        <v>68</v>
      </c>
      <c r="K56" s="90" t="s">
        <v>61</v>
      </c>
      <c r="L56" s="90" t="s">
        <v>97</v>
      </c>
      <c r="M56" s="207">
        <v>2307531.65</v>
      </c>
      <c r="N56" s="208">
        <v>2307531.65</v>
      </c>
      <c r="O56" s="90" t="s">
        <v>63</v>
      </c>
      <c r="P56" s="90" t="s">
        <v>64</v>
      </c>
      <c r="Q56" s="232" t="s">
        <v>167</v>
      </c>
      <c r="S56" s="100" t="s">
        <v>1396</v>
      </c>
      <c r="T56" s="101" t="s">
        <v>1397</v>
      </c>
      <c r="U56" s="102">
        <v>44284</v>
      </c>
      <c r="V56" s="101" t="s">
        <v>1398</v>
      </c>
      <c r="W56" s="103" t="s">
        <v>961</v>
      </c>
      <c r="X56" s="219">
        <v>2307531.65</v>
      </c>
      <c r="Y56" s="220">
        <v>0</v>
      </c>
      <c r="Z56" s="219">
        <v>2307531.65</v>
      </c>
      <c r="AA56" s="101" t="s">
        <v>1399</v>
      </c>
      <c r="AB56" s="211">
        <v>24521</v>
      </c>
      <c r="AC56" s="101" t="s">
        <v>1400</v>
      </c>
      <c r="AD56" s="212">
        <v>44294</v>
      </c>
      <c r="AE56" s="212">
        <v>44550</v>
      </c>
      <c r="AF56" s="101" t="s">
        <v>1401</v>
      </c>
      <c r="AG56" s="101" t="s">
        <v>509</v>
      </c>
    </row>
    <row r="57" spans="1:33" ht="180" customHeight="1" x14ac:dyDescent="0.35">
      <c r="A57" s="145">
        <v>32</v>
      </c>
      <c r="B57" s="89"/>
      <c r="C57" s="89" t="s">
        <v>122</v>
      </c>
      <c r="D57" s="91" t="s">
        <v>96</v>
      </c>
      <c r="E57" s="92" t="s">
        <v>239</v>
      </c>
      <c r="F57" s="89" t="s">
        <v>59</v>
      </c>
      <c r="G57" s="90">
        <v>1</v>
      </c>
      <c r="H57" s="90" t="s">
        <v>93</v>
      </c>
      <c r="I57" s="93">
        <v>10</v>
      </c>
      <c r="J57" s="90" t="s">
        <v>68</v>
      </c>
      <c r="K57" s="90" t="s">
        <v>61</v>
      </c>
      <c r="L57" s="90" t="s">
        <v>97</v>
      </c>
      <c r="M57" s="207">
        <v>1924257.49</v>
      </c>
      <c r="N57" s="208">
        <v>1924257.49</v>
      </c>
      <c r="O57" s="90" t="s">
        <v>63</v>
      </c>
      <c r="P57" s="90" t="s">
        <v>64</v>
      </c>
      <c r="Q57" s="232" t="s">
        <v>167</v>
      </c>
      <c r="S57" s="100" t="s">
        <v>1402</v>
      </c>
      <c r="T57" s="101" t="s">
        <v>1403</v>
      </c>
      <c r="U57" s="102">
        <v>44284</v>
      </c>
      <c r="V57" s="101" t="s">
        <v>1398</v>
      </c>
      <c r="W57" s="103" t="s">
        <v>961</v>
      </c>
      <c r="X57" s="219">
        <v>1924257.49</v>
      </c>
      <c r="Y57" s="220">
        <v>0</v>
      </c>
      <c r="Z57" s="219">
        <v>1924257.49</v>
      </c>
      <c r="AA57" s="101" t="s">
        <v>1399</v>
      </c>
      <c r="AB57" s="211">
        <v>24521</v>
      </c>
      <c r="AC57" s="101" t="s">
        <v>1400</v>
      </c>
      <c r="AD57" s="212">
        <v>44294</v>
      </c>
      <c r="AE57" s="212">
        <v>44550</v>
      </c>
      <c r="AF57" s="101" t="s">
        <v>1401</v>
      </c>
      <c r="AG57" s="101" t="s">
        <v>509</v>
      </c>
    </row>
    <row r="58" spans="1:33" ht="180" customHeight="1" x14ac:dyDescent="0.35">
      <c r="A58" s="145">
        <v>32</v>
      </c>
      <c r="B58" s="89"/>
      <c r="C58" s="89" t="s">
        <v>122</v>
      </c>
      <c r="D58" s="91" t="s">
        <v>96</v>
      </c>
      <c r="E58" s="92" t="s">
        <v>239</v>
      </c>
      <c r="F58" s="89" t="s">
        <v>59</v>
      </c>
      <c r="G58" s="90">
        <v>1</v>
      </c>
      <c r="H58" s="90" t="s">
        <v>93</v>
      </c>
      <c r="I58" s="93">
        <v>10</v>
      </c>
      <c r="J58" s="90" t="s">
        <v>68</v>
      </c>
      <c r="K58" s="90" t="s">
        <v>61</v>
      </c>
      <c r="L58" s="90" t="s">
        <v>97</v>
      </c>
      <c r="M58" s="207">
        <v>9134404.1300000008</v>
      </c>
      <c r="N58" s="208">
        <v>9134404.1300000008</v>
      </c>
      <c r="O58" s="90" t="s">
        <v>63</v>
      </c>
      <c r="P58" s="90" t="s">
        <v>64</v>
      </c>
      <c r="Q58" s="232" t="s">
        <v>167</v>
      </c>
      <c r="S58" s="100" t="s">
        <v>1404</v>
      </c>
      <c r="T58" s="101" t="s">
        <v>1405</v>
      </c>
      <c r="U58" s="102">
        <v>44284</v>
      </c>
      <c r="V58" s="101" t="s">
        <v>1406</v>
      </c>
      <c r="W58" s="103" t="s">
        <v>961</v>
      </c>
      <c r="X58" s="219">
        <v>9134404.1300000008</v>
      </c>
      <c r="Y58" s="220">
        <v>0</v>
      </c>
      <c r="Z58" s="219">
        <v>9134404.1300000008</v>
      </c>
      <c r="AA58" s="101" t="s">
        <v>1399</v>
      </c>
      <c r="AB58" s="211">
        <v>24521</v>
      </c>
      <c r="AC58" s="101" t="s">
        <v>1400</v>
      </c>
      <c r="AD58" s="212">
        <v>44294</v>
      </c>
      <c r="AE58" s="212">
        <v>44550</v>
      </c>
      <c r="AF58" s="101" t="s">
        <v>1401</v>
      </c>
      <c r="AG58" s="101" t="s">
        <v>509</v>
      </c>
    </row>
    <row r="59" spans="1:33" ht="180" customHeight="1" x14ac:dyDescent="0.35">
      <c r="A59" s="145">
        <v>32</v>
      </c>
      <c r="B59" s="89"/>
      <c r="C59" s="89" t="s">
        <v>122</v>
      </c>
      <c r="D59" s="91" t="s">
        <v>96</v>
      </c>
      <c r="E59" s="92" t="s">
        <v>239</v>
      </c>
      <c r="F59" s="89" t="s">
        <v>59</v>
      </c>
      <c r="G59" s="90">
        <v>1</v>
      </c>
      <c r="H59" s="90" t="s">
        <v>93</v>
      </c>
      <c r="I59" s="93">
        <v>10</v>
      </c>
      <c r="J59" s="90" t="s">
        <v>68</v>
      </c>
      <c r="K59" s="90" t="s">
        <v>61</v>
      </c>
      <c r="L59" s="90" t="s">
        <v>97</v>
      </c>
      <c r="M59" s="207">
        <v>7550325.4500000002</v>
      </c>
      <c r="N59" s="208">
        <v>7550325.4500000002</v>
      </c>
      <c r="O59" s="90" t="s">
        <v>63</v>
      </c>
      <c r="P59" s="90" t="s">
        <v>64</v>
      </c>
      <c r="Q59" s="232" t="s">
        <v>167</v>
      </c>
      <c r="S59" s="100" t="s">
        <v>1407</v>
      </c>
      <c r="T59" s="101" t="s">
        <v>1405</v>
      </c>
      <c r="U59" s="102">
        <v>44284</v>
      </c>
      <c r="V59" s="101" t="s">
        <v>1398</v>
      </c>
      <c r="W59" s="103" t="s">
        <v>961</v>
      </c>
      <c r="X59" s="219">
        <v>7550325.4500000002</v>
      </c>
      <c r="Y59" s="220">
        <v>0</v>
      </c>
      <c r="Z59" s="219">
        <v>7550325.4500000002</v>
      </c>
      <c r="AA59" s="101" t="s">
        <v>1399</v>
      </c>
      <c r="AB59" s="211">
        <v>24521</v>
      </c>
      <c r="AC59" s="101" t="s">
        <v>1400</v>
      </c>
      <c r="AD59" s="212">
        <v>44294</v>
      </c>
      <c r="AE59" s="212">
        <v>44550</v>
      </c>
      <c r="AF59" s="101" t="s">
        <v>1401</v>
      </c>
      <c r="AG59" s="101" t="s">
        <v>509</v>
      </c>
    </row>
    <row r="60" spans="1:33" ht="220.5" customHeight="1" x14ac:dyDescent="0.35">
      <c r="A60" s="145">
        <v>33</v>
      </c>
      <c r="B60" s="89"/>
      <c r="C60" s="89" t="s">
        <v>122</v>
      </c>
      <c r="D60" s="91" t="s">
        <v>92</v>
      </c>
      <c r="E60" s="92" t="s">
        <v>240</v>
      </c>
      <c r="F60" s="89" t="s">
        <v>59</v>
      </c>
      <c r="G60" s="90">
        <v>1</v>
      </c>
      <c r="H60" s="90" t="s">
        <v>86</v>
      </c>
      <c r="I60" s="93">
        <v>11</v>
      </c>
      <c r="J60" s="90" t="s">
        <v>68</v>
      </c>
      <c r="K60" s="90" t="s">
        <v>61</v>
      </c>
      <c r="L60" s="90" t="s">
        <v>94</v>
      </c>
      <c r="M60" s="207">
        <v>25000000</v>
      </c>
      <c r="N60" s="208">
        <v>25000000</v>
      </c>
      <c r="O60" s="90" t="s">
        <v>63</v>
      </c>
      <c r="P60" s="90" t="s">
        <v>64</v>
      </c>
      <c r="Q60" s="232" t="s">
        <v>167</v>
      </c>
      <c r="S60" s="100" t="s">
        <v>1273</v>
      </c>
      <c r="T60" s="101" t="s">
        <v>1274</v>
      </c>
      <c r="U60" s="102">
        <v>44252</v>
      </c>
      <c r="V60" s="101" t="s">
        <v>1275</v>
      </c>
      <c r="W60" s="103" t="s">
        <v>955</v>
      </c>
      <c r="X60" s="219">
        <v>25000000</v>
      </c>
      <c r="Y60" s="221">
        <v>0</v>
      </c>
      <c r="Z60" s="219">
        <v>25000000</v>
      </c>
      <c r="AA60" s="101" t="s">
        <v>1276</v>
      </c>
      <c r="AB60" s="103">
        <v>24621</v>
      </c>
      <c r="AC60" s="101" t="s">
        <v>1277</v>
      </c>
      <c r="AD60" s="104">
        <v>44257</v>
      </c>
      <c r="AE60" s="104">
        <v>44558</v>
      </c>
      <c r="AF60" s="101" t="s">
        <v>508</v>
      </c>
      <c r="AG60" s="101" t="s">
        <v>509</v>
      </c>
    </row>
    <row r="61" spans="1:33" ht="220.5" customHeight="1" x14ac:dyDescent="0.35">
      <c r="A61" s="145">
        <v>34</v>
      </c>
      <c r="B61" s="89"/>
      <c r="C61" s="89" t="s">
        <v>122</v>
      </c>
      <c r="D61" s="91" t="s">
        <v>144</v>
      </c>
      <c r="E61" s="92" t="s">
        <v>1412</v>
      </c>
      <c r="F61" s="89" t="s">
        <v>59</v>
      </c>
      <c r="G61" s="90">
        <v>1</v>
      </c>
      <c r="H61" s="90" t="s">
        <v>67</v>
      </c>
      <c r="I61" s="93">
        <v>1</v>
      </c>
      <c r="J61" s="90" t="s">
        <v>141</v>
      </c>
      <c r="K61" s="90" t="s">
        <v>61</v>
      </c>
      <c r="L61" s="90" t="s">
        <v>97</v>
      </c>
      <c r="M61" s="207">
        <v>4000000</v>
      </c>
      <c r="N61" s="208">
        <v>4000000</v>
      </c>
      <c r="O61" s="90" t="s">
        <v>63</v>
      </c>
      <c r="P61" s="90" t="s">
        <v>64</v>
      </c>
      <c r="Q61" s="232" t="s">
        <v>167</v>
      </c>
      <c r="S61" s="100" t="s">
        <v>1484</v>
      </c>
      <c r="T61" s="101" t="s">
        <v>1485</v>
      </c>
      <c r="U61" s="102">
        <v>44351</v>
      </c>
      <c r="V61" s="101" t="s">
        <v>1486</v>
      </c>
      <c r="W61" s="103" t="s">
        <v>955</v>
      </c>
      <c r="X61" s="219">
        <v>1500800</v>
      </c>
      <c r="Y61" s="220">
        <v>0</v>
      </c>
      <c r="Z61" s="219">
        <v>1500800</v>
      </c>
      <c r="AA61" s="101" t="s">
        <v>1383</v>
      </c>
      <c r="AB61" s="103">
        <v>29721</v>
      </c>
      <c r="AC61" s="101" t="s">
        <v>1487</v>
      </c>
      <c r="AD61" s="104">
        <v>44351</v>
      </c>
      <c r="AE61" s="104">
        <v>44411</v>
      </c>
      <c r="AF61" s="101" t="s">
        <v>1330</v>
      </c>
      <c r="AG61" s="101" t="s">
        <v>509</v>
      </c>
    </row>
    <row r="62" spans="1:33" ht="220.5" customHeight="1" x14ac:dyDescent="0.35">
      <c r="A62" s="145">
        <v>34</v>
      </c>
      <c r="B62" s="89"/>
      <c r="C62" s="89" t="s">
        <v>122</v>
      </c>
      <c r="D62" s="91" t="s">
        <v>144</v>
      </c>
      <c r="E62" s="92" t="s">
        <v>1412</v>
      </c>
      <c r="F62" s="89" t="s">
        <v>59</v>
      </c>
      <c r="G62" s="90">
        <v>1</v>
      </c>
      <c r="H62" s="90" t="s">
        <v>67</v>
      </c>
      <c r="I62" s="93">
        <v>1</v>
      </c>
      <c r="J62" s="90" t="s">
        <v>141</v>
      </c>
      <c r="K62" s="90" t="s">
        <v>61</v>
      </c>
      <c r="L62" s="90" t="s">
        <v>97</v>
      </c>
      <c r="M62" s="207">
        <v>4000000</v>
      </c>
      <c r="N62" s="208">
        <v>4000000</v>
      </c>
      <c r="O62" s="90" t="s">
        <v>63</v>
      </c>
      <c r="P62" s="90" t="s">
        <v>64</v>
      </c>
      <c r="Q62" s="232" t="s">
        <v>167</v>
      </c>
      <c r="S62" s="100" t="s">
        <v>1488</v>
      </c>
      <c r="T62" s="101" t="s">
        <v>1489</v>
      </c>
      <c r="U62" s="102">
        <v>44351</v>
      </c>
      <c r="V62" s="101" t="s">
        <v>1486</v>
      </c>
      <c r="W62" s="103" t="s">
        <v>955</v>
      </c>
      <c r="X62" s="219">
        <v>673500</v>
      </c>
      <c r="Y62" s="220">
        <v>0</v>
      </c>
      <c r="Z62" s="219">
        <v>673500</v>
      </c>
      <c r="AA62" s="101" t="s">
        <v>1383</v>
      </c>
      <c r="AB62" s="103">
        <v>29721</v>
      </c>
      <c r="AC62" s="101" t="s">
        <v>1487</v>
      </c>
      <c r="AD62" s="104">
        <v>44351</v>
      </c>
      <c r="AE62" s="104">
        <v>44411</v>
      </c>
      <c r="AF62" s="101" t="s">
        <v>1330</v>
      </c>
      <c r="AG62" s="101" t="s">
        <v>509</v>
      </c>
    </row>
    <row r="63" spans="1:33" ht="327.60000000000002" customHeight="1" x14ac:dyDescent="0.35">
      <c r="A63" s="145">
        <v>35</v>
      </c>
      <c r="B63" s="89"/>
      <c r="C63" s="89" t="s">
        <v>122</v>
      </c>
      <c r="D63" s="91" t="s">
        <v>965</v>
      </c>
      <c r="E63" s="92" t="s">
        <v>241</v>
      </c>
      <c r="F63" s="89" t="s">
        <v>59</v>
      </c>
      <c r="G63" s="90">
        <v>1</v>
      </c>
      <c r="H63" s="90" t="s">
        <v>93</v>
      </c>
      <c r="I63" s="93">
        <v>10</v>
      </c>
      <c r="J63" s="90" t="s">
        <v>78</v>
      </c>
      <c r="K63" s="90" t="s">
        <v>61</v>
      </c>
      <c r="L63" s="90" t="s">
        <v>101</v>
      </c>
      <c r="M63" s="207">
        <v>12000000</v>
      </c>
      <c r="N63" s="208">
        <v>12000000</v>
      </c>
      <c r="O63" s="90" t="s">
        <v>63</v>
      </c>
      <c r="P63" s="90" t="s">
        <v>64</v>
      </c>
      <c r="Q63" s="232" t="s">
        <v>167</v>
      </c>
      <c r="S63" s="100" t="s">
        <v>1325</v>
      </c>
      <c r="T63" s="101" t="s">
        <v>1326</v>
      </c>
      <c r="U63" s="102">
        <v>44267</v>
      </c>
      <c r="V63" s="101" t="s">
        <v>1327</v>
      </c>
      <c r="W63" s="103" t="s">
        <v>1236</v>
      </c>
      <c r="X63" s="219">
        <v>5504278</v>
      </c>
      <c r="Y63" s="220">
        <v>0</v>
      </c>
      <c r="Z63" s="219">
        <v>5504278</v>
      </c>
      <c r="AA63" s="101" t="s">
        <v>1328</v>
      </c>
      <c r="AB63" s="103">
        <v>24721</v>
      </c>
      <c r="AC63" s="101" t="s">
        <v>1329</v>
      </c>
      <c r="AD63" s="104">
        <v>44270</v>
      </c>
      <c r="AE63" s="104">
        <v>44551</v>
      </c>
      <c r="AF63" s="101" t="s">
        <v>1330</v>
      </c>
      <c r="AG63" s="101" t="s">
        <v>509</v>
      </c>
    </row>
    <row r="64" spans="1:33" ht="272.45" customHeight="1" x14ac:dyDescent="0.35">
      <c r="A64" s="145">
        <v>36</v>
      </c>
      <c r="B64" s="89"/>
      <c r="C64" s="89" t="s">
        <v>122</v>
      </c>
      <c r="D64" s="91" t="s">
        <v>165</v>
      </c>
      <c r="E64" s="89" t="s">
        <v>242</v>
      </c>
      <c r="F64" s="90" t="s">
        <v>59</v>
      </c>
      <c r="G64" s="90">
        <v>1</v>
      </c>
      <c r="H64" s="90" t="s">
        <v>160</v>
      </c>
      <c r="I64" s="93">
        <v>5</v>
      </c>
      <c r="J64" s="90" t="s">
        <v>87</v>
      </c>
      <c r="K64" s="90" t="s">
        <v>61</v>
      </c>
      <c r="L64" s="90" t="s">
        <v>98</v>
      </c>
      <c r="M64" s="207">
        <v>40000000</v>
      </c>
      <c r="N64" s="208">
        <v>40000000</v>
      </c>
      <c r="O64" s="90" t="s">
        <v>63</v>
      </c>
      <c r="P64" s="90" t="s">
        <v>64</v>
      </c>
      <c r="Q64" s="232" t="s">
        <v>167</v>
      </c>
      <c r="S64" s="100" t="s">
        <v>1605</v>
      </c>
      <c r="T64" s="101" t="s">
        <v>1606</v>
      </c>
      <c r="U64" s="102">
        <v>44442</v>
      </c>
      <c r="V64" s="101" t="s">
        <v>1607</v>
      </c>
      <c r="W64" s="103" t="s">
        <v>1243</v>
      </c>
      <c r="X64" s="219">
        <v>38000000</v>
      </c>
      <c r="Y64" s="220">
        <v>0</v>
      </c>
      <c r="Z64" s="219">
        <v>38000000</v>
      </c>
      <c r="AA64" s="101" t="s">
        <v>1608</v>
      </c>
      <c r="AB64" s="120" t="s">
        <v>1609</v>
      </c>
      <c r="AC64" s="101" t="s">
        <v>1610</v>
      </c>
      <c r="AD64" s="104" t="s">
        <v>1611</v>
      </c>
      <c r="AE64" s="104">
        <v>44540</v>
      </c>
      <c r="AF64" s="101" t="s">
        <v>1401</v>
      </c>
      <c r="AG64" s="101" t="s">
        <v>509</v>
      </c>
    </row>
    <row r="65" spans="1:33" ht="272.45" customHeight="1" x14ac:dyDescent="0.35">
      <c r="A65" s="145">
        <v>37</v>
      </c>
      <c r="B65" s="260"/>
      <c r="C65" s="89" t="s">
        <v>122</v>
      </c>
      <c r="D65" s="89" t="s">
        <v>166</v>
      </c>
      <c r="E65" s="89" t="s">
        <v>243</v>
      </c>
      <c r="F65" s="89" t="s">
        <v>59</v>
      </c>
      <c r="G65" s="90">
        <v>1</v>
      </c>
      <c r="H65" s="90" t="s">
        <v>72</v>
      </c>
      <c r="I65" s="93">
        <v>1</v>
      </c>
      <c r="J65" s="90" t="s">
        <v>60</v>
      </c>
      <c r="K65" s="90" t="s">
        <v>61</v>
      </c>
      <c r="L65" s="90" t="s">
        <v>104</v>
      </c>
      <c r="M65" s="207">
        <v>2000000</v>
      </c>
      <c r="N65" s="208">
        <v>2000000</v>
      </c>
      <c r="O65" s="90" t="s">
        <v>63</v>
      </c>
      <c r="P65" s="90" t="s">
        <v>64</v>
      </c>
      <c r="Q65" s="232" t="s">
        <v>167</v>
      </c>
      <c r="S65" s="100" t="s">
        <v>1612</v>
      </c>
      <c r="T65" s="101" t="s">
        <v>1613</v>
      </c>
      <c r="U65" s="102">
        <v>44440</v>
      </c>
      <c r="V65" s="101" t="s">
        <v>1614</v>
      </c>
      <c r="W65" s="103" t="s">
        <v>961</v>
      </c>
      <c r="X65" s="219">
        <v>2000000</v>
      </c>
      <c r="Y65" s="220">
        <v>0</v>
      </c>
      <c r="Z65" s="219">
        <v>2000000</v>
      </c>
      <c r="AA65" s="101" t="s">
        <v>1615</v>
      </c>
      <c r="AB65" s="103">
        <v>24821</v>
      </c>
      <c r="AC65" s="101" t="s">
        <v>1616</v>
      </c>
      <c r="AD65" s="104">
        <v>44440</v>
      </c>
      <c r="AE65" s="104">
        <v>44469</v>
      </c>
      <c r="AF65" s="101" t="s">
        <v>1617</v>
      </c>
      <c r="AG65" s="101" t="s">
        <v>509</v>
      </c>
    </row>
    <row r="66" spans="1:33" ht="272.45" customHeight="1" x14ac:dyDescent="0.35">
      <c r="A66" s="145">
        <v>38</v>
      </c>
      <c r="B66" s="159"/>
      <c r="C66" s="159" t="s">
        <v>123</v>
      </c>
      <c r="D66" s="160" t="s">
        <v>124</v>
      </c>
      <c r="E66" s="161" t="s">
        <v>244</v>
      </c>
      <c r="F66" s="159" t="s">
        <v>59</v>
      </c>
      <c r="G66" s="146">
        <v>1</v>
      </c>
      <c r="H66" s="311" t="s">
        <v>1587</v>
      </c>
      <c r="I66" s="264">
        <v>12</v>
      </c>
      <c r="J66" s="146" t="s">
        <v>78</v>
      </c>
      <c r="K66" s="146" t="s">
        <v>61</v>
      </c>
      <c r="L66" s="146" t="s">
        <v>88</v>
      </c>
      <c r="M66" s="257">
        <v>20000000</v>
      </c>
      <c r="N66" s="258">
        <v>20000000</v>
      </c>
      <c r="O66" s="146" t="s">
        <v>63</v>
      </c>
      <c r="P66" s="146" t="s">
        <v>64</v>
      </c>
      <c r="Q66" s="171" t="s">
        <v>168</v>
      </c>
      <c r="S66" s="152"/>
      <c r="T66" s="152"/>
      <c r="U66" s="166"/>
      <c r="V66" s="154"/>
      <c r="W66" s="155"/>
      <c r="X66" s="217"/>
      <c r="Y66" s="218"/>
      <c r="Z66" s="217"/>
      <c r="AA66" s="165"/>
      <c r="AB66" s="157"/>
      <c r="AC66" s="165"/>
      <c r="AD66" s="166"/>
      <c r="AE66" s="166"/>
      <c r="AF66" s="157"/>
      <c r="AG66" s="180"/>
    </row>
    <row r="67" spans="1:33" ht="272.45" customHeight="1" x14ac:dyDescent="0.35">
      <c r="A67" s="145">
        <v>39</v>
      </c>
      <c r="B67" s="159"/>
      <c r="C67" s="172" t="s">
        <v>123</v>
      </c>
      <c r="D67" s="174" t="s">
        <v>152</v>
      </c>
      <c r="E67" s="175" t="s">
        <v>245</v>
      </c>
      <c r="F67" s="172" t="s">
        <v>59</v>
      </c>
      <c r="G67" s="173">
        <v>1</v>
      </c>
      <c r="H67" s="173" t="s">
        <v>79</v>
      </c>
      <c r="I67" s="176">
        <v>1</v>
      </c>
      <c r="J67" s="173" t="s">
        <v>60</v>
      </c>
      <c r="K67" s="173" t="s">
        <v>61</v>
      </c>
      <c r="L67" s="173" t="s">
        <v>69</v>
      </c>
      <c r="M67" s="177"/>
      <c r="N67" s="178"/>
      <c r="O67" s="173" t="s">
        <v>63</v>
      </c>
      <c r="P67" s="173" t="s">
        <v>64</v>
      </c>
      <c r="Q67" s="181" t="s">
        <v>168</v>
      </c>
      <c r="S67" s="151"/>
      <c r="T67" s="152"/>
      <c r="U67" s="153"/>
      <c r="V67" s="154"/>
      <c r="W67" s="155"/>
      <c r="X67" s="213"/>
      <c r="Y67" s="214"/>
      <c r="Z67" s="213"/>
      <c r="AA67" s="154"/>
      <c r="AB67" s="155"/>
      <c r="AC67" s="165"/>
      <c r="AD67" s="166"/>
      <c r="AE67" s="166"/>
      <c r="AF67" s="155"/>
      <c r="AG67" s="155"/>
    </row>
    <row r="68" spans="1:33" ht="360.95" customHeight="1" x14ac:dyDescent="0.35">
      <c r="A68" s="145">
        <v>40</v>
      </c>
      <c r="B68" s="89"/>
      <c r="C68" s="89" t="s">
        <v>123</v>
      </c>
      <c r="D68" s="91">
        <v>80101706</v>
      </c>
      <c r="E68" s="105" t="s">
        <v>483</v>
      </c>
      <c r="F68" s="89" t="s">
        <v>59</v>
      </c>
      <c r="G68" s="90">
        <v>1</v>
      </c>
      <c r="H68" s="90" t="s">
        <v>86</v>
      </c>
      <c r="I68" s="93">
        <v>11.3</v>
      </c>
      <c r="J68" s="90" t="s">
        <v>114</v>
      </c>
      <c r="K68" s="90" t="s">
        <v>61</v>
      </c>
      <c r="L68" s="90" t="s">
        <v>101</v>
      </c>
      <c r="M68" s="207">
        <v>23866586</v>
      </c>
      <c r="N68" s="208">
        <v>23866586</v>
      </c>
      <c r="O68" s="90" t="s">
        <v>63</v>
      </c>
      <c r="P68" s="90" t="s">
        <v>64</v>
      </c>
      <c r="Q68" s="232" t="s">
        <v>168</v>
      </c>
      <c r="S68" s="100" t="s">
        <v>510</v>
      </c>
      <c r="T68" s="101" t="s">
        <v>511</v>
      </c>
      <c r="U68" s="102">
        <v>44216</v>
      </c>
      <c r="V68" s="101" t="s">
        <v>512</v>
      </c>
      <c r="W68" s="103" t="s">
        <v>493</v>
      </c>
      <c r="X68" s="219">
        <v>22983253</v>
      </c>
      <c r="Y68" s="221">
        <v>0</v>
      </c>
      <c r="Z68" s="219">
        <v>22983253</v>
      </c>
      <c r="AA68" s="101" t="s">
        <v>513</v>
      </c>
      <c r="AB68" s="103">
        <v>921</v>
      </c>
      <c r="AC68" s="101" t="s">
        <v>507</v>
      </c>
      <c r="AD68" s="104">
        <v>44216</v>
      </c>
      <c r="AE68" s="104">
        <v>44551</v>
      </c>
      <c r="AF68" s="101" t="s">
        <v>514</v>
      </c>
      <c r="AG68" s="101" t="s">
        <v>515</v>
      </c>
    </row>
    <row r="69" spans="1:33" ht="272.45" customHeight="1" x14ac:dyDescent="0.35">
      <c r="A69" s="145">
        <v>41</v>
      </c>
      <c r="B69" s="89"/>
      <c r="C69" s="89" t="s">
        <v>123</v>
      </c>
      <c r="D69" s="91">
        <v>80101706</v>
      </c>
      <c r="E69" s="105" t="s">
        <v>246</v>
      </c>
      <c r="F69" s="89" t="s">
        <v>59</v>
      </c>
      <c r="G69" s="90">
        <v>1</v>
      </c>
      <c r="H69" s="90" t="s">
        <v>86</v>
      </c>
      <c r="I69" s="93">
        <v>11.3</v>
      </c>
      <c r="J69" s="90" t="s">
        <v>114</v>
      </c>
      <c r="K69" s="90" t="s">
        <v>61</v>
      </c>
      <c r="L69" s="90" t="s">
        <v>101</v>
      </c>
      <c r="M69" s="207">
        <v>22076592</v>
      </c>
      <c r="N69" s="208">
        <v>22076592</v>
      </c>
      <c r="O69" s="90" t="s">
        <v>63</v>
      </c>
      <c r="P69" s="90" t="s">
        <v>64</v>
      </c>
      <c r="Q69" s="232" t="s">
        <v>168</v>
      </c>
      <c r="S69" s="100" t="s">
        <v>516</v>
      </c>
      <c r="T69" s="101" t="s">
        <v>517</v>
      </c>
      <c r="U69" s="102">
        <v>44216</v>
      </c>
      <c r="V69" s="101" t="s">
        <v>518</v>
      </c>
      <c r="W69" s="103" t="s">
        <v>493</v>
      </c>
      <c r="X69" s="219">
        <v>21259067</v>
      </c>
      <c r="Y69" s="221">
        <v>0</v>
      </c>
      <c r="Z69" s="219">
        <v>21259067</v>
      </c>
      <c r="AA69" s="101" t="s">
        <v>519</v>
      </c>
      <c r="AB69" s="103">
        <v>1021</v>
      </c>
      <c r="AC69" s="101" t="s">
        <v>507</v>
      </c>
      <c r="AD69" s="104">
        <v>44216</v>
      </c>
      <c r="AE69" s="104">
        <v>44551</v>
      </c>
      <c r="AF69" s="101" t="s">
        <v>514</v>
      </c>
      <c r="AG69" s="101" t="s">
        <v>515</v>
      </c>
    </row>
    <row r="70" spans="1:33" ht="377.1" customHeight="1" x14ac:dyDescent="0.35">
      <c r="A70" s="145">
        <v>42</v>
      </c>
      <c r="B70" s="159"/>
      <c r="C70" s="159" t="s">
        <v>123</v>
      </c>
      <c r="D70" s="160">
        <v>78102200</v>
      </c>
      <c r="E70" s="190" t="s">
        <v>247</v>
      </c>
      <c r="F70" s="159" t="s">
        <v>59</v>
      </c>
      <c r="G70" s="146">
        <v>1</v>
      </c>
      <c r="H70" s="311" t="s">
        <v>1587</v>
      </c>
      <c r="I70" s="147">
        <v>7</v>
      </c>
      <c r="J70" s="146" t="s">
        <v>87</v>
      </c>
      <c r="K70" s="146" t="s">
        <v>61</v>
      </c>
      <c r="L70" s="146" t="s">
        <v>169</v>
      </c>
      <c r="M70" s="149">
        <f>98000000+12500000</f>
        <v>110500000</v>
      </c>
      <c r="N70" s="316">
        <v>14000000</v>
      </c>
      <c r="O70" s="146" t="s">
        <v>74</v>
      </c>
      <c r="P70" s="146" t="s">
        <v>75</v>
      </c>
      <c r="Q70" s="171" t="s">
        <v>168</v>
      </c>
      <c r="S70" s="151"/>
      <c r="T70" s="152"/>
      <c r="U70" s="156"/>
      <c r="V70" s="154"/>
      <c r="W70" s="155"/>
      <c r="X70" s="213"/>
      <c r="Y70" s="214"/>
      <c r="Z70" s="213"/>
      <c r="AA70" s="154"/>
      <c r="AB70" s="155"/>
      <c r="AC70" s="154"/>
      <c r="AD70" s="156"/>
      <c r="AE70" s="156"/>
      <c r="AF70" s="191"/>
      <c r="AG70" s="155"/>
    </row>
    <row r="71" spans="1:33" ht="272.45" customHeight="1" x14ac:dyDescent="0.35">
      <c r="A71" s="145">
        <v>43</v>
      </c>
      <c r="B71" s="89"/>
      <c r="C71" s="89" t="s">
        <v>125</v>
      </c>
      <c r="D71" s="91">
        <v>80101706</v>
      </c>
      <c r="E71" s="95" t="s">
        <v>248</v>
      </c>
      <c r="F71" s="89" t="s">
        <v>59</v>
      </c>
      <c r="G71" s="90">
        <v>1</v>
      </c>
      <c r="H71" s="90" t="s">
        <v>86</v>
      </c>
      <c r="I71" s="93">
        <v>11.8</v>
      </c>
      <c r="J71" s="90" t="s">
        <v>114</v>
      </c>
      <c r="K71" s="90" t="s">
        <v>61</v>
      </c>
      <c r="L71" s="90" t="s">
        <v>101</v>
      </c>
      <c r="M71" s="207">
        <v>24925754</v>
      </c>
      <c r="N71" s="208">
        <v>24925754</v>
      </c>
      <c r="O71" s="90" t="s">
        <v>63</v>
      </c>
      <c r="P71" s="90" t="s">
        <v>64</v>
      </c>
      <c r="Q71" s="232" t="s">
        <v>137</v>
      </c>
      <c r="S71" s="100" t="s">
        <v>520</v>
      </c>
      <c r="T71" s="101" t="s">
        <v>521</v>
      </c>
      <c r="U71" s="102">
        <v>44202</v>
      </c>
      <c r="V71" s="101" t="s">
        <v>522</v>
      </c>
      <c r="W71" s="103" t="s">
        <v>493</v>
      </c>
      <c r="X71" s="219">
        <v>24855142</v>
      </c>
      <c r="Y71" s="221">
        <v>0</v>
      </c>
      <c r="Z71" s="219">
        <v>24855142</v>
      </c>
      <c r="AA71" s="101" t="s">
        <v>523</v>
      </c>
      <c r="AB71" s="103">
        <v>1121</v>
      </c>
      <c r="AC71" s="101" t="s">
        <v>524</v>
      </c>
      <c r="AD71" s="104">
        <v>44203</v>
      </c>
      <c r="AE71" s="104">
        <v>44558</v>
      </c>
      <c r="AF71" s="101" t="s">
        <v>525</v>
      </c>
      <c r="AG71" s="101" t="s">
        <v>138</v>
      </c>
    </row>
    <row r="72" spans="1:33" ht="409.5" x14ac:dyDescent="0.35">
      <c r="A72" s="145">
        <v>44</v>
      </c>
      <c r="B72" s="89"/>
      <c r="C72" s="89" t="s">
        <v>125</v>
      </c>
      <c r="D72" s="91">
        <v>80101706</v>
      </c>
      <c r="E72" s="95" t="s">
        <v>249</v>
      </c>
      <c r="F72" s="89" t="s">
        <v>59</v>
      </c>
      <c r="G72" s="90">
        <v>1</v>
      </c>
      <c r="H72" s="90" t="s">
        <v>86</v>
      </c>
      <c r="I72" s="93">
        <v>11.8</v>
      </c>
      <c r="J72" s="90" t="s">
        <v>114</v>
      </c>
      <c r="K72" s="90" t="s">
        <v>61</v>
      </c>
      <c r="L72" s="90" t="s">
        <v>101</v>
      </c>
      <c r="M72" s="207">
        <v>70867339</v>
      </c>
      <c r="N72" s="208">
        <v>70867339</v>
      </c>
      <c r="O72" s="90" t="s">
        <v>63</v>
      </c>
      <c r="P72" s="90" t="s">
        <v>64</v>
      </c>
      <c r="Q72" s="232" t="s">
        <v>137</v>
      </c>
      <c r="S72" s="100" t="s">
        <v>526</v>
      </c>
      <c r="T72" s="101" t="s">
        <v>527</v>
      </c>
      <c r="U72" s="102">
        <v>44202</v>
      </c>
      <c r="V72" s="101" t="s">
        <v>528</v>
      </c>
      <c r="W72" s="103" t="s">
        <v>501</v>
      </c>
      <c r="X72" s="219">
        <v>70666581</v>
      </c>
      <c r="Y72" s="221">
        <v>0</v>
      </c>
      <c r="Z72" s="219">
        <v>70666581</v>
      </c>
      <c r="AA72" s="101" t="s">
        <v>529</v>
      </c>
      <c r="AB72" s="103">
        <v>1221</v>
      </c>
      <c r="AC72" s="101" t="s">
        <v>524</v>
      </c>
      <c r="AD72" s="104">
        <v>44203</v>
      </c>
      <c r="AE72" s="104">
        <v>44558</v>
      </c>
      <c r="AF72" s="101" t="s">
        <v>525</v>
      </c>
      <c r="AG72" s="101" t="s">
        <v>138</v>
      </c>
    </row>
    <row r="73" spans="1:33" ht="409.5" x14ac:dyDescent="0.35">
      <c r="A73" s="145">
        <v>45</v>
      </c>
      <c r="B73" s="89"/>
      <c r="C73" s="89" t="s">
        <v>170</v>
      </c>
      <c r="D73" s="91">
        <v>80101706</v>
      </c>
      <c r="E73" s="95" t="s">
        <v>250</v>
      </c>
      <c r="F73" s="89" t="s">
        <v>59</v>
      </c>
      <c r="G73" s="90">
        <v>1</v>
      </c>
      <c r="H73" s="90" t="s">
        <v>86</v>
      </c>
      <c r="I73" s="93">
        <v>11.8</v>
      </c>
      <c r="J73" s="90" t="s">
        <v>114</v>
      </c>
      <c r="K73" s="90" t="s">
        <v>61</v>
      </c>
      <c r="L73" s="90" t="s">
        <v>101</v>
      </c>
      <c r="M73" s="207">
        <v>54983280</v>
      </c>
      <c r="N73" s="208">
        <v>54983280</v>
      </c>
      <c r="O73" s="90" t="s">
        <v>63</v>
      </c>
      <c r="P73" s="90" t="s">
        <v>64</v>
      </c>
      <c r="Q73" s="232" t="s">
        <v>149</v>
      </c>
      <c r="S73" s="100" t="s">
        <v>530</v>
      </c>
      <c r="T73" s="101" t="s">
        <v>531</v>
      </c>
      <c r="U73" s="102">
        <v>44202</v>
      </c>
      <c r="V73" s="101" t="s">
        <v>532</v>
      </c>
      <c r="W73" s="103" t="s">
        <v>501</v>
      </c>
      <c r="X73" s="219">
        <v>54827520</v>
      </c>
      <c r="Y73" s="221">
        <v>0</v>
      </c>
      <c r="Z73" s="219">
        <v>54827520</v>
      </c>
      <c r="AA73" s="101" t="s">
        <v>533</v>
      </c>
      <c r="AB73" s="103">
        <v>1321</v>
      </c>
      <c r="AC73" s="101" t="s">
        <v>524</v>
      </c>
      <c r="AD73" s="104">
        <v>44203</v>
      </c>
      <c r="AE73" s="104">
        <v>44558</v>
      </c>
      <c r="AF73" s="106" t="s">
        <v>534</v>
      </c>
      <c r="AG73" s="106" t="s">
        <v>535</v>
      </c>
    </row>
    <row r="74" spans="1:33" ht="272.45" customHeight="1" x14ac:dyDescent="0.35">
      <c r="A74" s="145">
        <v>46</v>
      </c>
      <c r="B74" s="159"/>
      <c r="C74" s="159" t="s">
        <v>148</v>
      </c>
      <c r="D74" s="160" t="s">
        <v>140</v>
      </c>
      <c r="E74" s="161" t="s">
        <v>251</v>
      </c>
      <c r="F74" s="159" t="s">
        <v>59</v>
      </c>
      <c r="G74" s="146">
        <v>1</v>
      </c>
      <c r="H74" s="311" t="s">
        <v>1587</v>
      </c>
      <c r="I74" s="314">
        <v>24</v>
      </c>
      <c r="J74" s="146" t="s">
        <v>87</v>
      </c>
      <c r="K74" s="146" t="s">
        <v>61</v>
      </c>
      <c r="L74" s="146" t="s">
        <v>80</v>
      </c>
      <c r="M74" s="315">
        <v>16000000</v>
      </c>
      <c r="N74" s="316">
        <v>16000000</v>
      </c>
      <c r="O74" s="146" t="s">
        <v>63</v>
      </c>
      <c r="P74" s="146" t="s">
        <v>64</v>
      </c>
      <c r="Q74" s="171" t="s">
        <v>130</v>
      </c>
      <c r="S74" s="151"/>
      <c r="T74" s="152"/>
      <c r="U74" s="156"/>
      <c r="V74" s="154"/>
      <c r="W74" s="155"/>
      <c r="X74" s="213"/>
      <c r="Y74" s="214"/>
      <c r="Z74" s="213"/>
      <c r="AA74" s="154"/>
      <c r="AB74" s="155"/>
      <c r="AC74" s="154"/>
      <c r="AD74" s="166"/>
      <c r="AE74" s="166"/>
      <c r="AF74" s="155"/>
      <c r="AG74" s="155"/>
    </row>
    <row r="75" spans="1:33" ht="272.45" customHeight="1" x14ac:dyDescent="0.35">
      <c r="A75" s="145">
        <v>47</v>
      </c>
      <c r="B75" s="172" t="s">
        <v>134</v>
      </c>
      <c r="C75" s="173" t="s">
        <v>118</v>
      </c>
      <c r="D75" s="174" t="s">
        <v>136</v>
      </c>
      <c r="E75" s="175" t="s">
        <v>252</v>
      </c>
      <c r="F75" s="172" t="s">
        <v>59</v>
      </c>
      <c r="G75" s="173">
        <v>1</v>
      </c>
      <c r="H75" s="173" t="s">
        <v>93</v>
      </c>
      <c r="I75" s="176">
        <v>4</v>
      </c>
      <c r="J75" s="179" t="s">
        <v>106</v>
      </c>
      <c r="K75" s="173" t="s">
        <v>95</v>
      </c>
      <c r="L75" s="173" t="s">
        <v>131</v>
      </c>
      <c r="M75" s="177"/>
      <c r="N75" s="178"/>
      <c r="O75" s="173" t="s">
        <v>63</v>
      </c>
      <c r="P75" s="173" t="s">
        <v>64</v>
      </c>
      <c r="Q75" s="179" t="s">
        <v>65</v>
      </c>
      <c r="S75" s="151"/>
      <c r="T75" s="152"/>
      <c r="U75" s="156"/>
      <c r="V75" s="154"/>
      <c r="W75" s="155"/>
      <c r="X75" s="213"/>
      <c r="Y75" s="214"/>
      <c r="Z75" s="213"/>
      <c r="AA75" s="154"/>
      <c r="AB75" s="155"/>
      <c r="AC75" s="154"/>
      <c r="AD75" s="156"/>
      <c r="AE75" s="156"/>
      <c r="AF75" s="155"/>
      <c r="AG75" s="155"/>
    </row>
    <row r="76" spans="1:33" ht="272.45" customHeight="1" x14ac:dyDescent="0.35">
      <c r="A76" s="145">
        <v>48</v>
      </c>
      <c r="B76" s="89" t="s">
        <v>172</v>
      </c>
      <c r="C76" s="90" t="s">
        <v>128</v>
      </c>
      <c r="D76" s="96">
        <v>80101706</v>
      </c>
      <c r="E76" s="97" t="s">
        <v>253</v>
      </c>
      <c r="F76" s="96" t="s">
        <v>59</v>
      </c>
      <c r="G76" s="90">
        <v>1</v>
      </c>
      <c r="H76" s="90" t="s">
        <v>173</v>
      </c>
      <c r="I76" s="93">
        <v>11.5</v>
      </c>
      <c r="J76" s="94" t="s">
        <v>114</v>
      </c>
      <c r="K76" s="90" t="s">
        <v>95</v>
      </c>
      <c r="L76" s="90" t="s">
        <v>174</v>
      </c>
      <c r="M76" s="207">
        <v>76758528</v>
      </c>
      <c r="N76" s="208">
        <v>76758528</v>
      </c>
      <c r="O76" s="90" t="s">
        <v>63</v>
      </c>
      <c r="P76" s="90" t="s">
        <v>64</v>
      </c>
      <c r="Q76" s="232" t="s">
        <v>171</v>
      </c>
      <c r="S76" s="100" t="s">
        <v>966</v>
      </c>
      <c r="T76" s="101" t="s">
        <v>967</v>
      </c>
      <c r="U76" s="102">
        <v>44236</v>
      </c>
      <c r="V76" s="101" t="s">
        <v>968</v>
      </c>
      <c r="W76" s="103" t="s">
        <v>501</v>
      </c>
      <c r="X76" s="222">
        <v>70590432</v>
      </c>
      <c r="Y76" s="226">
        <v>0</v>
      </c>
      <c r="Z76" s="222">
        <v>70590432</v>
      </c>
      <c r="AA76" s="101" t="s">
        <v>969</v>
      </c>
      <c r="AB76" s="103">
        <v>22321</v>
      </c>
      <c r="AC76" s="101" t="s">
        <v>495</v>
      </c>
      <c r="AD76" s="104">
        <v>44237</v>
      </c>
      <c r="AE76" s="104">
        <v>44550</v>
      </c>
      <c r="AF76" s="101" t="s">
        <v>970</v>
      </c>
      <c r="AG76" s="101" t="s">
        <v>128</v>
      </c>
    </row>
    <row r="77" spans="1:33" ht="272.45" customHeight="1" x14ac:dyDescent="0.35">
      <c r="A77" s="145">
        <v>49</v>
      </c>
      <c r="B77" s="89" t="s">
        <v>175</v>
      </c>
      <c r="C77" s="90" t="s">
        <v>128</v>
      </c>
      <c r="D77" s="96">
        <v>80101706</v>
      </c>
      <c r="E77" s="97" t="s">
        <v>254</v>
      </c>
      <c r="F77" s="96" t="s">
        <v>59</v>
      </c>
      <c r="G77" s="90">
        <v>1</v>
      </c>
      <c r="H77" s="90" t="s">
        <v>173</v>
      </c>
      <c r="I77" s="93">
        <v>11.5</v>
      </c>
      <c r="J77" s="94" t="s">
        <v>114</v>
      </c>
      <c r="K77" s="90" t="s">
        <v>143</v>
      </c>
      <c r="L77" s="90" t="s">
        <v>174</v>
      </c>
      <c r="M77" s="207">
        <v>87261944</v>
      </c>
      <c r="N77" s="208">
        <v>87261944</v>
      </c>
      <c r="O77" s="90" t="s">
        <v>63</v>
      </c>
      <c r="P77" s="90" t="s">
        <v>64</v>
      </c>
      <c r="Q77" s="232" t="s">
        <v>171</v>
      </c>
      <c r="S77" s="100" t="s">
        <v>536</v>
      </c>
      <c r="T77" s="101" t="s">
        <v>537</v>
      </c>
      <c r="U77" s="102">
        <v>44203</v>
      </c>
      <c r="V77" s="101" t="s">
        <v>538</v>
      </c>
      <c r="W77" s="103" t="s">
        <v>501</v>
      </c>
      <c r="X77" s="219">
        <v>87261944</v>
      </c>
      <c r="Y77" s="221">
        <v>0</v>
      </c>
      <c r="Z77" s="219">
        <v>87261944</v>
      </c>
      <c r="AA77" s="101" t="s">
        <v>539</v>
      </c>
      <c r="AB77" s="103">
        <v>5121</v>
      </c>
      <c r="AC77" s="101" t="s">
        <v>495</v>
      </c>
      <c r="AD77" s="104">
        <v>44205</v>
      </c>
      <c r="AE77" s="104">
        <v>44550</v>
      </c>
      <c r="AF77" s="101" t="s">
        <v>540</v>
      </c>
      <c r="AG77" s="101" t="s">
        <v>128</v>
      </c>
    </row>
    <row r="78" spans="1:33" ht="272.45" customHeight="1" x14ac:dyDescent="0.35">
      <c r="A78" s="145">
        <v>50</v>
      </c>
      <c r="B78" s="89" t="s">
        <v>176</v>
      </c>
      <c r="C78" s="90" t="s">
        <v>128</v>
      </c>
      <c r="D78" s="96">
        <v>80101706</v>
      </c>
      <c r="E78" s="97" t="s">
        <v>255</v>
      </c>
      <c r="F78" s="96" t="s">
        <v>59</v>
      </c>
      <c r="G78" s="90">
        <v>1</v>
      </c>
      <c r="H78" s="90" t="s">
        <v>173</v>
      </c>
      <c r="I78" s="93">
        <v>11.5</v>
      </c>
      <c r="J78" s="94" t="s">
        <v>114</v>
      </c>
      <c r="K78" s="90" t="s">
        <v>143</v>
      </c>
      <c r="L78" s="90" t="s">
        <v>158</v>
      </c>
      <c r="M78" s="207">
        <v>76758528</v>
      </c>
      <c r="N78" s="208">
        <v>76758528</v>
      </c>
      <c r="O78" s="90" t="s">
        <v>63</v>
      </c>
      <c r="P78" s="90" t="s">
        <v>64</v>
      </c>
      <c r="Q78" s="232" t="s">
        <v>171</v>
      </c>
      <c r="S78" s="100" t="s">
        <v>971</v>
      </c>
      <c r="T78" s="101" t="s">
        <v>972</v>
      </c>
      <c r="U78" s="102">
        <v>44237</v>
      </c>
      <c r="V78" s="101" t="s">
        <v>973</v>
      </c>
      <c r="W78" s="103" t="s">
        <v>501</v>
      </c>
      <c r="X78" s="222">
        <v>70361984</v>
      </c>
      <c r="Y78" s="226">
        <v>-7538784</v>
      </c>
      <c r="Z78" s="222">
        <v>62823200</v>
      </c>
      <c r="AA78" s="101" t="s">
        <v>974</v>
      </c>
      <c r="AB78" s="103">
        <v>10321</v>
      </c>
      <c r="AC78" s="101" t="s">
        <v>495</v>
      </c>
      <c r="AD78" s="104">
        <v>44238</v>
      </c>
      <c r="AE78" s="104">
        <v>44550</v>
      </c>
      <c r="AF78" s="101" t="s">
        <v>970</v>
      </c>
      <c r="AG78" s="101" t="s">
        <v>128</v>
      </c>
    </row>
    <row r="79" spans="1:33" ht="272.45" customHeight="1" x14ac:dyDescent="0.35">
      <c r="A79" s="145">
        <v>51</v>
      </c>
      <c r="B79" s="89" t="s">
        <v>172</v>
      </c>
      <c r="C79" s="90" t="s">
        <v>128</v>
      </c>
      <c r="D79" s="96">
        <v>80101706</v>
      </c>
      <c r="E79" s="97" t="s">
        <v>256</v>
      </c>
      <c r="F79" s="96" t="s">
        <v>59</v>
      </c>
      <c r="G79" s="90">
        <v>1</v>
      </c>
      <c r="H79" s="90" t="s">
        <v>173</v>
      </c>
      <c r="I79" s="93">
        <v>11.5</v>
      </c>
      <c r="J79" s="94" t="s">
        <v>114</v>
      </c>
      <c r="K79" s="90" t="s">
        <v>143</v>
      </c>
      <c r="L79" s="90" t="s">
        <v>174</v>
      </c>
      <c r="M79" s="207">
        <v>52646880</v>
      </c>
      <c r="N79" s="208">
        <v>52646880</v>
      </c>
      <c r="O79" s="90" t="s">
        <v>63</v>
      </c>
      <c r="P79" s="90" t="s">
        <v>64</v>
      </c>
      <c r="Q79" s="232" t="s">
        <v>171</v>
      </c>
      <c r="S79" s="100" t="s">
        <v>541</v>
      </c>
      <c r="T79" s="101" t="s">
        <v>542</v>
      </c>
      <c r="U79" s="102">
        <v>44208</v>
      </c>
      <c r="V79" s="101" t="s">
        <v>543</v>
      </c>
      <c r="W79" s="103" t="s">
        <v>501</v>
      </c>
      <c r="X79" s="219">
        <v>52646880</v>
      </c>
      <c r="Y79" s="221">
        <v>0</v>
      </c>
      <c r="Z79" s="219">
        <v>52646880</v>
      </c>
      <c r="AA79" s="101" t="s">
        <v>544</v>
      </c>
      <c r="AB79" s="103">
        <v>14621</v>
      </c>
      <c r="AC79" s="101" t="s">
        <v>495</v>
      </c>
      <c r="AD79" s="104">
        <v>44210</v>
      </c>
      <c r="AE79" s="104">
        <v>44545</v>
      </c>
      <c r="AF79" s="101" t="s">
        <v>540</v>
      </c>
      <c r="AG79" s="101" t="s">
        <v>128</v>
      </c>
    </row>
    <row r="80" spans="1:33" ht="272.45" customHeight="1" x14ac:dyDescent="0.35">
      <c r="A80" s="145">
        <v>52</v>
      </c>
      <c r="B80" s="89" t="s">
        <v>176</v>
      </c>
      <c r="C80" s="90" t="s">
        <v>128</v>
      </c>
      <c r="D80" s="96">
        <v>80101706</v>
      </c>
      <c r="E80" s="97" t="s">
        <v>257</v>
      </c>
      <c r="F80" s="96" t="s">
        <v>59</v>
      </c>
      <c r="G80" s="90">
        <v>1</v>
      </c>
      <c r="H80" s="90" t="s">
        <v>93</v>
      </c>
      <c r="I80" s="93">
        <v>10</v>
      </c>
      <c r="J80" s="94" t="s">
        <v>114</v>
      </c>
      <c r="K80" s="90" t="s">
        <v>143</v>
      </c>
      <c r="L80" s="90" t="s">
        <v>158</v>
      </c>
      <c r="M80" s="207">
        <v>47351040</v>
      </c>
      <c r="N80" s="208">
        <v>47351040</v>
      </c>
      <c r="O80" s="90" t="s">
        <v>63</v>
      </c>
      <c r="P80" s="90" t="s">
        <v>64</v>
      </c>
      <c r="Q80" s="232" t="s">
        <v>171</v>
      </c>
      <c r="S80" s="100" t="s">
        <v>1278</v>
      </c>
      <c r="T80" s="101" t="s">
        <v>1279</v>
      </c>
      <c r="U80" s="102">
        <v>44257</v>
      </c>
      <c r="V80" s="101" t="s">
        <v>1280</v>
      </c>
      <c r="W80" s="103" t="s">
        <v>501</v>
      </c>
      <c r="X80" s="219">
        <v>44858880</v>
      </c>
      <c r="Y80" s="221">
        <v>0</v>
      </c>
      <c r="Z80" s="219">
        <v>44858880</v>
      </c>
      <c r="AA80" s="101" t="s">
        <v>1281</v>
      </c>
      <c r="AB80" s="103">
        <v>10421</v>
      </c>
      <c r="AC80" s="101" t="s">
        <v>495</v>
      </c>
      <c r="AD80" s="104">
        <v>44259</v>
      </c>
      <c r="AE80" s="104">
        <v>44550</v>
      </c>
      <c r="AF80" s="101" t="s">
        <v>1282</v>
      </c>
      <c r="AG80" s="101" t="s">
        <v>128</v>
      </c>
    </row>
    <row r="81" spans="1:33" s="25" customFormat="1" ht="272.45" customHeight="1" x14ac:dyDescent="0.35">
      <c r="A81" s="145">
        <v>53</v>
      </c>
      <c r="B81" s="89" t="s">
        <v>176</v>
      </c>
      <c r="C81" s="90" t="s">
        <v>128</v>
      </c>
      <c r="D81" s="96">
        <v>80101706</v>
      </c>
      <c r="E81" s="97" t="s">
        <v>258</v>
      </c>
      <c r="F81" s="96" t="s">
        <v>59</v>
      </c>
      <c r="G81" s="90">
        <v>1</v>
      </c>
      <c r="H81" s="90" t="s">
        <v>79</v>
      </c>
      <c r="I81" s="93">
        <v>9.5</v>
      </c>
      <c r="J81" s="94" t="s">
        <v>114</v>
      </c>
      <c r="K81" s="90" t="s">
        <v>143</v>
      </c>
      <c r="L81" s="90" t="s">
        <v>158</v>
      </c>
      <c r="M81" s="207">
        <v>58420384</v>
      </c>
      <c r="N81" s="207">
        <v>58420384</v>
      </c>
      <c r="O81" s="90" t="s">
        <v>63</v>
      </c>
      <c r="P81" s="90" t="s">
        <v>64</v>
      </c>
      <c r="Q81" s="232" t="s">
        <v>171</v>
      </c>
      <c r="R81" s="24"/>
      <c r="S81" s="100" t="s">
        <v>1283</v>
      </c>
      <c r="T81" s="101" t="s">
        <v>1284</v>
      </c>
      <c r="U81" s="102">
        <v>44256</v>
      </c>
      <c r="V81" s="101" t="s">
        <v>1285</v>
      </c>
      <c r="W81" s="103" t="s">
        <v>501</v>
      </c>
      <c r="X81" s="219">
        <v>58018868</v>
      </c>
      <c r="Y81" s="221">
        <v>0</v>
      </c>
      <c r="Z81" s="219">
        <v>58018868</v>
      </c>
      <c r="AA81" s="101" t="s">
        <v>1286</v>
      </c>
      <c r="AB81" s="103">
        <v>10521</v>
      </c>
      <c r="AC81" s="101" t="s">
        <v>495</v>
      </c>
      <c r="AD81" s="104">
        <v>44257</v>
      </c>
      <c r="AE81" s="104">
        <v>44550</v>
      </c>
      <c r="AF81" s="101" t="s">
        <v>540</v>
      </c>
      <c r="AG81" s="101" t="s">
        <v>128</v>
      </c>
    </row>
    <row r="82" spans="1:33" ht="272.45" customHeight="1" x14ac:dyDescent="0.35">
      <c r="A82" s="145">
        <v>54</v>
      </c>
      <c r="B82" s="89" t="s">
        <v>176</v>
      </c>
      <c r="C82" s="90" t="s">
        <v>128</v>
      </c>
      <c r="D82" s="96">
        <v>80101706</v>
      </c>
      <c r="E82" s="97" t="s">
        <v>259</v>
      </c>
      <c r="F82" s="96" t="s">
        <v>59</v>
      </c>
      <c r="G82" s="90">
        <v>1</v>
      </c>
      <c r="H82" s="90" t="s">
        <v>79</v>
      </c>
      <c r="I82" s="93">
        <v>9.5</v>
      </c>
      <c r="J82" s="94" t="s">
        <v>114</v>
      </c>
      <c r="K82" s="90" t="s">
        <v>143</v>
      </c>
      <c r="L82" s="90" t="s">
        <v>158</v>
      </c>
      <c r="M82" s="207">
        <v>58420384</v>
      </c>
      <c r="N82" s="207">
        <v>58420384</v>
      </c>
      <c r="O82" s="90" t="s">
        <v>63</v>
      </c>
      <c r="P82" s="90" t="s">
        <v>64</v>
      </c>
      <c r="Q82" s="232" t="s">
        <v>171</v>
      </c>
      <c r="S82" s="100" t="s">
        <v>1287</v>
      </c>
      <c r="T82" s="101" t="s">
        <v>1288</v>
      </c>
      <c r="U82" s="102">
        <v>44256</v>
      </c>
      <c r="V82" s="101" t="s">
        <v>1285</v>
      </c>
      <c r="W82" s="103" t="s">
        <v>501</v>
      </c>
      <c r="X82" s="219">
        <v>58018868</v>
      </c>
      <c r="Y82" s="221">
        <v>0</v>
      </c>
      <c r="Z82" s="219">
        <v>58018868</v>
      </c>
      <c r="AA82" s="101" t="s">
        <v>1286</v>
      </c>
      <c r="AB82" s="103">
        <v>10621</v>
      </c>
      <c r="AC82" s="101" t="s">
        <v>495</v>
      </c>
      <c r="AD82" s="104">
        <v>44257</v>
      </c>
      <c r="AE82" s="104">
        <v>44550</v>
      </c>
      <c r="AF82" s="101" t="s">
        <v>540</v>
      </c>
      <c r="AG82" s="101" t="s">
        <v>128</v>
      </c>
    </row>
    <row r="83" spans="1:33" ht="272.45" customHeight="1" x14ac:dyDescent="0.35">
      <c r="A83" s="145">
        <v>55</v>
      </c>
      <c r="B83" s="89" t="s">
        <v>176</v>
      </c>
      <c r="C83" s="90" t="s">
        <v>110</v>
      </c>
      <c r="D83" s="96">
        <v>80101706</v>
      </c>
      <c r="E83" s="97" t="s">
        <v>260</v>
      </c>
      <c r="F83" s="96" t="s">
        <v>59</v>
      </c>
      <c r="G83" s="90">
        <v>1</v>
      </c>
      <c r="H83" s="90" t="s">
        <v>173</v>
      </c>
      <c r="I83" s="93">
        <v>11</v>
      </c>
      <c r="J83" s="94" t="s">
        <v>114</v>
      </c>
      <c r="K83" s="90" t="s">
        <v>143</v>
      </c>
      <c r="L83" s="90" t="s">
        <v>158</v>
      </c>
      <c r="M83" s="207">
        <v>66249920</v>
      </c>
      <c r="N83" s="208">
        <v>66249920</v>
      </c>
      <c r="O83" s="90" t="s">
        <v>63</v>
      </c>
      <c r="P83" s="90" t="s">
        <v>64</v>
      </c>
      <c r="Q83" s="232" t="s">
        <v>204</v>
      </c>
      <c r="S83" s="100" t="s">
        <v>975</v>
      </c>
      <c r="T83" s="101" t="s">
        <v>976</v>
      </c>
      <c r="U83" s="102">
        <v>44236</v>
      </c>
      <c r="V83" s="101" t="s">
        <v>977</v>
      </c>
      <c r="W83" s="103" t="s">
        <v>501</v>
      </c>
      <c r="X83" s="222">
        <v>62234772</v>
      </c>
      <c r="Y83" s="226">
        <v>0</v>
      </c>
      <c r="Z83" s="222">
        <v>62234772</v>
      </c>
      <c r="AA83" s="101" t="s">
        <v>978</v>
      </c>
      <c r="AB83" s="103">
        <v>24121</v>
      </c>
      <c r="AC83" s="101" t="s">
        <v>495</v>
      </c>
      <c r="AD83" s="104">
        <v>44236</v>
      </c>
      <c r="AE83" s="104">
        <v>44550</v>
      </c>
      <c r="AF83" s="101" t="s">
        <v>762</v>
      </c>
      <c r="AG83" s="101" t="s">
        <v>110</v>
      </c>
    </row>
    <row r="84" spans="1:33" ht="272.45" customHeight="1" x14ac:dyDescent="0.35">
      <c r="A84" s="145">
        <v>56</v>
      </c>
      <c r="B84" s="89" t="s">
        <v>177</v>
      </c>
      <c r="C84" s="98" t="s">
        <v>117</v>
      </c>
      <c r="D84" s="96">
        <v>80101706</v>
      </c>
      <c r="E84" s="97" t="s">
        <v>261</v>
      </c>
      <c r="F84" s="96" t="s">
        <v>59</v>
      </c>
      <c r="G84" s="90">
        <v>1</v>
      </c>
      <c r="H84" s="90" t="s">
        <v>178</v>
      </c>
      <c r="I84" s="93">
        <v>10.5</v>
      </c>
      <c r="J84" s="94" t="s">
        <v>114</v>
      </c>
      <c r="K84" s="90" t="s">
        <v>143</v>
      </c>
      <c r="L84" s="90" t="s">
        <v>174</v>
      </c>
      <c r="M84" s="207">
        <v>69116667</v>
      </c>
      <c r="N84" s="208">
        <v>69116667</v>
      </c>
      <c r="O84" s="90" t="s">
        <v>63</v>
      </c>
      <c r="P84" s="90" t="s">
        <v>64</v>
      </c>
      <c r="Q84" s="232" t="s">
        <v>179</v>
      </c>
      <c r="S84" s="100" t="s">
        <v>979</v>
      </c>
      <c r="T84" s="101" t="s">
        <v>980</v>
      </c>
      <c r="U84" s="102">
        <v>44230</v>
      </c>
      <c r="V84" s="101" t="s">
        <v>981</v>
      </c>
      <c r="W84" s="103" t="s">
        <v>501</v>
      </c>
      <c r="X84" s="222">
        <v>68249999</v>
      </c>
      <c r="Y84" s="226">
        <v>0</v>
      </c>
      <c r="Z84" s="222">
        <v>68249999</v>
      </c>
      <c r="AA84" s="101" t="s">
        <v>982</v>
      </c>
      <c r="AB84" s="103">
        <v>21321</v>
      </c>
      <c r="AC84" s="101" t="s">
        <v>495</v>
      </c>
      <c r="AD84" s="104">
        <v>44231</v>
      </c>
      <c r="AE84" s="104">
        <v>44550</v>
      </c>
      <c r="AF84" s="101" t="s">
        <v>983</v>
      </c>
      <c r="AG84" s="101" t="s">
        <v>117</v>
      </c>
    </row>
    <row r="85" spans="1:33" ht="272.45" customHeight="1" x14ac:dyDescent="0.35">
      <c r="A85" s="145">
        <v>57</v>
      </c>
      <c r="B85" s="89" t="s">
        <v>180</v>
      </c>
      <c r="C85" s="98" t="s">
        <v>117</v>
      </c>
      <c r="D85" s="96">
        <v>80101706</v>
      </c>
      <c r="E85" s="97" t="s">
        <v>262</v>
      </c>
      <c r="F85" s="96" t="s">
        <v>59</v>
      </c>
      <c r="G85" s="90">
        <v>1</v>
      </c>
      <c r="H85" s="90" t="s">
        <v>173</v>
      </c>
      <c r="I85" s="93">
        <v>11.5</v>
      </c>
      <c r="J85" s="94" t="s">
        <v>114</v>
      </c>
      <c r="K85" s="90" t="s">
        <v>143</v>
      </c>
      <c r="L85" s="90" t="s">
        <v>174</v>
      </c>
      <c r="M85" s="207">
        <v>96087721</v>
      </c>
      <c r="N85" s="208">
        <v>96087721</v>
      </c>
      <c r="O85" s="90" t="s">
        <v>63</v>
      </c>
      <c r="P85" s="90" t="s">
        <v>64</v>
      </c>
      <c r="Q85" s="232" t="s">
        <v>179</v>
      </c>
      <c r="S85" s="100" t="s">
        <v>545</v>
      </c>
      <c r="T85" s="101" t="s">
        <v>546</v>
      </c>
      <c r="U85" s="102">
        <v>44211</v>
      </c>
      <c r="V85" s="101" t="s">
        <v>547</v>
      </c>
      <c r="W85" s="103" t="s">
        <v>501</v>
      </c>
      <c r="X85" s="219">
        <v>95801747</v>
      </c>
      <c r="Y85" s="221">
        <v>0</v>
      </c>
      <c r="Z85" s="219">
        <v>95801747</v>
      </c>
      <c r="AA85" s="101" t="s">
        <v>548</v>
      </c>
      <c r="AB85" s="103">
        <v>16621</v>
      </c>
      <c r="AC85" s="101" t="s">
        <v>495</v>
      </c>
      <c r="AD85" s="104">
        <v>44212</v>
      </c>
      <c r="AE85" s="104">
        <v>44550</v>
      </c>
      <c r="AF85" s="101" t="s">
        <v>549</v>
      </c>
      <c r="AG85" s="101" t="s">
        <v>117</v>
      </c>
    </row>
    <row r="86" spans="1:33" ht="272.45" customHeight="1" x14ac:dyDescent="0.35">
      <c r="A86" s="145">
        <v>58</v>
      </c>
      <c r="B86" s="89" t="s">
        <v>180</v>
      </c>
      <c r="C86" s="98" t="s">
        <v>117</v>
      </c>
      <c r="D86" s="96">
        <v>80101706</v>
      </c>
      <c r="E86" s="97" t="s">
        <v>263</v>
      </c>
      <c r="F86" s="96" t="s">
        <v>59</v>
      </c>
      <c r="G86" s="90">
        <v>1</v>
      </c>
      <c r="H86" s="90" t="s">
        <v>173</v>
      </c>
      <c r="I86" s="93">
        <v>11.5</v>
      </c>
      <c r="J86" s="94" t="s">
        <v>114</v>
      </c>
      <c r="K86" s="90" t="s">
        <v>143</v>
      </c>
      <c r="L86" s="90" t="s">
        <v>174</v>
      </c>
      <c r="M86" s="207">
        <v>32564224</v>
      </c>
      <c r="N86" s="208">
        <v>32564224</v>
      </c>
      <c r="O86" s="90" t="s">
        <v>63</v>
      </c>
      <c r="P86" s="90" t="s">
        <v>64</v>
      </c>
      <c r="Q86" s="232" t="s">
        <v>179</v>
      </c>
      <c r="S86" s="100" t="s">
        <v>550</v>
      </c>
      <c r="T86" s="101" t="s">
        <v>551</v>
      </c>
      <c r="U86" s="102">
        <v>44210</v>
      </c>
      <c r="V86" s="101" t="s">
        <v>552</v>
      </c>
      <c r="W86" s="103" t="s">
        <v>501</v>
      </c>
      <c r="X86" s="219">
        <v>32564224</v>
      </c>
      <c r="Y86" s="221">
        <v>0</v>
      </c>
      <c r="Z86" s="219">
        <v>32564224</v>
      </c>
      <c r="AA86" s="101" t="s">
        <v>553</v>
      </c>
      <c r="AB86" s="103">
        <v>17821</v>
      </c>
      <c r="AC86" s="101" t="s">
        <v>495</v>
      </c>
      <c r="AD86" s="104">
        <v>44212</v>
      </c>
      <c r="AE86" s="104">
        <v>44550</v>
      </c>
      <c r="AF86" s="101" t="s">
        <v>554</v>
      </c>
      <c r="AG86" s="101" t="s">
        <v>117</v>
      </c>
    </row>
    <row r="87" spans="1:33" ht="272.45" customHeight="1" x14ac:dyDescent="0.35">
      <c r="A87" s="145">
        <v>59</v>
      </c>
      <c r="B87" s="89" t="s">
        <v>180</v>
      </c>
      <c r="C87" s="98" t="s">
        <v>117</v>
      </c>
      <c r="D87" s="96">
        <v>80101706</v>
      </c>
      <c r="E87" s="97" t="s">
        <v>264</v>
      </c>
      <c r="F87" s="96" t="s">
        <v>59</v>
      </c>
      <c r="G87" s="90">
        <v>1</v>
      </c>
      <c r="H87" s="90" t="s">
        <v>173</v>
      </c>
      <c r="I87" s="93">
        <v>11.5</v>
      </c>
      <c r="J87" s="94" t="s">
        <v>114</v>
      </c>
      <c r="K87" s="90" t="s">
        <v>143</v>
      </c>
      <c r="L87" s="90" t="s">
        <v>174</v>
      </c>
      <c r="M87" s="207">
        <v>70943488</v>
      </c>
      <c r="N87" s="208">
        <v>70943488</v>
      </c>
      <c r="O87" s="90" t="s">
        <v>63</v>
      </c>
      <c r="P87" s="90" t="s">
        <v>64</v>
      </c>
      <c r="Q87" s="232" t="s">
        <v>179</v>
      </c>
      <c r="S87" s="100" t="s">
        <v>555</v>
      </c>
      <c r="T87" s="101" t="s">
        <v>556</v>
      </c>
      <c r="U87" s="102">
        <v>44211</v>
      </c>
      <c r="V87" s="101" t="s">
        <v>557</v>
      </c>
      <c r="W87" s="103" t="s">
        <v>501</v>
      </c>
      <c r="X87" s="219">
        <v>70943488</v>
      </c>
      <c r="Y87" s="221">
        <v>0</v>
      </c>
      <c r="Z87" s="219">
        <v>70943488</v>
      </c>
      <c r="AA87" s="101" t="s">
        <v>558</v>
      </c>
      <c r="AB87" s="103">
        <v>17921</v>
      </c>
      <c r="AC87" s="101" t="s">
        <v>495</v>
      </c>
      <c r="AD87" s="104">
        <v>44211</v>
      </c>
      <c r="AE87" s="104">
        <v>44550</v>
      </c>
      <c r="AF87" s="101" t="s">
        <v>559</v>
      </c>
      <c r="AG87" s="101" t="s">
        <v>117</v>
      </c>
    </row>
    <row r="88" spans="1:33" ht="272.45" customHeight="1" x14ac:dyDescent="0.35">
      <c r="A88" s="145">
        <v>60</v>
      </c>
      <c r="B88" s="89" t="s">
        <v>181</v>
      </c>
      <c r="C88" s="98" t="s">
        <v>117</v>
      </c>
      <c r="D88" s="96">
        <v>80101706</v>
      </c>
      <c r="E88" s="97" t="s">
        <v>265</v>
      </c>
      <c r="F88" s="96" t="s">
        <v>59</v>
      </c>
      <c r="G88" s="90">
        <v>1</v>
      </c>
      <c r="H88" s="90" t="s">
        <v>178</v>
      </c>
      <c r="I88" s="93">
        <v>10.5</v>
      </c>
      <c r="J88" s="94" t="s">
        <v>114</v>
      </c>
      <c r="K88" s="90" t="s">
        <v>143</v>
      </c>
      <c r="L88" s="90" t="s">
        <v>158</v>
      </c>
      <c r="M88" s="207">
        <v>59624928</v>
      </c>
      <c r="N88" s="208">
        <v>59624928</v>
      </c>
      <c r="O88" s="90" t="s">
        <v>63</v>
      </c>
      <c r="P88" s="90" t="s">
        <v>64</v>
      </c>
      <c r="Q88" s="232" t="s">
        <v>179</v>
      </c>
      <c r="S88" s="100" t="s">
        <v>984</v>
      </c>
      <c r="T88" s="101" t="s">
        <v>985</v>
      </c>
      <c r="U88" s="102">
        <v>44229</v>
      </c>
      <c r="V88" s="101" t="s">
        <v>986</v>
      </c>
      <c r="W88" s="103" t="s">
        <v>501</v>
      </c>
      <c r="X88" s="222">
        <v>59064192</v>
      </c>
      <c r="Y88" s="226">
        <v>0</v>
      </c>
      <c r="Z88" s="222">
        <v>59064192</v>
      </c>
      <c r="AA88" s="101" t="s">
        <v>987</v>
      </c>
      <c r="AB88" s="103">
        <v>10821</v>
      </c>
      <c r="AC88" s="101" t="s">
        <v>495</v>
      </c>
      <c r="AD88" s="104">
        <v>44230</v>
      </c>
      <c r="AE88" s="104">
        <v>44550</v>
      </c>
      <c r="AF88" s="101" t="s">
        <v>983</v>
      </c>
      <c r="AG88" s="101" t="s">
        <v>117</v>
      </c>
    </row>
    <row r="89" spans="1:33" ht="272.45" customHeight="1" x14ac:dyDescent="0.35">
      <c r="A89" s="145">
        <v>61</v>
      </c>
      <c r="B89" s="89" t="s">
        <v>196</v>
      </c>
      <c r="C89" s="98" t="s">
        <v>117</v>
      </c>
      <c r="D89" s="96">
        <v>80101706</v>
      </c>
      <c r="E89" s="97" t="s">
        <v>266</v>
      </c>
      <c r="F89" s="96" t="s">
        <v>59</v>
      </c>
      <c r="G89" s="90">
        <v>1</v>
      </c>
      <c r="H89" s="90" t="s">
        <v>178</v>
      </c>
      <c r="I89" s="93">
        <v>10.5</v>
      </c>
      <c r="J89" s="94" t="s">
        <v>114</v>
      </c>
      <c r="K89" s="90" t="s">
        <v>143</v>
      </c>
      <c r="L89" s="90" t="s">
        <v>158</v>
      </c>
      <c r="M89" s="207">
        <v>59624928</v>
      </c>
      <c r="N89" s="208">
        <v>59624928</v>
      </c>
      <c r="O89" s="90" t="s">
        <v>63</v>
      </c>
      <c r="P89" s="90" t="s">
        <v>64</v>
      </c>
      <c r="Q89" s="232" t="s">
        <v>179</v>
      </c>
      <c r="S89" s="100" t="s">
        <v>1315</v>
      </c>
      <c r="T89" s="101" t="s">
        <v>1316</v>
      </c>
      <c r="U89" s="102">
        <v>44251</v>
      </c>
      <c r="V89" s="101" t="s">
        <v>1317</v>
      </c>
      <c r="W89" s="103" t="s">
        <v>501</v>
      </c>
      <c r="X89" s="219">
        <v>54952128</v>
      </c>
      <c r="Y89" s="221">
        <v>-186912</v>
      </c>
      <c r="Z89" s="219">
        <v>54765216</v>
      </c>
      <c r="AA89" s="101" t="s">
        <v>1318</v>
      </c>
      <c r="AB89" s="103">
        <v>25021</v>
      </c>
      <c r="AC89" s="101" t="s">
        <v>495</v>
      </c>
      <c r="AD89" s="104">
        <v>44253</v>
      </c>
      <c r="AE89" s="104">
        <v>44550</v>
      </c>
      <c r="AF89" s="101" t="s">
        <v>554</v>
      </c>
      <c r="AG89" s="101" t="s">
        <v>117</v>
      </c>
    </row>
    <row r="90" spans="1:33" ht="272.45" customHeight="1" x14ac:dyDescent="0.35">
      <c r="A90" s="145">
        <v>62</v>
      </c>
      <c r="B90" s="89" t="s">
        <v>181</v>
      </c>
      <c r="C90" s="98" t="s">
        <v>117</v>
      </c>
      <c r="D90" s="96">
        <v>80101706</v>
      </c>
      <c r="E90" s="97" t="s">
        <v>267</v>
      </c>
      <c r="F90" s="96" t="s">
        <v>59</v>
      </c>
      <c r="G90" s="90">
        <v>1</v>
      </c>
      <c r="H90" s="90" t="s">
        <v>178</v>
      </c>
      <c r="I90" s="93">
        <v>10.5</v>
      </c>
      <c r="J90" s="94" t="s">
        <v>114</v>
      </c>
      <c r="K90" s="90" t="s">
        <v>143</v>
      </c>
      <c r="L90" s="90" t="s">
        <v>158</v>
      </c>
      <c r="M90" s="207">
        <v>59624928</v>
      </c>
      <c r="N90" s="208">
        <v>59624928</v>
      </c>
      <c r="O90" s="90" t="s">
        <v>63</v>
      </c>
      <c r="P90" s="90" t="s">
        <v>64</v>
      </c>
      <c r="Q90" s="232" t="s">
        <v>179</v>
      </c>
      <c r="S90" s="100" t="s">
        <v>988</v>
      </c>
      <c r="T90" s="101" t="s">
        <v>989</v>
      </c>
      <c r="U90" s="102">
        <v>44230</v>
      </c>
      <c r="V90" s="101" t="s">
        <v>986</v>
      </c>
      <c r="W90" s="103" t="s">
        <v>501</v>
      </c>
      <c r="X90" s="222">
        <v>59064192</v>
      </c>
      <c r="Y90" s="226">
        <v>-9158688</v>
      </c>
      <c r="Z90" s="222">
        <v>49905504</v>
      </c>
      <c r="AA90" s="101" t="s">
        <v>987</v>
      </c>
      <c r="AB90" s="103">
        <v>11021</v>
      </c>
      <c r="AC90" s="101" t="s">
        <v>495</v>
      </c>
      <c r="AD90" s="104">
        <v>44230</v>
      </c>
      <c r="AE90" s="104">
        <v>44550</v>
      </c>
      <c r="AF90" s="101" t="s">
        <v>983</v>
      </c>
      <c r="AG90" s="101" t="s">
        <v>117</v>
      </c>
    </row>
    <row r="91" spans="1:33" ht="272.45" customHeight="1" x14ac:dyDescent="0.35">
      <c r="A91" s="145">
        <v>63</v>
      </c>
      <c r="B91" s="89" t="s">
        <v>182</v>
      </c>
      <c r="C91" s="98" t="s">
        <v>117</v>
      </c>
      <c r="D91" s="96">
        <v>80101706</v>
      </c>
      <c r="E91" s="97" t="s">
        <v>268</v>
      </c>
      <c r="F91" s="96" t="s">
        <v>59</v>
      </c>
      <c r="G91" s="90">
        <v>1</v>
      </c>
      <c r="H91" s="90" t="s">
        <v>178</v>
      </c>
      <c r="I91" s="93">
        <v>10.5</v>
      </c>
      <c r="J91" s="94" t="s">
        <v>114</v>
      </c>
      <c r="K91" s="90" t="s">
        <v>143</v>
      </c>
      <c r="L91" s="90" t="s">
        <v>158</v>
      </c>
      <c r="M91" s="207">
        <v>59624928</v>
      </c>
      <c r="N91" s="208">
        <v>59624928</v>
      </c>
      <c r="O91" s="90" t="s">
        <v>63</v>
      </c>
      <c r="P91" s="90" t="s">
        <v>64</v>
      </c>
      <c r="Q91" s="232" t="s">
        <v>179</v>
      </c>
      <c r="S91" s="100" t="s">
        <v>990</v>
      </c>
      <c r="T91" s="101" t="s">
        <v>991</v>
      </c>
      <c r="U91" s="102">
        <v>44235</v>
      </c>
      <c r="V91" s="101" t="s">
        <v>992</v>
      </c>
      <c r="W91" s="103" t="s">
        <v>501</v>
      </c>
      <c r="X91" s="222">
        <v>57942720</v>
      </c>
      <c r="Y91" s="226">
        <v>0</v>
      </c>
      <c r="Z91" s="222">
        <v>57942720</v>
      </c>
      <c r="AA91" s="101" t="s">
        <v>993</v>
      </c>
      <c r="AB91" s="103">
        <v>11121</v>
      </c>
      <c r="AC91" s="101" t="s">
        <v>495</v>
      </c>
      <c r="AD91" s="104">
        <v>44236</v>
      </c>
      <c r="AE91" s="104">
        <v>44550</v>
      </c>
      <c r="AF91" s="101" t="s">
        <v>554</v>
      </c>
      <c r="AG91" s="101" t="s">
        <v>117</v>
      </c>
    </row>
    <row r="92" spans="1:33" ht="272.45" customHeight="1" x14ac:dyDescent="0.35">
      <c r="A92" s="145">
        <v>64</v>
      </c>
      <c r="B92" s="89" t="s">
        <v>213</v>
      </c>
      <c r="C92" s="98" t="s">
        <v>117</v>
      </c>
      <c r="D92" s="96">
        <v>80101706</v>
      </c>
      <c r="E92" s="97" t="s">
        <v>269</v>
      </c>
      <c r="F92" s="96" t="s">
        <v>59</v>
      </c>
      <c r="G92" s="90">
        <v>1</v>
      </c>
      <c r="H92" s="90" t="s">
        <v>178</v>
      </c>
      <c r="I92" s="93">
        <v>10.5</v>
      </c>
      <c r="J92" s="94" t="s">
        <v>114</v>
      </c>
      <c r="K92" s="90" t="s">
        <v>143</v>
      </c>
      <c r="L92" s="90" t="s">
        <v>174</v>
      </c>
      <c r="M92" s="207">
        <v>69116667</v>
      </c>
      <c r="N92" s="208">
        <v>69116667</v>
      </c>
      <c r="O92" s="90" t="s">
        <v>63</v>
      </c>
      <c r="P92" s="90" t="s">
        <v>64</v>
      </c>
      <c r="Q92" s="232" t="s">
        <v>179</v>
      </c>
      <c r="S92" s="100" t="s">
        <v>994</v>
      </c>
      <c r="T92" s="101" t="s">
        <v>995</v>
      </c>
      <c r="U92" s="102">
        <v>44236</v>
      </c>
      <c r="V92" s="101" t="s">
        <v>996</v>
      </c>
      <c r="W92" s="103" t="s">
        <v>501</v>
      </c>
      <c r="X92" s="222">
        <v>66949999</v>
      </c>
      <c r="Y92" s="226">
        <v>0</v>
      </c>
      <c r="Z92" s="222">
        <v>66949999</v>
      </c>
      <c r="AA92" s="101" t="s">
        <v>997</v>
      </c>
      <c r="AB92" s="103">
        <v>22521</v>
      </c>
      <c r="AC92" s="101" t="s">
        <v>495</v>
      </c>
      <c r="AD92" s="104">
        <v>44237</v>
      </c>
      <c r="AE92" s="104">
        <v>44550</v>
      </c>
      <c r="AF92" s="101" t="s">
        <v>998</v>
      </c>
      <c r="AG92" s="101" t="s">
        <v>117</v>
      </c>
    </row>
    <row r="93" spans="1:33" ht="272.45" customHeight="1" x14ac:dyDescent="0.35">
      <c r="A93" s="145">
        <v>65</v>
      </c>
      <c r="B93" s="89" t="s">
        <v>177</v>
      </c>
      <c r="C93" s="98" t="s">
        <v>183</v>
      </c>
      <c r="D93" s="96">
        <v>80101706</v>
      </c>
      <c r="E93" s="97" t="s">
        <v>270</v>
      </c>
      <c r="F93" s="96" t="s">
        <v>59</v>
      </c>
      <c r="G93" s="90">
        <v>1</v>
      </c>
      <c r="H93" s="90" t="s">
        <v>173</v>
      </c>
      <c r="I93" s="93">
        <v>11.5</v>
      </c>
      <c r="J93" s="94" t="s">
        <v>114</v>
      </c>
      <c r="K93" s="90" t="s">
        <v>143</v>
      </c>
      <c r="L93" s="90" t="s">
        <v>174</v>
      </c>
      <c r="M93" s="207">
        <v>116300800</v>
      </c>
      <c r="N93" s="208">
        <v>116300800</v>
      </c>
      <c r="O93" s="90" t="s">
        <v>63</v>
      </c>
      <c r="P93" s="90" t="s">
        <v>64</v>
      </c>
      <c r="Q93" s="232" t="s">
        <v>184</v>
      </c>
      <c r="S93" s="100" t="s">
        <v>560</v>
      </c>
      <c r="T93" s="101" t="s">
        <v>561</v>
      </c>
      <c r="U93" s="102">
        <v>44214</v>
      </c>
      <c r="V93" s="101" t="s">
        <v>562</v>
      </c>
      <c r="W93" s="103" t="s">
        <v>501</v>
      </c>
      <c r="X93" s="219">
        <v>115954667</v>
      </c>
      <c r="Y93" s="221">
        <v>-1038400</v>
      </c>
      <c r="Z93" s="219">
        <v>114916267</v>
      </c>
      <c r="AA93" s="101" t="s">
        <v>563</v>
      </c>
      <c r="AB93" s="103">
        <v>18021</v>
      </c>
      <c r="AC93" s="101" t="s">
        <v>495</v>
      </c>
      <c r="AD93" s="104">
        <v>44216</v>
      </c>
      <c r="AE93" s="104">
        <v>44550</v>
      </c>
      <c r="AF93" s="101" t="s">
        <v>564</v>
      </c>
      <c r="AG93" s="101" t="s">
        <v>565</v>
      </c>
    </row>
    <row r="94" spans="1:33" ht="272.45" customHeight="1" x14ac:dyDescent="0.35">
      <c r="A94" s="145">
        <v>66</v>
      </c>
      <c r="B94" s="89" t="s">
        <v>177</v>
      </c>
      <c r="C94" s="98" t="s">
        <v>183</v>
      </c>
      <c r="D94" s="96">
        <v>80101706</v>
      </c>
      <c r="E94" s="97" t="s">
        <v>271</v>
      </c>
      <c r="F94" s="96" t="s">
        <v>59</v>
      </c>
      <c r="G94" s="90">
        <v>1</v>
      </c>
      <c r="H94" s="90" t="s">
        <v>173</v>
      </c>
      <c r="I94" s="93">
        <v>11.5</v>
      </c>
      <c r="J94" s="94" t="s">
        <v>114</v>
      </c>
      <c r="K94" s="90" t="s">
        <v>143</v>
      </c>
      <c r="L94" s="90" t="s">
        <v>174</v>
      </c>
      <c r="M94" s="207">
        <v>116300800</v>
      </c>
      <c r="N94" s="208">
        <v>116300800</v>
      </c>
      <c r="O94" s="90" t="s">
        <v>63</v>
      </c>
      <c r="P94" s="90" t="s">
        <v>64</v>
      </c>
      <c r="Q94" s="232" t="s">
        <v>184</v>
      </c>
      <c r="S94" s="100" t="s">
        <v>566</v>
      </c>
      <c r="T94" s="101" t="s">
        <v>567</v>
      </c>
      <c r="U94" s="102">
        <v>44210</v>
      </c>
      <c r="V94" s="101" t="s">
        <v>568</v>
      </c>
      <c r="W94" s="103" t="s">
        <v>501</v>
      </c>
      <c r="X94" s="219">
        <v>116300800</v>
      </c>
      <c r="Y94" s="221">
        <v>0</v>
      </c>
      <c r="Z94" s="219">
        <v>116300800</v>
      </c>
      <c r="AA94" s="101" t="s">
        <v>569</v>
      </c>
      <c r="AB94" s="103">
        <v>18121</v>
      </c>
      <c r="AC94" s="101" t="s">
        <v>495</v>
      </c>
      <c r="AD94" s="104">
        <v>44211</v>
      </c>
      <c r="AE94" s="104">
        <v>44550</v>
      </c>
      <c r="AF94" s="101" t="s">
        <v>564</v>
      </c>
      <c r="AG94" s="101" t="s">
        <v>565</v>
      </c>
    </row>
    <row r="95" spans="1:33" ht="272.45" customHeight="1" x14ac:dyDescent="0.35">
      <c r="A95" s="145">
        <v>67</v>
      </c>
      <c r="B95" s="89" t="s">
        <v>185</v>
      </c>
      <c r="C95" s="98" t="s">
        <v>183</v>
      </c>
      <c r="D95" s="96">
        <v>80101706</v>
      </c>
      <c r="E95" s="97" t="s">
        <v>272</v>
      </c>
      <c r="F95" s="96" t="s">
        <v>59</v>
      </c>
      <c r="G95" s="90">
        <v>1</v>
      </c>
      <c r="H95" s="90" t="s">
        <v>173</v>
      </c>
      <c r="I95" s="93">
        <v>11.5</v>
      </c>
      <c r="J95" s="94" t="s">
        <v>114</v>
      </c>
      <c r="K95" s="90" t="s">
        <v>143</v>
      </c>
      <c r="L95" s="90" t="s">
        <v>158</v>
      </c>
      <c r="M95" s="207">
        <v>102019062</v>
      </c>
      <c r="N95" s="208">
        <v>102019062</v>
      </c>
      <c r="O95" s="90" t="s">
        <v>63</v>
      </c>
      <c r="P95" s="90" t="s">
        <v>64</v>
      </c>
      <c r="Q95" s="232" t="s">
        <v>184</v>
      </c>
      <c r="S95" s="100" t="s">
        <v>570</v>
      </c>
      <c r="T95" s="101" t="s">
        <v>571</v>
      </c>
      <c r="U95" s="102">
        <v>44211</v>
      </c>
      <c r="V95" s="101" t="s">
        <v>572</v>
      </c>
      <c r="W95" s="103" t="s">
        <v>501</v>
      </c>
      <c r="X95" s="219">
        <v>102019062</v>
      </c>
      <c r="Y95" s="221">
        <v>0</v>
      </c>
      <c r="Z95" s="219">
        <v>102019062</v>
      </c>
      <c r="AA95" s="101" t="s">
        <v>573</v>
      </c>
      <c r="AB95" s="103">
        <v>11221</v>
      </c>
      <c r="AC95" s="101" t="s">
        <v>495</v>
      </c>
      <c r="AD95" s="104">
        <v>44211</v>
      </c>
      <c r="AE95" s="104">
        <v>44550</v>
      </c>
      <c r="AF95" s="101" t="s">
        <v>564</v>
      </c>
      <c r="AG95" s="101" t="s">
        <v>565</v>
      </c>
    </row>
    <row r="96" spans="1:33" ht="272.45" customHeight="1" x14ac:dyDescent="0.35">
      <c r="A96" s="145">
        <v>68</v>
      </c>
      <c r="B96" s="89" t="s">
        <v>180</v>
      </c>
      <c r="C96" s="98" t="s">
        <v>183</v>
      </c>
      <c r="D96" s="96">
        <v>80101706</v>
      </c>
      <c r="E96" s="97" t="s">
        <v>273</v>
      </c>
      <c r="F96" s="96" t="s">
        <v>59</v>
      </c>
      <c r="G96" s="90">
        <v>1</v>
      </c>
      <c r="H96" s="90" t="s">
        <v>173</v>
      </c>
      <c r="I96" s="93">
        <v>11</v>
      </c>
      <c r="J96" s="94" t="s">
        <v>114</v>
      </c>
      <c r="K96" s="90" t="s">
        <v>143</v>
      </c>
      <c r="L96" s="90" t="s">
        <v>174</v>
      </c>
      <c r="M96" s="207">
        <v>51245040</v>
      </c>
      <c r="N96" s="208">
        <v>51245040</v>
      </c>
      <c r="O96" s="90" t="s">
        <v>63</v>
      </c>
      <c r="P96" s="90" t="s">
        <v>64</v>
      </c>
      <c r="Q96" s="232" t="s">
        <v>184</v>
      </c>
      <c r="S96" s="100" t="s">
        <v>999</v>
      </c>
      <c r="T96" s="101" t="s">
        <v>1000</v>
      </c>
      <c r="U96" s="102">
        <v>44221</v>
      </c>
      <c r="V96" s="101" t="s">
        <v>1001</v>
      </c>
      <c r="W96" s="103" t="s">
        <v>501</v>
      </c>
      <c r="X96" s="222">
        <v>50622000</v>
      </c>
      <c r="Y96" s="226">
        <v>0</v>
      </c>
      <c r="Z96" s="222">
        <v>50622000</v>
      </c>
      <c r="AA96" s="101" t="s">
        <v>1002</v>
      </c>
      <c r="AB96" s="103">
        <v>20621</v>
      </c>
      <c r="AC96" s="101" t="s">
        <v>495</v>
      </c>
      <c r="AD96" s="104">
        <v>44222</v>
      </c>
      <c r="AE96" s="104">
        <v>44550</v>
      </c>
      <c r="AF96" s="101" t="s">
        <v>564</v>
      </c>
      <c r="AG96" s="101" t="s">
        <v>565</v>
      </c>
    </row>
    <row r="97" spans="1:33" ht="272.45" customHeight="1" x14ac:dyDescent="0.35">
      <c r="A97" s="145">
        <v>69</v>
      </c>
      <c r="B97" s="89" t="s">
        <v>186</v>
      </c>
      <c r="C97" s="98" t="s">
        <v>183</v>
      </c>
      <c r="D97" s="96">
        <v>80101706</v>
      </c>
      <c r="E97" s="97" t="s">
        <v>274</v>
      </c>
      <c r="F97" s="96" t="s">
        <v>59</v>
      </c>
      <c r="G97" s="90">
        <v>1</v>
      </c>
      <c r="H97" s="90" t="s">
        <v>173</v>
      </c>
      <c r="I97" s="93">
        <v>11.5</v>
      </c>
      <c r="J97" s="94" t="s">
        <v>114</v>
      </c>
      <c r="K97" s="90" t="s">
        <v>143</v>
      </c>
      <c r="L97" s="90" t="s">
        <v>158</v>
      </c>
      <c r="M97" s="207">
        <v>90168010</v>
      </c>
      <c r="N97" s="208">
        <v>90168010</v>
      </c>
      <c r="O97" s="90" t="s">
        <v>63</v>
      </c>
      <c r="P97" s="90" t="s">
        <v>64</v>
      </c>
      <c r="Q97" s="232" t="s">
        <v>184</v>
      </c>
      <c r="S97" s="100" t="s">
        <v>574</v>
      </c>
      <c r="T97" s="101" t="s">
        <v>575</v>
      </c>
      <c r="U97" s="102">
        <v>44211</v>
      </c>
      <c r="V97" s="101" t="s">
        <v>576</v>
      </c>
      <c r="W97" s="103" t="s">
        <v>501</v>
      </c>
      <c r="X97" s="219">
        <v>90168008</v>
      </c>
      <c r="Y97" s="221">
        <v>-536715</v>
      </c>
      <c r="Z97" s="219">
        <v>89631293</v>
      </c>
      <c r="AA97" s="101" t="s">
        <v>577</v>
      </c>
      <c r="AB97" s="103">
        <v>11321</v>
      </c>
      <c r="AC97" s="101" t="s">
        <v>495</v>
      </c>
      <c r="AD97" s="104">
        <v>44214</v>
      </c>
      <c r="AE97" s="104">
        <v>44550</v>
      </c>
      <c r="AF97" s="101" t="s">
        <v>564</v>
      </c>
      <c r="AG97" s="101" t="s">
        <v>565</v>
      </c>
    </row>
    <row r="98" spans="1:33" ht="272.45" customHeight="1" x14ac:dyDescent="0.35">
      <c r="A98" s="145">
        <v>70</v>
      </c>
      <c r="B98" s="89" t="s">
        <v>187</v>
      </c>
      <c r="C98" s="98" t="s">
        <v>183</v>
      </c>
      <c r="D98" s="96">
        <v>80101706</v>
      </c>
      <c r="E98" s="97" t="s">
        <v>275</v>
      </c>
      <c r="F98" s="96" t="s">
        <v>59</v>
      </c>
      <c r="G98" s="90">
        <v>1</v>
      </c>
      <c r="H98" s="90" t="s">
        <v>173</v>
      </c>
      <c r="I98" s="93">
        <v>11.5</v>
      </c>
      <c r="J98" s="94" t="s">
        <v>114</v>
      </c>
      <c r="K98" s="90" t="s">
        <v>143</v>
      </c>
      <c r="L98" s="90" t="s">
        <v>158</v>
      </c>
      <c r="M98" s="207">
        <v>90168010</v>
      </c>
      <c r="N98" s="208">
        <v>90168010</v>
      </c>
      <c r="O98" s="90" t="s">
        <v>63</v>
      </c>
      <c r="P98" s="90" t="s">
        <v>64</v>
      </c>
      <c r="Q98" s="232" t="s">
        <v>184</v>
      </c>
      <c r="S98" s="100" t="s">
        <v>578</v>
      </c>
      <c r="T98" s="101" t="s">
        <v>579</v>
      </c>
      <c r="U98" s="102">
        <v>44210</v>
      </c>
      <c r="V98" s="101" t="s">
        <v>580</v>
      </c>
      <c r="W98" s="103" t="s">
        <v>501</v>
      </c>
      <c r="X98" s="219">
        <v>90168008</v>
      </c>
      <c r="Y98" s="221">
        <v>2</v>
      </c>
      <c r="Z98" s="219">
        <v>90168010</v>
      </c>
      <c r="AA98" s="101" t="s">
        <v>581</v>
      </c>
      <c r="AB98" s="103">
        <v>11421</v>
      </c>
      <c r="AC98" s="101" t="s">
        <v>495</v>
      </c>
      <c r="AD98" s="104">
        <v>44211</v>
      </c>
      <c r="AE98" s="104">
        <v>44550</v>
      </c>
      <c r="AF98" s="101" t="s">
        <v>564</v>
      </c>
      <c r="AG98" s="101" t="s">
        <v>565</v>
      </c>
    </row>
    <row r="99" spans="1:33" ht="272.45" customHeight="1" x14ac:dyDescent="0.35">
      <c r="A99" s="145">
        <v>71</v>
      </c>
      <c r="B99" s="89" t="s">
        <v>180</v>
      </c>
      <c r="C99" s="98" t="s">
        <v>183</v>
      </c>
      <c r="D99" s="96">
        <v>80101706</v>
      </c>
      <c r="E99" s="97" t="s">
        <v>276</v>
      </c>
      <c r="F99" s="96" t="s">
        <v>59</v>
      </c>
      <c r="G99" s="90">
        <v>1</v>
      </c>
      <c r="H99" s="90" t="s">
        <v>173</v>
      </c>
      <c r="I99" s="93">
        <v>11.5</v>
      </c>
      <c r="J99" s="94" t="s">
        <v>114</v>
      </c>
      <c r="K99" s="90" t="s">
        <v>143</v>
      </c>
      <c r="L99" s="90" t="s">
        <v>174</v>
      </c>
      <c r="M99" s="207">
        <v>102019062</v>
      </c>
      <c r="N99" s="208">
        <v>102019062</v>
      </c>
      <c r="O99" s="90" t="s">
        <v>63</v>
      </c>
      <c r="P99" s="90" t="s">
        <v>64</v>
      </c>
      <c r="Q99" s="232" t="s">
        <v>184</v>
      </c>
      <c r="S99" s="100" t="s">
        <v>582</v>
      </c>
      <c r="T99" s="101" t="s">
        <v>583</v>
      </c>
      <c r="U99" s="102">
        <v>44211</v>
      </c>
      <c r="V99" s="101" t="s">
        <v>584</v>
      </c>
      <c r="W99" s="103" t="s">
        <v>501</v>
      </c>
      <c r="X99" s="219">
        <v>101715435</v>
      </c>
      <c r="Y99" s="221">
        <v>-303628</v>
      </c>
      <c r="Z99" s="219">
        <v>101411807</v>
      </c>
      <c r="AA99" s="101" t="s">
        <v>585</v>
      </c>
      <c r="AB99" s="103">
        <v>18221</v>
      </c>
      <c r="AC99" s="101" t="s">
        <v>495</v>
      </c>
      <c r="AD99" s="104">
        <v>44214</v>
      </c>
      <c r="AE99" s="104">
        <v>44550</v>
      </c>
      <c r="AF99" s="101" t="s">
        <v>564</v>
      </c>
      <c r="AG99" s="101" t="s">
        <v>565</v>
      </c>
    </row>
    <row r="100" spans="1:33" ht="272.45" customHeight="1" x14ac:dyDescent="0.35">
      <c r="A100" s="145">
        <v>72</v>
      </c>
      <c r="B100" s="89" t="s">
        <v>172</v>
      </c>
      <c r="C100" s="98" t="s">
        <v>183</v>
      </c>
      <c r="D100" s="96">
        <v>80101706</v>
      </c>
      <c r="E100" s="97" t="s">
        <v>277</v>
      </c>
      <c r="F100" s="96" t="s">
        <v>59</v>
      </c>
      <c r="G100" s="90">
        <v>1</v>
      </c>
      <c r="H100" s="90" t="s">
        <v>173</v>
      </c>
      <c r="I100" s="93">
        <v>11</v>
      </c>
      <c r="J100" s="94" t="s">
        <v>114</v>
      </c>
      <c r="K100" s="90" t="s">
        <v>143</v>
      </c>
      <c r="L100" s="90" t="s">
        <v>174</v>
      </c>
      <c r="M100" s="207">
        <v>81555936</v>
      </c>
      <c r="N100" s="208">
        <v>81555936</v>
      </c>
      <c r="O100" s="90" t="s">
        <v>63</v>
      </c>
      <c r="P100" s="90" t="s">
        <v>64</v>
      </c>
      <c r="Q100" s="232" t="s">
        <v>184</v>
      </c>
      <c r="S100" s="100" t="s">
        <v>1003</v>
      </c>
      <c r="T100" s="101" t="s">
        <v>1004</v>
      </c>
      <c r="U100" s="102">
        <v>44221</v>
      </c>
      <c r="V100" s="101" t="s">
        <v>1005</v>
      </c>
      <c r="W100" s="103" t="s">
        <v>501</v>
      </c>
      <c r="X100" s="219">
        <v>80320240</v>
      </c>
      <c r="Y100" s="221">
        <v>0</v>
      </c>
      <c r="Z100" s="219">
        <v>80320240</v>
      </c>
      <c r="AA100" s="101" t="s">
        <v>1006</v>
      </c>
      <c r="AB100" s="103">
        <v>23921</v>
      </c>
      <c r="AC100" s="101" t="s">
        <v>495</v>
      </c>
      <c r="AD100" s="104">
        <v>44222</v>
      </c>
      <c r="AE100" s="104">
        <v>44550</v>
      </c>
      <c r="AF100" s="101" t="s">
        <v>564</v>
      </c>
      <c r="AG100" s="101" t="s">
        <v>565</v>
      </c>
    </row>
    <row r="101" spans="1:33" ht="272.45" customHeight="1" x14ac:dyDescent="0.35">
      <c r="A101" s="145">
        <v>73</v>
      </c>
      <c r="B101" s="89" t="s">
        <v>177</v>
      </c>
      <c r="C101" s="98" t="s">
        <v>183</v>
      </c>
      <c r="D101" s="96">
        <v>80101706</v>
      </c>
      <c r="E101" s="97" t="s">
        <v>278</v>
      </c>
      <c r="F101" s="96" t="s">
        <v>59</v>
      </c>
      <c r="G101" s="90">
        <v>1</v>
      </c>
      <c r="H101" s="90" t="s">
        <v>173</v>
      </c>
      <c r="I101" s="93">
        <v>11</v>
      </c>
      <c r="J101" s="94" t="s">
        <v>114</v>
      </c>
      <c r="K101" s="90" t="s">
        <v>143</v>
      </c>
      <c r="L101" s="90" t="s">
        <v>174</v>
      </c>
      <c r="M101" s="207">
        <v>28729067</v>
      </c>
      <c r="N101" s="208">
        <v>28729067</v>
      </c>
      <c r="O101" s="90" t="s">
        <v>63</v>
      </c>
      <c r="P101" s="90" t="s">
        <v>64</v>
      </c>
      <c r="Q101" s="232" t="s">
        <v>184</v>
      </c>
      <c r="S101" s="100" t="s">
        <v>1007</v>
      </c>
      <c r="T101" s="101" t="s">
        <v>1008</v>
      </c>
      <c r="U101" s="102">
        <v>44218</v>
      </c>
      <c r="V101" s="101" t="s">
        <v>1009</v>
      </c>
      <c r="W101" s="103" t="s">
        <v>501</v>
      </c>
      <c r="X101" s="219">
        <v>28209867</v>
      </c>
      <c r="Y101" s="221">
        <v>0</v>
      </c>
      <c r="Z101" s="219">
        <v>28209867</v>
      </c>
      <c r="AA101" s="101" t="s">
        <v>1010</v>
      </c>
      <c r="AB101" s="103">
        <v>16721</v>
      </c>
      <c r="AC101" s="101" t="s">
        <v>495</v>
      </c>
      <c r="AD101" s="104">
        <v>44219</v>
      </c>
      <c r="AE101" s="104">
        <v>44550</v>
      </c>
      <c r="AF101" s="101" t="s">
        <v>564</v>
      </c>
      <c r="AG101" s="101" t="s">
        <v>565</v>
      </c>
    </row>
    <row r="102" spans="1:33" ht="272.45" customHeight="1" x14ac:dyDescent="0.35">
      <c r="A102" s="145">
        <v>74</v>
      </c>
      <c r="B102" s="89" t="s">
        <v>187</v>
      </c>
      <c r="C102" s="98" t="s">
        <v>183</v>
      </c>
      <c r="D102" s="96">
        <v>80101706</v>
      </c>
      <c r="E102" s="97" t="s">
        <v>279</v>
      </c>
      <c r="F102" s="96" t="s">
        <v>59</v>
      </c>
      <c r="G102" s="90">
        <v>1</v>
      </c>
      <c r="H102" s="90" t="s">
        <v>173</v>
      </c>
      <c r="I102" s="93">
        <v>11</v>
      </c>
      <c r="J102" s="94" t="s">
        <v>114</v>
      </c>
      <c r="K102" s="90" t="s">
        <v>143</v>
      </c>
      <c r="L102" s="90" t="s">
        <v>158</v>
      </c>
      <c r="M102" s="208">
        <v>88557867</v>
      </c>
      <c r="N102" s="208">
        <v>88557867</v>
      </c>
      <c r="O102" s="90" t="s">
        <v>63</v>
      </c>
      <c r="P102" s="90" t="s">
        <v>64</v>
      </c>
      <c r="Q102" s="232" t="s">
        <v>184</v>
      </c>
      <c r="S102" s="100" t="s">
        <v>1011</v>
      </c>
      <c r="T102" s="101" t="s">
        <v>1012</v>
      </c>
      <c r="U102" s="102">
        <v>44225</v>
      </c>
      <c r="V102" s="101" t="s">
        <v>1013</v>
      </c>
      <c r="W102" s="103" t="s">
        <v>501</v>
      </c>
      <c r="X102" s="219">
        <v>85874293</v>
      </c>
      <c r="Y102" s="221">
        <v>0</v>
      </c>
      <c r="Z102" s="219">
        <v>85874293</v>
      </c>
      <c r="AA102" s="101" t="s">
        <v>1014</v>
      </c>
      <c r="AB102" s="103">
        <v>11521</v>
      </c>
      <c r="AC102" s="101" t="s">
        <v>1015</v>
      </c>
      <c r="AD102" s="104">
        <v>44228</v>
      </c>
      <c r="AE102" s="104">
        <v>44550</v>
      </c>
      <c r="AF102" s="101" t="s">
        <v>564</v>
      </c>
      <c r="AG102" s="101" t="s">
        <v>565</v>
      </c>
    </row>
    <row r="103" spans="1:33" ht="272.45" customHeight="1" x14ac:dyDescent="0.35">
      <c r="A103" s="145">
        <v>75</v>
      </c>
      <c r="B103" s="89" t="s">
        <v>186</v>
      </c>
      <c r="C103" s="98" t="s">
        <v>183</v>
      </c>
      <c r="D103" s="96">
        <v>80101706</v>
      </c>
      <c r="E103" s="97" t="s">
        <v>280</v>
      </c>
      <c r="F103" s="96" t="s">
        <v>59</v>
      </c>
      <c r="G103" s="90">
        <v>1</v>
      </c>
      <c r="H103" s="90" t="s">
        <v>173</v>
      </c>
      <c r="I103" s="93">
        <v>11</v>
      </c>
      <c r="J103" s="94" t="s">
        <v>114</v>
      </c>
      <c r="K103" s="90" t="s">
        <v>143</v>
      </c>
      <c r="L103" s="90" t="s">
        <v>158</v>
      </c>
      <c r="M103" s="207">
        <v>88557867</v>
      </c>
      <c r="N103" s="208">
        <v>88557867</v>
      </c>
      <c r="O103" s="90" t="s">
        <v>63</v>
      </c>
      <c r="P103" s="90" t="s">
        <v>64</v>
      </c>
      <c r="Q103" s="232" t="s">
        <v>184</v>
      </c>
      <c r="S103" s="100" t="s">
        <v>1016</v>
      </c>
      <c r="T103" s="101" t="s">
        <v>1017</v>
      </c>
      <c r="U103" s="102">
        <v>44222</v>
      </c>
      <c r="V103" s="101" t="s">
        <v>1018</v>
      </c>
      <c r="W103" s="103" t="s">
        <v>501</v>
      </c>
      <c r="X103" s="219">
        <v>86947721</v>
      </c>
      <c r="Y103" s="221">
        <v>0</v>
      </c>
      <c r="Z103" s="219">
        <v>86947721</v>
      </c>
      <c r="AA103" s="101" t="s">
        <v>1019</v>
      </c>
      <c r="AB103" s="103">
        <v>11621</v>
      </c>
      <c r="AC103" s="101" t="s">
        <v>495</v>
      </c>
      <c r="AD103" s="104">
        <v>44224</v>
      </c>
      <c r="AE103" s="104">
        <v>44550</v>
      </c>
      <c r="AF103" s="101" t="s">
        <v>564</v>
      </c>
      <c r="AG103" s="101" t="s">
        <v>565</v>
      </c>
    </row>
    <row r="104" spans="1:33" ht="272.45" customHeight="1" x14ac:dyDescent="0.35">
      <c r="A104" s="145">
        <v>76</v>
      </c>
      <c r="B104" s="89" t="s">
        <v>187</v>
      </c>
      <c r="C104" s="98" t="s">
        <v>183</v>
      </c>
      <c r="D104" s="96">
        <v>80101706</v>
      </c>
      <c r="E104" s="97" t="s">
        <v>281</v>
      </c>
      <c r="F104" s="96" t="s">
        <v>59</v>
      </c>
      <c r="G104" s="90">
        <v>1</v>
      </c>
      <c r="H104" s="90" t="s">
        <v>173</v>
      </c>
      <c r="I104" s="93">
        <v>11</v>
      </c>
      <c r="J104" s="94" t="s">
        <v>114</v>
      </c>
      <c r="K104" s="90" t="s">
        <v>143</v>
      </c>
      <c r="L104" s="90" t="s">
        <v>158</v>
      </c>
      <c r="M104" s="208">
        <v>66249920</v>
      </c>
      <c r="N104" s="208">
        <v>66249920</v>
      </c>
      <c r="O104" s="90" t="s">
        <v>63</v>
      </c>
      <c r="P104" s="90" t="s">
        <v>64</v>
      </c>
      <c r="Q104" s="232" t="s">
        <v>184</v>
      </c>
      <c r="S104" s="100" t="s">
        <v>1020</v>
      </c>
      <c r="T104" s="101" t="s">
        <v>1021</v>
      </c>
      <c r="U104" s="102">
        <v>44221</v>
      </c>
      <c r="V104" s="101" t="s">
        <v>1022</v>
      </c>
      <c r="W104" s="103" t="s">
        <v>501</v>
      </c>
      <c r="X104" s="219">
        <v>65246134</v>
      </c>
      <c r="Y104" s="221">
        <v>0</v>
      </c>
      <c r="Z104" s="219">
        <v>65246134</v>
      </c>
      <c r="AA104" s="101" t="s">
        <v>1023</v>
      </c>
      <c r="AB104" s="103">
        <v>11721</v>
      </c>
      <c r="AC104" s="101" t="s">
        <v>495</v>
      </c>
      <c r="AD104" s="104">
        <v>44222</v>
      </c>
      <c r="AE104" s="104">
        <v>44550</v>
      </c>
      <c r="AF104" s="101" t="s">
        <v>564</v>
      </c>
      <c r="AG104" s="101" t="s">
        <v>565</v>
      </c>
    </row>
    <row r="105" spans="1:33" ht="272.45" customHeight="1" x14ac:dyDescent="0.35">
      <c r="A105" s="145">
        <v>77</v>
      </c>
      <c r="B105" s="89" t="s">
        <v>187</v>
      </c>
      <c r="C105" s="98" t="s">
        <v>183</v>
      </c>
      <c r="D105" s="96">
        <v>80101706</v>
      </c>
      <c r="E105" s="97" t="s">
        <v>282</v>
      </c>
      <c r="F105" s="96" t="s">
        <v>59</v>
      </c>
      <c r="G105" s="90">
        <v>1</v>
      </c>
      <c r="H105" s="90" t="s">
        <v>173</v>
      </c>
      <c r="I105" s="93">
        <v>11</v>
      </c>
      <c r="J105" s="94" t="s">
        <v>114</v>
      </c>
      <c r="K105" s="90" t="s">
        <v>143</v>
      </c>
      <c r="L105" s="90" t="s">
        <v>158</v>
      </c>
      <c r="M105" s="207">
        <v>88557867</v>
      </c>
      <c r="N105" s="208">
        <v>88557867</v>
      </c>
      <c r="O105" s="90" t="s">
        <v>63</v>
      </c>
      <c r="P105" s="90" t="s">
        <v>64</v>
      </c>
      <c r="Q105" s="232" t="s">
        <v>184</v>
      </c>
      <c r="S105" s="100" t="s">
        <v>1024</v>
      </c>
      <c r="T105" s="101" t="s">
        <v>1025</v>
      </c>
      <c r="U105" s="102">
        <v>44221</v>
      </c>
      <c r="V105" s="101" t="s">
        <v>1026</v>
      </c>
      <c r="W105" s="103" t="s">
        <v>501</v>
      </c>
      <c r="X105" s="219">
        <v>87216078</v>
      </c>
      <c r="Y105" s="221">
        <v>0</v>
      </c>
      <c r="Z105" s="219">
        <v>87216078</v>
      </c>
      <c r="AA105" s="101" t="s">
        <v>1027</v>
      </c>
      <c r="AB105" s="103">
        <v>11821</v>
      </c>
      <c r="AC105" s="101" t="s">
        <v>495</v>
      </c>
      <c r="AD105" s="104">
        <v>44222</v>
      </c>
      <c r="AE105" s="104">
        <v>44550</v>
      </c>
      <c r="AF105" s="101" t="s">
        <v>564</v>
      </c>
      <c r="AG105" s="101" t="s">
        <v>565</v>
      </c>
    </row>
    <row r="106" spans="1:33" ht="272.45" customHeight="1" x14ac:dyDescent="0.35">
      <c r="A106" s="145">
        <v>78</v>
      </c>
      <c r="B106" s="89" t="s">
        <v>187</v>
      </c>
      <c r="C106" s="98" t="s">
        <v>183</v>
      </c>
      <c r="D106" s="96">
        <v>80101706</v>
      </c>
      <c r="E106" s="97" t="s">
        <v>283</v>
      </c>
      <c r="F106" s="96" t="s">
        <v>59</v>
      </c>
      <c r="G106" s="90">
        <v>1</v>
      </c>
      <c r="H106" s="90" t="s">
        <v>173</v>
      </c>
      <c r="I106" s="93">
        <v>11</v>
      </c>
      <c r="J106" s="94" t="s">
        <v>114</v>
      </c>
      <c r="K106" s="90" t="s">
        <v>143</v>
      </c>
      <c r="L106" s="90" t="s">
        <v>158</v>
      </c>
      <c r="M106" s="207">
        <v>66249920</v>
      </c>
      <c r="N106" s="208">
        <v>66249920</v>
      </c>
      <c r="O106" s="90" t="s">
        <v>63</v>
      </c>
      <c r="P106" s="90" t="s">
        <v>64</v>
      </c>
      <c r="Q106" s="232" t="s">
        <v>184</v>
      </c>
      <c r="S106" s="100" t="s">
        <v>1028</v>
      </c>
      <c r="T106" s="101" t="s">
        <v>1029</v>
      </c>
      <c r="U106" s="102">
        <v>44221</v>
      </c>
      <c r="V106" s="101" t="s">
        <v>1030</v>
      </c>
      <c r="W106" s="103" t="s">
        <v>501</v>
      </c>
      <c r="X106" s="219">
        <v>65246133</v>
      </c>
      <c r="Y106" s="221">
        <v>0</v>
      </c>
      <c r="Z106" s="219">
        <v>65246133</v>
      </c>
      <c r="AA106" s="101" t="s">
        <v>1031</v>
      </c>
      <c r="AB106" s="103">
        <v>11921</v>
      </c>
      <c r="AC106" s="101" t="s">
        <v>495</v>
      </c>
      <c r="AD106" s="104">
        <v>44224</v>
      </c>
      <c r="AE106" s="104">
        <v>44550</v>
      </c>
      <c r="AF106" s="101" t="s">
        <v>564</v>
      </c>
      <c r="AG106" s="101" t="s">
        <v>565</v>
      </c>
    </row>
    <row r="107" spans="1:33" ht="272.45" customHeight="1" x14ac:dyDescent="0.35">
      <c r="A107" s="145">
        <v>79</v>
      </c>
      <c r="B107" s="89" t="s">
        <v>187</v>
      </c>
      <c r="C107" s="98" t="s">
        <v>183</v>
      </c>
      <c r="D107" s="96">
        <v>80101706</v>
      </c>
      <c r="E107" s="97" t="s">
        <v>284</v>
      </c>
      <c r="F107" s="96" t="s">
        <v>59</v>
      </c>
      <c r="G107" s="90">
        <v>1</v>
      </c>
      <c r="H107" s="90" t="s">
        <v>173</v>
      </c>
      <c r="I107" s="93">
        <v>11</v>
      </c>
      <c r="J107" s="94" t="s">
        <v>114</v>
      </c>
      <c r="K107" s="90" t="s">
        <v>143</v>
      </c>
      <c r="L107" s="90" t="s">
        <v>158</v>
      </c>
      <c r="M107" s="207">
        <v>31982720</v>
      </c>
      <c r="N107" s="208">
        <v>31982720</v>
      </c>
      <c r="O107" s="90" t="s">
        <v>63</v>
      </c>
      <c r="P107" s="90" t="s">
        <v>64</v>
      </c>
      <c r="Q107" s="232" t="s">
        <v>184</v>
      </c>
      <c r="S107" s="100" t="s">
        <v>1032</v>
      </c>
      <c r="T107" s="101" t="s">
        <v>1033</v>
      </c>
      <c r="U107" s="102">
        <v>44231</v>
      </c>
      <c r="V107" s="101" t="s">
        <v>1034</v>
      </c>
      <c r="W107" s="103" t="s">
        <v>501</v>
      </c>
      <c r="X107" s="219">
        <v>30432042</v>
      </c>
      <c r="Y107" s="221">
        <v>0</v>
      </c>
      <c r="Z107" s="219">
        <v>30432042</v>
      </c>
      <c r="AA107" s="101" t="s">
        <v>1035</v>
      </c>
      <c r="AB107" s="103">
        <v>12021</v>
      </c>
      <c r="AC107" s="101" t="s">
        <v>495</v>
      </c>
      <c r="AD107" s="104">
        <v>44232</v>
      </c>
      <c r="AE107" s="104">
        <v>44550</v>
      </c>
      <c r="AF107" s="101" t="s">
        <v>564</v>
      </c>
      <c r="AG107" s="101" t="s">
        <v>565</v>
      </c>
    </row>
    <row r="108" spans="1:33" ht="272.45" customHeight="1" x14ac:dyDescent="0.35">
      <c r="A108" s="145">
        <v>80</v>
      </c>
      <c r="B108" s="89" t="s">
        <v>188</v>
      </c>
      <c r="C108" s="98" t="s">
        <v>183</v>
      </c>
      <c r="D108" s="96">
        <v>80101706</v>
      </c>
      <c r="E108" s="97" t="s">
        <v>285</v>
      </c>
      <c r="F108" s="96" t="s">
        <v>59</v>
      </c>
      <c r="G108" s="90">
        <v>1</v>
      </c>
      <c r="H108" s="90" t="s">
        <v>173</v>
      </c>
      <c r="I108" s="93">
        <v>11</v>
      </c>
      <c r="J108" s="94" t="s">
        <v>114</v>
      </c>
      <c r="K108" s="90" t="s">
        <v>143</v>
      </c>
      <c r="L108" s="90" t="s">
        <v>158</v>
      </c>
      <c r="M108" s="207">
        <v>66249920</v>
      </c>
      <c r="N108" s="208">
        <v>66249920</v>
      </c>
      <c r="O108" s="90" t="s">
        <v>63</v>
      </c>
      <c r="P108" s="90" t="s">
        <v>64</v>
      </c>
      <c r="Q108" s="232" t="s">
        <v>184</v>
      </c>
      <c r="S108" s="100" t="s">
        <v>1036</v>
      </c>
      <c r="T108" s="101" t="s">
        <v>1037</v>
      </c>
      <c r="U108" s="102">
        <v>44221</v>
      </c>
      <c r="V108" s="101" t="s">
        <v>1038</v>
      </c>
      <c r="W108" s="103" t="s">
        <v>501</v>
      </c>
      <c r="X108" s="219">
        <v>65246133</v>
      </c>
      <c r="Y108" s="221">
        <v>0</v>
      </c>
      <c r="Z108" s="219">
        <v>65246133</v>
      </c>
      <c r="AA108" s="101" t="s">
        <v>1031</v>
      </c>
      <c r="AB108" s="103">
        <v>12121</v>
      </c>
      <c r="AC108" s="101" t="s">
        <v>495</v>
      </c>
      <c r="AD108" s="104">
        <v>44222</v>
      </c>
      <c r="AE108" s="104">
        <v>44550</v>
      </c>
      <c r="AF108" s="101" t="s">
        <v>564</v>
      </c>
      <c r="AG108" s="101" t="s">
        <v>565</v>
      </c>
    </row>
    <row r="109" spans="1:33" ht="272.45" customHeight="1" x14ac:dyDescent="0.35">
      <c r="A109" s="145">
        <v>81</v>
      </c>
      <c r="B109" s="89" t="s">
        <v>187</v>
      </c>
      <c r="C109" s="98" t="s">
        <v>183</v>
      </c>
      <c r="D109" s="96">
        <v>80101706</v>
      </c>
      <c r="E109" s="97" t="s">
        <v>286</v>
      </c>
      <c r="F109" s="96" t="s">
        <v>59</v>
      </c>
      <c r="G109" s="90">
        <v>1</v>
      </c>
      <c r="H109" s="90" t="s">
        <v>173</v>
      </c>
      <c r="I109" s="93">
        <v>11</v>
      </c>
      <c r="J109" s="94" t="s">
        <v>114</v>
      </c>
      <c r="K109" s="90" t="s">
        <v>143</v>
      </c>
      <c r="L109" s="90" t="s">
        <v>158</v>
      </c>
      <c r="M109" s="207">
        <v>58120040</v>
      </c>
      <c r="N109" s="207">
        <v>58120040</v>
      </c>
      <c r="O109" s="90" t="s">
        <v>63</v>
      </c>
      <c r="P109" s="90" t="s">
        <v>64</v>
      </c>
      <c r="Q109" s="232" t="s">
        <v>184</v>
      </c>
      <c r="S109" s="100" t="s">
        <v>1039</v>
      </c>
      <c r="T109" s="101" t="s">
        <v>1040</v>
      </c>
      <c r="U109" s="102">
        <v>44230</v>
      </c>
      <c r="V109" s="101" t="s">
        <v>1041</v>
      </c>
      <c r="W109" s="103" t="s">
        <v>501</v>
      </c>
      <c r="X109" s="219">
        <v>55478219</v>
      </c>
      <c r="Y109" s="221">
        <v>0</v>
      </c>
      <c r="Z109" s="219">
        <v>55478219</v>
      </c>
      <c r="AA109" s="101" t="s">
        <v>982</v>
      </c>
      <c r="AB109" s="103">
        <v>12221</v>
      </c>
      <c r="AC109" s="101" t="s">
        <v>495</v>
      </c>
      <c r="AD109" s="104">
        <v>44231</v>
      </c>
      <c r="AE109" s="104">
        <v>44550</v>
      </c>
      <c r="AF109" s="101" t="s">
        <v>564</v>
      </c>
      <c r="AG109" s="101" t="s">
        <v>565</v>
      </c>
    </row>
    <row r="110" spans="1:33" ht="272.45" customHeight="1" x14ac:dyDescent="0.35">
      <c r="A110" s="145">
        <v>82</v>
      </c>
      <c r="B110" s="89" t="s">
        <v>187</v>
      </c>
      <c r="C110" s="98" t="s">
        <v>183</v>
      </c>
      <c r="D110" s="96">
        <v>80101706</v>
      </c>
      <c r="E110" s="97" t="s">
        <v>287</v>
      </c>
      <c r="F110" s="96" t="s">
        <v>59</v>
      </c>
      <c r="G110" s="90">
        <v>1</v>
      </c>
      <c r="H110" s="90" t="s">
        <v>173</v>
      </c>
      <c r="I110" s="93">
        <v>11</v>
      </c>
      <c r="J110" s="94" t="s">
        <v>114</v>
      </c>
      <c r="K110" s="90" t="s">
        <v>143</v>
      </c>
      <c r="L110" s="90" t="s">
        <v>158</v>
      </c>
      <c r="M110" s="207">
        <v>58120040</v>
      </c>
      <c r="N110" s="207">
        <v>58120040</v>
      </c>
      <c r="O110" s="90" t="s">
        <v>63</v>
      </c>
      <c r="P110" s="90" t="s">
        <v>64</v>
      </c>
      <c r="Q110" s="232" t="s">
        <v>184</v>
      </c>
      <c r="S110" s="100" t="s">
        <v>1042</v>
      </c>
      <c r="T110" s="101" t="s">
        <v>1043</v>
      </c>
      <c r="U110" s="102">
        <v>44230</v>
      </c>
      <c r="V110" s="101" t="s">
        <v>1044</v>
      </c>
      <c r="W110" s="103" t="s">
        <v>501</v>
      </c>
      <c r="X110" s="219">
        <v>55478219</v>
      </c>
      <c r="Y110" s="221">
        <v>0</v>
      </c>
      <c r="Z110" s="219">
        <v>55478219</v>
      </c>
      <c r="AA110" s="101" t="s">
        <v>1045</v>
      </c>
      <c r="AB110" s="103">
        <v>12321</v>
      </c>
      <c r="AC110" s="101" t="s">
        <v>495</v>
      </c>
      <c r="AD110" s="104">
        <v>44231</v>
      </c>
      <c r="AE110" s="104">
        <v>44550</v>
      </c>
      <c r="AF110" s="101" t="s">
        <v>564</v>
      </c>
      <c r="AG110" s="101" t="s">
        <v>565</v>
      </c>
    </row>
    <row r="111" spans="1:33" ht="272.45" customHeight="1" x14ac:dyDescent="0.35">
      <c r="A111" s="145">
        <v>83</v>
      </c>
      <c r="B111" s="89" t="s">
        <v>187</v>
      </c>
      <c r="C111" s="98" t="s">
        <v>183</v>
      </c>
      <c r="D111" s="96">
        <v>80101706</v>
      </c>
      <c r="E111" s="97" t="s">
        <v>288</v>
      </c>
      <c r="F111" s="96" t="s">
        <v>59</v>
      </c>
      <c r="G111" s="90">
        <v>1</v>
      </c>
      <c r="H111" s="90" t="s">
        <v>173</v>
      </c>
      <c r="I111" s="93">
        <v>11</v>
      </c>
      <c r="J111" s="94" t="s">
        <v>114</v>
      </c>
      <c r="K111" s="90" t="s">
        <v>143</v>
      </c>
      <c r="L111" s="90" t="s">
        <v>158</v>
      </c>
      <c r="M111" s="207">
        <v>58120040</v>
      </c>
      <c r="N111" s="207">
        <v>58120040</v>
      </c>
      <c r="O111" s="90" t="s">
        <v>63</v>
      </c>
      <c r="P111" s="90" t="s">
        <v>64</v>
      </c>
      <c r="Q111" s="232" t="s">
        <v>184</v>
      </c>
      <c r="S111" s="100" t="s">
        <v>1046</v>
      </c>
      <c r="T111" s="101" t="s">
        <v>1047</v>
      </c>
      <c r="U111" s="102">
        <v>44225</v>
      </c>
      <c r="V111" s="101" t="s">
        <v>1048</v>
      </c>
      <c r="W111" s="103" t="s">
        <v>501</v>
      </c>
      <c r="X111" s="219">
        <v>56358826</v>
      </c>
      <c r="Y111" s="221">
        <v>0</v>
      </c>
      <c r="Z111" s="219">
        <v>56358826</v>
      </c>
      <c r="AA111" s="101" t="s">
        <v>1049</v>
      </c>
      <c r="AB111" s="103">
        <v>12421</v>
      </c>
      <c r="AC111" s="101" t="s">
        <v>1015</v>
      </c>
      <c r="AD111" s="104">
        <v>44228</v>
      </c>
      <c r="AE111" s="104">
        <v>44550</v>
      </c>
      <c r="AF111" s="101" t="s">
        <v>564</v>
      </c>
      <c r="AG111" s="101" t="s">
        <v>565</v>
      </c>
    </row>
    <row r="112" spans="1:33" ht="272.45" customHeight="1" x14ac:dyDescent="0.35">
      <c r="A112" s="145">
        <v>84</v>
      </c>
      <c r="B112" s="89" t="s">
        <v>187</v>
      </c>
      <c r="C112" s="98" t="s">
        <v>183</v>
      </c>
      <c r="D112" s="96">
        <v>80101706</v>
      </c>
      <c r="E112" s="97" t="s">
        <v>289</v>
      </c>
      <c r="F112" s="96" t="s">
        <v>59</v>
      </c>
      <c r="G112" s="90">
        <v>1</v>
      </c>
      <c r="H112" s="90" t="s">
        <v>173</v>
      </c>
      <c r="I112" s="93">
        <v>11</v>
      </c>
      <c r="J112" s="94" t="s">
        <v>114</v>
      </c>
      <c r="K112" s="90" t="s">
        <v>143</v>
      </c>
      <c r="L112" s="90" t="s">
        <v>158</v>
      </c>
      <c r="M112" s="207">
        <v>58120040</v>
      </c>
      <c r="N112" s="207">
        <v>58120040</v>
      </c>
      <c r="O112" s="90" t="s">
        <v>63</v>
      </c>
      <c r="P112" s="90" t="s">
        <v>64</v>
      </c>
      <c r="Q112" s="232" t="s">
        <v>184</v>
      </c>
      <c r="S112" s="100" t="s">
        <v>1050</v>
      </c>
      <c r="T112" s="101" t="s">
        <v>1051</v>
      </c>
      <c r="U112" s="102">
        <v>44231</v>
      </c>
      <c r="V112" s="101" t="s">
        <v>1052</v>
      </c>
      <c r="W112" s="103" t="s">
        <v>501</v>
      </c>
      <c r="X112" s="219">
        <v>55302098</v>
      </c>
      <c r="Y112" s="221">
        <v>0</v>
      </c>
      <c r="Z112" s="219">
        <v>55302098</v>
      </c>
      <c r="AA112" s="101" t="s">
        <v>1053</v>
      </c>
      <c r="AB112" s="103">
        <v>12521</v>
      </c>
      <c r="AC112" s="101" t="s">
        <v>495</v>
      </c>
      <c r="AD112" s="104">
        <v>44232</v>
      </c>
      <c r="AE112" s="104">
        <v>44550</v>
      </c>
      <c r="AF112" s="101" t="s">
        <v>564</v>
      </c>
      <c r="AG112" s="101" t="s">
        <v>565</v>
      </c>
    </row>
    <row r="113" spans="1:33" ht="272.45" customHeight="1" x14ac:dyDescent="0.35">
      <c r="A113" s="145">
        <v>85</v>
      </c>
      <c r="B113" s="89" t="s">
        <v>177</v>
      </c>
      <c r="C113" s="98" t="s">
        <v>1252</v>
      </c>
      <c r="D113" s="96">
        <v>80101706</v>
      </c>
      <c r="E113" s="97" t="s">
        <v>290</v>
      </c>
      <c r="F113" s="96" t="s">
        <v>59</v>
      </c>
      <c r="G113" s="90">
        <v>1</v>
      </c>
      <c r="H113" s="90" t="s">
        <v>86</v>
      </c>
      <c r="I113" s="93">
        <v>11</v>
      </c>
      <c r="J113" s="94" t="s">
        <v>114</v>
      </c>
      <c r="K113" s="90" t="s">
        <v>143</v>
      </c>
      <c r="L113" s="90" t="s">
        <v>174</v>
      </c>
      <c r="M113" s="207">
        <v>55969760</v>
      </c>
      <c r="N113" s="208">
        <v>55969760</v>
      </c>
      <c r="O113" s="90" t="s">
        <v>63</v>
      </c>
      <c r="P113" s="90" t="s">
        <v>64</v>
      </c>
      <c r="Q113" s="232" t="s">
        <v>184</v>
      </c>
      <c r="S113" s="100" t="s">
        <v>1311</v>
      </c>
      <c r="T113" s="101" t="s">
        <v>1312</v>
      </c>
      <c r="U113" s="102">
        <v>44256</v>
      </c>
      <c r="V113" s="101" t="s">
        <v>1313</v>
      </c>
      <c r="W113" s="103" t="s">
        <v>501</v>
      </c>
      <c r="X113" s="219">
        <v>53166667</v>
      </c>
      <c r="Y113" s="221">
        <v>-733333</v>
      </c>
      <c r="Z113" s="219">
        <f>SUM(X113+Y113)</f>
        <v>52433334</v>
      </c>
      <c r="AA113" s="101" t="s">
        <v>1314</v>
      </c>
      <c r="AB113" s="103">
        <v>25321</v>
      </c>
      <c r="AC113" s="101" t="s">
        <v>495</v>
      </c>
      <c r="AD113" s="104">
        <v>44261</v>
      </c>
      <c r="AE113" s="104">
        <v>44550</v>
      </c>
      <c r="AF113" s="101" t="s">
        <v>795</v>
      </c>
      <c r="AG113" s="101" t="s">
        <v>109</v>
      </c>
    </row>
    <row r="114" spans="1:33" ht="272.45" customHeight="1" x14ac:dyDescent="0.35">
      <c r="A114" s="145">
        <v>86</v>
      </c>
      <c r="B114" s="89" t="s">
        <v>177</v>
      </c>
      <c r="C114" s="98" t="s">
        <v>183</v>
      </c>
      <c r="D114" s="96">
        <v>80101706</v>
      </c>
      <c r="E114" s="97" t="s">
        <v>291</v>
      </c>
      <c r="F114" s="96" t="s">
        <v>59</v>
      </c>
      <c r="G114" s="90">
        <v>1</v>
      </c>
      <c r="H114" s="90" t="s">
        <v>173</v>
      </c>
      <c r="I114" s="93">
        <v>11</v>
      </c>
      <c r="J114" s="94" t="s">
        <v>114</v>
      </c>
      <c r="K114" s="90" t="s">
        <v>143</v>
      </c>
      <c r="L114" s="90" t="s">
        <v>174</v>
      </c>
      <c r="M114" s="207">
        <v>66382420</v>
      </c>
      <c r="N114" s="208">
        <v>66382420</v>
      </c>
      <c r="O114" s="90" t="s">
        <v>63</v>
      </c>
      <c r="P114" s="90" t="s">
        <v>64</v>
      </c>
      <c r="Q114" s="232" t="s">
        <v>184</v>
      </c>
      <c r="S114" s="100" t="s">
        <v>1054</v>
      </c>
      <c r="T114" s="101" t="s">
        <v>1055</v>
      </c>
      <c r="U114" s="102">
        <v>44229</v>
      </c>
      <c r="V114" s="101" t="s">
        <v>1056</v>
      </c>
      <c r="W114" s="103" t="s">
        <v>501</v>
      </c>
      <c r="X114" s="219">
        <v>63566191</v>
      </c>
      <c r="Y114" s="221">
        <v>-58336062</v>
      </c>
      <c r="Z114" s="219">
        <f>SUM(X114+Y114)</f>
        <v>5230129</v>
      </c>
      <c r="AA114" s="101" t="s">
        <v>1057</v>
      </c>
      <c r="AB114" s="103">
        <v>25221</v>
      </c>
      <c r="AC114" s="101" t="s">
        <v>495</v>
      </c>
      <c r="AD114" s="104">
        <v>44230</v>
      </c>
      <c r="AE114" s="104">
        <v>44550</v>
      </c>
      <c r="AF114" s="101" t="s">
        <v>564</v>
      </c>
      <c r="AG114" s="101" t="s">
        <v>565</v>
      </c>
    </row>
    <row r="115" spans="1:33" ht="272.45" customHeight="1" x14ac:dyDescent="0.35">
      <c r="A115" s="145">
        <v>87</v>
      </c>
      <c r="B115" s="89" t="s">
        <v>177</v>
      </c>
      <c r="C115" s="98" t="s">
        <v>183</v>
      </c>
      <c r="D115" s="96">
        <v>80101706</v>
      </c>
      <c r="E115" s="97" t="s">
        <v>292</v>
      </c>
      <c r="F115" s="96" t="s">
        <v>59</v>
      </c>
      <c r="G115" s="90">
        <v>1</v>
      </c>
      <c r="H115" s="90" t="s">
        <v>173</v>
      </c>
      <c r="I115" s="93">
        <v>11</v>
      </c>
      <c r="J115" s="94" t="s">
        <v>114</v>
      </c>
      <c r="K115" s="90" t="s">
        <v>143</v>
      </c>
      <c r="L115" s="90" t="s">
        <v>174</v>
      </c>
      <c r="M115" s="207">
        <v>66382420</v>
      </c>
      <c r="N115" s="208">
        <v>66382420</v>
      </c>
      <c r="O115" s="90" t="s">
        <v>63</v>
      </c>
      <c r="P115" s="90" t="s">
        <v>64</v>
      </c>
      <c r="Q115" s="232" t="s">
        <v>184</v>
      </c>
      <c r="S115" s="100" t="s">
        <v>1058</v>
      </c>
      <c r="T115" s="101" t="s">
        <v>1059</v>
      </c>
      <c r="U115" s="102">
        <v>44229</v>
      </c>
      <c r="V115" s="101" t="s">
        <v>1060</v>
      </c>
      <c r="W115" s="103" t="s">
        <v>501</v>
      </c>
      <c r="X115" s="219">
        <v>63566191</v>
      </c>
      <c r="Y115" s="221">
        <v>0</v>
      </c>
      <c r="Z115" s="219">
        <v>63566191</v>
      </c>
      <c r="AA115" s="101" t="s">
        <v>1057</v>
      </c>
      <c r="AB115" s="103">
        <v>25121</v>
      </c>
      <c r="AC115" s="101" t="s">
        <v>495</v>
      </c>
      <c r="AD115" s="104">
        <v>44230</v>
      </c>
      <c r="AE115" s="104">
        <v>44550</v>
      </c>
      <c r="AF115" s="101" t="s">
        <v>564</v>
      </c>
      <c r="AG115" s="101" t="s">
        <v>565</v>
      </c>
    </row>
    <row r="116" spans="1:33" ht="272.45" customHeight="1" x14ac:dyDescent="0.35">
      <c r="A116" s="145">
        <v>88</v>
      </c>
      <c r="B116" s="89" t="s">
        <v>189</v>
      </c>
      <c r="C116" s="98" t="s">
        <v>129</v>
      </c>
      <c r="D116" s="96">
        <v>80101706</v>
      </c>
      <c r="E116" s="97" t="s">
        <v>293</v>
      </c>
      <c r="F116" s="96" t="s">
        <v>59</v>
      </c>
      <c r="G116" s="90">
        <v>1</v>
      </c>
      <c r="H116" s="90" t="s">
        <v>178</v>
      </c>
      <c r="I116" s="93">
        <v>10.5</v>
      </c>
      <c r="J116" s="94" t="s">
        <v>114</v>
      </c>
      <c r="K116" s="90" t="s">
        <v>143</v>
      </c>
      <c r="L116" s="90" t="s">
        <v>158</v>
      </c>
      <c r="M116" s="207">
        <v>85605938</v>
      </c>
      <c r="N116" s="208">
        <v>85605938</v>
      </c>
      <c r="O116" s="90" t="s">
        <v>63</v>
      </c>
      <c r="P116" s="90" t="s">
        <v>64</v>
      </c>
      <c r="Q116" s="232" t="s">
        <v>190</v>
      </c>
      <c r="S116" s="100" t="s">
        <v>1061</v>
      </c>
      <c r="T116" s="101" t="s">
        <v>1062</v>
      </c>
      <c r="U116" s="102">
        <v>44239</v>
      </c>
      <c r="V116" s="101" t="s">
        <v>1063</v>
      </c>
      <c r="W116" s="103" t="s">
        <v>501</v>
      </c>
      <c r="X116" s="219">
        <v>81580578</v>
      </c>
      <c r="Y116" s="221">
        <v>0</v>
      </c>
      <c r="Z116" s="219">
        <v>81580578</v>
      </c>
      <c r="AA116" s="101" t="s">
        <v>1064</v>
      </c>
      <c r="AB116" s="103">
        <v>12621</v>
      </c>
      <c r="AC116" s="101" t="s">
        <v>495</v>
      </c>
      <c r="AD116" s="104">
        <v>44242</v>
      </c>
      <c r="AE116" s="104">
        <v>44550</v>
      </c>
      <c r="AF116" s="101" t="s">
        <v>1065</v>
      </c>
      <c r="AG116" s="101" t="s">
        <v>129</v>
      </c>
    </row>
    <row r="117" spans="1:33" ht="272.45" customHeight="1" x14ac:dyDescent="0.35">
      <c r="A117" s="145">
        <v>89</v>
      </c>
      <c r="B117" s="89" t="s">
        <v>189</v>
      </c>
      <c r="C117" s="98" t="s">
        <v>129</v>
      </c>
      <c r="D117" s="96">
        <v>80101706</v>
      </c>
      <c r="E117" s="97" t="s">
        <v>294</v>
      </c>
      <c r="F117" s="96" t="s">
        <v>59</v>
      </c>
      <c r="G117" s="90">
        <v>1</v>
      </c>
      <c r="H117" s="90" t="s">
        <v>173</v>
      </c>
      <c r="I117" s="93">
        <v>11</v>
      </c>
      <c r="J117" s="94" t="s">
        <v>114</v>
      </c>
      <c r="K117" s="90" t="s">
        <v>143</v>
      </c>
      <c r="L117" s="90" t="s">
        <v>158</v>
      </c>
      <c r="M117" s="207">
        <v>69676640</v>
      </c>
      <c r="N117" s="208">
        <v>69676640</v>
      </c>
      <c r="O117" s="90" t="s">
        <v>63</v>
      </c>
      <c r="P117" s="90" t="s">
        <v>64</v>
      </c>
      <c r="Q117" s="232" t="s">
        <v>190</v>
      </c>
      <c r="S117" s="100" t="s">
        <v>1066</v>
      </c>
      <c r="T117" s="101" t="s">
        <v>1067</v>
      </c>
      <c r="U117" s="102">
        <v>44218</v>
      </c>
      <c r="V117" s="101" t="s">
        <v>1068</v>
      </c>
      <c r="W117" s="103" t="s">
        <v>501</v>
      </c>
      <c r="X117" s="219">
        <v>68832075</v>
      </c>
      <c r="Y117" s="221">
        <v>0</v>
      </c>
      <c r="Z117" s="219">
        <v>68832075</v>
      </c>
      <c r="AA117" s="101" t="s">
        <v>1069</v>
      </c>
      <c r="AB117" s="103">
        <v>12721</v>
      </c>
      <c r="AC117" s="101" t="s">
        <v>495</v>
      </c>
      <c r="AD117" s="104">
        <v>44219</v>
      </c>
      <c r="AE117" s="104">
        <v>44550</v>
      </c>
      <c r="AF117" s="101" t="s">
        <v>590</v>
      </c>
      <c r="AG117" s="101" t="s">
        <v>129</v>
      </c>
    </row>
    <row r="118" spans="1:33" ht="272.45" customHeight="1" x14ac:dyDescent="0.35">
      <c r="A118" s="145">
        <v>90</v>
      </c>
      <c r="B118" s="89" t="s">
        <v>175</v>
      </c>
      <c r="C118" s="98" t="s">
        <v>129</v>
      </c>
      <c r="D118" s="96">
        <v>80101706</v>
      </c>
      <c r="E118" s="97" t="s">
        <v>295</v>
      </c>
      <c r="F118" s="96" t="s">
        <v>59</v>
      </c>
      <c r="G118" s="90">
        <v>1</v>
      </c>
      <c r="H118" s="90" t="s">
        <v>178</v>
      </c>
      <c r="I118" s="93">
        <v>10</v>
      </c>
      <c r="J118" s="94" t="s">
        <v>114</v>
      </c>
      <c r="K118" s="90" t="s">
        <v>143</v>
      </c>
      <c r="L118" s="90" t="s">
        <v>174</v>
      </c>
      <c r="M118" s="207">
        <v>27943344</v>
      </c>
      <c r="N118" s="208">
        <v>27943344</v>
      </c>
      <c r="O118" s="90" t="s">
        <v>63</v>
      </c>
      <c r="P118" s="90" t="s">
        <v>64</v>
      </c>
      <c r="Q118" s="232" t="s">
        <v>190</v>
      </c>
      <c r="S118" s="100" t="s">
        <v>1070</v>
      </c>
      <c r="T118" s="101" t="s">
        <v>1071</v>
      </c>
      <c r="U118" s="102">
        <v>44242</v>
      </c>
      <c r="V118" s="101" t="s">
        <v>1072</v>
      </c>
      <c r="W118" s="103" t="s">
        <v>501</v>
      </c>
      <c r="X118" s="219">
        <v>27943344</v>
      </c>
      <c r="Y118" s="221">
        <v>0</v>
      </c>
      <c r="Z118" s="219">
        <v>27943344</v>
      </c>
      <c r="AA118" s="101" t="s">
        <v>1073</v>
      </c>
      <c r="AB118" s="103">
        <v>21621</v>
      </c>
      <c r="AC118" s="101" t="s">
        <v>1074</v>
      </c>
      <c r="AD118" s="104">
        <v>44243</v>
      </c>
      <c r="AE118" s="104">
        <v>44546</v>
      </c>
      <c r="AF118" s="101" t="s">
        <v>1075</v>
      </c>
      <c r="AG118" s="101" t="s">
        <v>129</v>
      </c>
    </row>
    <row r="119" spans="1:33" ht="272.45" customHeight="1" x14ac:dyDescent="0.35">
      <c r="A119" s="145">
        <v>91</v>
      </c>
      <c r="B119" s="89" t="s">
        <v>180</v>
      </c>
      <c r="C119" s="98" t="s">
        <v>129</v>
      </c>
      <c r="D119" s="96">
        <v>80101706</v>
      </c>
      <c r="E119" s="97" t="s">
        <v>296</v>
      </c>
      <c r="F119" s="96" t="s">
        <v>59</v>
      </c>
      <c r="G119" s="90">
        <v>1</v>
      </c>
      <c r="H119" s="90" t="s">
        <v>173</v>
      </c>
      <c r="I119" s="93">
        <v>11.5</v>
      </c>
      <c r="J119" s="94" t="s">
        <v>114</v>
      </c>
      <c r="K119" s="90" t="s">
        <v>143</v>
      </c>
      <c r="L119" s="90" t="s">
        <v>174</v>
      </c>
      <c r="M119" s="207">
        <v>32029240</v>
      </c>
      <c r="N119" s="208">
        <v>32029240</v>
      </c>
      <c r="O119" s="90" t="s">
        <v>63</v>
      </c>
      <c r="P119" s="90" t="s">
        <v>64</v>
      </c>
      <c r="Q119" s="232" t="s">
        <v>190</v>
      </c>
      <c r="S119" s="100" t="s">
        <v>586</v>
      </c>
      <c r="T119" s="101" t="s">
        <v>587</v>
      </c>
      <c r="U119" s="102">
        <v>44211</v>
      </c>
      <c r="V119" s="101" t="s">
        <v>588</v>
      </c>
      <c r="W119" s="103" t="s">
        <v>501</v>
      </c>
      <c r="X119" s="219">
        <v>31743258</v>
      </c>
      <c r="Y119" s="221">
        <v>0</v>
      </c>
      <c r="Z119" s="219">
        <v>31743258</v>
      </c>
      <c r="AA119" s="101" t="s">
        <v>589</v>
      </c>
      <c r="AB119" s="103">
        <v>18321</v>
      </c>
      <c r="AC119" s="101" t="s">
        <v>495</v>
      </c>
      <c r="AD119" s="104">
        <v>44212</v>
      </c>
      <c r="AE119" s="104">
        <v>44550</v>
      </c>
      <c r="AF119" s="101" t="s">
        <v>590</v>
      </c>
      <c r="AG119" s="101" t="s">
        <v>129</v>
      </c>
    </row>
    <row r="120" spans="1:33" ht="272.45" customHeight="1" x14ac:dyDescent="0.35">
      <c r="A120" s="145">
        <v>92</v>
      </c>
      <c r="B120" s="89" t="s">
        <v>189</v>
      </c>
      <c r="C120" s="98" t="s">
        <v>129</v>
      </c>
      <c r="D120" s="96">
        <v>80101706</v>
      </c>
      <c r="E120" s="97" t="s">
        <v>298</v>
      </c>
      <c r="F120" s="96" t="s">
        <v>59</v>
      </c>
      <c r="G120" s="90">
        <v>1</v>
      </c>
      <c r="H120" s="90" t="s">
        <v>173</v>
      </c>
      <c r="I120" s="93">
        <v>11</v>
      </c>
      <c r="J120" s="94" t="s">
        <v>114</v>
      </c>
      <c r="K120" s="90" t="s">
        <v>143</v>
      </c>
      <c r="L120" s="90" t="s">
        <v>158</v>
      </c>
      <c r="M120" s="207">
        <v>88557867</v>
      </c>
      <c r="N120" s="208">
        <v>88557867</v>
      </c>
      <c r="O120" s="90" t="s">
        <v>63</v>
      </c>
      <c r="P120" s="90" t="s">
        <v>64</v>
      </c>
      <c r="Q120" s="232" t="s">
        <v>190</v>
      </c>
      <c r="S120" s="100" t="s">
        <v>1076</v>
      </c>
      <c r="T120" s="101" t="s">
        <v>1077</v>
      </c>
      <c r="U120" s="102">
        <v>44221</v>
      </c>
      <c r="V120" s="101" t="s">
        <v>1078</v>
      </c>
      <c r="W120" s="103" t="s">
        <v>501</v>
      </c>
      <c r="X120" s="219">
        <v>87216078</v>
      </c>
      <c r="Y120" s="221">
        <v>0</v>
      </c>
      <c r="Z120" s="219">
        <v>87216078</v>
      </c>
      <c r="AA120" s="101" t="s">
        <v>1079</v>
      </c>
      <c r="AB120" s="103">
        <v>16221</v>
      </c>
      <c r="AC120" s="101" t="s">
        <v>495</v>
      </c>
      <c r="AD120" s="104">
        <v>44222</v>
      </c>
      <c r="AE120" s="104">
        <v>44550</v>
      </c>
      <c r="AF120" s="101" t="s">
        <v>1080</v>
      </c>
      <c r="AG120" s="101" t="s">
        <v>129</v>
      </c>
    </row>
    <row r="121" spans="1:33" ht="272.45" customHeight="1" x14ac:dyDescent="0.35">
      <c r="A121" s="145">
        <v>93</v>
      </c>
      <c r="B121" s="89" t="s">
        <v>177</v>
      </c>
      <c r="C121" s="98" t="s">
        <v>129</v>
      </c>
      <c r="D121" s="96">
        <v>80101706</v>
      </c>
      <c r="E121" s="97" t="s">
        <v>297</v>
      </c>
      <c r="F121" s="96" t="s">
        <v>59</v>
      </c>
      <c r="G121" s="90">
        <v>1</v>
      </c>
      <c r="H121" s="90" t="s">
        <v>178</v>
      </c>
      <c r="I121" s="93">
        <v>10.5</v>
      </c>
      <c r="J121" s="94" t="s">
        <v>114</v>
      </c>
      <c r="K121" s="90" t="s">
        <v>143</v>
      </c>
      <c r="L121" s="90" t="s">
        <v>174</v>
      </c>
      <c r="M121" s="207">
        <v>85605938</v>
      </c>
      <c r="N121" s="208">
        <v>85605938</v>
      </c>
      <c r="O121" s="90" t="s">
        <v>63</v>
      </c>
      <c r="P121" s="90" t="s">
        <v>64</v>
      </c>
      <c r="Q121" s="232" t="s">
        <v>190</v>
      </c>
      <c r="S121" s="100" t="s">
        <v>1081</v>
      </c>
      <c r="T121" s="101" t="s">
        <v>1082</v>
      </c>
      <c r="U121" s="102">
        <v>44236</v>
      </c>
      <c r="V121" s="101" t="s">
        <v>1083</v>
      </c>
      <c r="W121" s="103" t="s">
        <v>501</v>
      </c>
      <c r="X121" s="219">
        <v>82922364</v>
      </c>
      <c r="Y121" s="221">
        <v>0</v>
      </c>
      <c r="Z121" s="219">
        <v>82922364</v>
      </c>
      <c r="AA121" s="101" t="s">
        <v>1084</v>
      </c>
      <c r="AB121" s="103">
        <v>21421</v>
      </c>
      <c r="AC121" s="101" t="s">
        <v>495</v>
      </c>
      <c r="AD121" s="104">
        <v>44237</v>
      </c>
      <c r="AE121" s="104">
        <v>44550</v>
      </c>
      <c r="AF121" s="101" t="s">
        <v>1085</v>
      </c>
      <c r="AG121" s="101" t="s">
        <v>129</v>
      </c>
    </row>
    <row r="122" spans="1:33" ht="272.45" customHeight="1" x14ac:dyDescent="0.35">
      <c r="A122" s="145">
        <v>94</v>
      </c>
      <c r="B122" s="241" t="s">
        <v>175</v>
      </c>
      <c r="C122" s="246" t="s">
        <v>129</v>
      </c>
      <c r="D122" s="247">
        <v>80101706</v>
      </c>
      <c r="E122" s="248" t="s">
        <v>299</v>
      </c>
      <c r="F122" s="247" t="s">
        <v>59</v>
      </c>
      <c r="G122" s="242">
        <v>1</v>
      </c>
      <c r="H122" s="242" t="s">
        <v>1086</v>
      </c>
      <c r="I122" s="243">
        <v>9</v>
      </c>
      <c r="J122" s="249" t="s">
        <v>114</v>
      </c>
      <c r="K122" s="242" t="s">
        <v>143</v>
      </c>
      <c r="L122" s="242" t="s">
        <v>174</v>
      </c>
      <c r="M122" s="244"/>
      <c r="N122" s="245"/>
      <c r="O122" s="242" t="s">
        <v>63</v>
      </c>
      <c r="P122" s="242" t="s">
        <v>64</v>
      </c>
      <c r="Q122" s="285" t="s">
        <v>190</v>
      </c>
      <c r="S122" s="115" t="s">
        <v>1331</v>
      </c>
      <c r="T122" s="116" t="s">
        <v>1332</v>
      </c>
      <c r="U122" s="102">
        <v>44273</v>
      </c>
      <c r="V122" s="101" t="s">
        <v>1333</v>
      </c>
      <c r="W122" s="103" t="s">
        <v>501</v>
      </c>
      <c r="X122" s="250">
        <v>38412493</v>
      </c>
      <c r="Y122" s="251">
        <v>-38412493</v>
      </c>
      <c r="Z122" s="250"/>
      <c r="AA122" s="116" t="s">
        <v>1334</v>
      </c>
      <c r="AB122" s="117">
        <v>27221</v>
      </c>
      <c r="AC122" s="116" t="s">
        <v>495</v>
      </c>
      <c r="AD122" s="118">
        <v>44274</v>
      </c>
      <c r="AE122" s="118">
        <v>44550</v>
      </c>
      <c r="AF122" s="116" t="s">
        <v>590</v>
      </c>
      <c r="AG122" s="116" t="s">
        <v>129</v>
      </c>
    </row>
    <row r="123" spans="1:33" ht="272.45" customHeight="1" x14ac:dyDescent="0.35">
      <c r="A123" s="145">
        <v>95</v>
      </c>
      <c r="B123" s="89" t="s">
        <v>191</v>
      </c>
      <c r="C123" s="89" t="s">
        <v>163</v>
      </c>
      <c r="D123" s="96">
        <v>80101706</v>
      </c>
      <c r="E123" s="97" t="s">
        <v>300</v>
      </c>
      <c r="F123" s="96" t="s">
        <v>59</v>
      </c>
      <c r="G123" s="90">
        <v>1</v>
      </c>
      <c r="H123" s="90" t="s">
        <v>86</v>
      </c>
      <c r="I123" s="93">
        <v>11.4</v>
      </c>
      <c r="J123" s="94" t="s">
        <v>87</v>
      </c>
      <c r="K123" s="90" t="s">
        <v>95</v>
      </c>
      <c r="L123" s="90" t="s">
        <v>192</v>
      </c>
      <c r="M123" s="207">
        <v>58174629</v>
      </c>
      <c r="N123" s="208">
        <v>58174629</v>
      </c>
      <c r="O123" s="90" t="s">
        <v>63</v>
      </c>
      <c r="P123" s="90" t="s">
        <v>64</v>
      </c>
      <c r="Q123" s="232" t="s">
        <v>193</v>
      </c>
      <c r="S123" s="100" t="s">
        <v>591</v>
      </c>
      <c r="T123" s="101" t="s">
        <v>592</v>
      </c>
      <c r="U123" s="102">
        <v>44203</v>
      </c>
      <c r="V123" s="101" t="s">
        <v>593</v>
      </c>
      <c r="W123" s="103" t="s">
        <v>501</v>
      </c>
      <c r="X123" s="219">
        <v>58174629</v>
      </c>
      <c r="Y123" s="221">
        <v>0</v>
      </c>
      <c r="Z123" s="219">
        <v>58174629</v>
      </c>
      <c r="AA123" s="101" t="s">
        <v>594</v>
      </c>
      <c r="AB123" s="103">
        <v>2421</v>
      </c>
      <c r="AC123" s="101" t="s">
        <v>495</v>
      </c>
      <c r="AD123" s="104">
        <v>44204</v>
      </c>
      <c r="AE123" s="104">
        <v>44550</v>
      </c>
      <c r="AF123" s="101" t="s">
        <v>595</v>
      </c>
      <c r="AG123" s="101" t="s">
        <v>596</v>
      </c>
    </row>
    <row r="124" spans="1:33" ht="272.45" customHeight="1" x14ac:dyDescent="0.35">
      <c r="A124" s="145">
        <v>96</v>
      </c>
      <c r="B124" s="89" t="s">
        <v>194</v>
      </c>
      <c r="C124" s="89" t="s">
        <v>163</v>
      </c>
      <c r="D124" s="96">
        <v>80101706</v>
      </c>
      <c r="E124" s="97" t="s">
        <v>301</v>
      </c>
      <c r="F124" s="96" t="s">
        <v>59</v>
      </c>
      <c r="G124" s="90">
        <v>1</v>
      </c>
      <c r="H124" s="90" t="s">
        <v>86</v>
      </c>
      <c r="I124" s="93">
        <v>11.4</v>
      </c>
      <c r="J124" s="94" t="s">
        <v>87</v>
      </c>
      <c r="K124" s="90" t="s">
        <v>95</v>
      </c>
      <c r="L124" s="90" t="s">
        <v>192</v>
      </c>
      <c r="M124" s="207">
        <v>79924817</v>
      </c>
      <c r="N124" s="208">
        <v>79924817</v>
      </c>
      <c r="O124" s="90" t="s">
        <v>63</v>
      </c>
      <c r="P124" s="90" t="s">
        <v>64</v>
      </c>
      <c r="Q124" s="232" t="s">
        <v>193</v>
      </c>
      <c r="S124" s="100" t="s">
        <v>597</v>
      </c>
      <c r="T124" s="101" t="s">
        <v>598</v>
      </c>
      <c r="U124" s="102">
        <v>44203</v>
      </c>
      <c r="V124" s="101" t="s">
        <v>599</v>
      </c>
      <c r="W124" s="103" t="s">
        <v>501</v>
      </c>
      <c r="X124" s="219">
        <v>79924808</v>
      </c>
      <c r="Y124" s="221">
        <v>0</v>
      </c>
      <c r="Z124" s="219">
        <v>79924808</v>
      </c>
      <c r="AA124" s="101" t="s">
        <v>600</v>
      </c>
      <c r="AB124" s="103">
        <v>2521</v>
      </c>
      <c r="AC124" s="101" t="s">
        <v>495</v>
      </c>
      <c r="AD124" s="104">
        <v>44205</v>
      </c>
      <c r="AE124" s="104">
        <v>44550</v>
      </c>
      <c r="AF124" s="101" t="s">
        <v>601</v>
      </c>
      <c r="AG124" s="101" t="s">
        <v>596</v>
      </c>
    </row>
    <row r="125" spans="1:33" s="25" customFormat="1" ht="272.45" customHeight="1" x14ac:dyDescent="0.35">
      <c r="A125" s="145">
        <v>97</v>
      </c>
      <c r="B125" s="89" t="s">
        <v>194</v>
      </c>
      <c r="C125" s="89" t="s">
        <v>163</v>
      </c>
      <c r="D125" s="96">
        <v>80101706</v>
      </c>
      <c r="E125" s="97" t="s">
        <v>302</v>
      </c>
      <c r="F125" s="96" t="s">
        <v>59</v>
      </c>
      <c r="G125" s="90">
        <v>1</v>
      </c>
      <c r="H125" s="90" t="s">
        <v>86</v>
      </c>
      <c r="I125" s="93">
        <v>11.2</v>
      </c>
      <c r="J125" s="94" t="s">
        <v>87</v>
      </c>
      <c r="K125" s="90" t="s">
        <v>95</v>
      </c>
      <c r="L125" s="90" t="s">
        <v>192</v>
      </c>
      <c r="M125" s="207">
        <v>57156997</v>
      </c>
      <c r="N125" s="208">
        <v>57156997</v>
      </c>
      <c r="O125" s="90" t="s">
        <v>63</v>
      </c>
      <c r="P125" s="90" t="s">
        <v>64</v>
      </c>
      <c r="Q125" s="232" t="s">
        <v>193</v>
      </c>
      <c r="R125" s="24"/>
      <c r="S125" s="100" t="s">
        <v>602</v>
      </c>
      <c r="T125" s="101" t="s">
        <v>603</v>
      </c>
      <c r="U125" s="102">
        <v>44209</v>
      </c>
      <c r="V125" s="101" t="s">
        <v>604</v>
      </c>
      <c r="W125" s="103" t="s">
        <v>501</v>
      </c>
      <c r="X125" s="219">
        <v>57156997</v>
      </c>
      <c r="Y125" s="221">
        <v>0</v>
      </c>
      <c r="Z125" s="219">
        <v>57156997</v>
      </c>
      <c r="AA125" s="101" t="s">
        <v>605</v>
      </c>
      <c r="AB125" s="103">
        <v>17121</v>
      </c>
      <c r="AC125" s="101" t="s">
        <v>495</v>
      </c>
      <c r="AD125" s="104">
        <v>44211</v>
      </c>
      <c r="AE125" s="104">
        <v>44550</v>
      </c>
      <c r="AF125" s="101" t="s">
        <v>606</v>
      </c>
      <c r="AG125" s="101" t="s">
        <v>596</v>
      </c>
    </row>
    <row r="126" spans="1:33" ht="272.45" customHeight="1" x14ac:dyDescent="0.35">
      <c r="A126" s="145">
        <v>98</v>
      </c>
      <c r="B126" s="89" t="s">
        <v>194</v>
      </c>
      <c r="C126" s="89" t="s">
        <v>163</v>
      </c>
      <c r="D126" s="96">
        <v>80101706</v>
      </c>
      <c r="E126" s="97" t="s">
        <v>303</v>
      </c>
      <c r="F126" s="96" t="s">
        <v>59</v>
      </c>
      <c r="G126" s="90">
        <v>1</v>
      </c>
      <c r="H126" s="90" t="s">
        <v>86</v>
      </c>
      <c r="I126" s="93">
        <v>11</v>
      </c>
      <c r="J126" s="94" t="s">
        <v>87</v>
      </c>
      <c r="K126" s="90" t="s">
        <v>95</v>
      </c>
      <c r="L126" s="90" t="s">
        <v>192</v>
      </c>
      <c r="M126" s="207">
        <v>67524000</v>
      </c>
      <c r="N126" s="208">
        <v>67524000</v>
      </c>
      <c r="O126" s="90" t="s">
        <v>63</v>
      </c>
      <c r="P126" s="90" t="s">
        <v>64</v>
      </c>
      <c r="Q126" s="232" t="s">
        <v>193</v>
      </c>
      <c r="S126" s="100" t="s">
        <v>1087</v>
      </c>
      <c r="T126" s="101" t="s">
        <v>1088</v>
      </c>
      <c r="U126" s="102">
        <v>44217</v>
      </c>
      <c r="V126" s="101" t="s">
        <v>1089</v>
      </c>
      <c r="W126" s="103" t="s">
        <v>501</v>
      </c>
      <c r="X126" s="219">
        <v>67320000</v>
      </c>
      <c r="Y126" s="221">
        <v>0</v>
      </c>
      <c r="Z126" s="219">
        <v>67320000</v>
      </c>
      <c r="AA126" s="101" t="s">
        <v>1090</v>
      </c>
      <c r="AB126" s="103">
        <v>17221</v>
      </c>
      <c r="AC126" s="101" t="s">
        <v>507</v>
      </c>
      <c r="AD126" s="104">
        <v>44219</v>
      </c>
      <c r="AE126" s="104">
        <v>44551</v>
      </c>
      <c r="AF126" s="101" t="s">
        <v>606</v>
      </c>
      <c r="AG126" s="101" t="s">
        <v>596</v>
      </c>
    </row>
    <row r="127" spans="1:33" ht="272.45" customHeight="1" x14ac:dyDescent="0.35">
      <c r="A127" s="145">
        <v>99</v>
      </c>
      <c r="B127" s="89" t="s">
        <v>194</v>
      </c>
      <c r="C127" s="89" t="s">
        <v>163</v>
      </c>
      <c r="D127" s="96">
        <v>80101706</v>
      </c>
      <c r="E127" s="97" t="s">
        <v>304</v>
      </c>
      <c r="F127" s="96" t="s">
        <v>59</v>
      </c>
      <c r="G127" s="90">
        <v>1</v>
      </c>
      <c r="H127" s="90" t="s">
        <v>86</v>
      </c>
      <c r="I127" s="93">
        <v>11</v>
      </c>
      <c r="J127" s="94" t="s">
        <v>87</v>
      </c>
      <c r="K127" s="90" t="s">
        <v>95</v>
      </c>
      <c r="L127" s="90" t="s">
        <v>192</v>
      </c>
      <c r="M127" s="207">
        <v>89399075</v>
      </c>
      <c r="N127" s="208">
        <v>89399075</v>
      </c>
      <c r="O127" s="90" t="s">
        <v>63</v>
      </c>
      <c r="P127" s="90" t="s">
        <v>64</v>
      </c>
      <c r="Q127" s="232" t="s">
        <v>193</v>
      </c>
      <c r="S127" s="100" t="s">
        <v>607</v>
      </c>
      <c r="T127" s="101" t="s">
        <v>608</v>
      </c>
      <c r="U127" s="102">
        <v>44215</v>
      </c>
      <c r="V127" s="101" t="s">
        <v>609</v>
      </c>
      <c r="W127" s="103" t="s">
        <v>501</v>
      </c>
      <c r="X127" s="219">
        <v>89399075</v>
      </c>
      <c r="Y127" s="221">
        <v>0</v>
      </c>
      <c r="Z127" s="219">
        <v>89399075</v>
      </c>
      <c r="AA127" s="101" t="s">
        <v>609</v>
      </c>
      <c r="AB127" s="103">
        <v>17421</v>
      </c>
      <c r="AC127" s="101" t="s">
        <v>495</v>
      </c>
      <c r="AD127" s="104">
        <v>44217</v>
      </c>
      <c r="AE127" s="104">
        <v>44550</v>
      </c>
      <c r="AF127" s="101" t="s">
        <v>601</v>
      </c>
      <c r="AG127" s="101" t="s">
        <v>596</v>
      </c>
    </row>
    <row r="128" spans="1:33" ht="272.45" customHeight="1" x14ac:dyDescent="0.35">
      <c r="A128" s="145">
        <v>100</v>
      </c>
      <c r="B128" s="89" t="s">
        <v>194</v>
      </c>
      <c r="C128" s="89" t="s">
        <v>163</v>
      </c>
      <c r="D128" s="96">
        <v>80101706</v>
      </c>
      <c r="E128" s="97" t="s">
        <v>305</v>
      </c>
      <c r="F128" s="96" t="s">
        <v>59</v>
      </c>
      <c r="G128" s="90">
        <v>1</v>
      </c>
      <c r="H128" s="90" t="s">
        <v>86</v>
      </c>
      <c r="I128" s="93">
        <v>11</v>
      </c>
      <c r="J128" s="94" t="s">
        <v>87</v>
      </c>
      <c r="K128" s="90" t="s">
        <v>95</v>
      </c>
      <c r="L128" s="90" t="s">
        <v>192</v>
      </c>
      <c r="M128" s="207">
        <v>67320000</v>
      </c>
      <c r="N128" s="208">
        <v>67320000</v>
      </c>
      <c r="O128" s="90" t="s">
        <v>63</v>
      </c>
      <c r="P128" s="90" t="s">
        <v>64</v>
      </c>
      <c r="Q128" s="232" t="s">
        <v>193</v>
      </c>
      <c r="S128" s="100" t="s">
        <v>1091</v>
      </c>
      <c r="T128" s="101" t="s">
        <v>1092</v>
      </c>
      <c r="U128" s="102">
        <v>44218</v>
      </c>
      <c r="V128" s="101" t="s">
        <v>1093</v>
      </c>
      <c r="W128" s="103" t="s">
        <v>501</v>
      </c>
      <c r="X128" s="219">
        <v>67320000</v>
      </c>
      <c r="Y128" s="221">
        <v>0</v>
      </c>
      <c r="Z128" s="219">
        <v>67320000</v>
      </c>
      <c r="AA128" s="101" t="s">
        <v>1094</v>
      </c>
      <c r="AB128" s="103">
        <v>17321</v>
      </c>
      <c r="AC128" s="101" t="s">
        <v>507</v>
      </c>
      <c r="AD128" s="104">
        <v>44218</v>
      </c>
      <c r="AE128" s="104">
        <v>44551</v>
      </c>
      <c r="AF128" s="101" t="s">
        <v>1095</v>
      </c>
      <c r="AG128" s="101" t="s">
        <v>596</v>
      </c>
    </row>
    <row r="129" spans="1:33" ht="272.45" customHeight="1" x14ac:dyDescent="0.35">
      <c r="A129" s="145">
        <v>101</v>
      </c>
      <c r="B129" s="89" t="s">
        <v>191</v>
      </c>
      <c r="C129" s="89" t="s">
        <v>163</v>
      </c>
      <c r="D129" s="96">
        <v>80101706</v>
      </c>
      <c r="E129" s="97" t="s">
        <v>306</v>
      </c>
      <c r="F129" s="96" t="s">
        <v>59</v>
      </c>
      <c r="G129" s="90">
        <v>1</v>
      </c>
      <c r="H129" s="90" t="s">
        <v>79</v>
      </c>
      <c r="I129" s="93">
        <v>9</v>
      </c>
      <c r="J129" s="94" t="s">
        <v>87</v>
      </c>
      <c r="K129" s="90" t="s">
        <v>95</v>
      </c>
      <c r="L129" s="90" t="s">
        <v>192</v>
      </c>
      <c r="M129" s="207">
        <v>80901744</v>
      </c>
      <c r="N129" s="208">
        <v>80901744</v>
      </c>
      <c r="O129" s="90" t="s">
        <v>63</v>
      </c>
      <c r="P129" s="90" t="s">
        <v>64</v>
      </c>
      <c r="Q129" s="232" t="s">
        <v>193</v>
      </c>
      <c r="S129" s="100" t="s">
        <v>1335</v>
      </c>
      <c r="T129" s="101" t="s">
        <v>1336</v>
      </c>
      <c r="U129" s="102">
        <v>44291</v>
      </c>
      <c r="V129" s="101" t="s">
        <v>1337</v>
      </c>
      <c r="W129" s="103" t="s">
        <v>501</v>
      </c>
      <c r="X129" s="219">
        <v>65128448</v>
      </c>
      <c r="Y129" s="220">
        <v>0</v>
      </c>
      <c r="Z129" s="219">
        <v>65128448</v>
      </c>
      <c r="AA129" s="101" t="s">
        <v>1338</v>
      </c>
      <c r="AB129" s="103">
        <v>28121</v>
      </c>
      <c r="AC129" s="101" t="s">
        <v>1339</v>
      </c>
      <c r="AD129" s="104">
        <v>44293</v>
      </c>
      <c r="AE129" s="104">
        <v>44551</v>
      </c>
      <c r="AF129" s="101" t="s">
        <v>1340</v>
      </c>
      <c r="AG129" s="101" t="s">
        <v>596</v>
      </c>
    </row>
    <row r="130" spans="1:33" ht="272.45" customHeight="1" x14ac:dyDescent="0.35">
      <c r="A130" s="145">
        <v>102</v>
      </c>
      <c r="B130" s="89" t="s">
        <v>191</v>
      </c>
      <c r="C130" s="89" t="s">
        <v>163</v>
      </c>
      <c r="D130" s="96">
        <v>80101706</v>
      </c>
      <c r="E130" s="97" t="s">
        <v>307</v>
      </c>
      <c r="F130" s="96" t="s">
        <v>59</v>
      </c>
      <c r="G130" s="90">
        <v>1</v>
      </c>
      <c r="H130" s="90" t="s">
        <v>79</v>
      </c>
      <c r="I130" s="93">
        <v>9</v>
      </c>
      <c r="J130" s="94" t="s">
        <v>87</v>
      </c>
      <c r="K130" s="90" t="s">
        <v>95</v>
      </c>
      <c r="L130" s="90" t="s">
        <v>192</v>
      </c>
      <c r="M130" s="207">
        <v>96311600</v>
      </c>
      <c r="N130" s="208">
        <v>96311600</v>
      </c>
      <c r="O130" s="90" t="s">
        <v>63</v>
      </c>
      <c r="P130" s="90" t="s">
        <v>64</v>
      </c>
      <c r="Q130" s="232" t="s">
        <v>193</v>
      </c>
      <c r="S130" s="100" t="s">
        <v>1341</v>
      </c>
      <c r="T130" s="101" t="s">
        <v>1342</v>
      </c>
      <c r="U130" s="102">
        <v>44291</v>
      </c>
      <c r="V130" s="101" t="s">
        <v>1343</v>
      </c>
      <c r="W130" s="103" t="s">
        <v>501</v>
      </c>
      <c r="X130" s="219">
        <v>77728811</v>
      </c>
      <c r="Y130" s="301">
        <v>-64976392.170000002</v>
      </c>
      <c r="Z130" s="219">
        <f>SUM(X130+Y130)</f>
        <v>12752418.829999998</v>
      </c>
      <c r="AA130" s="101" t="s">
        <v>1344</v>
      </c>
      <c r="AB130" s="103">
        <v>27921</v>
      </c>
      <c r="AC130" s="101" t="s">
        <v>1339</v>
      </c>
      <c r="AD130" s="104">
        <v>44293</v>
      </c>
      <c r="AE130" s="104">
        <v>44551</v>
      </c>
      <c r="AF130" s="101" t="s">
        <v>1345</v>
      </c>
      <c r="AG130" s="101" t="s">
        <v>596</v>
      </c>
    </row>
    <row r="131" spans="1:33" ht="272.45" customHeight="1" x14ac:dyDescent="0.35">
      <c r="A131" s="145">
        <v>103</v>
      </c>
      <c r="B131" s="89" t="s">
        <v>194</v>
      </c>
      <c r="C131" s="89" t="s">
        <v>163</v>
      </c>
      <c r="D131" s="96">
        <v>80101706</v>
      </c>
      <c r="E131" s="97" t="s">
        <v>308</v>
      </c>
      <c r="F131" s="96" t="s">
        <v>59</v>
      </c>
      <c r="G131" s="90">
        <v>1</v>
      </c>
      <c r="H131" s="90" t="s">
        <v>93</v>
      </c>
      <c r="I131" s="93">
        <v>10</v>
      </c>
      <c r="J131" s="94" t="s">
        <v>87</v>
      </c>
      <c r="K131" s="90" t="s">
        <v>95</v>
      </c>
      <c r="L131" s="90" t="s">
        <v>192</v>
      </c>
      <c r="M131" s="207">
        <v>59438016</v>
      </c>
      <c r="N131" s="208">
        <v>59438016</v>
      </c>
      <c r="O131" s="90" t="s">
        <v>63</v>
      </c>
      <c r="P131" s="90" t="s">
        <v>64</v>
      </c>
      <c r="Q131" s="232" t="s">
        <v>193</v>
      </c>
      <c r="S131" s="100" t="s">
        <v>1346</v>
      </c>
      <c r="T131" s="101" t="s">
        <v>1347</v>
      </c>
      <c r="U131" s="102">
        <v>44273</v>
      </c>
      <c r="V131" s="101" t="s">
        <v>1348</v>
      </c>
      <c r="W131" s="103" t="s">
        <v>501</v>
      </c>
      <c r="X131" s="219">
        <v>51213888</v>
      </c>
      <c r="Y131" s="220">
        <v>0</v>
      </c>
      <c r="Z131" s="219">
        <v>51213888</v>
      </c>
      <c r="AA131" s="101" t="s">
        <v>1349</v>
      </c>
      <c r="AB131" s="103">
        <v>26021</v>
      </c>
      <c r="AC131" s="101" t="s">
        <v>1350</v>
      </c>
      <c r="AD131" s="104">
        <v>44274</v>
      </c>
      <c r="AE131" s="104">
        <v>44551</v>
      </c>
      <c r="AF131" s="101" t="s">
        <v>595</v>
      </c>
      <c r="AG131" s="101" t="s">
        <v>596</v>
      </c>
    </row>
    <row r="132" spans="1:33" ht="272.45" customHeight="1" x14ac:dyDescent="0.35">
      <c r="A132" s="145">
        <v>104</v>
      </c>
      <c r="B132" s="172" t="s">
        <v>191</v>
      </c>
      <c r="C132" s="172" t="s">
        <v>163</v>
      </c>
      <c r="D132" s="240">
        <v>80101706</v>
      </c>
      <c r="E132" s="196" t="s">
        <v>309</v>
      </c>
      <c r="F132" s="240" t="s">
        <v>59</v>
      </c>
      <c r="G132" s="173">
        <v>1</v>
      </c>
      <c r="H132" s="173" t="s">
        <v>79</v>
      </c>
      <c r="I132" s="176">
        <v>9</v>
      </c>
      <c r="J132" s="179" t="s">
        <v>87</v>
      </c>
      <c r="K132" s="173" t="s">
        <v>95</v>
      </c>
      <c r="L132" s="173" t="s">
        <v>192</v>
      </c>
      <c r="M132" s="177"/>
      <c r="N132" s="178"/>
      <c r="O132" s="192" t="s">
        <v>63</v>
      </c>
      <c r="P132" s="192" t="s">
        <v>64</v>
      </c>
      <c r="Q132" s="193" t="s">
        <v>193</v>
      </c>
      <c r="S132" s="151"/>
      <c r="T132" s="152"/>
      <c r="U132" s="156"/>
      <c r="V132" s="154"/>
      <c r="W132" s="155"/>
      <c r="X132" s="213"/>
      <c r="Y132" s="227"/>
      <c r="Z132" s="213"/>
      <c r="AA132" s="154"/>
      <c r="AB132" s="155"/>
      <c r="AC132" s="154"/>
      <c r="AD132" s="156"/>
      <c r="AE132" s="156"/>
      <c r="AF132" s="155"/>
      <c r="AG132" s="155"/>
    </row>
    <row r="133" spans="1:33" ht="272.45" customHeight="1" x14ac:dyDescent="0.35">
      <c r="A133" s="145">
        <v>105</v>
      </c>
      <c r="B133" s="89" t="s">
        <v>191</v>
      </c>
      <c r="C133" s="98" t="s">
        <v>126</v>
      </c>
      <c r="D133" s="96">
        <v>80101706</v>
      </c>
      <c r="E133" s="97" t="s">
        <v>310</v>
      </c>
      <c r="F133" s="96" t="s">
        <v>59</v>
      </c>
      <c r="G133" s="90">
        <v>1</v>
      </c>
      <c r="H133" s="90" t="s">
        <v>86</v>
      </c>
      <c r="I133" s="93">
        <v>11.2</v>
      </c>
      <c r="J133" s="94" t="s">
        <v>87</v>
      </c>
      <c r="K133" s="90" t="s">
        <v>95</v>
      </c>
      <c r="L133" s="90" t="s">
        <v>192</v>
      </c>
      <c r="M133" s="207">
        <v>109136671</v>
      </c>
      <c r="N133" s="208">
        <v>109136671</v>
      </c>
      <c r="O133" s="90" t="s">
        <v>63</v>
      </c>
      <c r="P133" s="90" t="s">
        <v>64</v>
      </c>
      <c r="Q133" s="232" t="s">
        <v>195</v>
      </c>
      <c r="S133" s="100" t="s">
        <v>610</v>
      </c>
      <c r="T133" s="101" t="s">
        <v>611</v>
      </c>
      <c r="U133" s="102">
        <v>44211</v>
      </c>
      <c r="V133" s="101" t="s">
        <v>612</v>
      </c>
      <c r="W133" s="103" t="s">
        <v>501</v>
      </c>
      <c r="X133" s="219">
        <v>109136671</v>
      </c>
      <c r="Y133" s="221">
        <v>0</v>
      </c>
      <c r="Z133" s="219">
        <v>109136671</v>
      </c>
      <c r="AA133" s="101" t="s">
        <v>613</v>
      </c>
      <c r="AB133" s="103">
        <v>17521</v>
      </c>
      <c r="AC133" s="101" t="s">
        <v>495</v>
      </c>
      <c r="AD133" s="104">
        <v>44211</v>
      </c>
      <c r="AE133" s="104">
        <v>44551</v>
      </c>
      <c r="AF133" s="101" t="s">
        <v>614</v>
      </c>
      <c r="AG133" s="101" t="s">
        <v>615</v>
      </c>
    </row>
    <row r="134" spans="1:33" ht="272.45" customHeight="1" x14ac:dyDescent="0.35">
      <c r="A134" s="145">
        <v>106</v>
      </c>
      <c r="B134" s="89" t="s">
        <v>191</v>
      </c>
      <c r="C134" s="98" t="s">
        <v>138</v>
      </c>
      <c r="D134" s="96">
        <v>80101706</v>
      </c>
      <c r="E134" s="97" t="s">
        <v>311</v>
      </c>
      <c r="F134" s="96" t="s">
        <v>59</v>
      </c>
      <c r="G134" s="90">
        <v>1</v>
      </c>
      <c r="H134" s="90" t="s">
        <v>86</v>
      </c>
      <c r="I134" s="93">
        <v>11.8</v>
      </c>
      <c r="J134" s="94" t="s">
        <v>87</v>
      </c>
      <c r="K134" s="90" t="s">
        <v>95</v>
      </c>
      <c r="L134" s="90" t="s">
        <v>192</v>
      </c>
      <c r="M134" s="207">
        <v>70867339</v>
      </c>
      <c r="N134" s="208">
        <v>70867339</v>
      </c>
      <c r="O134" s="90" t="s">
        <v>63</v>
      </c>
      <c r="P134" s="90" t="s">
        <v>64</v>
      </c>
      <c r="Q134" s="232" t="s">
        <v>137</v>
      </c>
      <c r="S134" s="100" t="s">
        <v>616</v>
      </c>
      <c r="T134" s="101" t="s">
        <v>617</v>
      </c>
      <c r="U134" s="102">
        <v>44202</v>
      </c>
      <c r="V134" s="101" t="s">
        <v>618</v>
      </c>
      <c r="W134" s="103" t="s">
        <v>501</v>
      </c>
      <c r="X134" s="219">
        <v>70666581</v>
      </c>
      <c r="Y134" s="221">
        <v>0</v>
      </c>
      <c r="Z134" s="219">
        <v>70666581</v>
      </c>
      <c r="AA134" s="101" t="s">
        <v>529</v>
      </c>
      <c r="AB134" s="103">
        <v>1721</v>
      </c>
      <c r="AC134" s="101" t="s">
        <v>524</v>
      </c>
      <c r="AD134" s="104">
        <v>44203</v>
      </c>
      <c r="AE134" s="104">
        <v>44558</v>
      </c>
      <c r="AF134" s="101" t="s">
        <v>525</v>
      </c>
      <c r="AG134" s="101" t="s">
        <v>138</v>
      </c>
    </row>
    <row r="135" spans="1:33" ht="272.45" customHeight="1" x14ac:dyDescent="0.35">
      <c r="A135" s="145">
        <v>107</v>
      </c>
      <c r="B135" s="89" t="s">
        <v>194</v>
      </c>
      <c r="C135" s="89" t="s">
        <v>122</v>
      </c>
      <c r="D135" s="96">
        <v>80101706</v>
      </c>
      <c r="E135" s="97" t="s">
        <v>312</v>
      </c>
      <c r="F135" s="96" t="s">
        <v>59</v>
      </c>
      <c r="G135" s="90">
        <v>1</v>
      </c>
      <c r="H135" s="90" t="s">
        <v>77</v>
      </c>
      <c r="I135" s="93">
        <v>8</v>
      </c>
      <c r="J135" s="94" t="s">
        <v>87</v>
      </c>
      <c r="K135" s="90" t="s">
        <v>95</v>
      </c>
      <c r="L135" s="90" t="s">
        <v>192</v>
      </c>
      <c r="M135" s="207">
        <v>30736640</v>
      </c>
      <c r="N135" s="208">
        <v>30736640</v>
      </c>
      <c r="O135" s="90" t="s">
        <v>63</v>
      </c>
      <c r="P135" s="90" t="s">
        <v>64</v>
      </c>
      <c r="Q135" s="232" t="s">
        <v>167</v>
      </c>
      <c r="S135" s="100" t="s">
        <v>1448</v>
      </c>
      <c r="T135" s="101" t="s">
        <v>1449</v>
      </c>
      <c r="U135" s="102">
        <v>44308</v>
      </c>
      <c r="V135" s="101" t="s">
        <v>1450</v>
      </c>
      <c r="W135" s="103" t="s">
        <v>501</v>
      </c>
      <c r="X135" s="219">
        <v>30698222</v>
      </c>
      <c r="Y135" s="220">
        <v>0</v>
      </c>
      <c r="Z135" s="219">
        <v>30698222</v>
      </c>
      <c r="AA135" s="101" t="s">
        <v>1451</v>
      </c>
      <c r="AB135" s="124">
        <v>17621</v>
      </c>
      <c r="AC135" s="101" t="s">
        <v>1452</v>
      </c>
      <c r="AD135" s="104">
        <v>44310</v>
      </c>
      <c r="AE135" s="104">
        <v>44547</v>
      </c>
      <c r="AF135" s="101" t="s">
        <v>1453</v>
      </c>
      <c r="AG135" s="101" t="s">
        <v>509</v>
      </c>
    </row>
    <row r="136" spans="1:33" ht="272.45" customHeight="1" x14ac:dyDescent="0.35">
      <c r="A136" s="145">
        <v>108</v>
      </c>
      <c r="B136" s="89" t="s">
        <v>194</v>
      </c>
      <c r="C136" s="89" t="s">
        <v>123</v>
      </c>
      <c r="D136" s="96">
        <v>80101706</v>
      </c>
      <c r="E136" s="97" t="s">
        <v>313</v>
      </c>
      <c r="F136" s="96" t="s">
        <v>59</v>
      </c>
      <c r="G136" s="90">
        <v>1</v>
      </c>
      <c r="H136" s="90" t="s">
        <v>93</v>
      </c>
      <c r="I136" s="93">
        <v>10</v>
      </c>
      <c r="J136" s="94" t="s">
        <v>87</v>
      </c>
      <c r="K136" s="90" t="s">
        <v>95</v>
      </c>
      <c r="L136" s="90" t="s">
        <v>192</v>
      </c>
      <c r="M136" s="207">
        <v>63176256</v>
      </c>
      <c r="N136" s="208">
        <v>63176256</v>
      </c>
      <c r="O136" s="90" t="s">
        <v>63</v>
      </c>
      <c r="P136" s="90" t="s">
        <v>64</v>
      </c>
      <c r="Q136" s="232" t="s">
        <v>168</v>
      </c>
      <c r="S136" s="100" t="s">
        <v>1289</v>
      </c>
      <c r="T136" s="101" t="s">
        <v>1290</v>
      </c>
      <c r="U136" s="102">
        <v>44251</v>
      </c>
      <c r="V136" s="101" t="s">
        <v>1291</v>
      </c>
      <c r="W136" s="103" t="s">
        <v>501</v>
      </c>
      <c r="X136" s="219">
        <v>54880000</v>
      </c>
      <c r="Y136" s="221">
        <v>-186667</v>
      </c>
      <c r="Z136" s="219">
        <f>SUM(X136+Y136)</f>
        <v>54693333</v>
      </c>
      <c r="AA136" s="101" t="s">
        <v>1292</v>
      </c>
      <c r="AB136" s="103">
        <v>17721</v>
      </c>
      <c r="AC136" s="101" t="s">
        <v>495</v>
      </c>
      <c r="AD136" s="104">
        <v>44253</v>
      </c>
      <c r="AE136" s="104">
        <v>44550</v>
      </c>
      <c r="AF136" s="101" t="s">
        <v>514</v>
      </c>
      <c r="AG136" s="101" t="s">
        <v>515</v>
      </c>
    </row>
    <row r="137" spans="1:33" ht="272.45" customHeight="1" x14ac:dyDescent="0.35">
      <c r="A137" s="145">
        <v>109</v>
      </c>
      <c r="B137" s="89" t="s">
        <v>177</v>
      </c>
      <c r="C137" s="98" t="s">
        <v>113</v>
      </c>
      <c r="D137" s="96">
        <v>80101706</v>
      </c>
      <c r="E137" s="97" t="s">
        <v>314</v>
      </c>
      <c r="F137" s="96" t="s">
        <v>59</v>
      </c>
      <c r="G137" s="90">
        <v>1</v>
      </c>
      <c r="H137" s="90" t="s">
        <v>86</v>
      </c>
      <c r="I137" s="93">
        <v>11</v>
      </c>
      <c r="J137" s="94" t="s">
        <v>87</v>
      </c>
      <c r="K137" s="90" t="s">
        <v>95</v>
      </c>
      <c r="L137" s="90" t="s">
        <v>174</v>
      </c>
      <c r="M137" s="207">
        <v>88557867</v>
      </c>
      <c r="N137" s="208">
        <v>88557867</v>
      </c>
      <c r="O137" s="90" t="s">
        <v>63</v>
      </c>
      <c r="P137" s="90" t="s">
        <v>64</v>
      </c>
      <c r="Q137" s="232" t="s">
        <v>159</v>
      </c>
      <c r="S137" s="100" t="s">
        <v>1096</v>
      </c>
      <c r="T137" s="101" t="s">
        <v>1097</v>
      </c>
      <c r="U137" s="102">
        <v>44238</v>
      </c>
      <c r="V137" s="101" t="s">
        <v>1098</v>
      </c>
      <c r="W137" s="103" t="s">
        <v>501</v>
      </c>
      <c r="X137" s="219">
        <v>85010346</v>
      </c>
      <c r="Y137" s="221">
        <v>0</v>
      </c>
      <c r="Z137" s="219">
        <v>85010346</v>
      </c>
      <c r="AA137" s="101" t="s">
        <v>1099</v>
      </c>
      <c r="AB137" s="103">
        <v>18821</v>
      </c>
      <c r="AC137" s="101" t="s">
        <v>495</v>
      </c>
      <c r="AD137" s="104">
        <v>44239</v>
      </c>
      <c r="AE137" s="104">
        <v>44550</v>
      </c>
      <c r="AF137" s="101" t="s">
        <v>623</v>
      </c>
      <c r="AG137" s="101" t="s">
        <v>113</v>
      </c>
    </row>
    <row r="138" spans="1:33" ht="272.45" customHeight="1" x14ac:dyDescent="0.35">
      <c r="A138" s="145">
        <v>110</v>
      </c>
      <c r="B138" s="89" t="s">
        <v>157</v>
      </c>
      <c r="C138" s="98" t="s">
        <v>113</v>
      </c>
      <c r="D138" s="96">
        <v>80101706</v>
      </c>
      <c r="E138" s="97" t="s">
        <v>315</v>
      </c>
      <c r="F138" s="96" t="s">
        <v>59</v>
      </c>
      <c r="G138" s="90">
        <v>1</v>
      </c>
      <c r="H138" s="90" t="s">
        <v>86</v>
      </c>
      <c r="I138" s="93">
        <v>11.5</v>
      </c>
      <c r="J138" s="94" t="s">
        <v>87</v>
      </c>
      <c r="K138" s="90" t="s">
        <v>95</v>
      </c>
      <c r="L138" s="90" t="s">
        <v>158</v>
      </c>
      <c r="M138" s="207">
        <v>106269856</v>
      </c>
      <c r="N138" s="208">
        <v>106269856</v>
      </c>
      <c r="O138" s="90" t="s">
        <v>63</v>
      </c>
      <c r="P138" s="90" t="s">
        <v>64</v>
      </c>
      <c r="Q138" s="232" t="s">
        <v>159</v>
      </c>
      <c r="S138" s="100" t="s">
        <v>619</v>
      </c>
      <c r="T138" s="101" t="s">
        <v>620</v>
      </c>
      <c r="U138" s="102">
        <v>44202</v>
      </c>
      <c r="V138" s="101" t="s">
        <v>621</v>
      </c>
      <c r="W138" s="103" t="s">
        <v>501</v>
      </c>
      <c r="X138" s="219">
        <v>106269856</v>
      </c>
      <c r="Y138" s="221">
        <v>0</v>
      </c>
      <c r="Z138" s="219">
        <v>106269856</v>
      </c>
      <c r="AA138" s="101" t="s">
        <v>622</v>
      </c>
      <c r="AB138" s="103">
        <v>3021</v>
      </c>
      <c r="AC138" s="101" t="s">
        <v>495</v>
      </c>
      <c r="AD138" s="104">
        <v>44203</v>
      </c>
      <c r="AE138" s="104">
        <v>44550</v>
      </c>
      <c r="AF138" s="101" t="s">
        <v>623</v>
      </c>
      <c r="AG138" s="101" t="s">
        <v>113</v>
      </c>
    </row>
    <row r="139" spans="1:33" ht="272.45" customHeight="1" x14ac:dyDescent="0.35">
      <c r="A139" s="145">
        <v>111</v>
      </c>
      <c r="B139" s="89" t="s">
        <v>157</v>
      </c>
      <c r="C139" s="98" t="s">
        <v>113</v>
      </c>
      <c r="D139" s="96">
        <v>80101706</v>
      </c>
      <c r="E139" s="97" t="s">
        <v>316</v>
      </c>
      <c r="F139" s="96" t="s">
        <v>59</v>
      </c>
      <c r="G139" s="90">
        <v>1</v>
      </c>
      <c r="H139" s="90" t="s">
        <v>86</v>
      </c>
      <c r="I139" s="93">
        <v>11.5</v>
      </c>
      <c r="J139" s="94" t="s">
        <v>87</v>
      </c>
      <c r="K139" s="90" t="s">
        <v>95</v>
      </c>
      <c r="L139" s="90" t="s">
        <v>158</v>
      </c>
      <c r="M139" s="207">
        <v>80157834</v>
      </c>
      <c r="N139" s="208">
        <v>80157834</v>
      </c>
      <c r="O139" s="90" t="s">
        <v>63</v>
      </c>
      <c r="P139" s="90" t="s">
        <v>64</v>
      </c>
      <c r="Q139" s="232" t="s">
        <v>159</v>
      </c>
      <c r="S139" s="100" t="s">
        <v>624</v>
      </c>
      <c r="T139" s="101" t="s">
        <v>625</v>
      </c>
      <c r="U139" s="102">
        <v>44202</v>
      </c>
      <c r="V139" s="101" t="s">
        <v>626</v>
      </c>
      <c r="W139" s="103" t="s">
        <v>501</v>
      </c>
      <c r="X139" s="219">
        <v>80157834</v>
      </c>
      <c r="Y139" s="221">
        <v>0</v>
      </c>
      <c r="Z139" s="219">
        <v>80157834</v>
      </c>
      <c r="AA139" s="101" t="s">
        <v>627</v>
      </c>
      <c r="AB139" s="103">
        <v>3121</v>
      </c>
      <c r="AC139" s="101" t="s">
        <v>495</v>
      </c>
      <c r="AD139" s="104">
        <v>44203</v>
      </c>
      <c r="AE139" s="104">
        <v>44550</v>
      </c>
      <c r="AF139" s="101" t="s">
        <v>623</v>
      </c>
      <c r="AG139" s="101" t="s">
        <v>113</v>
      </c>
    </row>
    <row r="140" spans="1:33" ht="272.45" customHeight="1" x14ac:dyDescent="0.35">
      <c r="A140" s="145">
        <v>112</v>
      </c>
      <c r="B140" s="89" t="s">
        <v>157</v>
      </c>
      <c r="C140" s="98" t="s">
        <v>113</v>
      </c>
      <c r="D140" s="96">
        <v>80101706</v>
      </c>
      <c r="E140" s="97" t="s">
        <v>317</v>
      </c>
      <c r="F140" s="96" t="s">
        <v>59</v>
      </c>
      <c r="G140" s="90">
        <v>1</v>
      </c>
      <c r="H140" s="90" t="s">
        <v>86</v>
      </c>
      <c r="I140" s="93">
        <v>11.5</v>
      </c>
      <c r="J140" s="94" t="s">
        <v>87</v>
      </c>
      <c r="K140" s="90" t="s">
        <v>95</v>
      </c>
      <c r="L140" s="90" t="s">
        <v>158</v>
      </c>
      <c r="M140" s="207">
        <v>59511119</v>
      </c>
      <c r="N140" s="208">
        <v>59511119</v>
      </c>
      <c r="O140" s="90" t="s">
        <v>63</v>
      </c>
      <c r="P140" s="90" t="s">
        <v>64</v>
      </c>
      <c r="Q140" s="232" t="s">
        <v>159</v>
      </c>
      <c r="S140" s="100" t="s">
        <v>628</v>
      </c>
      <c r="T140" s="101" t="s">
        <v>629</v>
      </c>
      <c r="U140" s="102">
        <v>44202</v>
      </c>
      <c r="V140" s="101" t="s">
        <v>630</v>
      </c>
      <c r="W140" s="103" t="s">
        <v>501</v>
      </c>
      <c r="X140" s="219">
        <v>59511119</v>
      </c>
      <c r="Y140" s="221">
        <v>0</v>
      </c>
      <c r="Z140" s="219">
        <v>59511119</v>
      </c>
      <c r="AA140" s="101" t="s">
        <v>631</v>
      </c>
      <c r="AB140" s="103">
        <v>3221</v>
      </c>
      <c r="AC140" s="101" t="s">
        <v>495</v>
      </c>
      <c r="AD140" s="104">
        <v>44203</v>
      </c>
      <c r="AE140" s="104">
        <v>44550</v>
      </c>
      <c r="AF140" s="101" t="s">
        <v>623</v>
      </c>
      <c r="AG140" s="101" t="s">
        <v>113</v>
      </c>
    </row>
    <row r="141" spans="1:33" ht="272.45" customHeight="1" x14ac:dyDescent="0.35">
      <c r="A141" s="145">
        <v>113</v>
      </c>
      <c r="B141" s="89" t="s">
        <v>157</v>
      </c>
      <c r="C141" s="98" t="s">
        <v>113</v>
      </c>
      <c r="D141" s="96">
        <v>80101706</v>
      </c>
      <c r="E141" s="97" t="s">
        <v>318</v>
      </c>
      <c r="F141" s="96" t="s">
        <v>59</v>
      </c>
      <c r="G141" s="90">
        <v>1</v>
      </c>
      <c r="H141" s="90" t="s">
        <v>86</v>
      </c>
      <c r="I141" s="93">
        <v>11.5</v>
      </c>
      <c r="J141" s="94" t="s">
        <v>87</v>
      </c>
      <c r="K141" s="90" t="s">
        <v>95</v>
      </c>
      <c r="L141" s="90" t="s">
        <v>158</v>
      </c>
      <c r="M141" s="207">
        <v>54653069</v>
      </c>
      <c r="N141" s="208">
        <v>54653069</v>
      </c>
      <c r="O141" s="90" t="s">
        <v>63</v>
      </c>
      <c r="P141" s="90" t="s">
        <v>64</v>
      </c>
      <c r="Q141" s="232" t="s">
        <v>159</v>
      </c>
      <c r="S141" s="100" t="s">
        <v>632</v>
      </c>
      <c r="T141" s="101" t="s">
        <v>633</v>
      </c>
      <c r="U141" s="102">
        <v>44202</v>
      </c>
      <c r="V141" s="101" t="s">
        <v>634</v>
      </c>
      <c r="W141" s="103" t="s">
        <v>501</v>
      </c>
      <c r="X141" s="219">
        <v>54653069</v>
      </c>
      <c r="Y141" s="221">
        <v>0</v>
      </c>
      <c r="Z141" s="219">
        <v>54653069</v>
      </c>
      <c r="AA141" s="101" t="s">
        <v>635</v>
      </c>
      <c r="AB141" s="103">
        <v>3321</v>
      </c>
      <c r="AC141" s="101" t="s">
        <v>495</v>
      </c>
      <c r="AD141" s="104">
        <v>44203</v>
      </c>
      <c r="AE141" s="104">
        <v>44550</v>
      </c>
      <c r="AF141" s="101" t="s">
        <v>623</v>
      </c>
      <c r="AG141" s="101" t="s">
        <v>113</v>
      </c>
    </row>
    <row r="142" spans="1:33" ht="272.45" customHeight="1" x14ac:dyDescent="0.35">
      <c r="A142" s="145">
        <v>114</v>
      </c>
      <c r="B142" s="89" t="s">
        <v>157</v>
      </c>
      <c r="C142" s="98" t="s">
        <v>113</v>
      </c>
      <c r="D142" s="96">
        <v>80101706</v>
      </c>
      <c r="E142" s="97" t="s">
        <v>319</v>
      </c>
      <c r="F142" s="96" t="s">
        <v>59</v>
      </c>
      <c r="G142" s="90">
        <v>1</v>
      </c>
      <c r="H142" s="90" t="s">
        <v>86</v>
      </c>
      <c r="I142" s="93">
        <v>11</v>
      </c>
      <c r="J142" s="94" t="s">
        <v>87</v>
      </c>
      <c r="K142" s="90" t="s">
        <v>95</v>
      </c>
      <c r="L142" s="90" t="s">
        <v>158</v>
      </c>
      <c r="M142" s="207">
        <v>49500000</v>
      </c>
      <c r="N142" s="208">
        <v>49500000</v>
      </c>
      <c r="O142" s="90" t="s">
        <v>63</v>
      </c>
      <c r="P142" s="90" t="s">
        <v>64</v>
      </c>
      <c r="Q142" s="232" t="s">
        <v>159</v>
      </c>
      <c r="S142" s="100" t="s">
        <v>1100</v>
      </c>
      <c r="T142" s="101" t="s">
        <v>1101</v>
      </c>
      <c r="U142" s="102">
        <v>44217</v>
      </c>
      <c r="V142" s="101" t="s">
        <v>1102</v>
      </c>
      <c r="W142" s="103" t="s">
        <v>501</v>
      </c>
      <c r="X142" s="219">
        <v>49500000</v>
      </c>
      <c r="Y142" s="221">
        <v>0</v>
      </c>
      <c r="Z142" s="219">
        <v>49500000</v>
      </c>
      <c r="AA142" s="101" t="s">
        <v>1103</v>
      </c>
      <c r="AB142" s="103">
        <v>3621</v>
      </c>
      <c r="AC142" s="101" t="s">
        <v>495</v>
      </c>
      <c r="AD142" s="104">
        <v>44217</v>
      </c>
      <c r="AE142" s="104">
        <v>44550</v>
      </c>
      <c r="AF142" s="101" t="s">
        <v>623</v>
      </c>
      <c r="AG142" s="101" t="s">
        <v>113</v>
      </c>
    </row>
    <row r="143" spans="1:33" ht="272.45" customHeight="1" x14ac:dyDescent="0.35">
      <c r="A143" s="145">
        <v>115</v>
      </c>
      <c r="B143" s="89" t="s">
        <v>157</v>
      </c>
      <c r="C143" s="98" t="s">
        <v>113</v>
      </c>
      <c r="D143" s="96">
        <v>80101706</v>
      </c>
      <c r="E143" s="97" t="s">
        <v>320</v>
      </c>
      <c r="F143" s="96" t="s">
        <v>59</v>
      </c>
      <c r="G143" s="90">
        <v>1</v>
      </c>
      <c r="H143" s="90" t="s">
        <v>86</v>
      </c>
      <c r="I143" s="93">
        <v>11.3</v>
      </c>
      <c r="J143" s="94" t="s">
        <v>87</v>
      </c>
      <c r="K143" s="90" t="s">
        <v>95</v>
      </c>
      <c r="L143" s="90" t="s">
        <v>158</v>
      </c>
      <c r="M143" s="207">
        <v>68952000</v>
      </c>
      <c r="N143" s="208">
        <v>68952000</v>
      </c>
      <c r="O143" s="90" t="s">
        <v>63</v>
      </c>
      <c r="P143" s="90" t="s">
        <v>64</v>
      </c>
      <c r="Q143" s="232" t="s">
        <v>159</v>
      </c>
      <c r="S143" s="100" t="s">
        <v>636</v>
      </c>
      <c r="T143" s="101" t="s">
        <v>637</v>
      </c>
      <c r="U143" s="102">
        <v>44208</v>
      </c>
      <c r="V143" s="101" t="s">
        <v>638</v>
      </c>
      <c r="W143" s="103" t="s">
        <v>501</v>
      </c>
      <c r="X143" s="219">
        <v>68952000</v>
      </c>
      <c r="Y143" s="221">
        <v>0</v>
      </c>
      <c r="Z143" s="219">
        <v>68952000</v>
      </c>
      <c r="AA143" s="101" t="s">
        <v>639</v>
      </c>
      <c r="AB143" s="103">
        <v>3821</v>
      </c>
      <c r="AC143" s="101" t="s">
        <v>495</v>
      </c>
      <c r="AD143" s="104">
        <v>44210</v>
      </c>
      <c r="AE143" s="104">
        <v>44550</v>
      </c>
      <c r="AF143" s="101" t="s">
        <v>623</v>
      </c>
      <c r="AG143" s="101" t="s">
        <v>113</v>
      </c>
    </row>
    <row r="144" spans="1:33" ht="272.45" customHeight="1" x14ac:dyDescent="0.35">
      <c r="A144" s="145">
        <v>116</v>
      </c>
      <c r="B144" s="89" t="s">
        <v>157</v>
      </c>
      <c r="C144" s="98" t="s">
        <v>113</v>
      </c>
      <c r="D144" s="96">
        <v>80101706</v>
      </c>
      <c r="E144" s="97" t="s">
        <v>321</v>
      </c>
      <c r="F144" s="96" t="s">
        <v>59</v>
      </c>
      <c r="G144" s="90">
        <v>1</v>
      </c>
      <c r="H144" s="90" t="s">
        <v>86</v>
      </c>
      <c r="I144" s="93">
        <v>11.3</v>
      </c>
      <c r="J144" s="94" t="s">
        <v>87</v>
      </c>
      <c r="K144" s="90" t="s">
        <v>95</v>
      </c>
      <c r="L144" s="90" t="s">
        <v>158</v>
      </c>
      <c r="M144" s="207">
        <v>58473135</v>
      </c>
      <c r="N144" s="208">
        <v>58473135</v>
      </c>
      <c r="O144" s="90" t="s">
        <v>63</v>
      </c>
      <c r="P144" s="90" t="s">
        <v>64</v>
      </c>
      <c r="Q144" s="232" t="s">
        <v>159</v>
      </c>
      <c r="S144" s="100" t="s">
        <v>640</v>
      </c>
      <c r="T144" s="101" t="s">
        <v>641</v>
      </c>
      <c r="U144" s="102">
        <v>44208</v>
      </c>
      <c r="V144" s="101" t="s">
        <v>642</v>
      </c>
      <c r="W144" s="103" t="s">
        <v>501</v>
      </c>
      <c r="X144" s="219">
        <v>58473135</v>
      </c>
      <c r="Y144" s="221">
        <v>0</v>
      </c>
      <c r="Z144" s="219">
        <v>58473135</v>
      </c>
      <c r="AA144" s="101" t="s">
        <v>643</v>
      </c>
      <c r="AB144" s="103">
        <v>3921</v>
      </c>
      <c r="AC144" s="101" t="s">
        <v>495</v>
      </c>
      <c r="AD144" s="104">
        <v>44210</v>
      </c>
      <c r="AE144" s="104">
        <v>44545</v>
      </c>
      <c r="AF144" s="101" t="s">
        <v>623</v>
      </c>
      <c r="AG144" s="101" t="s">
        <v>113</v>
      </c>
    </row>
    <row r="145" spans="1:33" ht="272.45" customHeight="1" x14ac:dyDescent="0.35">
      <c r="A145" s="145">
        <v>117</v>
      </c>
      <c r="B145" s="89" t="s">
        <v>157</v>
      </c>
      <c r="C145" s="98" t="s">
        <v>113</v>
      </c>
      <c r="D145" s="96">
        <v>80101706</v>
      </c>
      <c r="E145" s="97" t="s">
        <v>322</v>
      </c>
      <c r="F145" s="96" t="s">
        <v>59</v>
      </c>
      <c r="G145" s="90">
        <v>1</v>
      </c>
      <c r="H145" s="90" t="s">
        <v>86</v>
      </c>
      <c r="I145" s="93">
        <v>11.2</v>
      </c>
      <c r="J145" s="94" t="s">
        <v>87</v>
      </c>
      <c r="K145" s="90" t="s">
        <v>95</v>
      </c>
      <c r="L145" s="90" t="s">
        <v>158</v>
      </c>
      <c r="M145" s="207">
        <v>110814587</v>
      </c>
      <c r="N145" s="208">
        <v>110814587</v>
      </c>
      <c r="O145" s="90" t="s">
        <v>63</v>
      </c>
      <c r="P145" s="90" t="s">
        <v>64</v>
      </c>
      <c r="Q145" s="232" t="s">
        <v>159</v>
      </c>
      <c r="S145" s="100" t="s">
        <v>644</v>
      </c>
      <c r="T145" s="101" t="s">
        <v>645</v>
      </c>
      <c r="U145" s="102">
        <v>44209</v>
      </c>
      <c r="V145" s="101" t="s">
        <v>646</v>
      </c>
      <c r="W145" s="103" t="s">
        <v>501</v>
      </c>
      <c r="X145" s="219">
        <v>110814587</v>
      </c>
      <c r="Y145" s="221">
        <v>0</v>
      </c>
      <c r="Z145" s="219">
        <v>110814587</v>
      </c>
      <c r="AA145" s="101" t="s">
        <v>647</v>
      </c>
      <c r="AB145" s="103">
        <v>4121</v>
      </c>
      <c r="AC145" s="101" t="s">
        <v>495</v>
      </c>
      <c r="AD145" s="104">
        <v>44214</v>
      </c>
      <c r="AE145" s="104">
        <v>44550</v>
      </c>
      <c r="AF145" s="101" t="s">
        <v>623</v>
      </c>
      <c r="AG145" s="101" t="s">
        <v>113</v>
      </c>
    </row>
    <row r="146" spans="1:33" ht="272.45" customHeight="1" x14ac:dyDescent="0.35">
      <c r="A146" s="145">
        <v>118</v>
      </c>
      <c r="B146" s="89" t="s">
        <v>157</v>
      </c>
      <c r="C146" s="98" t="s">
        <v>113</v>
      </c>
      <c r="D146" s="96">
        <v>80101706</v>
      </c>
      <c r="E146" s="97" t="s">
        <v>323</v>
      </c>
      <c r="F146" s="96" t="s">
        <v>59</v>
      </c>
      <c r="G146" s="90">
        <v>1</v>
      </c>
      <c r="H146" s="90" t="s">
        <v>86</v>
      </c>
      <c r="I146" s="93">
        <v>11.2</v>
      </c>
      <c r="J146" s="94" t="s">
        <v>87</v>
      </c>
      <c r="K146" s="90" t="s">
        <v>95</v>
      </c>
      <c r="L146" s="90" t="s">
        <v>158</v>
      </c>
      <c r="M146" s="207">
        <v>90436367</v>
      </c>
      <c r="N146" s="208">
        <v>90436367</v>
      </c>
      <c r="O146" s="90" t="s">
        <v>63</v>
      </c>
      <c r="P146" s="90" t="s">
        <v>64</v>
      </c>
      <c r="Q146" s="232" t="s">
        <v>159</v>
      </c>
      <c r="S146" s="100" t="s">
        <v>648</v>
      </c>
      <c r="T146" s="101" t="s">
        <v>649</v>
      </c>
      <c r="U146" s="102">
        <v>44216</v>
      </c>
      <c r="V146" s="101" t="s">
        <v>650</v>
      </c>
      <c r="W146" s="103" t="s">
        <v>501</v>
      </c>
      <c r="X146" s="219">
        <v>88826221</v>
      </c>
      <c r="Y146" s="221">
        <v>0</v>
      </c>
      <c r="Z146" s="219">
        <v>88826221</v>
      </c>
      <c r="AA146" s="101" t="s">
        <v>651</v>
      </c>
      <c r="AB146" s="103">
        <v>3721</v>
      </c>
      <c r="AC146" s="101" t="s">
        <v>495</v>
      </c>
      <c r="AD146" s="104">
        <v>44217</v>
      </c>
      <c r="AE146" s="104">
        <v>44550</v>
      </c>
      <c r="AF146" s="101" t="s">
        <v>623</v>
      </c>
      <c r="AG146" s="101" t="s">
        <v>113</v>
      </c>
    </row>
    <row r="147" spans="1:33" ht="272.45" customHeight="1" x14ac:dyDescent="0.35">
      <c r="A147" s="145">
        <v>119</v>
      </c>
      <c r="B147" s="89" t="s">
        <v>157</v>
      </c>
      <c r="C147" s="98" t="s">
        <v>113</v>
      </c>
      <c r="D147" s="96">
        <v>80101706</v>
      </c>
      <c r="E147" s="97" t="s">
        <v>324</v>
      </c>
      <c r="F147" s="96" t="s">
        <v>59</v>
      </c>
      <c r="G147" s="90">
        <v>1</v>
      </c>
      <c r="H147" s="90" t="s">
        <v>86</v>
      </c>
      <c r="I147" s="93">
        <v>11.2</v>
      </c>
      <c r="J147" s="94" t="s">
        <v>87</v>
      </c>
      <c r="K147" s="90" t="s">
        <v>95</v>
      </c>
      <c r="L147" s="90" t="s">
        <v>158</v>
      </c>
      <c r="M147" s="207">
        <v>90436367</v>
      </c>
      <c r="N147" s="208">
        <v>90436367</v>
      </c>
      <c r="O147" s="90" t="s">
        <v>63</v>
      </c>
      <c r="P147" s="90" t="s">
        <v>64</v>
      </c>
      <c r="Q147" s="232" t="s">
        <v>159</v>
      </c>
      <c r="S147" s="100" t="s">
        <v>652</v>
      </c>
      <c r="T147" s="101" t="s">
        <v>653</v>
      </c>
      <c r="U147" s="102">
        <v>44215</v>
      </c>
      <c r="V147" s="101" t="s">
        <v>650</v>
      </c>
      <c r="W147" s="103" t="s">
        <v>501</v>
      </c>
      <c r="X147" s="219">
        <v>88826221</v>
      </c>
      <c r="Y147" s="221">
        <v>0</v>
      </c>
      <c r="Z147" s="219">
        <v>88826221</v>
      </c>
      <c r="AA147" s="101" t="s">
        <v>651</v>
      </c>
      <c r="AB147" s="103">
        <v>4021</v>
      </c>
      <c r="AC147" s="101" t="s">
        <v>495</v>
      </c>
      <c r="AD147" s="104">
        <v>44216</v>
      </c>
      <c r="AE147" s="104">
        <v>44550</v>
      </c>
      <c r="AF147" s="101" t="s">
        <v>623</v>
      </c>
      <c r="AG147" s="101" t="s">
        <v>113</v>
      </c>
    </row>
    <row r="148" spans="1:33" s="25" customFormat="1" ht="272.45" customHeight="1" x14ac:dyDescent="0.35">
      <c r="A148" s="145">
        <v>120</v>
      </c>
      <c r="B148" s="89" t="s">
        <v>172</v>
      </c>
      <c r="C148" s="98" t="s">
        <v>113</v>
      </c>
      <c r="D148" s="96">
        <v>80101706</v>
      </c>
      <c r="E148" s="97" t="s">
        <v>325</v>
      </c>
      <c r="F148" s="96" t="s">
        <v>59</v>
      </c>
      <c r="G148" s="90">
        <v>1</v>
      </c>
      <c r="H148" s="90" t="s">
        <v>86</v>
      </c>
      <c r="I148" s="93">
        <v>11.2</v>
      </c>
      <c r="J148" s="94" t="s">
        <v>87</v>
      </c>
      <c r="K148" s="90" t="s">
        <v>95</v>
      </c>
      <c r="L148" s="90" t="s">
        <v>174</v>
      </c>
      <c r="M148" s="207">
        <v>107210729</v>
      </c>
      <c r="N148" s="208">
        <v>107210729</v>
      </c>
      <c r="O148" s="90" t="s">
        <v>63</v>
      </c>
      <c r="P148" s="90" t="s">
        <v>64</v>
      </c>
      <c r="Q148" s="232" t="s">
        <v>159</v>
      </c>
      <c r="R148" s="24"/>
      <c r="S148" s="112" t="s">
        <v>1104</v>
      </c>
      <c r="T148" s="113" t="s">
        <v>1105</v>
      </c>
      <c r="U148" s="114">
        <v>44224</v>
      </c>
      <c r="V148" s="101" t="s">
        <v>1106</v>
      </c>
      <c r="W148" s="103" t="s">
        <v>501</v>
      </c>
      <c r="X148" s="219">
        <v>103062700</v>
      </c>
      <c r="Y148" s="221">
        <v>0</v>
      </c>
      <c r="Z148" s="219">
        <v>103062700</v>
      </c>
      <c r="AA148" s="101" t="s">
        <v>1107</v>
      </c>
      <c r="AB148" s="103">
        <v>18921</v>
      </c>
      <c r="AC148" s="101" t="s">
        <v>507</v>
      </c>
      <c r="AD148" s="104">
        <v>44225</v>
      </c>
      <c r="AE148" s="104">
        <v>44551</v>
      </c>
      <c r="AF148" s="101" t="s">
        <v>623</v>
      </c>
      <c r="AG148" s="101" t="s">
        <v>113</v>
      </c>
    </row>
    <row r="149" spans="1:33" s="25" customFormat="1" ht="272.45" customHeight="1" x14ac:dyDescent="0.35">
      <c r="A149" s="145">
        <v>121</v>
      </c>
      <c r="B149" s="89" t="s">
        <v>172</v>
      </c>
      <c r="C149" s="98" t="s">
        <v>113</v>
      </c>
      <c r="D149" s="96">
        <v>80101706</v>
      </c>
      <c r="E149" s="97" t="s">
        <v>326</v>
      </c>
      <c r="F149" s="96" t="s">
        <v>59</v>
      </c>
      <c r="G149" s="90">
        <v>1</v>
      </c>
      <c r="H149" s="90" t="s">
        <v>86</v>
      </c>
      <c r="I149" s="93">
        <v>11.2</v>
      </c>
      <c r="J149" s="94" t="s">
        <v>87</v>
      </c>
      <c r="K149" s="90" t="s">
        <v>95</v>
      </c>
      <c r="L149" s="90" t="s">
        <v>174</v>
      </c>
      <c r="M149" s="207">
        <v>107210729</v>
      </c>
      <c r="N149" s="208">
        <v>107210729</v>
      </c>
      <c r="O149" s="90" t="s">
        <v>63</v>
      </c>
      <c r="P149" s="90" t="s">
        <v>64</v>
      </c>
      <c r="Q149" s="232" t="s">
        <v>159</v>
      </c>
      <c r="R149" s="24"/>
      <c r="S149" s="112" t="s">
        <v>1108</v>
      </c>
      <c r="T149" s="113" t="s">
        <v>1109</v>
      </c>
      <c r="U149" s="114">
        <v>44224</v>
      </c>
      <c r="V149" s="101" t="s">
        <v>1110</v>
      </c>
      <c r="W149" s="103" t="s">
        <v>501</v>
      </c>
      <c r="X149" s="219">
        <v>103062700</v>
      </c>
      <c r="Y149" s="221">
        <v>0</v>
      </c>
      <c r="Z149" s="219">
        <v>103062700</v>
      </c>
      <c r="AA149" s="101" t="s">
        <v>1107</v>
      </c>
      <c r="AB149" s="103">
        <v>19021</v>
      </c>
      <c r="AC149" s="101" t="s">
        <v>507</v>
      </c>
      <c r="AD149" s="104">
        <v>44225</v>
      </c>
      <c r="AE149" s="104">
        <v>44551</v>
      </c>
      <c r="AF149" s="101" t="s">
        <v>623</v>
      </c>
      <c r="AG149" s="101" t="s">
        <v>113</v>
      </c>
    </row>
    <row r="150" spans="1:33" s="25" customFormat="1" ht="272.45" customHeight="1" x14ac:dyDescent="0.35">
      <c r="A150" s="145">
        <v>122</v>
      </c>
      <c r="B150" s="89" t="s">
        <v>157</v>
      </c>
      <c r="C150" s="98" t="s">
        <v>113</v>
      </c>
      <c r="D150" s="96">
        <v>80101706</v>
      </c>
      <c r="E150" s="97" t="s">
        <v>327</v>
      </c>
      <c r="F150" s="96" t="s">
        <v>59</v>
      </c>
      <c r="G150" s="90">
        <v>1</v>
      </c>
      <c r="H150" s="90" t="s">
        <v>86</v>
      </c>
      <c r="I150" s="93">
        <v>11.2</v>
      </c>
      <c r="J150" s="94" t="s">
        <v>87</v>
      </c>
      <c r="K150" s="90" t="s">
        <v>95</v>
      </c>
      <c r="L150" s="90" t="s">
        <v>158</v>
      </c>
      <c r="M150" s="207">
        <v>40705280</v>
      </c>
      <c r="N150" s="208">
        <v>40705280</v>
      </c>
      <c r="O150" s="90" t="s">
        <v>63</v>
      </c>
      <c r="P150" s="90" t="s">
        <v>64</v>
      </c>
      <c r="Q150" s="232" t="s">
        <v>159</v>
      </c>
      <c r="R150" s="24"/>
      <c r="S150" s="112" t="s">
        <v>1111</v>
      </c>
      <c r="T150" s="113" t="s">
        <v>1112</v>
      </c>
      <c r="U150" s="114">
        <v>44217</v>
      </c>
      <c r="V150" s="101" t="s">
        <v>1113</v>
      </c>
      <c r="W150" s="103" t="s">
        <v>501</v>
      </c>
      <c r="X150" s="219">
        <v>39978400</v>
      </c>
      <c r="Y150" s="221">
        <v>0</v>
      </c>
      <c r="Z150" s="219">
        <v>39978400</v>
      </c>
      <c r="AA150" s="101" t="s">
        <v>1114</v>
      </c>
      <c r="AB150" s="103">
        <v>4221</v>
      </c>
      <c r="AC150" s="101" t="s">
        <v>495</v>
      </c>
      <c r="AD150" s="104">
        <v>44217</v>
      </c>
      <c r="AE150" s="104">
        <v>44550</v>
      </c>
      <c r="AF150" s="101" t="s">
        <v>1115</v>
      </c>
      <c r="AG150" s="101" t="s">
        <v>113</v>
      </c>
    </row>
    <row r="151" spans="1:33" s="25" customFormat="1" ht="272.45" customHeight="1" x14ac:dyDescent="0.35">
      <c r="A151" s="145">
        <v>123</v>
      </c>
      <c r="B151" s="89" t="s">
        <v>157</v>
      </c>
      <c r="C151" s="98" t="s">
        <v>113</v>
      </c>
      <c r="D151" s="96">
        <v>80101706</v>
      </c>
      <c r="E151" s="97" t="s">
        <v>328</v>
      </c>
      <c r="F151" s="96" t="s">
        <v>59</v>
      </c>
      <c r="G151" s="90">
        <v>1</v>
      </c>
      <c r="H151" s="90" t="s">
        <v>86</v>
      </c>
      <c r="I151" s="93">
        <v>11.2</v>
      </c>
      <c r="J151" s="94" t="s">
        <v>87</v>
      </c>
      <c r="K151" s="90" t="s">
        <v>95</v>
      </c>
      <c r="L151" s="90" t="s">
        <v>158</v>
      </c>
      <c r="M151" s="207">
        <v>46520320</v>
      </c>
      <c r="N151" s="208">
        <v>46520320</v>
      </c>
      <c r="O151" s="90" t="s">
        <v>63</v>
      </c>
      <c r="P151" s="90" t="s">
        <v>64</v>
      </c>
      <c r="Q151" s="232" t="s">
        <v>159</v>
      </c>
      <c r="R151" s="24"/>
      <c r="S151" s="100" t="s">
        <v>654</v>
      </c>
      <c r="T151" s="101" t="s">
        <v>655</v>
      </c>
      <c r="U151" s="102">
        <v>44210</v>
      </c>
      <c r="V151" s="101" t="s">
        <v>656</v>
      </c>
      <c r="W151" s="103" t="s">
        <v>501</v>
      </c>
      <c r="X151" s="219">
        <v>46520320</v>
      </c>
      <c r="Y151" s="221">
        <v>0</v>
      </c>
      <c r="Z151" s="219">
        <v>46520320</v>
      </c>
      <c r="AA151" s="101" t="s">
        <v>657</v>
      </c>
      <c r="AB151" s="103">
        <v>19121</v>
      </c>
      <c r="AC151" s="101" t="s">
        <v>495</v>
      </c>
      <c r="AD151" s="104">
        <v>44211</v>
      </c>
      <c r="AE151" s="104">
        <v>44550</v>
      </c>
      <c r="AF151" s="101" t="s">
        <v>623</v>
      </c>
      <c r="AG151" s="101" t="s">
        <v>113</v>
      </c>
    </row>
    <row r="152" spans="1:33" s="25" customFormat="1" ht="272.45" customHeight="1" x14ac:dyDescent="0.35">
      <c r="A152" s="145">
        <v>124</v>
      </c>
      <c r="B152" s="89" t="s">
        <v>157</v>
      </c>
      <c r="C152" s="98" t="s">
        <v>113</v>
      </c>
      <c r="D152" s="96">
        <v>80101706</v>
      </c>
      <c r="E152" s="97" t="s">
        <v>329</v>
      </c>
      <c r="F152" s="96" t="s">
        <v>59</v>
      </c>
      <c r="G152" s="90">
        <v>1</v>
      </c>
      <c r="H152" s="90" t="s">
        <v>86</v>
      </c>
      <c r="I152" s="93">
        <v>11.2</v>
      </c>
      <c r="J152" s="94" t="s">
        <v>87</v>
      </c>
      <c r="K152" s="90" t="s">
        <v>95</v>
      </c>
      <c r="L152" s="90" t="s">
        <v>158</v>
      </c>
      <c r="M152" s="207">
        <v>24911631</v>
      </c>
      <c r="N152" s="208">
        <v>24911631</v>
      </c>
      <c r="O152" s="90" t="s">
        <v>63</v>
      </c>
      <c r="P152" s="90" t="s">
        <v>64</v>
      </c>
      <c r="Q152" s="232" t="s">
        <v>159</v>
      </c>
      <c r="R152" s="24"/>
      <c r="S152" s="100" t="s">
        <v>658</v>
      </c>
      <c r="T152" s="101" t="s">
        <v>659</v>
      </c>
      <c r="U152" s="102">
        <v>44210</v>
      </c>
      <c r="V152" s="101" t="s">
        <v>660</v>
      </c>
      <c r="W152" s="103" t="s">
        <v>493</v>
      </c>
      <c r="X152" s="219">
        <v>24911631</v>
      </c>
      <c r="Y152" s="221">
        <v>0</v>
      </c>
      <c r="Z152" s="219">
        <v>24911631</v>
      </c>
      <c r="AA152" s="101" t="s">
        <v>661</v>
      </c>
      <c r="AB152" s="103">
        <v>4321</v>
      </c>
      <c r="AC152" s="101" t="s">
        <v>495</v>
      </c>
      <c r="AD152" s="104">
        <v>44211</v>
      </c>
      <c r="AE152" s="104">
        <v>44550</v>
      </c>
      <c r="AF152" s="101" t="s">
        <v>623</v>
      </c>
      <c r="AG152" s="101" t="s">
        <v>113</v>
      </c>
    </row>
    <row r="153" spans="1:33" s="25" customFormat="1" ht="272.45" customHeight="1" x14ac:dyDescent="0.35">
      <c r="A153" s="145">
        <v>125</v>
      </c>
      <c r="B153" s="89" t="s">
        <v>196</v>
      </c>
      <c r="C153" s="98" t="s">
        <v>113</v>
      </c>
      <c r="D153" s="96">
        <v>80101706</v>
      </c>
      <c r="E153" s="97" t="s">
        <v>330</v>
      </c>
      <c r="F153" s="96" t="s">
        <v>59</v>
      </c>
      <c r="G153" s="90">
        <v>1</v>
      </c>
      <c r="H153" s="90" t="s">
        <v>86</v>
      </c>
      <c r="I153" s="93">
        <v>11.1</v>
      </c>
      <c r="J153" s="94" t="s">
        <v>87</v>
      </c>
      <c r="K153" s="90" t="s">
        <v>95</v>
      </c>
      <c r="L153" s="90" t="s">
        <v>158</v>
      </c>
      <c r="M153" s="207">
        <v>122049694</v>
      </c>
      <c r="N153" s="208">
        <v>122049694</v>
      </c>
      <c r="O153" s="90" t="s">
        <v>63</v>
      </c>
      <c r="P153" s="90" t="s">
        <v>64</v>
      </c>
      <c r="Q153" s="232" t="s">
        <v>159</v>
      </c>
      <c r="R153" s="24"/>
      <c r="S153" s="100" t="s">
        <v>662</v>
      </c>
      <c r="T153" s="101" t="s">
        <v>663</v>
      </c>
      <c r="U153" s="102">
        <v>44214</v>
      </c>
      <c r="V153" s="101" t="s">
        <v>664</v>
      </c>
      <c r="W153" s="103" t="s">
        <v>501</v>
      </c>
      <c r="X153" s="219">
        <v>122049694</v>
      </c>
      <c r="Y153" s="221">
        <v>-11973894</v>
      </c>
      <c r="Z153" s="219">
        <v>110075800</v>
      </c>
      <c r="AA153" s="101" t="s">
        <v>665</v>
      </c>
      <c r="AB153" s="103"/>
      <c r="AC153" s="101" t="s">
        <v>495</v>
      </c>
      <c r="AD153" s="104">
        <v>44215</v>
      </c>
      <c r="AE153" s="104">
        <v>44550</v>
      </c>
      <c r="AF153" s="101" t="s">
        <v>623</v>
      </c>
      <c r="AG153" s="101" t="s">
        <v>113</v>
      </c>
    </row>
    <row r="154" spans="1:33" s="25" customFormat="1" ht="272.45" customHeight="1" x14ac:dyDescent="0.35">
      <c r="A154" s="145">
        <v>126</v>
      </c>
      <c r="B154" s="89" t="s">
        <v>196</v>
      </c>
      <c r="C154" s="98" t="s">
        <v>113</v>
      </c>
      <c r="D154" s="96">
        <v>80101706</v>
      </c>
      <c r="E154" s="97" t="s">
        <v>331</v>
      </c>
      <c r="F154" s="96" t="s">
        <v>59</v>
      </c>
      <c r="G154" s="90">
        <v>1</v>
      </c>
      <c r="H154" s="90" t="s">
        <v>86</v>
      </c>
      <c r="I154" s="93">
        <v>11.1</v>
      </c>
      <c r="J154" s="94" t="s">
        <v>87</v>
      </c>
      <c r="K154" s="90" t="s">
        <v>95</v>
      </c>
      <c r="L154" s="90" t="s">
        <v>158</v>
      </c>
      <c r="M154" s="207">
        <v>102562768</v>
      </c>
      <c r="N154" s="208">
        <v>102562768</v>
      </c>
      <c r="O154" s="90" t="s">
        <v>63</v>
      </c>
      <c r="P154" s="90" t="s">
        <v>64</v>
      </c>
      <c r="Q154" s="232" t="s">
        <v>159</v>
      </c>
      <c r="R154" s="24"/>
      <c r="S154" s="100" t="s">
        <v>666</v>
      </c>
      <c r="T154" s="101" t="s">
        <v>667</v>
      </c>
      <c r="U154" s="102">
        <v>44214</v>
      </c>
      <c r="V154" s="101" t="s">
        <v>668</v>
      </c>
      <c r="W154" s="103" t="s">
        <v>501</v>
      </c>
      <c r="X154" s="219">
        <v>102562768</v>
      </c>
      <c r="Y154" s="221">
        <v>0</v>
      </c>
      <c r="Z154" s="219">
        <v>102562768</v>
      </c>
      <c r="AA154" s="101" t="s">
        <v>669</v>
      </c>
      <c r="AB154" s="103">
        <v>4621</v>
      </c>
      <c r="AC154" s="101" t="s">
        <v>495</v>
      </c>
      <c r="AD154" s="104">
        <v>44215</v>
      </c>
      <c r="AE154" s="104">
        <v>44550</v>
      </c>
      <c r="AF154" s="101" t="s">
        <v>623</v>
      </c>
      <c r="AG154" s="101" t="s">
        <v>113</v>
      </c>
    </row>
    <row r="155" spans="1:33" s="25" customFormat="1" ht="272.45" customHeight="1" x14ac:dyDescent="0.35">
      <c r="A155" s="145">
        <v>127</v>
      </c>
      <c r="B155" s="89" t="s">
        <v>196</v>
      </c>
      <c r="C155" s="98" t="s">
        <v>113</v>
      </c>
      <c r="D155" s="96">
        <v>80101706</v>
      </c>
      <c r="E155" s="97" t="s">
        <v>332</v>
      </c>
      <c r="F155" s="96" t="s">
        <v>59</v>
      </c>
      <c r="G155" s="90">
        <v>1</v>
      </c>
      <c r="H155" s="90" t="s">
        <v>86</v>
      </c>
      <c r="I155" s="93">
        <v>11.1</v>
      </c>
      <c r="J155" s="94" t="s">
        <v>87</v>
      </c>
      <c r="K155" s="90" t="s">
        <v>95</v>
      </c>
      <c r="L155" s="90" t="s">
        <v>158</v>
      </c>
      <c r="M155" s="207">
        <v>102562768</v>
      </c>
      <c r="N155" s="208">
        <v>102562768</v>
      </c>
      <c r="O155" s="90" t="s">
        <v>63</v>
      </c>
      <c r="P155" s="90" t="s">
        <v>64</v>
      </c>
      <c r="Q155" s="232" t="s">
        <v>159</v>
      </c>
      <c r="R155" s="24"/>
      <c r="S155" s="100" t="s">
        <v>670</v>
      </c>
      <c r="T155" s="101" t="s">
        <v>671</v>
      </c>
      <c r="U155" s="102">
        <v>44214</v>
      </c>
      <c r="V155" s="101" t="s">
        <v>668</v>
      </c>
      <c r="W155" s="103" t="s">
        <v>501</v>
      </c>
      <c r="X155" s="219">
        <v>102562768</v>
      </c>
      <c r="Y155" s="221">
        <v>0</v>
      </c>
      <c r="Z155" s="219">
        <v>102562768</v>
      </c>
      <c r="AA155" s="101" t="s">
        <v>669</v>
      </c>
      <c r="AB155" s="103">
        <v>4721</v>
      </c>
      <c r="AC155" s="101" t="s">
        <v>495</v>
      </c>
      <c r="AD155" s="104">
        <v>44215</v>
      </c>
      <c r="AE155" s="104">
        <v>44550</v>
      </c>
      <c r="AF155" s="101" t="s">
        <v>623</v>
      </c>
      <c r="AG155" s="101" t="s">
        <v>113</v>
      </c>
    </row>
    <row r="156" spans="1:33" s="25" customFormat="1" ht="272.45" customHeight="1" x14ac:dyDescent="0.35">
      <c r="A156" s="145">
        <v>128</v>
      </c>
      <c r="B156" s="89" t="s">
        <v>196</v>
      </c>
      <c r="C156" s="98" t="s">
        <v>113</v>
      </c>
      <c r="D156" s="96">
        <v>80101706</v>
      </c>
      <c r="E156" s="97" t="s">
        <v>333</v>
      </c>
      <c r="F156" s="96" t="s">
        <v>59</v>
      </c>
      <c r="G156" s="90">
        <v>1</v>
      </c>
      <c r="H156" s="90" t="s">
        <v>86</v>
      </c>
      <c r="I156" s="93">
        <v>11.1</v>
      </c>
      <c r="J156" s="94" t="s">
        <v>87</v>
      </c>
      <c r="K156" s="90" t="s">
        <v>95</v>
      </c>
      <c r="L156" s="90" t="s">
        <v>158</v>
      </c>
      <c r="M156" s="207">
        <v>102562768</v>
      </c>
      <c r="N156" s="208">
        <v>102562768</v>
      </c>
      <c r="O156" s="90" t="s">
        <v>63</v>
      </c>
      <c r="P156" s="90" t="s">
        <v>64</v>
      </c>
      <c r="Q156" s="232" t="s">
        <v>159</v>
      </c>
      <c r="R156" s="24"/>
      <c r="S156" s="100" t="s">
        <v>672</v>
      </c>
      <c r="T156" s="101" t="s">
        <v>673</v>
      </c>
      <c r="U156" s="102">
        <v>44214</v>
      </c>
      <c r="V156" s="101" t="s">
        <v>668</v>
      </c>
      <c r="W156" s="103" t="s">
        <v>501</v>
      </c>
      <c r="X156" s="219">
        <v>102562768</v>
      </c>
      <c r="Y156" s="221">
        <v>0</v>
      </c>
      <c r="Z156" s="219">
        <v>102562768</v>
      </c>
      <c r="AA156" s="101" t="s">
        <v>669</v>
      </c>
      <c r="AB156" s="103">
        <v>4821</v>
      </c>
      <c r="AC156" s="101" t="s">
        <v>495</v>
      </c>
      <c r="AD156" s="104">
        <v>44215</v>
      </c>
      <c r="AE156" s="104">
        <v>44550</v>
      </c>
      <c r="AF156" s="101" t="s">
        <v>623</v>
      </c>
      <c r="AG156" s="101" t="s">
        <v>113</v>
      </c>
    </row>
    <row r="157" spans="1:33" s="25" customFormat="1" ht="272.45" customHeight="1" x14ac:dyDescent="0.35">
      <c r="A157" s="145">
        <v>129</v>
      </c>
      <c r="B157" s="89" t="s">
        <v>196</v>
      </c>
      <c r="C157" s="98" t="s">
        <v>113</v>
      </c>
      <c r="D157" s="96">
        <v>80101706</v>
      </c>
      <c r="E157" s="97" t="s">
        <v>334</v>
      </c>
      <c r="F157" s="96" t="s">
        <v>59</v>
      </c>
      <c r="G157" s="90">
        <v>1</v>
      </c>
      <c r="H157" s="90" t="s">
        <v>86</v>
      </c>
      <c r="I157" s="93">
        <v>11.1</v>
      </c>
      <c r="J157" s="94" t="s">
        <v>87</v>
      </c>
      <c r="K157" s="90" t="s">
        <v>95</v>
      </c>
      <c r="L157" s="90" t="s">
        <v>158</v>
      </c>
      <c r="M157" s="207">
        <v>102562768</v>
      </c>
      <c r="N157" s="208">
        <v>102562768</v>
      </c>
      <c r="O157" s="90" t="s">
        <v>63</v>
      </c>
      <c r="P157" s="90" t="s">
        <v>64</v>
      </c>
      <c r="Q157" s="232" t="s">
        <v>159</v>
      </c>
      <c r="R157" s="24"/>
      <c r="S157" s="100" t="s">
        <v>674</v>
      </c>
      <c r="T157" s="101" t="s">
        <v>675</v>
      </c>
      <c r="U157" s="102">
        <v>44214</v>
      </c>
      <c r="V157" s="101" t="s">
        <v>668</v>
      </c>
      <c r="W157" s="103" t="s">
        <v>501</v>
      </c>
      <c r="X157" s="219">
        <v>102562768</v>
      </c>
      <c r="Y157" s="221">
        <v>0</v>
      </c>
      <c r="Z157" s="219">
        <v>102562768</v>
      </c>
      <c r="AA157" s="101" t="s">
        <v>669</v>
      </c>
      <c r="AB157" s="103">
        <v>4921</v>
      </c>
      <c r="AC157" s="101" t="s">
        <v>495</v>
      </c>
      <c r="AD157" s="104">
        <v>44215</v>
      </c>
      <c r="AE157" s="104">
        <v>44550</v>
      </c>
      <c r="AF157" s="101" t="s">
        <v>623</v>
      </c>
      <c r="AG157" s="101" t="s">
        <v>113</v>
      </c>
    </row>
    <row r="158" spans="1:33" s="25" customFormat="1" ht="272.45" customHeight="1" x14ac:dyDescent="0.35">
      <c r="A158" s="145">
        <v>130</v>
      </c>
      <c r="B158" s="89" t="s">
        <v>196</v>
      </c>
      <c r="C158" s="98" t="s">
        <v>113</v>
      </c>
      <c r="D158" s="96">
        <v>80101706</v>
      </c>
      <c r="E158" s="97" t="s">
        <v>335</v>
      </c>
      <c r="F158" s="96" t="s">
        <v>59</v>
      </c>
      <c r="G158" s="90">
        <v>1</v>
      </c>
      <c r="H158" s="90" t="s">
        <v>86</v>
      </c>
      <c r="I158" s="93">
        <v>11.1</v>
      </c>
      <c r="J158" s="94" t="s">
        <v>87</v>
      </c>
      <c r="K158" s="90" t="s">
        <v>95</v>
      </c>
      <c r="L158" s="90" t="s">
        <v>158</v>
      </c>
      <c r="M158" s="207">
        <v>102562768</v>
      </c>
      <c r="N158" s="208">
        <v>102562768</v>
      </c>
      <c r="O158" s="90" t="s">
        <v>63</v>
      </c>
      <c r="P158" s="90" t="s">
        <v>64</v>
      </c>
      <c r="Q158" s="232" t="s">
        <v>159</v>
      </c>
      <c r="R158" s="24"/>
      <c r="S158" s="100" t="s">
        <v>676</v>
      </c>
      <c r="T158" s="101" t="s">
        <v>677</v>
      </c>
      <c r="U158" s="102">
        <v>44214</v>
      </c>
      <c r="V158" s="101" t="s">
        <v>668</v>
      </c>
      <c r="W158" s="103" t="s">
        <v>501</v>
      </c>
      <c r="X158" s="219">
        <v>102562768</v>
      </c>
      <c r="Y158" s="221">
        <v>0</v>
      </c>
      <c r="Z158" s="219">
        <v>102562768</v>
      </c>
      <c r="AA158" s="101" t="s">
        <v>669</v>
      </c>
      <c r="AB158" s="103">
        <v>5021</v>
      </c>
      <c r="AC158" s="101" t="s">
        <v>495</v>
      </c>
      <c r="AD158" s="104">
        <v>44215</v>
      </c>
      <c r="AE158" s="104">
        <v>44550</v>
      </c>
      <c r="AF158" s="101" t="s">
        <v>623</v>
      </c>
      <c r="AG158" s="101" t="s">
        <v>113</v>
      </c>
    </row>
    <row r="159" spans="1:33" s="25" customFormat="1" ht="272.45" customHeight="1" x14ac:dyDescent="0.35">
      <c r="A159" s="145">
        <v>131</v>
      </c>
      <c r="B159" s="89" t="s">
        <v>196</v>
      </c>
      <c r="C159" s="98" t="s">
        <v>113</v>
      </c>
      <c r="D159" s="96">
        <v>80101706</v>
      </c>
      <c r="E159" s="97" t="s">
        <v>336</v>
      </c>
      <c r="F159" s="96" t="s">
        <v>59</v>
      </c>
      <c r="G159" s="90">
        <v>1</v>
      </c>
      <c r="H159" s="90" t="s">
        <v>86</v>
      </c>
      <c r="I159" s="93">
        <v>11.1</v>
      </c>
      <c r="J159" s="94" t="s">
        <v>87</v>
      </c>
      <c r="K159" s="90" t="s">
        <v>95</v>
      </c>
      <c r="L159" s="90" t="s">
        <v>158</v>
      </c>
      <c r="M159" s="207">
        <v>102562768</v>
      </c>
      <c r="N159" s="208">
        <v>102562768</v>
      </c>
      <c r="O159" s="90" t="s">
        <v>63</v>
      </c>
      <c r="P159" s="90" t="s">
        <v>64</v>
      </c>
      <c r="Q159" s="232" t="s">
        <v>159</v>
      </c>
      <c r="R159" s="24"/>
      <c r="S159" s="100" t="s">
        <v>678</v>
      </c>
      <c r="T159" s="101" t="s">
        <v>679</v>
      </c>
      <c r="U159" s="102">
        <v>44214</v>
      </c>
      <c r="V159" s="101" t="s">
        <v>668</v>
      </c>
      <c r="W159" s="103" t="s">
        <v>501</v>
      </c>
      <c r="X159" s="219">
        <v>102562768</v>
      </c>
      <c r="Y159" s="221">
        <v>0</v>
      </c>
      <c r="Z159" s="219">
        <v>102562768</v>
      </c>
      <c r="AA159" s="101" t="s">
        <v>669</v>
      </c>
      <c r="AB159" s="103">
        <v>5421</v>
      </c>
      <c r="AC159" s="101" t="s">
        <v>495</v>
      </c>
      <c r="AD159" s="104">
        <v>44215</v>
      </c>
      <c r="AE159" s="104">
        <v>44550</v>
      </c>
      <c r="AF159" s="101" t="s">
        <v>623</v>
      </c>
      <c r="AG159" s="101" t="s">
        <v>113</v>
      </c>
    </row>
    <row r="160" spans="1:33" s="25" customFormat="1" ht="272.45" customHeight="1" x14ac:dyDescent="0.35">
      <c r="A160" s="145">
        <v>132</v>
      </c>
      <c r="B160" s="89" t="s">
        <v>196</v>
      </c>
      <c r="C160" s="98" t="s">
        <v>113</v>
      </c>
      <c r="D160" s="96">
        <v>80101706</v>
      </c>
      <c r="E160" s="97" t="s">
        <v>337</v>
      </c>
      <c r="F160" s="96" t="s">
        <v>59</v>
      </c>
      <c r="G160" s="90">
        <v>1</v>
      </c>
      <c r="H160" s="90" t="s">
        <v>86</v>
      </c>
      <c r="I160" s="93">
        <v>11.1</v>
      </c>
      <c r="J160" s="94" t="s">
        <v>87</v>
      </c>
      <c r="K160" s="90" t="s">
        <v>95</v>
      </c>
      <c r="L160" s="90" t="s">
        <v>158</v>
      </c>
      <c r="M160" s="207">
        <v>102562768</v>
      </c>
      <c r="N160" s="208">
        <v>102562768</v>
      </c>
      <c r="O160" s="90" t="s">
        <v>63</v>
      </c>
      <c r="P160" s="90" t="s">
        <v>64</v>
      </c>
      <c r="Q160" s="232" t="s">
        <v>159</v>
      </c>
      <c r="R160" s="24"/>
      <c r="S160" s="100" t="s">
        <v>680</v>
      </c>
      <c r="T160" s="101" t="s">
        <v>681</v>
      </c>
      <c r="U160" s="102">
        <v>44214</v>
      </c>
      <c r="V160" s="101" t="s">
        <v>668</v>
      </c>
      <c r="W160" s="103" t="s">
        <v>501</v>
      </c>
      <c r="X160" s="219">
        <v>102562768</v>
      </c>
      <c r="Y160" s="221">
        <v>0</v>
      </c>
      <c r="Z160" s="219">
        <v>102562768</v>
      </c>
      <c r="AA160" s="101" t="s">
        <v>669</v>
      </c>
      <c r="AB160" s="103">
        <v>5521</v>
      </c>
      <c r="AC160" s="101" t="s">
        <v>495</v>
      </c>
      <c r="AD160" s="104">
        <v>44215</v>
      </c>
      <c r="AE160" s="104">
        <v>44550</v>
      </c>
      <c r="AF160" s="101" t="s">
        <v>623</v>
      </c>
      <c r="AG160" s="101" t="s">
        <v>113</v>
      </c>
    </row>
    <row r="161" spans="1:33" s="25" customFormat="1" ht="272.45" customHeight="1" x14ac:dyDescent="0.35">
      <c r="A161" s="145">
        <v>133</v>
      </c>
      <c r="B161" s="89" t="s">
        <v>196</v>
      </c>
      <c r="C161" s="98" t="s">
        <v>113</v>
      </c>
      <c r="D161" s="96">
        <v>80101706</v>
      </c>
      <c r="E161" s="97" t="s">
        <v>338</v>
      </c>
      <c r="F161" s="96" t="s">
        <v>59</v>
      </c>
      <c r="G161" s="90">
        <v>1</v>
      </c>
      <c r="H161" s="90" t="s">
        <v>86</v>
      </c>
      <c r="I161" s="93">
        <v>11.1</v>
      </c>
      <c r="J161" s="94" t="s">
        <v>87</v>
      </c>
      <c r="K161" s="90" t="s">
        <v>95</v>
      </c>
      <c r="L161" s="90" t="s">
        <v>158</v>
      </c>
      <c r="M161" s="207">
        <v>102562768</v>
      </c>
      <c r="N161" s="208">
        <v>102562768</v>
      </c>
      <c r="O161" s="90" t="s">
        <v>63</v>
      </c>
      <c r="P161" s="90" t="s">
        <v>64</v>
      </c>
      <c r="Q161" s="232" t="s">
        <v>159</v>
      </c>
      <c r="R161" s="61"/>
      <c r="S161" s="100" t="s">
        <v>682</v>
      </c>
      <c r="T161" s="101" t="s">
        <v>683</v>
      </c>
      <c r="U161" s="102">
        <v>44214</v>
      </c>
      <c r="V161" s="101" t="s">
        <v>668</v>
      </c>
      <c r="W161" s="103" t="s">
        <v>501</v>
      </c>
      <c r="X161" s="219">
        <v>102562768</v>
      </c>
      <c r="Y161" s="221">
        <v>0</v>
      </c>
      <c r="Z161" s="219">
        <v>102562768</v>
      </c>
      <c r="AA161" s="101" t="s">
        <v>669</v>
      </c>
      <c r="AB161" s="103">
        <v>5721</v>
      </c>
      <c r="AC161" s="101" t="s">
        <v>495</v>
      </c>
      <c r="AD161" s="104">
        <v>44215</v>
      </c>
      <c r="AE161" s="104">
        <v>44550</v>
      </c>
      <c r="AF161" s="101" t="s">
        <v>623</v>
      </c>
      <c r="AG161" s="101" t="s">
        <v>113</v>
      </c>
    </row>
    <row r="162" spans="1:33" s="25" customFormat="1" ht="272.45" customHeight="1" x14ac:dyDescent="0.35">
      <c r="A162" s="145">
        <v>134</v>
      </c>
      <c r="B162" s="89" t="s">
        <v>196</v>
      </c>
      <c r="C162" s="98" t="s">
        <v>113</v>
      </c>
      <c r="D162" s="96">
        <v>80101706</v>
      </c>
      <c r="E162" s="97" t="s">
        <v>339</v>
      </c>
      <c r="F162" s="96" t="s">
        <v>59</v>
      </c>
      <c r="G162" s="90">
        <v>1</v>
      </c>
      <c r="H162" s="90" t="s">
        <v>86</v>
      </c>
      <c r="I162" s="93">
        <v>11.1</v>
      </c>
      <c r="J162" s="94" t="s">
        <v>87</v>
      </c>
      <c r="K162" s="90" t="s">
        <v>95</v>
      </c>
      <c r="L162" s="90" t="s">
        <v>158</v>
      </c>
      <c r="M162" s="207">
        <v>102562768</v>
      </c>
      <c r="N162" s="208">
        <v>102562768</v>
      </c>
      <c r="O162" s="90" t="s">
        <v>63</v>
      </c>
      <c r="P162" s="90" t="s">
        <v>64</v>
      </c>
      <c r="Q162" s="232" t="s">
        <v>159</v>
      </c>
      <c r="R162" s="28"/>
      <c r="S162" s="100" t="s">
        <v>684</v>
      </c>
      <c r="T162" s="101" t="s">
        <v>685</v>
      </c>
      <c r="U162" s="102">
        <v>44214</v>
      </c>
      <c r="V162" s="101" t="s">
        <v>668</v>
      </c>
      <c r="W162" s="103" t="s">
        <v>501</v>
      </c>
      <c r="X162" s="219">
        <v>102562768</v>
      </c>
      <c r="Y162" s="221">
        <v>0</v>
      </c>
      <c r="Z162" s="219">
        <v>102562768</v>
      </c>
      <c r="AA162" s="101" t="s">
        <v>669</v>
      </c>
      <c r="AB162" s="103">
        <v>5821</v>
      </c>
      <c r="AC162" s="101" t="s">
        <v>495</v>
      </c>
      <c r="AD162" s="104">
        <v>44215</v>
      </c>
      <c r="AE162" s="104">
        <v>44550</v>
      </c>
      <c r="AF162" s="101" t="s">
        <v>623</v>
      </c>
      <c r="AG162" s="101" t="s">
        <v>113</v>
      </c>
    </row>
    <row r="163" spans="1:33" s="30" customFormat="1" ht="272.45" customHeight="1" x14ac:dyDescent="0.35">
      <c r="A163" s="145">
        <v>135</v>
      </c>
      <c r="B163" s="89" t="s">
        <v>196</v>
      </c>
      <c r="C163" s="98" t="s">
        <v>113</v>
      </c>
      <c r="D163" s="96">
        <v>80101706</v>
      </c>
      <c r="E163" s="97" t="s">
        <v>340</v>
      </c>
      <c r="F163" s="96" t="s">
        <v>59</v>
      </c>
      <c r="G163" s="90">
        <v>1</v>
      </c>
      <c r="H163" s="90" t="s">
        <v>86</v>
      </c>
      <c r="I163" s="93">
        <v>11.1</v>
      </c>
      <c r="J163" s="94" t="s">
        <v>87</v>
      </c>
      <c r="K163" s="90" t="s">
        <v>95</v>
      </c>
      <c r="L163" s="90" t="s">
        <v>158</v>
      </c>
      <c r="M163" s="207">
        <v>102562768</v>
      </c>
      <c r="N163" s="208">
        <v>102562768</v>
      </c>
      <c r="O163" s="90" t="s">
        <v>63</v>
      </c>
      <c r="P163" s="90" t="s">
        <v>64</v>
      </c>
      <c r="Q163" s="232" t="s">
        <v>159</v>
      </c>
      <c r="R163" s="24"/>
      <c r="S163" s="100" t="s">
        <v>686</v>
      </c>
      <c r="T163" s="101" t="s">
        <v>687</v>
      </c>
      <c r="U163" s="102">
        <v>44214</v>
      </c>
      <c r="V163" s="101" t="s">
        <v>668</v>
      </c>
      <c r="W163" s="103" t="s">
        <v>501</v>
      </c>
      <c r="X163" s="219">
        <v>102562768</v>
      </c>
      <c r="Y163" s="221">
        <v>0</v>
      </c>
      <c r="Z163" s="219">
        <v>102562768</v>
      </c>
      <c r="AA163" s="101" t="s">
        <v>669</v>
      </c>
      <c r="AB163" s="103">
        <v>5921</v>
      </c>
      <c r="AC163" s="101" t="s">
        <v>495</v>
      </c>
      <c r="AD163" s="104">
        <v>44215</v>
      </c>
      <c r="AE163" s="104">
        <v>44550</v>
      </c>
      <c r="AF163" s="101" t="s">
        <v>623</v>
      </c>
      <c r="AG163" s="101" t="s">
        <v>113</v>
      </c>
    </row>
    <row r="164" spans="1:33" s="30" customFormat="1" ht="272.45" customHeight="1" x14ac:dyDescent="0.35">
      <c r="A164" s="145">
        <v>136</v>
      </c>
      <c r="B164" s="89" t="s">
        <v>196</v>
      </c>
      <c r="C164" s="98" t="s">
        <v>113</v>
      </c>
      <c r="D164" s="96">
        <v>80101706</v>
      </c>
      <c r="E164" s="97" t="s">
        <v>341</v>
      </c>
      <c r="F164" s="96" t="s">
        <v>59</v>
      </c>
      <c r="G164" s="90">
        <v>1</v>
      </c>
      <c r="H164" s="90" t="s">
        <v>86</v>
      </c>
      <c r="I164" s="93">
        <v>11.1</v>
      </c>
      <c r="J164" s="94" t="s">
        <v>87</v>
      </c>
      <c r="K164" s="90" t="s">
        <v>95</v>
      </c>
      <c r="L164" s="90" t="s">
        <v>158</v>
      </c>
      <c r="M164" s="207">
        <v>102562768</v>
      </c>
      <c r="N164" s="208">
        <v>102562768</v>
      </c>
      <c r="O164" s="90" t="s">
        <v>63</v>
      </c>
      <c r="P164" s="90" t="s">
        <v>64</v>
      </c>
      <c r="Q164" s="232" t="s">
        <v>159</v>
      </c>
      <c r="R164" s="24"/>
      <c r="S164" s="100" t="s">
        <v>688</v>
      </c>
      <c r="T164" s="101" t="s">
        <v>689</v>
      </c>
      <c r="U164" s="102">
        <v>44214</v>
      </c>
      <c r="V164" s="101" t="s">
        <v>668</v>
      </c>
      <c r="W164" s="103" t="s">
        <v>501</v>
      </c>
      <c r="X164" s="219">
        <v>102562768</v>
      </c>
      <c r="Y164" s="221">
        <v>0</v>
      </c>
      <c r="Z164" s="219">
        <v>102562768</v>
      </c>
      <c r="AA164" s="101" t="s">
        <v>669</v>
      </c>
      <c r="AB164" s="103">
        <v>6121</v>
      </c>
      <c r="AC164" s="101" t="s">
        <v>495</v>
      </c>
      <c r="AD164" s="104">
        <v>44215</v>
      </c>
      <c r="AE164" s="104">
        <v>44550</v>
      </c>
      <c r="AF164" s="101" t="s">
        <v>623</v>
      </c>
      <c r="AG164" s="101" t="s">
        <v>113</v>
      </c>
    </row>
    <row r="165" spans="1:33" s="30" customFormat="1" ht="272.45" customHeight="1" x14ac:dyDescent="0.35">
      <c r="A165" s="145">
        <v>137</v>
      </c>
      <c r="B165" s="89" t="s">
        <v>196</v>
      </c>
      <c r="C165" s="98" t="s">
        <v>113</v>
      </c>
      <c r="D165" s="96">
        <v>80101706</v>
      </c>
      <c r="E165" s="97" t="s">
        <v>342</v>
      </c>
      <c r="F165" s="96" t="s">
        <v>59</v>
      </c>
      <c r="G165" s="90">
        <v>1</v>
      </c>
      <c r="H165" s="90" t="s">
        <v>86</v>
      </c>
      <c r="I165" s="93">
        <v>11.1</v>
      </c>
      <c r="J165" s="94" t="s">
        <v>87</v>
      </c>
      <c r="K165" s="90" t="s">
        <v>95</v>
      </c>
      <c r="L165" s="90" t="s">
        <v>158</v>
      </c>
      <c r="M165" s="207">
        <v>100551733</v>
      </c>
      <c r="N165" s="208">
        <v>100551733</v>
      </c>
      <c r="O165" s="90" t="s">
        <v>63</v>
      </c>
      <c r="P165" s="90" t="s">
        <v>64</v>
      </c>
      <c r="Q165" s="232" t="s">
        <v>159</v>
      </c>
      <c r="R165" s="24"/>
      <c r="S165" s="100" t="s">
        <v>690</v>
      </c>
      <c r="T165" s="101" t="s">
        <v>691</v>
      </c>
      <c r="U165" s="102">
        <v>44215</v>
      </c>
      <c r="V165" s="101" t="s">
        <v>692</v>
      </c>
      <c r="W165" s="103" t="s">
        <v>501</v>
      </c>
      <c r="X165" s="219">
        <v>100551733</v>
      </c>
      <c r="Y165" s="221">
        <v>0</v>
      </c>
      <c r="Z165" s="219">
        <v>100551733</v>
      </c>
      <c r="AA165" s="101" t="s">
        <v>693</v>
      </c>
      <c r="AB165" s="103">
        <v>6221</v>
      </c>
      <c r="AC165" s="101" t="s">
        <v>507</v>
      </c>
      <c r="AD165" s="104">
        <v>44216</v>
      </c>
      <c r="AE165" s="104">
        <v>44551</v>
      </c>
      <c r="AF165" s="101" t="s">
        <v>623</v>
      </c>
      <c r="AG165" s="101" t="s">
        <v>113</v>
      </c>
    </row>
    <row r="166" spans="1:33" s="30" customFormat="1" ht="272.45" customHeight="1" x14ac:dyDescent="0.35">
      <c r="A166" s="145">
        <v>138</v>
      </c>
      <c r="B166" s="89" t="s">
        <v>196</v>
      </c>
      <c r="C166" s="98" t="s">
        <v>113</v>
      </c>
      <c r="D166" s="96">
        <v>80101706</v>
      </c>
      <c r="E166" s="97" t="s">
        <v>343</v>
      </c>
      <c r="F166" s="96" t="s">
        <v>59</v>
      </c>
      <c r="G166" s="90">
        <v>1</v>
      </c>
      <c r="H166" s="90" t="s">
        <v>86</v>
      </c>
      <c r="I166" s="93">
        <v>11.1</v>
      </c>
      <c r="J166" s="94" t="s">
        <v>87</v>
      </c>
      <c r="K166" s="90" t="s">
        <v>95</v>
      </c>
      <c r="L166" s="90" t="s">
        <v>158</v>
      </c>
      <c r="M166" s="207">
        <v>100551733</v>
      </c>
      <c r="N166" s="208">
        <v>100551733</v>
      </c>
      <c r="O166" s="90" t="s">
        <v>63</v>
      </c>
      <c r="P166" s="90" t="s">
        <v>64</v>
      </c>
      <c r="Q166" s="232" t="s">
        <v>159</v>
      </c>
      <c r="R166" s="24"/>
      <c r="S166" s="100" t="s">
        <v>694</v>
      </c>
      <c r="T166" s="101" t="s">
        <v>695</v>
      </c>
      <c r="U166" s="102">
        <v>44215</v>
      </c>
      <c r="V166" s="101" t="s">
        <v>692</v>
      </c>
      <c r="W166" s="103" t="s">
        <v>501</v>
      </c>
      <c r="X166" s="219">
        <v>100551733</v>
      </c>
      <c r="Y166" s="221">
        <v>0</v>
      </c>
      <c r="Z166" s="219">
        <v>100551733</v>
      </c>
      <c r="AA166" s="101" t="s">
        <v>693</v>
      </c>
      <c r="AB166" s="103">
        <v>6421</v>
      </c>
      <c r="AC166" s="101" t="s">
        <v>507</v>
      </c>
      <c r="AD166" s="104">
        <v>44216</v>
      </c>
      <c r="AE166" s="104">
        <v>44551</v>
      </c>
      <c r="AF166" s="101" t="s">
        <v>623</v>
      </c>
      <c r="AG166" s="101" t="s">
        <v>113</v>
      </c>
    </row>
    <row r="167" spans="1:33" s="25" customFormat="1" ht="272.45" customHeight="1" x14ac:dyDescent="0.35">
      <c r="A167" s="145">
        <v>139</v>
      </c>
      <c r="B167" s="89" t="s">
        <v>196</v>
      </c>
      <c r="C167" s="98" t="s">
        <v>113</v>
      </c>
      <c r="D167" s="96">
        <v>80101706</v>
      </c>
      <c r="E167" s="97" t="s">
        <v>344</v>
      </c>
      <c r="F167" s="96" t="s">
        <v>59</v>
      </c>
      <c r="G167" s="90">
        <v>1</v>
      </c>
      <c r="H167" s="90" t="s">
        <v>86</v>
      </c>
      <c r="I167" s="93">
        <v>11.1</v>
      </c>
      <c r="J167" s="94" t="s">
        <v>87</v>
      </c>
      <c r="K167" s="90" t="s">
        <v>95</v>
      </c>
      <c r="L167" s="90" t="s">
        <v>158</v>
      </c>
      <c r="M167" s="207">
        <v>100551733</v>
      </c>
      <c r="N167" s="208">
        <v>100551733</v>
      </c>
      <c r="O167" s="90" t="s">
        <v>63</v>
      </c>
      <c r="P167" s="90" t="s">
        <v>64</v>
      </c>
      <c r="Q167" s="232" t="s">
        <v>159</v>
      </c>
      <c r="R167" s="24"/>
      <c r="S167" s="100" t="s">
        <v>696</v>
      </c>
      <c r="T167" s="101" t="s">
        <v>697</v>
      </c>
      <c r="U167" s="102">
        <v>44215</v>
      </c>
      <c r="V167" s="101" t="s">
        <v>692</v>
      </c>
      <c r="W167" s="103" t="s">
        <v>501</v>
      </c>
      <c r="X167" s="219">
        <v>100551733</v>
      </c>
      <c r="Y167" s="221">
        <v>0</v>
      </c>
      <c r="Z167" s="219">
        <v>100551733</v>
      </c>
      <c r="AA167" s="101" t="s">
        <v>693</v>
      </c>
      <c r="AB167" s="103">
        <v>6521</v>
      </c>
      <c r="AC167" s="101" t="s">
        <v>507</v>
      </c>
      <c r="AD167" s="104">
        <v>44216</v>
      </c>
      <c r="AE167" s="104">
        <v>44551</v>
      </c>
      <c r="AF167" s="101" t="s">
        <v>623</v>
      </c>
      <c r="AG167" s="101" t="s">
        <v>113</v>
      </c>
    </row>
    <row r="168" spans="1:33" s="25" customFormat="1" ht="272.45" customHeight="1" x14ac:dyDescent="0.35">
      <c r="A168" s="145">
        <v>140</v>
      </c>
      <c r="B168" s="89" t="s">
        <v>177</v>
      </c>
      <c r="C168" s="98" t="s">
        <v>113</v>
      </c>
      <c r="D168" s="96">
        <v>80101706</v>
      </c>
      <c r="E168" s="97" t="s">
        <v>345</v>
      </c>
      <c r="F168" s="96" t="s">
        <v>59</v>
      </c>
      <c r="G168" s="90">
        <v>1</v>
      </c>
      <c r="H168" s="90" t="s">
        <v>86</v>
      </c>
      <c r="I168" s="93">
        <v>11</v>
      </c>
      <c r="J168" s="94" t="s">
        <v>87</v>
      </c>
      <c r="K168" s="90" t="s">
        <v>95</v>
      </c>
      <c r="L168" s="90" t="s">
        <v>174</v>
      </c>
      <c r="M168" s="207">
        <v>82750000</v>
      </c>
      <c r="N168" s="208">
        <v>82750000</v>
      </c>
      <c r="O168" s="90" t="s">
        <v>63</v>
      </c>
      <c r="P168" s="90" t="s">
        <v>64</v>
      </c>
      <c r="Q168" s="232" t="s">
        <v>159</v>
      </c>
      <c r="R168" s="24"/>
      <c r="S168" s="100" t="s">
        <v>698</v>
      </c>
      <c r="T168" s="101" t="s">
        <v>699</v>
      </c>
      <c r="U168" s="102">
        <v>44215</v>
      </c>
      <c r="V168" s="101" t="s">
        <v>700</v>
      </c>
      <c r="W168" s="103" t="s">
        <v>501</v>
      </c>
      <c r="X168" s="219">
        <v>82750000</v>
      </c>
      <c r="Y168" s="221">
        <v>0</v>
      </c>
      <c r="Z168" s="219">
        <v>82750000</v>
      </c>
      <c r="AA168" s="101" t="s">
        <v>701</v>
      </c>
      <c r="AB168" s="103">
        <v>20921</v>
      </c>
      <c r="AC168" s="101" t="s">
        <v>495</v>
      </c>
      <c r="AD168" s="104">
        <v>44216</v>
      </c>
      <c r="AE168" s="104">
        <v>44550</v>
      </c>
      <c r="AF168" s="101" t="s">
        <v>623</v>
      </c>
      <c r="AG168" s="101" t="s">
        <v>113</v>
      </c>
    </row>
    <row r="169" spans="1:33" s="25" customFormat="1" ht="272.45" customHeight="1" x14ac:dyDescent="0.35">
      <c r="A169" s="145">
        <v>141</v>
      </c>
      <c r="B169" s="89" t="s">
        <v>197</v>
      </c>
      <c r="C169" s="98" t="s">
        <v>113</v>
      </c>
      <c r="D169" s="96">
        <v>80101706</v>
      </c>
      <c r="E169" s="97" t="s">
        <v>346</v>
      </c>
      <c r="F169" s="96" t="s">
        <v>59</v>
      </c>
      <c r="G169" s="90">
        <v>1</v>
      </c>
      <c r="H169" s="90" t="s">
        <v>86</v>
      </c>
      <c r="I169" s="93">
        <v>11</v>
      </c>
      <c r="J169" s="94" t="s">
        <v>87</v>
      </c>
      <c r="K169" s="90" t="s">
        <v>95</v>
      </c>
      <c r="L169" s="90" t="s">
        <v>158</v>
      </c>
      <c r="M169" s="207">
        <v>82750000</v>
      </c>
      <c r="N169" s="208">
        <v>82750000</v>
      </c>
      <c r="O169" s="90" t="s">
        <v>63</v>
      </c>
      <c r="P169" s="90" t="s">
        <v>64</v>
      </c>
      <c r="Q169" s="232" t="s">
        <v>159</v>
      </c>
      <c r="R169" s="24"/>
      <c r="S169" s="100" t="s">
        <v>1116</v>
      </c>
      <c r="T169" s="101" t="s">
        <v>1117</v>
      </c>
      <c r="U169" s="102">
        <v>44217</v>
      </c>
      <c r="V169" s="101" t="s">
        <v>1118</v>
      </c>
      <c r="W169" s="103" t="s">
        <v>501</v>
      </c>
      <c r="X169" s="219">
        <v>82500000</v>
      </c>
      <c r="Y169" s="221">
        <v>0</v>
      </c>
      <c r="Z169" s="219">
        <v>82500000</v>
      </c>
      <c r="AA169" s="101" t="s">
        <v>1119</v>
      </c>
      <c r="AB169" s="103">
        <v>7521</v>
      </c>
      <c r="AC169" s="101" t="s">
        <v>495</v>
      </c>
      <c r="AD169" s="104">
        <v>44217</v>
      </c>
      <c r="AE169" s="104">
        <v>44550</v>
      </c>
      <c r="AF169" s="101" t="s">
        <v>623</v>
      </c>
      <c r="AG169" s="101" t="s">
        <v>113</v>
      </c>
    </row>
    <row r="170" spans="1:33" s="25" customFormat="1" ht="272.45" customHeight="1" x14ac:dyDescent="0.35">
      <c r="A170" s="145">
        <v>142</v>
      </c>
      <c r="B170" s="89" t="s">
        <v>197</v>
      </c>
      <c r="C170" s="98" t="s">
        <v>113</v>
      </c>
      <c r="D170" s="96">
        <v>80101706</v>
      </c>
      <c r="E170" s="97" t="s">
        <v>347</v>
      </c>
      <c r="F170" s="96" t="s">
        <v>59</v>
      </c>
      <c r="G170" s="90">
        <v>1</v>
      </c>
      <c r="H170" s="90" t="s">
        <v>86</v>
      </c>
      <c r="I170" s="93">
        <v>11</v>
      </c>
      <c r="J170" s="94" t="s">
        <v>87</v>
      </c>
      <c r="K170" s="90" t="s">
        <v>95</v>
      </c>
      <c r="L170" s="90" t="s">
        <v>158</v>
      </c>
      <c r="M170" s="207">
        <v>82750000</v>
      </c>
      <c r="N170" s="208">
        <v>82750000</v>
      </c>
      <c r="O170" s="90" t="s">
        <v>63</v>
      </c>
      <c r="P170" s="90" t="s">
        <v>64</v>
      </c>
      <c r="Q170" s="232" t="s">
        <v>159</v>
      </c>
      <c r="R170" s="24"/>
      <c r="S170" s="100" t="s">
        <v>1120</v>
      </c>
      <c r="T170" s="101" t="s">
        <v>1121</v>
      </c>
      <c r="U170" s="102">
        <v>44217</v>
      </c>
      <c r="V170" s="101" t="s">
        <v>1122</v>
      </c>
      <c r="W170" s="103" t="s">
        <v>501</v>
      </c>
      <c r="X170" s="219">
        <v>82500000</v>
      </c>
      <c r="Y170" s="221">
        <v>0</v>
      </c>
      <c r="Z170" s="219">
        <v>82500000</v>
      </c>
      <c r="AA170" s="101" t="s">
        <v>1123</v>
      </c>
      <c r="AB170" s="103">
        <v>7621</v>
      </c>
      <c r="AC170" s="101" t="s">
        <v>495</v>
      </c>
      <c r="AD170" s="104">
        <v>44217</v>
      </c>
      <c r="AE170" s="104">
        <v>44550</v>
      </c>
      <c r="AF170" s="101" t="s">
        <v>623</v>
      </c>
      <c r="AG170" s="101" t="s">
        <v>113</v>
      </c>
    </row>
    <row r="171" spans="1:33" s="25" customFormat="1" ht="272.45" customHeight="1" x14ac:dyDescent="0.35">
      <c r="A171" s="145">
        <v>143</v>
      </c>
      <c r="B171" s="89" t="s">
        <v>197</v>
      </c>
      <c r="C171" s="98" t="s">
        <v>113</v>
      </c>
      <c r="D171" s="96">
        <v>80101706</v>
      </c>
      <c r="E171" s="97" t="s">
        <v>348</v>
      </c>
      <c r="F171" s="96" t="s">
        <v>59</v>
      </c>
      <c r="G171" s="90">
        <v>1</v>
      </c>
      <c r="H171" s="90" t="s">
        <v>86</v>
      </c>
      <c r="I171" s="93">
        <v>11</v>
      </c>
      <c r="J171" s="94" t="s">
        <v>87</v>
      </c>
      <c r="K171" s="90" t="s">
        <v>95</v>
      </c>
      <c r="L171" s="90" t="s">
        <v>158</v>
      </c>
      <c r="M171" s="207">
        <v>82750000</v>
      </c>
      <c r="N171" s="208">
        <v>82750000</v>
      </c>
      <c r="O171" s="90" t="s">
        <v>63</v>
      </c>
      <c r="P171" s="90" t="s">
        <v>64</v>
      </c>
      <c r="Q171" s="232" t="s">
        <v>159</v>
      </c>
      <c r="R171" s="24"/>
      <c r="S171" s="100" t="s">
        <v>1124</v>
      </c>
      <c r="T171" s="101" t="s">
        <v>1125</v>
      </c>
      <c r="U171" s="102">
        <v>44217</v>
      </c>
      <c r="V171" s="101" t="s">
        <v>1122</v>
      </c>
      <c r="W171" s="103" t="s">
        <v>501</v>
      </c>
      <c r="X171" s="219">
        <v>82500000</v>
      </c>
      <c r="Y171" s="221">
        <v>0</v>
      </c>
      <c r="Z171" s="219">
        <v>82500000</v>
      </c>
      <c r="AA171" s="101" t="s">
        <v>1123</v>
      </c>
      <c r="AB171" s="103">
        <v>7821</v>
      </c>
      <c r="AC171" s="101" t="s">
        <v>495</v>
      </c>
      <c r="AD171" s="104">
        <v>44217</v>
      </c>
      <c r="AE171" s="104">
        <v>44550</v>
      </c>
      <c r="AF171" s="101" t="s">
        <v>623</v>
      </c>
      <c r="AG171" s="101" t="s">
        <v>113</v>
      </c>
    </row>
    <row r="172" spans="1:33" s="25" customFormat="1" ht="272.45" customHeight="1" x14ac:dyDescent="0.35">
      <c r="A172" s="145">
        <v>144</v>
      </c>
      <c r="B172" s="89" t="s">
        <v>177</v>
      </c>
      <c r="C172" s="98" t="s">
        <v>113</v>
      </c>
      <c r="D172" s="96">
        <v>80101706</v>
      </c>
      <c r="E172" s="97" t="s">
        <v>349</v>
      </c>
      <c r="F172" s="96" t="s">
        <v>59</v>
      </c>
      <c r="G172" s="90">
        <v>1</v>
      </c>
      <c r="H172" s="90" t="s">
        <v>86</v>
      </c>
      <c r="I172" s="93">
        <v>11.3</v>
      </c>
      <c r="J172" s="94" t="s">
        <v>87</v>
      </c>
      <c r="K172" s="90" t="s">
        <v>95</v>
      </c>
      <c r="L172" s="90" t="s">
        <v>174</v>
      </c>
      <c r="M172" s="207">
        <v>77215424</v>
      </c>
      <c r="N172" s="208">
        <v>77215424</v>
      </c>
      <c r="O172" s="90" t="s">
        <v>63</v>
      </c>
      <c r="P172" s="90" t="s">
        <v>64</v>
      </c>
      <c r="Q172" s="232" t="s">
        <v>159</v>
      </c>
      <c r="R172" s="24"/>
      <c r="S172" s="100" t="s">
        <v>1126</v>
      </c>
      <c r="T172" s="101" t="s">
        <v>1127</v>
      </c>
      <c r="U172" s="102">
        <v>44218</v>
      </c>
      <c r="V172" s="101" t="s">
        <v>1128</v>
      </c>
      <c r="W172" s="103" t="s">
        <v>501</v>
      </c>
      <c r="X172" s="219">
        <v>74474048</v>
      </c>
      <c r="Y172" s="221">
        <v>0</v>
      </c>
      <c r="Z172" s="219">
        <v>74474048</v>
      </c>
      <c r="AA172" s="101" t="s">
        <v>1129</v>
      </c>
      <c r="AB172" s="103">
        <v>23621</v>
      </c>
      <c r="AC172" s="101" t="s">
        <v>495</v>
      </c>
      <c r="AD172" s="104">
        <v>44219</v>
      </c>
      <c r="AE172" s="104">
        <v>44550</v>
      </c>
      <c r="AF172" s="101" t="s">
        <v>623</v>
      </c>
      <c r="AG172" s="101" t="s">
        <v>113</v>
      </c>
    </row>
    <row r="173" spans="1:33" s="30" customFormat="1" ht="272.45" customHeight="1" x14ac:dyDescent="0.35">
      <c r="A173" s="145">
        <v>145</v>
      </c>
      <c r="B173" s="89" t="s">
        <v>197</v>
      </c>
      <c r="C173" s="98" t="s">
        <v>113</v>
      </c>
      <c r="D173" s="96">
        <v>80101706</v>
      </c>
      <c r="E173" s="97" t="s">
        <v>350</v>
      </c>
      <c r="F173" s="96" t="s">
        <v>59</v>
      </c>
      <c r="G173" s="90">
        <v>1</v>
      </c>
      <c r="H173" s="90" t="s">
        <v>86</v>
      </c>
      <c r="I173" s="93">
        <v>11</v>
      </c>
      <c r="J173" s="94" t="s">
        <v>87</v>
      </c>
      <c r="K173" s="90" t="s">
        <v>95</v>
      </c>
      <c r="L173" s="90" t="s">
        <v>158</v>
      </c>
      <c r="M173" s="207">
        <v>71500000</v>
      </c>
      <c r="N173" s="208">
        <v>71500000</v>
      </c>
      <c r="O173" s="90" t="s">
        <v>63</v>
      </c>
      <c r="P173" s="90" t="s">
        <v>64</v>
      </c>
      <c r="Q173" s="232" t="s">
        <v>159</v>
      </c>
      <c r="R173" s="24"/>
      <c r="S173" s="100" t="s">
        <v>1130</v>
      </c>
      <c r="T173" s="101" t="s">
        <v>1131</v>
      </c>
      <c r="U173" s="102">
        <v>44217</v>
      </c>
      <c r="V173" s="101" t="s">
        <v>1132</v>
      </c>
      <c r="W173" s="103" t="s">
        <v>501</v>
      </c>
      <c r="X173" s="219">
        <v>71283333</v>
      </c>
      <c r="Y173" s="221">
        <v>0</v>
      </c>
      <c r="Z173" s="219">
        <v>71283333</v>
      </c>
      <c r="AA173" s="101" t="s">
        <v>1133</v>
      </c>
      <c r="AB173" s="103">
        <v>7921</v>
      </c>
      <c r="AC173" s="101" t="s">
        <v>1134</v>
      </c>
      <c r="AD173" s="104">
        <v>44223</v>
      </c>
      <c r="AE173" s="104">
        <v>44555</v>
      </c>
      <c r="AF173" s="101" t="s">
        <v>623</v>
      </c>
      <c r="AG173" s="101" t="s">
        <v>113</v>
      </c>
    </row>
    <row r="174" spans="1:33" s="30" customFormat="1" ht="272.45" customHeight="1" x14ac:dyDescent="0.35">
      <c r="A174" s="145">
        <v>146</v>
      </c>
      <c r="B174" s="89" t="s">
        <v>175</v>
      </c>
      <c r="C174" s="98" t="s">
        <v>113</v>
      </c>
      <c r="D174" s="96">
        <v>80101706</v>
      </c>
      <c r="E174" s="97" t="s">
        <v>351</v>
      </c>
      <c r="F174" s="96" t="s">
        <v>59</v>
      </c>
      <c r="G174" s="90">
        <v>1</v>
      </c>
      <c r="H174" s="90" t="s">
        <v>86</v>
      </c>
      <c r="I174" s="93">
        <v>11</v>
      </c>
      <c r="J174" s="94" t="s">
        <v>87</v>
      </c>
      <c r="K174" s="90" t="s">
        <v>95</v>
      </c>
      <c r="L174" s="90" t="s">
        <v>174</v>
      </c>
      <c r="M174" s="207">
        <v>82250000</v>
      </c>
      <c r="N174" s="208">
        <v>82250000</v>
      </c>
      <c r="O174" s="90" t="s">
        <v>63</v>
      </c>
      <c r="P174" s="90" t="s">
        <v>64</v>
      </c>
      <c r="Q174" s="232" t="s">
        <v>159</v>
      </c>
      <c r="R174" s="24"/>
      <c r="S174" s="100" t="s">
        <v>1135</v>
      </c>
      <c r="T174" s="101" t="s">
        <v>1136</v>
      </c>
      <c r="U174" s="102">
        <v>44222</v>
      </c>
      <c r="V174" s="101" t="s">
        <v>1137</v>
      </c>
      <c r="W174" s="103" t="s">
        <v>501</v>
      </c>
      <c r="X174" s="219">
        <v>81000000</v>
      </c>
      <c r="Y174" s="221">
        <v>0</v>
      </c>
      <c r="Z174" s="219">
        <v>81000000</v>
      </c>
      <c r="AA174" s="101" t="s">
        <v>1138</v>
      </c>
      <c r="AB174" s="103">
        <v>20721</v>
      </c>
      <c r="AC174" s="101" t="s">
        <v>495</v>
      </c>
      <c r="AD174" s="104">
        <v>44224</v>
      </c>
      <c r="AE174" s="104">
        <v>44550</v>
      </c>
      <c r="AF174" s="101" t="s">
        <v>623</v>
      </c>
      <c r="AG174" s="101" t="s">
        <v>113</v>
      </c>
    </row>
    <row r="175" spans="1:33" s="30" customFormat="1" ht="272.45" customHeight="1" x14ac:dyDescent="0.35">
      <c r="A175" s="145">
        <v>147</v>
      </c>
      <c r="B175" s="89" t="s">
        <v>198</v>
      </c>
      <c r="C175" s="98" t="s">
        <v>113</v>
      </c>
      <c r="D175" s="96">
        <v>80101706</v>
      </c>
      <c r="E175" s="97" t="s">
        <v>352</v>
      </c>
      <c r="F175" s="96" t="s">
        <v>59</v>
      </c>
      <c r="G175" s="90">
        <v>1</v>
      </c>
      <c r="H175" s="90" t="s">
        <v>86</v>
      </c>
      <c r="I175" s="93">
        <v>11</v>
      </c>
      <c r="J175" s="94" t="s">
        <v>87</v>
      </c>
      <c r="K175" s="90" t="s">
        <v>95</v>
      </c>
      <c r="L175" s="90" t="s">
        <v>158</v>
      </c>
      <c r="M175" s="207">
        <v>55800155</v>
      </c>
      <c r="N175" s="208">
        <v>55800155</v>
      </c>
      <c r="O175" s="90" t="s">
        <v>63</v>
      </c>
      <c r="P175" s="90" t="s">
        <v>64</v>
      </c>
      <c r="Q175" s="232" t="s">
        <v>159</v>
      </c>
      <c r="R175" s="24"/>
      <c r="S175" s="100" t="s">
        <v>1139</v>
      </c>
      <c r="T175" s="101" t="s">
        <v>1140</v>
      </c>
      <c r="U175" s="102">
        <v>44230</v>
      </c>
      <c r="V175" s="101" t="s">
        <v>1141</v>
      </c>
      <c r="W175" s="103" t="s">
        <v>501</v>
      </c>
      <c r="X175" s="219">
        <v>53595285</v>
      </c>
      <c r="Y175" s="221">
        <v>0</v>
      </c>
      <c r="Z175" s="219">
        <v>53595285</v>
      </c>
      <c r="AA175" s="101" t="s">
        <v>1142</v>
      </c>
      <c r="AB175" s="103">
        <v>8121</v>
      </c>
      <c r="AC175" s="101" t="s">
        <v>495</v>
      </c>
      <c r="AD175" s="104">
        <v>44230</v>
      </c>
      <c r="AE175" s="104">
        <v>44550</v>
      </c>
      <c r="AF175" s="101" t="s">
        <v>623</v>
      </c>
      <c r="AG175" s="101" t="s">
        <v>113</v>
      </c>
    </row>
    <row r="176" spans="1:33" s="30" customFormat="1" ht="272.45" customHeight="1" x14ac:dyDescent="0.35">
      <c r="A176" s="145">
        <v>148</v>
      </c>
      <c r="B176" s="89" t="s">
        <v>197</v>
      </c>
      <c r="C176" s="98" t="s">
        <v>113</v>
      </c>
      <c r="D176" s="96">
        <v>80101706</v>
      </c>
      <c r="E176" s="97" t="s">
        <v>353</v>
      </c>
      <c r="F176" s="96" t="s">
        <v>59</v>
      </c>
      <c r="G176" s="90">
        <v>1</v>
      </c>
      <c r="H176" s="90" t="s">
        <v>86</v>
      </c>
      <c r="I176" s="93">
        <v>11</v>
      </c>
      <c r="J176" s="94" t="s">
        <v>87</v>
      </c>
      <c r="K176" s="90" t="s">
        <v>95</v>
      </c>
      <c r="L176" s="90" t="s">
        <v>158</v>
      </c>
      <c r="M176" s="207">
        <v>82250000</v>
      </c>
      <c r="N176" s="208">
        <v>82250000</v>
      </c>
      <c r="O176" s="90" t="s">
        <v>63</v>
      </c>
      <c r="P176" s="90" t="s">
        <v>64</v>
      </c>
      <c r="Q176" s="232" t="s">
        <v>159</v>
      </c>
      <c r="R176" s="24"/>
      <c r="S176" s="100" t="s">
        <v>1143</v>
      </c>
      <c r="T176" s="101" t="s">
        <v>1144</v>
      </c>
      <c r="U176" s="102">
        <v>44218</v>
      </c>
      <c r="V176" s="101" t="s">
        <v>1145</v>
      </c>
      <c r="W176" s="103" t="s">
        <v>501</v>
      </c>
      <c r="X176" s="219">
        <v>81500000</v>
      </c>
      <c r="Y176" s="221">
        <v>0</v>
      </c>
      <c r="Z176" s="219">
        <v>81500000</v>
      </c>
      <c r="AA176" s="101" t="s">
        <v>1146</v>
      </c>
      <c r="AB176" s="103">
        <v>8221</v>
      </c>
      <c r="AC176" s="101" t="s">
        <v>495</v>
      </c>
      <c r="AD176" s="104">
        <v>44219</v>
      </c>
      <c r="AE176" s="104">
        <v>44550</v>
      </c>
      <c r="AF176" s="101" t="s">
        <v>623</v>
      </c>
      <c r="AG176" s="101" t="s">
        <v>113</v>
      </c>
    </row>
    <row r="177" spans="1:33" s="30" customFormat="1" ht="272.45" customHeight="1" x14ac:dyDescent="0.35">
      <c r="A177" s="145">
        <v>149</v>
      </c>
      <c r="B177" s="89" t="s">
        <v>197</v>
      </c>
      <c r="C177" s="98" t="s">
        <v>113</v>
      </c>
      <c r="D177" s="96">
        <v>80101706</v>
      </c>
      <c r="E177" s="97" t="s">
        <v>354</v>
      </c>
      <c r="F177" s="96" t="s">
        <v>59</v>
      </c>
      <c r="G177" s="90">
        <v>1</v>
      </c>
      <c r="H177" s="90" t="s">
        <v>86</v>
      </c>
      <c r="I177" s="93">
        <v>11</v>
      </c>
      <c r="J177" s="94" t="s">
        <v>87</v>
      </c>
      <c r="K177" s="90" t="s">
        <v>95</v>
      </c>
      <c r="L177" s="90" t="s">
        <v>158</v>
      </c>
      <c r="M177" s="207">
        <v>36440917</v>
      </c>
      <c r="N177" s="208">
        <v>36440917</v>
      </c>
      <c r="O177" s="90" t="s">
        <v>63</v>
      </c>
      <c r="P177" s="90" t="s">
        <v>64</v>
      </c>
      <c r="Q177" s="232" t="s">
        <v>159</v>
      </c>
      <c r="R177" s="24"/>
      <c r="S177" s="100" t="s">
        <v>1147</v>
      </c>
      <c r="T177" s="101" t="s">
        <v>1148</v>
      </c>
      <c r="U177" s="102">
        <v>44225</v>
      </c>
      <c r="V177" s="101" t="s">
        <v>1149</v>
      </c>
      <c r="W177" s="103" t="s">
        <v>501</v>
      </c>
      <c r="X177" s="219">
        <v>35554816</v>
      </c>
      <c r="Y177" s="221">
        <v>0</v>
      </c>
      <c r="Z177" s="219">
        <v>35554816</v>
      </c>
      <c r="AA177" s="101" t="s">
        <v>1150</v>
      </c>
      <c r="AB177" s="103">
        <v>8421</v>
      </c>
      <c r="AC177" s="101" t="s">
        <v>495</v>
      </c>
      <c r="AD177" s="104">
        <v>44226</v>
      </c>
      <c r="AE177" s="104">
        <v>44550</v>
      </c>
      <c r="AF177" s="101" t="s">
        <v>623</v>
      </c>
      <c r="AG177" s="101" t="s">
        <v>113</v>
      </c>
    </row>
    <row r="178" spans="1:33" s="30" customFormat="1" ht="345.95" customHeight="1" x14ac:dyDescent="0.35">
      <c r="A178" s="145">
        <v>150</v>
      </c>
      <c r="B178" s="89" t="s">
        <v>197</v>
      </c>
      <c r="C178" s="98" t="s">
        <v>113</v>
      </c>
      <c r="D178" s="96">
        <v>80101706</v>
      </c>
      <c r="E178" s="97" t="s">
        <v>355</v>
      </c>
      <c r="F178" s="96" t="s">
        <v>59</v>
      </c>
      <c r="G178" s="90">
        <v>1</v>
      </c>
      <c r="H178" s="90" t="s">
        <v>86</v>
      </c>
      <c r="I178" s="93">
        <v>11</v>
      </c>
      <c r="J178" s="94" t="s">
        <v>87</v>
      </c>
      <c r="K178" s="90" t="s">
        <v>95</v>
      </c>
      <c r="L178" s="90" t="s">
        <v>158</v>
      </c>
      <c r="M178" s="207">
        <v>45551147</v>
      </c>
      <c r="N178" s="208">
        <v>45551147</v>
      </c>
      <c r="O178" s="90" t="s">
        <v>63</v>
      </c>
      <c r="P178" s="90" t="s">
        <v>64</v>
      </c>
      <c r="Q178" s="232" t="s">
        <v>159</v>
      </c>
      <c r="R178" s="24"/>
      <c r="S178" s="100" t="s">
        <v>1151</v>
      </c>
      <c r="T178" s="101" t="s">
        <v>1152</v>
      </c>
      <c r="U178" s="102">
        <v>44221</v>
      </c>
      <c r="V178" s="101" t="s">
        <v>1153</v>
      </c>
      <c r="W178" s="103" t="s">
        <v>501</v>
      </c>
      <c r="X178" s="219">
        <v>44997333</v>
      </c>
      <c r="Y178" s="221">
        <v>0</v>
      </c>
      <c r="Z178" s="219">
        <v>44997333</v>
      </c>
      <c r="AA178" s="101" t="s">
        <v>1079</v>
      </c>
      <c r="AB178" s="103">
        <v>9321</v>
      </c>
      <c r="AC178" s="101" t="s">
        <v>495</v>
      </c>
      <c r="AD178" s="104">
        <v>44222</v>
      </c>
      <c r="AE178" s="104">
        <v>44550</v>
      </c>
      <c r="AF178" s="101" t="s">
        <v>623</v>
      </c>
      <c r="AG178" s="101" t="s">
        <v>113</v>
      </c>
    </row>
    <row r="179" spans="1:33" s="30" customFormat="1" ht="363.6" customHeight="1" x14ac:dyDescent="0.35">
      <c r="A179" s="145">
        <v>151</v>
      </c>
      <c r="B179" s="89" t="s">
        <v>197</v>
      </c>
      <c r="C179" s="98" t="s">
        <v>113</v>
      </c>
      <c r="D179" s="96">
        <v>80101706</v>
      </c>
      <c r="E179" s="97" t="s">
        <v>356</v>
      </c>
      <c r="F179" s="96" t="s">
        <v>59</v>
      </c>
      <c r="G179" s="90">
        <v>1</v>
      </c>
      <c r="H179" s="90" t="s">
        <v>86</v>
      </c>
      <c r="I179" s="93">
        <v>11</v>
      </c>
      <c r="J179" s="94" t="s">
        <v>87</v>
      </c>
      <c r="K179" s="90" t="s">
        <v>95</v>
      </c>
      <c r="L179" s="90" t="s">
        <v>158</v>
      </c>
      <c r="M179" s="207">
        <v>67370146</v>
      </c>
      <c r="N179" s="208">
        <v>67370146</v>
      </c>
      <c r="O179" s="90" t="s">
        <v>63</v>
      </c>
      <c r="P179" s="90" t="s">
        <v>64</v>
      </c>
      <c r="Q179" s="232" t="s">
        <v>159</v>
      </c>
      <c r="R179" s="24"/>
      <c r="S179" s="100" t="s">
        <v>1154</v>
      </c>
      <c r="T179" s="101" t="s">
        <v>1155</v>
      </c>
      <c r="U179" s="102">
        <v>44218</v>
      </c>
      <c r="V179" s="101" t="s">
        <v>1156</v>
      </c>
      <c r="W179" s="103" t="s">
        <v>501</v>
      </c>
      <c r="X179" s="219">
        <v>66755824</v>
      </c>
      <c r="Y179" s="221">
        <v>0</v>
      </c>
      <c r="Z179" s="219">
        <v>66755824</v>
      </c>
      <c r="AA179" s="101" t="s">
        <v>1157</v>
      </c>
      <c r="AB179" s="103">
        <v>9421</v>
      </c>
      <c r="AC179" s="101" t="s">
        <v>495</v>
      </c>
      <c r="AD179" s="104">
        <v>44219</v>
      </c>
      <c r="AE179" s="104">
        <v>44550</v>
      </c>
      <c r="AF179" s="101" t="s">
        <v>623</v>
      </c>
      <c r="AG179" s="101" t="s">
        <v>113</v>
      </c>
    </row>
    <row r="180" spans="1:33" s="30" customFormat="1" ht="272.45" customHeight="1" x14ac:dyDescent="0.35">
      <c r="A180" s="145">
        <v>152</v>
      </c>
      <c r="B180" s="89" t="s">
        <v>197</v>
      </c>
      <c r="C180" s="98" t="s">
        <v>113</v>
      </c>
      <c r="D180" s="96">
        <v>80101706</v>
      </c>
      <c r="E180" s="97" t="s">
        <v>357</v>
      </c>
      <c r="F180" s="96" t="s">
        <v>59</v>
      </c>
      <c r="G180" s="90">
        <v>1</v>
      </c>
      <c r="H180" s="90" t="s">
        <v>86</v>
      </c>
      <c r="I180" s="93">
        <v>11</v>
      </c>
      <c r="J180" s="94" t="s">
        <v>87</v>
      </c>
      <c r="K180" s="90" t="s">
        <v>95</v>
      </c>
      <c r="L180" s="90" t="s">
        <v>158</v>
      </c>
      <c r="M180" s="207">
        <v>67370146</v>
      </c>
      <c r="N180" s="208">
        <v>67370146</v>
      </c>
      <c r="O180" s="90" t="s">
        <v>63</v>
      </c>
      <c r="P180" s="90" t="s">
        <v>64</v>
      </c>
      <c r="Q180" s="232" t="s">
        <v>159</v>
      </c>
      <c r="R180" s="24"/>
      <c r="S180" s="100" t="s">
        <v>1158</v>
      </c>
      <c r="T180" s="101" t="s">
        <v>1159</v>
      </c>
      <c r="U180" s="102">
        <v>44218</v>
      </c>
      <c r="V180" s="101" t="s">
        <v>1156</v>
      </c>
      <c r="W180" s="103" t="s">
        <v>501</v>
      </c>
      <c r="X180" s="219">
        <v>66755824</v>
      </c>
      <c r="Y180" s="221">
        <v>0</v>
      </c>
      <c r="Z180" s="219">
        <v>66755824</v>
      </c>
      <c r="AA180" s="101" t="s">
        <v>1157</v>
      </c>
      <c r="AB180" s="103">
        <v>9521</v>
      </c>
      <c r="AC180" s="101" t="s">
        <v>495</v>
      </c>
      <c r="AD180" s="104">
        <v>44219</v>
      </c>
      <c r="AE180" s="104">
        <v>44550</v>
      </c>
      <c r="AF180" s="101" t="s">
        <v>623</v>
      </c>
      <c r="AG180" s="101" t="s">
        <v>113</v>
      </c>
    </row>
    <row r="181" spans="1:33" s="30" customFormat="1" ht="272.45" customHeight="1" x14ac:dyDescent="0.35">
      <c r="A181" s="145">
        <v>153</v>
      </c>
      <c r="B181" s="89" t="s">
        <v>197</v>
      </c>
      <c r="C181" s="98" t="s">
        <v>113</v>
      </c>
      <c r="D181" s="96">
        <v>80101706</v>
      </c>
      <c r="E181" s="97" t="s">
        <v>358</v>
      </c>
      <c r="F181" s="96" t="s">
        <v>59</v>
      </c>
      <c r="G181" s="90">
        <v>1</v>
      </c>
      <c r="H181" s="90" t="s">
        <v>86</v>
      </c>
      <c r="I181" s="93">
        <v>11</v>
      </c>
      <c r="J181" s="94" t="s">
        <v>87</v>
      </c>
      <c r="K181" s="90" t="s">
        <v>95</v>
      </c>
      <c r="L181" s="90" t="s">
        <v>158</v>
      </c>
      <c r="M181" s="207">
        <v>67370146</v>
      </c>
      <c r="N181" s="208">
        <v>67370146</v>
      </c>
      <c r="O181" s="90" t="s">
        <v>63</v>
      </c>
      <c r="P181" s="90" t="s">
        <v>64</v>
      </c>
      <c r="Q181" s="232" t="s">
        <v>159</v>
      </c>
      <c r="R181" s="24"/>
      <c r="S181" s="100" t="s">
        <v>1160</v>
      </c>
      <c r="T181" s="101" t="s">
        <v>1161</v>
      </c>
      <c r="U181" s="102">
        <v>44218</v>
      </c>
      <c r="V181" s="101" t="s">
        <v>1156</v>
      </c>
      <c r="W181" s="103" t="s">
        <v>501</v>
      </c>
      <c r="X181" s="219">
        <v>66755824</v>
      </c>
      <c r="Y181" s="221">
        <v>0</v>
      </c>
      <c r="Z181" s="219">
        <v>66755824</v>
      </c>
      <c r="AA181" s="101" t="s">
        <v>1157</v>
      </c>
      <c r="AB181" s="103">
        <v>9621</v>
      </c>
      <c r="AC181" s="101" t="s">
        <v>495</v>
      </c>
      <c r="AD181" s="104">
        <v>44219</v>
      </c>
      <c r="AE181" s="104">
        <v>44550</v>
      </c>
      <c r="AF181" s="101" t="s">
        <v>623</v>
      </c>
      <c r="AG181" s="101" t="s">
        <v>113</v>
      </c>
    </row>
    <row r="182" spans="1:33" s="30" customFormat="1" ht="272.45" customHeight="1" x14ac:dyDescent="0.35">
      <c r="A182" s="145">
        <v>154</v>
      </c>
      <c r="B182" s="89" t="s">
        <v>197</v>
      </c>
      <c r="C182" s="98" t="s">
        <v>113</v>
      </c>
      <c r="D182" s="96">
        <v>80101706</v>
      </c>
      <c r="E182" s="97" t="s">
        <v>359</v>
      </c>
      <c r="F182" s="96" t="s">
        <v>59</v>
      </c>
      <c r="G182" s="90">
        <v>1</v>
      </c>
      <c r="H182" s="90" t="s">
        <v>86</v>
      </c>
      <c r="I182" s="93">
        <v>11</v>
      </c>
      <c r="J182" s="94" t="s">
        <v>87</v>
      </c>
      <c r="K182" s="90" t="s">
        <v>95</v>
      </c>
      <c r="L182" s="90" t="s">
        <v>158</v>
      </c>
      <c r="M182" s="207">
        <v>67370146</v>
      </c>
      <c r="N182" s="208">
        <v>67370146</v>
      </c>
      <c r="O182" s="90" t="s">
        <v>63</v>
      </c>
      <c r="P182" s="90" t="s">
        <v>64</v>
      </c>
      <c r="Q182" s="232" t="s">
        <v>159</v>
      </c>
      <c r="R182" s="24"/>
      <c r="S182" s="100" t="s">
        <v>1162</v>
      </c>
      <c r="T182" s="101" t="s">
        <v>1163</v>
      </c>
      <c r="U182" s="102">
        <v>44218</v>
      </c>
      <c r="V182" s="101" t="s">
        <v>1156</v>
      </c>
      <c r="W182" s="103" t="s">
        <v>501</v>
      </c>
      <c r="X182" s="219">
        <v>66755824</v>
      </c>
      <c r="Y182" s="221">
        <v>0</v>
      </c>
      <c r="Z182" s="219">
        <v>66755824</v>
      </c>
      <c r="AA182" s="101" t="s">
        <v>1157</v>
      </c>
      <c r="AB182" s="103">
        <v>9721</v>
      </c>
      <c r="AC182" s="101" t="s">
        <v>495</v>
      </c>
      <c r="AD182" s="104">
        <v>44219</v>
      </c>
      <c r="AE182" s="104">
        <v>44550</v>
      </c>
      <c r="AF182" s="101" t="s">
        <v>623</v>
      </c>
      <c r="AG182" s="101" t="s">
        <v>113</v>
      </c>
    </row>
    <row r="183" spans="1:33" s="30" customFormat="1" ht="272.45" customHeight="1" x14ac:dyDescent="0.35">
      <c r="A183" s="145">
        <v>155</v>
      </c>
      <c r="B183" s="89" t="s">
        <v>197</v>
      </c>
      <c r="C183" s="98" t="s">
        <v>113</v>
      </c>
      <c r="D183" s="96">
        <v>80101706</v>
      </c>
      <c r="E183" s="97" t="s">
        <v>360</v>
      </c>
      <c r="F183" s="96" t="s">
        <v>59</v>
      </c>
      <c r="G183" s="90">
        <v>1</v>
      </c>
      <c r="H183" s="90" t="s">
        <v>86</v>
      </c>
      <c r="I183" s="93">
        <v>11</v>
      </c>
      <c r="J183" s="94" t="s">
        <v>87</v>
      </c>
      <c r="K183" s="90" t="s">
        <v>95</v>
      </c>
      <c r="L183" s="90" t="s">
        <v>158</v>
      </c>
      <c r="M183" s="207">
        <v>67370146</v>
      </c>
      <c r="N183" s="208">
        <v>67370146</v>
      </c>
      <c r="O183" s="90" t="s">
        <v>63</v>
      </c>
      <c r="P183" s="90" t="s">
        <v>64</v>
      </c>
      <c r="Q183" s="232" t="s">
        <v>159</v>
      </c>
      <c r="R183" s="24"/>
      <c r="S183" s="100" t="s">
        <v>1164</v>
      </c>
      <c r="T183" s="101" t="s">
        <v>1165</v>
      </c>
      <c r="U183" s="102">
        <v>44217</v>
      </c>
      <c r="V183" s="101" t="s">
        <v>1166</v>
      </c>
      <c r="W183" s="103" t="s">
        <v>501</v>
      </c>
      <c r="X183" s="219">
        <v>67370146</v>
      </c>
      <c r="Y183" s="221">
        <v>0</v>
      </c>
      <c r="Z183" s="219">
        <v>67370146</v>
      </c>
      <c r="AA183" s="101" t="s">
        <v>1167</v>
      </c>
      <c r="AB183" s="103">
        <v>9821</v>
      </c>
      <c r="AC183" s="101" t="s">
        <v>1168</v>
      </c>
      <c r="AD183" s="104">
        <v>44223</v>
      </c>
      <c r="AE183" s="104">
        <v>44555</v>
      </c>
      <c r="AF183" s="101" t="s">
        <v>623</v>
      </c>
      <c r="AG183" s="101" t="s">
        <v>113</v>
      </c>
    </row>
    <row r="184" spans="1:33" s="30" customFormat="1" ht="193.5" customHeight="1" x14ac:dyDescent="0.35">
      <c r="A184" s="145">
        <v>156</v>
      </c>
      <c r="B184" s="89" t="s">
        <v>197</v>
      </c>
      <c r="C184" s="98" t="s">
        <v>113</v>
      </c>
      <c r="D184" s="96">
        <v>80101706</v>
      </c>
      <c r="E184" s="97" t="s">
        <v>361</v>
      </c>
      <c r="F184" s="96" t="s">
        <v>59</v>
      </c>
      <c r="G184" s="90">
        <v>1</v>
      </c>
      <c r="H184" s="90" t="s">
        <v>86</v>
      </c>
      <c r="I184" s="93">
        <v>11</v>
      </c>
      <c r="J184" s="94" t="s">
        <v>87</v>
      </c>
      <c r="K184" s="90" t="s">
        <v>95</v>
      </c>
      <c r="L184" s="90" t="s">
        <v>158</v>
      </c>
      <c r="M184" s="207">
        <v>67370146</v>
      </c>
      <c r="N184" s="208">
        <v>67370146</v>
      </c>
      <c r="O184" s="90" t="s">
        <v>63</v>
      </c>
      <c r="P184" s="90" t="s">
        <v>64</v>
      </c>
      <c r="Q184" s="232" t="s">
        <v>159</v>
      </c>
      <c r="R184" s="24"/>
      <c r="S184" s="100" t="s">
        <v>1169</v>
      </c>
      <c r="T184" s="101" t="s">
        <v>1170</v>
      </c>
      <c r="U184" s="102">
        <v>44217</v>
      </c>
      <c r="V184" s="101" t="s">
        <v>1166</v>
      </c>
      <c r="W184" s="103" t="s">
        <v>501</v>
      </c>
      <c r="X184" s="219">
        <v>67370146</v>
      </c>
      <c r="Y184" s="221">
        <v>0</v>
      </c>
      <c r="Z184" s="219">
        <v>67370146</v>
      </c>
      <c r="AA184" s="101" t="s">
        <v>1171</v>
      </c>
      <c r="AB184" s="103">
        <v>9921</v>
      </c>
      <c r="AC184" s="101" t="s">
        <v>1172</v>
      </c>
      <c r="AD184" s="104">
        <v>44223</v>
      </c>
      <c r="AE184" s="104">
        <v>44555</v>
      </c>
      <c r="AF184" s="101" t="s">
        <v>623</v>
      </c>
      <c r="AG184" s="101" t="s">
        <v>113</v>
      </c>
    </row>
    <row r="185" spans="1:33" s="30" customFormat="1" ht="165.95" customHeight="1" x14ac:dyDescent="0.35">
      <c r="A185" s="145">
        <v>157</v>
      </c>
      <c r="B185" s="89" t="s">
        <v>197</v>
      </c>
      <c r="C185" s="98" t="s">
        <v>113</v>
      </c>
      <c r="D185" s="96">
        <v>80101706</v>
      </c>
      <c r="E185" s="97" t="s">
        <v>362</v>
      </c>
      <c r="F185" s="96" t="s">
        <v>59</v>
      </c>
      <c r="G185" s="90">
        <v>1</v>
      </c>
      <c r="H185" s="90" t="s">
        <v>86</v>
      </c>
      <c r="I185" s="93">
        <v>11</v>
      </c>
      <c r="J185" s="94" t="s">
        <v>87</v>
      </c>
      <c r="K185" s="90" t="s">
        <v>95</v>
      </c>
      <c r="L185" s="90" t="s">
        <v>158</v>
      </c>
      <c r="M185" s="207">
        <v>67370146</v>
      </c>
      <c r="N185" s="208">
        <v>67370146</v>
      </c>
      <c r="O185" s="90" t="s">
        <v>63</v>
      </c>
      <c r="P185" s="90" t="s">
        <v>64</v>
      </c>
      <c r="Q185" s="232" t="s">
        <v>159</v>
      </c>
      <c r="R185" s="24"/>
      <c r="S185" s="100" t="s">
        <v>1173</v>
      </c>
      <c r="T185" s="101" t="s">
        <v>1174</v>
      </c>
      <c r="U185" s="102">
        <v>44217</v>
      </c>
      <c r="V185" s="101" t="s">
        <v>1166</v>
      </c>
      <c r="W185" s="103" t="s">
        <v>501</v>
      </c>
      <c r="X185" s="219">
        <v>67370146</v>
      </c>
      <c r="Y185" s="221">
        <v>0</v>
      </c>
      <c r="Z185" s="219">
        <v>67370146</v>
      </c>
      <c r="AA185" s="101" t="s">
        <v>1167</v>
      </c>
      <c r="AB185" s="103">
        <v>10021</v>
      </c>
      <c r="AC185" s="101" t="s">
        <v>1172</v>
      </c>
      <c r="AD185" s="104">
        <v>44223</v>
      </c>
      <c r="AE185" s="104">
        <v>44555</v>
      </c>
      <c r="AF185" s="101" t="s">
        <v>623</v>
      </c>
      <c r="AG185" s="101" t="s">
        <v>113</v>
      </c>
    </row>
    <row r="186" spans="1:33" s="30" customFormat="1" ht="165.95" customHeight="1" x14ac:dyDescent="0.35">
      <c r="A186" s="145">
        <v>158</v>
      </c>
      <c r="B186" s="89" t="s">
        <v>197</v>
      </c>
      <c r="C186" s="98" t="s">
        <v>113</v>
      </c>
      <c r="D186" s="96">
        <v>80101706</v>
      </c>
      <c r="E186" s="97" t="s">
        <v>363</v>
      </c>
      <c r="F186" s="96" t="s">
        <v>59</v>
      </c>
      <c r="G186" s="90">
        <v>1</v>
      </c>
      <c r="H186" s="90" t="s">
        <v>93</v>
      </c>
      <c r="I186" s="93">
        <v>10</v>
      </c>
      <c r="J186" s="94" t="s">
        <v>87</v>
      </c>
      <c r="K186" s="90" t="s">
        <v>95</v>
      </c>
      <c r="L186" s="90" t="s">
        <v>158</v>
      </c>
      <c r="M186" s="207">
        <v>67370146</v>
      </c>
      <c r="N186" s="208">
        <v>67370146</v>
      </c>
      <c r="O186" s="90" t="s">
        <v>63</v>
      </c>
      <c r="P186" s="90" t="s">
        <v>64</v>
      </c>
      <c r="Q186" s="232" t="s">
        <v>159</v>
      </c>
      <c r="R186" s="24"/>
      <c r="S186" s="100" t="s">
        <v>1293</v>
      </c>
      <c r="T186" s="101" t="s">
        <v>1294</v>
      </c>
      <c r="U186" s="102">
        <v>44251</v>
      </c>
      <c r="V186" s="101" t="s">
        <v>1295</v>
      </c>
      <c r="W186" s="103" t="s">
        <v>501</v>
      </c>
      <c r="X186" s="219">
        <v>67163712</v>
      </c>
      <c r="Y186" s="221">
        <v>-45232704</v>
      </c>
      <c r="Z186" s="219">
        <v>21931008</v>
      </c>
      <c r="AA186" s="101" t="s">
        <v>1296</v>
      </c>
      <c r="AB186" s="103">
        <v>10121</v>
      </c>
      <c r="AC186" s="101" t="s">
        <v>495</v>
      </c>
      <c r="AD186" s="104">
        <v>44252</v>
      </c>
      <c r="AE186" s="104">
        <v>44550</v>
      </c>
      <c r="AF186" s="101" t="s">
        <v>623</v>
      </c>
      <c r="AG186" s="101" t="s">
        <v>113</v>
      </c>
    </row>
    <row r="187" spans="1:33" s="30" customFormat="1" ht="141" customHeight="1" x14ac:dyDescent="0.35">
      <c r="A187" s="145">
        <v>159</v>
      </c>
      <c r="B187" s="89" t="s">
        <v>197</v>
      </c>
      <c r="C187" s="98" t="s">
        <v>113</v>
      </c>
      <c r="D187" s="96">
        <v>80101706</v>
      </c>
      <c r="E187" s="97" t="s">
        <v>364</v>
      </c>
      <c r="F187" s="96" t="s">
        <v>59</v>
      </c>
      <c r="G187" s="90">
        <v>1</v>
      </c>
      <c r="H187" s="90" t="s">
        <v>86</v>
      </c>
      <c r="I187" s="93">
        <v>11</v>
      </c>
      <c r="J187" s="94" t="s">
        <v>87</v>
      </c>
      <c r="K187" s="90" t="s">
        <v>95</v>
      </c>
      <c r="L187" s="90" t="s">
        <v>158</v>
      </c>
      <c r="M187" s="207">
        <v>67370146</v>
      </c>
      <c r="N187" s="208">
        <v>67370146</v>
      </c>
      <c r="O187" s="90" t="s">
        <v>63</v>
      </c>
      <c r="P187" s="90" t="s">
        <v>64</v>
      </c>
      <c r="Q187" s="232" t="s">
        <v>159</v>
      </c>
      <c r="R187" s="24"/>
      <c r="S187" s="100" t="s">
        <v>1175</v>
      </c>
      <c r="T187" s="101" t="s">
        <v>1176</v>
      </c>
      <c r="U187" s="102">
        <v>44217</v>
      </c>
      <c r="V187" s="101" t="s">
        <v>1166</v>
      </c>
      <c r="W187" s="103" t="s">
        <v>501</v>
      </c>
      <c r="X187" s="219">
        <v>67370146</v>
      </c>
      <c r="Y187" s="221">
        <v>0</v>
      </c>
      <c r="Z187" s="219">
        <v>67370146</v>
      </c>
      <c r="AA187" s="101" t="s">
        <v>1167</v>
      </c>
      <c r="AB187" s="103">
        <v>10221</v>
      </c>
      <c r="AC187" s="101" t="s">
        <v>1172</v>
      </c>
      <c r="AD187" s="104">
        <v>44223</v>
      </c>
      <c r="AE187" s="104">
        <v>44555</v>
      </c>
      <c r="AF187" s="101" t="s">
        <v>623</v>
      </c>
      <c r="AG187" s="101" t="s">
        <v>113</v>
      </c>
    </row>
    <row r="188" spans="1:33" s="30" customFormat="1" ht="141" customHeight="1" x14ac:dyDescent="0.35">
      <c r="A188" s="145">
        <v>160</v>
      </c>
      <c r="B188" s="89" t="s">
        <v>199</v>
      </c>
      <c r="C188" s="98" t="s">
        <v>200</v>
      </c>
      <c r="D188" s="96">
        <v>80101706</v>
      </c>
      <c r="E188" s="97" t="s">
        <v>365</v>
      </c>
      <c r="F188" s="96" t="s">
        <v>59</v>
      </c>
      <c r="G188" s="90">
        <v>1</v>
      </c>
      <c r="H188" s="90" t="s">
        <v>86</v>
      </c>
      <c r="I188" s="93">
        <v>11.4</v>
      </c>
      <c r="J188" s="94" t="s">
        <v>87</v>
      </c>
      <c r="K188" s="90" t="s">
        <v>95</v>
      </c>
      <c r="L188" s="90" t="s">
        <v>174</v>
      </c>
      <c r="M188" s="207">
        <v>30274552</v>
      </c>
      <c r="N188" s="208">
        <v>30274552</v>
      </c>
      <c r="O188" s="90" t="s">
        <v>63</v>
      </c>
      <c r="P188" s="90" t="s">
        <v>64</v>
      </c>
      <c r="Q188" s="232" t="s">
        <v>201</v>
      </c>
      <c r="R188" s="24"/>
      <c r="S188" s="100" t="s">
        <v>702</v>
      </c>
      <c r="T188" s="101" t="s">
        <v>703</v>
      </c>
      <c r="U188" s="102">
        <v>44203</v>
      </c>
      <c r="V188" s="101" t="s">
        <v>704</v>
      </c>
      <c r="W188" s="103" t="s">
        <v>501</v>
      </c>
      <c r="X188" s="219">
        <v>30274552</v>
      </c>
      <c r="Y188" s="221">
        <v>0</v>
      </c>
      <c r="Z188" s="219">
        <v>30274552</v>
      </c>
      <c r="AA188" s="101" t="s">
        <v>705</v>
      </c>
      <c r="AB188" s="103">
        <v>7221</v>
      </c>
      <c r="AC188" s="101" t="s">
        <v>495</v>
      </c>
      <c r="AD188" s="104">
        <v>44204</v>
      </c>
      <c r="AE188" s="104">
        <v>44550</v>
      </c>
      <c r="AF188" s="101" t="s">
        <v>706</v>
      </c>
      <c r="AG188" s="101" t="s">
        <v>707</v>
      </c>
    </row>
    <row r="189" spans="1:33" s="55" customFormat="1" ht="171.6" customHeight="1" x14ac:dyDescent="0.35">
      <c r="A189" s="145">
        <v>161</v>
      </c>
      <c r="B189" s="89" t="s">
        <v>199</v>
      </c>
      <c r="C189" s="98" t="s">
        <v>200</v>
      </c>
      <c r="D189" s="96">
        <v>80101706</v>
      </c>
      <c r="E189" s="97" t="s">
        <v>366</v>
      </c>
      <c r="F189" s="96" t="s">
        <v>59</v>
      </c>
      <c r="G189" s="90">
        <v>1</v>
      </c>
      <c r="H189" s="90" t="s">
        <v>86</v>
      </c>
      <c r="I189" s="93">
        <v>11.4</v>
      </c>
      <c r="J189" s="94" t="s">
        <v>87</v>
      </c>
      <c r="K189" s="90" t="s">
        <v>95</v>
      </c>
      <c r="L189" s="90" t="s">
        <v>174</v>
      </c>
      <c r="M189" s="207">
        <v>30274552</v>
      </c>
      <c r="N189" s="208">
        <v>30274552</v>
      </c>
      <c r="O189" s="90" t="s">
        <v>63</v>
      </c>
      <c r="P189" s="90" t="s">
        <v>64</v>
      </c>
      <c r="Q189" s="232" t="s">
        <v>201</v>
      </c>
      <c r="R189" s="26"/>
      <c r="S189" s="100" t="s">
        <v>708</v>
      </c>
      <c r="T189" s="101" t="s">
        <v>709</v>
      </c>
      <c r="U189" s="102">
        <v>44204</v>
      </c>
      <c r="V189" s="101" t="s">
        <v>710</v>
      </c>
      <c r="W189" s="103" t="s">
        <v>501</v>
      </c>
      <c r="X189" s="219">
        <v>30274552</v>
      </c>
      <c r="Y189" s="221">
        <v>0</v>
      </c>
      <c r="Z189" s="219">
        <v>30274552</v>
      </c>
      <c r="AA189" s="101" t="s">
        <v>711</v>
      </c>
      <c r="AB189" s="103">
        <v>7321</v>
      </c>
      <c r="AC189" s="101" t="s">
        <v>495</v>
      </c>
      <c r="AD189" s="104">
        <v>44205</v>
      </c>
      <c r="AE189" s="104">
        <v>44550</v>
      </c>
      <c r="AF189" s="101" t="s">
        <v>706</v>
      </c>
      <c r="AG189" s="101" t="s">
        <v>707</v>
      </c>
    </row>
    <row r="190" spans="1:33" s="55" customFormat="1" ht="171.6" customHeight="1" x14ac:dyDescent="0.35">
      <c r="A190" s="145">
        <v>162</v>
      </c>
      <c r="B190" s="89" t="s">
        <v>199</v>
      </c>
      <c r="C190" s="98" t="s">
        <v>200</v>
      </c>
      <c r="D190" s="96">
        <v>80101706</v>
      </c>
      <c r="E190" s="97" t="s">
        <v>367</v>
      </c>
      <c r="F190" s="96" t="s">
        <v>59</v>
      </c>
      <c r="G190" s="90">
        <v>1</v>
      </c>
      <c r="H190" s="90" t="s">
        <v>86</v>
      </c>
      <c r="I190" s="93">
        <v>11.4</v>
      </c>
      <c r="J190" s="94" t="s">
        <v>87</v>
      </c>
      <c r="K190" s="90" t="s">
        <v>95</v>
      </c>
      <c r="L190" s="90" t="s">
        <v>174</v>
      </c>
      <c r="M190" s="207">
        <v>30274552</v>
      </c>
      <c r="N190" s="208">
        <v>30274552</v>
      </c>
      <c r="O190" s="90" t="s">
        <v>63</v>
      </c>
      <c r="P190" s="90" t="s">
        <v>64</v>
      </c>
      <c r="Q190" s="232" t="s">
        <v>201</v>
      </c>
      <c r="R190" s="26"/>
      <c r="S190" s="100" t="s">
        <v>712</v>
      </c>
      <c r="T190" s="101" t="s">
        <v>713</v>
      </c>
      <c r="U190" s="102">
        <v>44215</v>
      </c>
      <c r="V190" s="101" t="s">
        <v>714</v>
      </c>
      <c r="W190" s="103" t="s">
        <v>501</v>
      </c>
      <c r="X190" s="219">
        <v>29215384</v>
      </c>
      <c r="Y190" s="221">
        <v>0</v>
      </c>
      <c r="Z190" s="219">
        <v>29215384</v>
      </c>
      <c r="AA190" s="101" t="s">
        <v>715</v>
      </c>
      <c r="AB190" s="103">
        <v>7421</v>
      </c>
      <c r="AC190" s="101" t="s">
        <v>495</v>
      </c>
      <c r="AD190" s="104">
        <v>44216</v>
      </c>
      <c r="AE190" s="104">
        <v>44550</v>
      </c>
      <c r="AF190" s="101" t="s">
        <v>706</v>
      </c>
      <c r="AG190" s="101" t="s">
        <v>707</v>
      </c>
    </row>
    <row r="191" spans="1:33" s="30" customFormat="1" ht="171.6" customHeight="1" x14ac:dyDescent="0.35">
      <c r="A191" s="145">
        <v>163</v>
      </c>
      <c r="B191" s="89" t="s">
        <v>199</v>
      </c>
      <c r="C191" s="98" t="s">
        <v>200</v>
      </c>
      <c r="D191" s="96">
        <v>80101706</v>
      </c>
      <c r="E191" s="97" t="s">
        <v>368</v>
      </c>
      <c r="F191" s="96" t="s">
        <v>59</v>
      </c>
      <c r="G191" s="90">
        <v>1</v>
      </c>
      <c r="H191" s="90" t="s">
        <v>86</v>
      </c>
      <c r="I191" s="93">
        <v>11.2</v>
      </c>
      <c r="J191" s="94" t="s">
        <v>87</v>
      </c>
      <c r="K191" s="90" t="s">
        <v>95</v>
      </c>
      <c r="L191" s="90" t="s">
        <v>174</v>
      </c>
      <c r="M191" s="207">
        <v>72549764</v>
      </c>
      <c r="N191" s="208">
        <v>72549764</v>
      </c>
      <c r="O191" s="90" t="s">
        <v>63</v>
      </c>
      <c r="P191" s="90" t="s">
        <v>64</v>
      </c>
      <c r="Q191" s="232" t="s">
        <v>201</v>
      </c>
      <c r="R191" s="24"/>
      <c r="S191" s="100" t="s">
        <v>716</v>
      </c>
      <c r="T191" s="101" t="s">
        <v>717</v>
      </c>
      <c r="U191" s="102">
        <v>44211</v>
      </c>
      <c r="V191" s="101" t="s">
        <v>718</v>
      </c>
      <c r="W191" s="103" t="s">
        <v>501</v>
      </c>
      <c r="X191" s="219">
        <v>72119202</v>
      </c>
      <c r="Y191" s="221">
        <v>0</v>
      </c>
      <c r="Z191" s="219">
        <v>72119202</v>
      </c>
      <c r="AA191" s="101" t="s">
        <v>719</v>
      </c>
      <c r="AB191" s="103">
        <v>14721</v>
      </c>
      <c r="AC191" s="101" t="s">
        <v>495</v>
      </c>
      <c r="AD191" s="104">
        <v>44212</v>
      </c>
      <c r="AE191" s="104">
        <v>44550</v>
      </c>
      <c r="AF191" s="101" t="s">
        <v>706</v>
      </c>
      <c r="AG191" s="101" t="s">
        <v>707</v>
      </c>
    </row>
    <row r="192" spans="1:33" ht="302.45" customHeight="1" x14ac:dyDescent="0.35">
      <c r="A192" s="145">
        <v>164</v>
      </c>
      <c r="B192" s="89" t="s">
        <v>199</v>
      </c>
      <c r="C192" s="98" t="s">
        <v>200</v>
      </c>
      <c r="D192" s="96">
        <v>80101706</v>
      </c>
      <c r="E192" s="97" t="s">
        <v>369</v>
      </c>
      <c r="F192" s="96" t="s">
        <v>59</v>
      </c>
      <c r="G192" s="90">
        <v>1</v>
      </c>
      <c r="H192" s="90" t="s">
        <v>86</v>
      </c>
      <c r="I192" s="93">
        <v>11.2</v>
      </c>
      <c r="J192" s="94" t="s">
        <v>87</v>
      </c>
      <c r="K192" s="90" t="s">
        <v>95</v>
      </c>
      <c r="L192" s="90" t="s">
        <v>174</v>
      </c>
      <c r="M192" s="207">
        <v>37811400</v>
      </c>
      <c r="N192" s="208">
        <v>37811400</v>
      </c>
      <c r="O192" s="90" t="s">
        <v>63</v>
      </c>
      <c r="P192" s="90" t="s">
        <v>64</v>
      </c>
      <c r="Q192" s="232" t="s">
        <v>201</v>
      </c>
      <c r="S192" s="100" t="s">
        <v>720</v>
      </c>
      <c r="T192" s="101" t="s">
        <v>721</v>
      </c>
      <c r="U192" s="102">
        <v>44211</v>
      </c>
      <c r="V192" s="101" t="s">
        <v>722</v>
      </c>
      <c r="W192" s="103" t="s">
        <v>501</v>
      </c>
      <c r="X192" s="219">
        <v>37587000</v>
      </c>
      <c r="Y192" s="221">
        <v>-112200</v>
      </c>
      <c r="Z192" s="219">
        <v>37474800</v>
      </c>
      <c r="AA192" s="101" t="s">
        <v>723</v>
      </c>
      <c r="AB192" s="103">
        <v>14821</v>
      </c>
      <c r="AC192" s="101" t="s">
        <v>495</v>
      </c>
      <c r="AD192" s="104">
        <v>44214</v>
      </c>
      <c r="AE192" s="104">
        <v>44550</v>
      </c>
      <c r="AF192" s="101" t="s">
        <v>706</v>
      </c>
      <c r="AG192" s="101" t="s">
        <v>707</v>
      </c>
    </row>
    <row r="193" spans="1:34" ht="294.39999999999998" customHeight="1" x14ac:dyDescent="0.35">
      <c r="A193" s="145">
        <v>165</v>
      </c>
      <c r="B193" s="241" t="s">
        <v>199</v>
      </c>
      <c r="C193" s="246" t="s">
        <v>200</v>
      </c>
      <c r="D193" s="247">
        <v>80101706</v>
      </c>
      <c r="E193" s="248" t="s">
        <v>370</v>
      </c>
      <c r="F193" s="247" t="s">
        <v>59</v>
      </c>
      <c r="G193" s="242">
        <v>1</v>
      </c>
      <c r="H193" s="242" t="s">
        <v>86</v>
      </c>
      <c r="I193" s="243">
        <v>11.5</v>
      </c>
      <c r="J193" s="249" t="s">
        <v>87</v>
      </c>
      <c r="K193" s="242" t="s">
        <v>95</v>
      </c>
      <c r="L193" s="242" t="s">
        <v>174</v>
      </c>
      <c r="M193" s="244"/>
      <c r="N193" s="245"/>
      <c r="O193" s="242" t="s">
        <v>63</v>
      </c>
      <c r="P193" s="242" t="s">
        <v>64</v>
      </c>
      <c r="Q193" s="285" t="s">
        <v>201</v>
      </c>
      <c r="S193" s="115" t="s">
        <v>724</v>
      </c>
      <c r="T193" s="116" t="s">
        <v>725</v>
      </c>
      <c r="U193" s="102">
        <v>44202</v>
      </c>
      <c r="V193" s="101" t="s">
        <v>726</v>
      </c>
      <c r="W193" s="103" t="s">
        <v>493</v>
      </c>
      <c r="X193" s="250">
        <v>22468484</v>
      </c>
      <c r="Y193" s="252">
        <v>-22468484</v>
      </c>
      <c r="Z193" s="250"/>
      <c r="AA193" s="116" t="s">
        <v>727</v>
      </c>
      <c r="AB193" s="117">
        <v>2721</v>
      </c>
      <c r="AC193" s="116" t="s">
        <v>495</v>
      </c>
      <c r="AD193" s="118">
        <v>44203</v>
      </c>
      <c r="AE193" s="118">
        <v>44550</v>
      </c>
      <c r="AF193" s="116" t="s">
        <v>706</v>
      </c>
      <c r="AG193" s="116" t="s">
        <v>707</v>
      </c>
    </row>
    <row r="194" spans="1:34" s="30" customFormat="1" ht="157.35" customHeight="1" x14ac:dyDescent="0.35">
      <c r="A194" s="145">
        <v>166</v>
      </c>
      <c r="B194" s="89" t="s">
        <v>199</v>
      </c>
      <c r="C194" s="98" t="s">
        <v>200</v>
      </c>
      <c r="D194" s="96">
        <v>80101706</v>
      </c>
      <c r="E194" s="97" t="s">
        <v>371</v>
      </c>
      <c r="F194" s="96" t="s">
        <v>59</v>
      </c>
      <c r="G194" s="90">
        <v>1</v>
      </c>
      <c r="H194" s="90" t="s">
        <v>86</v>
      </c>
      <c r="I194" s="93">
        <v>11.5</v>
      </c>
      <c r="J194" s="94" t="s">
        <v>87</v>
      </c>
      <c r="K194" s="90" t="s">
        <v>95</v>
      </c>
      <c r="L194" s="90" t="s">
        <v>174</v>
      </c>
      <c r="M194" s="207">
        <v>113085817</v>
      </c>
      <c r="N194" s="208">
        <v>113085817</v>
      </c>
      <c r="O194" s="90" t="s">
        <v>63</v>
      </c>
      <c r="P194" s="90" t="s">
        <v>64</v>
      </c>
      <c r="Q194" s="232" t="s">
        <v>201</v>
      </c>
      <c r="R194" s="24"/>
      <c r="S194" s="100" t="s">
        <v>728</v>
      </c>
      <c r="T194" s="101" t="s">
        <v>729</v>
      </c>
      <c r="U194" s="102">
        <v>44202</v>
      </c>
      <c r="V194" s="101" t="s">
        <v>730</v>
      </c>
      <c r="W194" s="103" t="s">
        <v>501</v>
      </c>
      <c r="X194" s="219">
        <v>113085815</v>
      </c>
      <c r="Y194" s="221">
        <v>0</v>
      </c>
      <c r="Z194" s="219">
        <v>113085815</v>
      </c>
      <c r="AA194" s="101" t="s">
        <v>731</v>
      </c>
      <c r="AB194" s="103">
        <v>2821</v>
      </c>
      <c r="AC194" s="101" t="s">
        <v>495</v>
      </c>
      <c r="AD194" s="104">
        <v>44203</v>
      </c>
      <c r="AE194" s="104">
        <v>44550</v>
      </c>
      <c r="AF194" s="101" t="s">
        <v>706</v>
      </c>
      <c r="AG194" s="101" t="s">
        <v>707</v>
      </c>
    </row>
    <row r="195" spans="1:34" s="30" customFormat="1" ht="157.35" customHeight="1" x14ac:dyDescent="0.35">
      <c r="A195" s="145">
        <v>167</v>
      </c>
      <c r="B195" s="89" t="s">
        <v>199</v>
      </c>
      <c r="C195" s="98" t="s">
        <v>200</v>
      </c>
      <c r="D195" s="96">
        <v>80101706</v>
      </c>
      <c r="E195" s="97" t="s">
        <v>372</v>
      </c>
      <c r="F195" s="96" t="s">
        <v>59</v>
      </c>
      <c r="G195" s="90">
        <v>1</v>
      </c>
      <c r="H195" s="90" t="s">
        <v>86</v>
      </c>
      <c r="I195" s="93">
        <v>11.3</v>
      </c>
      <c r="J195" s="94" t="s">
        <v>87</v>
      </c>
      <c r="K195" s="90" t="s">
        <v>95</v>
      </c>
      <c r="L195" s="90" t="s">
        <v>174</v>
      </c>
      <c r="M195" s="207">
        <v>72765046</v>
      </c>
      <c r="N195" s="208">
        <v>72765046</v>
      </c>
      <c r="O195" s="90" t="s">
        <v>63</v>
      </c>
      <c r="P195" s="90" t="s">
        <v>64</v>
      </c>
      <c r="Q195" s="232" t="s">
        <v>201</v>
      </c>
      <c r="R195" s="24"/>
      <c r="S195" s="100" t="s">
        <v>732</v>
      </c>
      <c r="T195" s="101" t="s">
        <v>733</v>
      </c>
      <c r="U195" s="102">
        <v>44210</v>
      </c>
      <c r="V195" s="101" t="s">
        <v>734</v>
      </c>
      <c r="W195" s="103" t="s">
        <v>501</v>
      </c>
      <c r="X195" s="219">
        <v>72549764</v>
      </c>
      <c r="Y195" s="221">
        <v>0</v>
      </c>
      <c r="Z195" s="219">
        <v>72549764</v>
      </c>
      <c r="AA195" s="101" t="s">
        <v>735</v>
      </c>
      <c r="AB195" s="103">
        <v>13321</v>
      </c>
      <c r="AC195" s="101" t="s">
        <v>495</v>
      </c>
      <c r="AD195" s="104">
        <v>44211</v>
      </c>
      <c r="AE195" s="104">
        <v>44550</v>
      </c>
      <c r="AF195" s="101" t="s">
        <v>706</v>
      </c>
      <c r="AG195" s="101" t="s">
        <v>707</v>
      </c>
    </row>
    <row r="196" spans="1:34" s="30" customFormat="1" ht="157.35" customHeight="1" x14ac:dyDescent="0.35">
      <c r="A196" s="145">
        <v>168</v>
      </c>
      <c r="B196" s="89" t="s">
        <v>199</v>
      </c>
      <c r="C196" s="98" t="s">
        <v>200</v>
      </c>
      <c r="D196" s="96">
        <v>80101706</v>
      </c>
      <c r="E196" s="97" t="s">
        <v>373</v>
      </c>
      <c r="F196" s="96" t="s">
        <v>59</v>
      </c>
      <c r="G196" s="90">
        <v>1</v>
      </c>
      <c r="H196" s="90" t="s">
        <v>86</v>
      </c>
      <c r="I196" s="93">
        <v>11.5</v>
      </c>
      <c r="J196" s="94" t="s">
        <v>87</v>
      </c>
      <c r="K196" s="90" t="s">
        <v>95</v>
      </c>
      <c r="L196" s="90" t="s">
        <v>174</v>
      </c>
      <c r="M196" s="207">
        <v>59488195</v>
      </c>
      <c r="N196" s="208">
        <v>59488195</v>
      </c>
      <c r="O196" s="90" t="s">
        <v>63</v>
      </c>
      <c r="P196" s="90" t="s">
        <v>64</v>
      </c>
      <c r="Q196" s="232" t="s">
        <v>201</v>
      </c>
      <c r="R196" s="24"/>
      <c r="S196" s="100" t="s">
        <v>736</v>
      </c>
      <c r="T196" s="101" t="s">
        <v>737</v>
      </c>
      <c r="U196" s="102">
        <v>44204</v>
      </c>
      <c r="V196" s="101" t="s">
        <v>738</v>
      </c>
      <c r="W196" s="103" t="s">
        <v>501</v>
      </c>
      <c r="X196" s="219">
        <v>59315264</v>
      </c>
      <c r="Y196" s="221">
        <v>0</v>
      </c>
      <c r="Z196" s="219">
        <v>59315264</v>
      </c>
      <c r="AA196" s="101" t="s">
        <v>739</v>
      </c>
      <c r="AB196" s="103">
        <v>2921</v>
      </c>
      <c r="AC196" s="101" t="s">
        <v>495</v>
      </c>
      <c r="AD196" s="104">
        <v>44204</v>
      </c>
      <c r="AE196" s="104">
        <v>44550</v>
      </c>
      <c r="AF196" s="101" t="s">
        <v>706</v>
      </c>
      <c r="AG196" s="101" t="s">
        <v>707</v>
      </c>
    </row>
    <row r="197" spans="1:34" s="30" customFormat="1" ht="157.35" customHeight="1" x14ac:dyDescent="0.35">
      <c r="A197" s="145">
        <v>169</v>
      </c>
      <c r="B197" s="89" t="s">
        <v>199</v>
      </c>
      <c r="C197" s="98" t="s">
        <v>200</v>
      </c>
      <c r="D197" s="96">
        <v>80101706</v>
      </c>
      <c r="E197" s="97" t="s">
        <v>374</v>
      </c>
      <c r="F197" s="96" t="s">
        <v>59</v>
      </c>
      <c r="G197" s="90">
        <v>1</v>
      </c>
      <c r="H197" s="90" t="s">
        <v>86</v>
      </c>
      <c r="I197" s="93">
        <v>11.3</v>
      </c>
      <c r="J197" s="94" t="s">
        <v>87</v>
      </c>
      <c r="K197" s="90" t="s">
        <v>95</v>
      </c>
      <c r="L197" s="90" t="s">
        <v>174</v>
      </c>
      <c r="M197" s="207">
        <v>72765046</v>
      </c>
      <c r="N197" s="208">
        <v>72765046</v>
      </c>
      <c r="O197" s="90" t="s">
        <v>63</v>
      </c>
      <c r="P197" s="90" t="s">
        <v>64</v>
      </c>
      <c r="Q197" s="232" t="s">
        <v>201</v>
      </c>
      <c r="R197" s="24"/>
      <c r="S197" s="100" t="s">
        <v>740</v>
      </c>
      <c r="T197" s="101" t="s">
        <v>741</v>
      </c>
      <c r="U197" s="102">
        <v>44210</v>
      </c>
      <c r="V197" s="101" t="s">
        <v>742</v>
      </c>
      <c r="W197" s="103" t="s">
        <v>501</v>
      </c>
      <c r="X197" s="219">
        <v>72549764</v>
      </c>
      <c r="Y197" s="221">
        <v>0</v>
      </c>
      <c r="Z197" s="219">
        <v>72549764</v>
      </c>
      <c r="AA197" s="101" t="s">
        <v>743</v>
      </c>
      <c r="AB197" s="103">
        <v>14121</v>
      </c>
      <c r="AC197" s="101" t="s">
        <v>495</v>
      </c>
      <c r="AD197" s="104">
        <v>44211</v>
      </c>
      <c r="AE197" s="104">
        <v>44550</v>
      </c>
      <c r="AF197" s="101" t="s">
        <v>706</v>
      </c>
      <c r="AG197" s="101" t="s">
        <v>707</v>
      </c>
    </row>
    <row r="198" spans="1:34" s="30" customFormat="1" ht="157.35" customHeight="1" x14ac:dyDescent="0.35">
      <c r="A198" s="145">
        <v>170</v>
      </c>
      <c r="B198" s="89" t="s">
        <v>199</v>
      </c>
      <c r="C198" s="98" t="s">
        <v>200</v>
      </c>
      <c r="D198" s="96">
        <v>80101706</v>
      </c>
      <c r="E198" s="97" t="s">
        <v>375</v>
      </c>
      <c r="F198" s="96" t="s">
        <v>59</v>
      </c>
      <c r="G198" s="90">
        <v>1</v>
      </c>
      <c r="H198" s="90" t="s">
        <v>86</v>
      </c>
      <c r="I198" s="93">
        <v>11.3</v>
      </c>
      <c r="J198" s="94" t="s">
        <v>87</v>
      </c>
      <c r="K198" s="90" t="s">
        <v>95</v>
      </c>
      <c r="L198" s="90" t="s">
        <v>174</v>
      </c>
      <c r="M198" s="207">
        <v>59069799</v>
      </c>
      <c r="N198" s="208">
        <v>59069799</v>
      </c>
      <c r="O198" s="90" t="s">
        <v>63</v>
      </c>
      <c r="P198" s="90" t="s">
        <v>64</v>
      </c>
      <c r="Q198" s="232" t="s">
        <v>201</v>
      </c>
      <c r="R198" s="24"/>
      <c r="S198" s="100" t="s">
        <v>1177</v>
      </c>
      <c r="T198" s="101" t="s">
        <v>1178</v>
      </c>
      <c r="U198" s="102">
        <v>44232</v>
      </c>
      <c r="V198" s="101" t="s">
        <v>1179</v>
      </c>
      <c r="W198" s="103" t="s">
        <v>501</v>
      </c>
      <c r="X198" s="219">
        <v>54351210</v>
      </c>
      <c r="Y198" s="221">
        <v>0</v>
      </c>
      <c r="Z198" s="219">
        <v>54351210</v>
      </c>
      <c r="AA198" s="101" t="s">
        <v>1180</v>
      </c>
      <c r="AB198" s="103">
        <v>14021</v>
      </c>
      <c r="AC198" s="101" t="s">
        <v>495</v>
      </c>
      <c r="AD198" s="104">
        <v>44235</v>
      </c>
      <c r="AE198" s="104">
        <v>44550</v>
      </c>
      <c r="AF198" s="101" t="s">
        <v>706</v>
      </c>
      <c r="AG198" s="101" t="s">
        <v>707</v>
      </c>
    </row>
    <row r="199" spans="1:34" s="30" customFormat="1" ht="157.35" customHeight="1" x14ac:dyDescent="0.35">
      <c r="A199" s="145">
        <v>171</v>
      </c>
      <c r="B199" s="89" t="s">
        <v>199</v>
      </c>
      <c r="C199" s="98" t="s">
        <v>200</v>
      </c>
      <c r="D199" s="96">
        <v>80101706</v>
      </c>
      <c r="E199" s="97" t="s">
        <v>376</v>
      </c>
      <c r="F199" s="96" t="s">
        <v>59</v>
      </c>
      <c r="G199" s="90">
        <v>1</v>
      </c>
      <c r="H199" s="90" t="s">
        <v>86</v>
      </c>
      <c r="I199" s="93">
        <v>11.2</v>
      </c>
      <c r="J199" s="94" t="s">
        <v>87</v>
      </c>
      <c r="K199" s="90" t="s">
        <v>95</v>
      </c>
      <c r="L199" s="90" t="s">
        <v>174</v>
      </c>
      <c r="M199" s="207">
        <v>22011276</v>
      </c>
      <c r="N199" s="208">
        <v>22011276</v>
      </c>
      <c r="O199" s="90" t="s">
        <v>63</v>
      </c>
      <c r="P199" s="90" t="s">
        <v>64</v>
      </c>
      <c r="Q199" s="232" t="s">
        <v>201</v>
      </c>
      <c r="R199" s="24"/>
      <c r="S199" s="100" t="s">
        <v>744</v>
      </c>
      <c r="T199" s="101" t="s">
        <v>745</v>
      </c>
      <c r="U199" s="102">
        <v>44210</v>
      </c>
      <c r="V199" s="101" t="s">
        <v>746</v>
      </c>
      <c r="W199" s="103" t="s">
        <v>493</v>
      </c>
      <c r="X199" s="219">
        <v>21945963</v>
      </c>
      <c r="Y199" s="221">
        <v>0</v>
      </c>
      <c r="Z199" s="219">
        <v>21945963</v>
      </c>
      <c r="AA199" s="101" t="s">
        <v>747</v>
      </c>
      <c r="AB199" s="103">
        <v>14921</v>
      </c>
      <c r="AC199" s="101" t="s">
        <v>495</v>
      </c>
      <c r="AD199" s="104">
        <v>44211</v>
      </c>
      <c r="AE199" s="104">
        <v>44550</v>
      </c>
      <c r="AF199" s="101" t="s">
        <v>706</v>
      </c>
      <c r="AG199" s="101" t="s">
        <v>707</v>
      </c>
    </row>
    <row r="200" spans="1:34" s="30" customFormat="1" ht="157.35" customHeight="1" x14ac:dyDescent="0.35">
      <c r="A200" s="145">
        <v>172</v>
      </c>
      <c r="B200" s="89" t="s">
        <v>199</v>
      </c>
      <c r="C200" s="98" t="s">
        <v>200</v>
      </c>
      <c r="D200" s="96">
        <v>80101706</v>
      </c>
      <c r="E200" s="97" t="s">
        <v>377</v>
      </c>
      <c r="F200" s="96" t="s">
        <v>59</v>
      </c>
      <c r="G200" s="90">
        <v>1</v>
      </c>
      <c r="H200" s="90" t="s">
        <v>86</v>
      </c>
      <c r="I200" s="93">
        <v>11.2</v>
      </c>
      <c r="J200" s="94" t="s">
        <v>87</v>
      </c>
      <c r="K200" s="90" t="s">
        <v>95</v>
      </c>
      <c r="L200" s="90" t="s">
        <v>174</v>
      </c>
      <c r="M200" s="207">
        <v>21579683</v>
      </c>
      <c r="N200" s="208">
        <v>21579683</v>
      </c>
      <c r="O200" s="90" t="s">
        <v>63</v>
      </c>
      <c r="P200" s="90" t="s">
        <v>64</v>
      </c>
      <c r="Q200" s="232" t="s">
        <v>201</v>
      </c>
      <c r="R200" s="24"/>
      <c r="S200" s="100" t="s">
        <v>748</v>
      </c>
      <c r="T200" s="101" t="s">
        <v>749</v>
      </c>
      <c r="U200" s="102">
        <v>44211</v>
      </c>
      <c r="V200" s="101" t="s">
        <v>746</v>
      </c>
      <c r="W200" s="103" t="s">
        <v>493</v>
      </c>
      <c r="X200" s="219">
        <v>21554071</v>
      </c>
      <c r="Y200" s="221">
        <v>0</v>
      </c>
      <c r="Z200" s="219">
        <v>21554071</v>
      </c>
      <c r="AA200" s="101" t="s">
        <v>750</v>
      </c>
      <c r="AB200" s="103">
        <v>15021</v>
      </c>
      <c r="AC200" s="101" t="s">
        <v>751</v>
      </c>
      <c r="AD200" s="104">
        <v>44212</v>
      </c>
      <c r="AE200" s="104">
        <v>44545</v>
      </c>
      <c r="AF200" s="101" t="s">
        <v>706</v>
      </c>
      <c r="AG200" s="101" t="s">
        <v>707</v>
      </c>
    </row>
    <row r="201" spans="1:34" s="30" customFormat="1" ht="157.35" customHeight="1" x14ac:dyDescent="0.35">
      <c r="A201" s="145">
        <v>173</v>
      </c>
      <c r="B201" s="89" t="s">
        <v>176</v>
      </c>
      <c r="C201" s="98" t="s">
        <v>202</v>
      </c>
      <c r="D201" s="96">
        <v>80101706</v>
      </c>
      <c r="E201" s="97" t="s">
        <v>378</v>
      </c>
      <c r="F201" s="96" t="s">
        <v>59</v>
      </c>
      <c r="G201" s="90">
        <v>1</v>
      </c>
      <c r="H201" s="90" t="s">
        <v>86</v>
      </c>
      <c r="I201" s="93">
        <v>11.2</v>
      </c>
      <c r="J201" s="94" t="s">
        <v>87</v>
      </c>
      <c r="K201" s="90" t="s">
        <v>95</v>
      </c>
      <c r="L201" s="90" t="s">
        <v>158</v>
      </c>
      <c r="M201" s="207">
        <v>29833232</v>
      </c>
      <c r="N201" s="208">
        <v>29833232</v>
      </c>
      <c r="O201" s="90" t="s">
        <v>63</v>
      </c>
      <c r="P201" s="90" t="s">
        <v>64</v>
      </c>
      <c r="Q201" s="232" t="s">
        <v>203</v>
      </c>
      <c r="R201" s="24"/>
      <c r="S201" s="100" t="s">
        <v>752</v>
      </c>
      <c r="T201" s="101" t="s">
        <v>753</v>
      </c>
      <c r="U201" s="102">
        <v>44209</v>
      </c>
      <c r="V201" s="101" t="s">
        <v>754</v>
      </c>
      <c r="W201" s="103" t="s">
        <v>501</v>
      </c>
      <c r="X201" s="219">
        <v>29833232</v>
      </c>
      <c r="Y201" s="221">
        <v>-22330792</v>
      </c>
      <c r="Z201" s="219">
        <v>7502440</v>
      </c>
      <c r="AA201" s="101" t="s">
        <v>755</v>
      </c>
      <c r="AB201" s="103">
        <v>16321</v>
      </c>
      <c r="AC201" s="101" t="s">
        <v>507</v>
      </c>
      <c r="AD201" s="104">
        <v>44210</v>
      </c>
      <c r="AE201" s="104">
        <v>44551</v>
      </c>
      <c r="AF201" s="101" t="s">
        <v>756</v>
      </c>
      <c r="AG201" s="101" t="s">
        <v>757</v>
      </c>
    </row>
    <row r="202" spans="1:34" s="30" customFormat="1" ht="157.35" customHeight="1" x14ac:dyDescent="0.35">
      <c r="A202" s="145">
        <v>174</v>
      </c>
      <c r="B202" s="89" t="s">
        <v>176</v>
      </c>
      <c r="C202" s="98" t="s">
        <v>183</v>
      </c>
      <c r="D202" s="96">
        <v>80101706</v>
      </c>
      <c r="E202" s="97" t="s">
        <v>482</v>
      </c>
      <c r="F202" s="96" t="s">
        <v>59</v>
      </c>
      <c r="G202" s="90">
        <v>1</v>
      </c>
      <c r="H202" s="90" t="s">
        <v>86</v>
      </c>
      <c r="I202" s="93">
        <v>11</v>
      </c>
      <c r="J202" s="94" t="s">
        <v>87</v>
      </c>
      <c r="K202" s="90" t="s">
        <v>95</v>
      </c>
      <c r="L202" s="90" t="s">
        <v>158</v>
      </c>
      <c r="M202" s="207">
        <v>24568544</v>
      </c>
      <c r="N202" s="208">
        <v>24568544</v>
      </c>
      <c r="O202" s="90" t="s">
        <v>63</v>
      </c>
      <c r="P202" s="90" t="s">
        <v>64</v>
      </c>
      <c r="Q202" s="232" t="s">
        <v>203</v>
      </c>
      <c r="R202" s="24"/>
      <c r="S202" s="100" t="s">
        <v>1181</v>
      </c>
      <c r="T202" s="101" t="s">
        <v>1182</v>
      </c>
      <c r="U202" s="102">
        <v>44221</v>
      </c>
      <c r="V202" s="101" t="s">
        <v>1183</v>
      </c>
      <c r="W202" s="103" t="s">
        <v>501</v>
      </c>
      <c r="X202" s="219">
        <v>24488934</v>
      </c>
      <c r="Y202" s="221">
        <v>0</v>
      </c>
      <c r="Z202" s="219">
        <v>24488934</v>
      </c>
      <c r="AA202" s="101" t="s">
        <v>1079</v>
      </c>
      <c r="AB202" s="103">
        <v>23821</v>
      </c>
      <c r="AC202" s="101" t="s">
        <v>1184</v>
      </c>
      <c r="AD202" s="104">
        <v>44222</v>
      </c>
      <c r="AE202" s="104">
        <v>44508</v>
      </c>
      <c r="AF202" s="101" t="s">
        <v>564</v>
      </c>
      <c r="AG202" s="101" t="s">
        <v>565</v>
      </c>
    </row>
    <row r="203" spans="1:34" s="30" customFormat="1" ht="157.35" customHeight="1" x14ac:dyDescent="0.35">
      <c r="A203" s="145">
        <v>175</v>
      </c>
      <c r="B203" s="89" t="s">
        <v>180</v>
      </c>
      <c r="C203" s="98" t="s">
        <v>110</v>
      </c>
      <c r="D203" s="96">
        <v>80101706</v>
      </c>
      <c r="E203" s="97" t="s">
        <v>379</v>
      </c>
      <c r="F203" s="96" t="s">
        <v>59</v>
      </c>
      <c r="G203" s="90">
        <v>1</v>
      </c>
      <c r="H203" s="90" t="s">
        <v>86</v>
      </c>
      <c r="I203" s="93">
        <v>11.4</v>
      </c>
      <c r="J203" s="94" t="s">
        <v>87</v>
      </c>
      <c r="K203" s="90" t="s">
        <v>95</v>
      </c>
      <c r="L203" s="90" t="s">
        <v>174</v>
      </c>
      <c r="M203" s="207">
        <v>65393032</v>
      </c>
      <c r="N203" s="208">
        <v>65393032</v>
      </c>
      <c r="O203" s="90" t="s">
        <v>63</v>
      </c>
      <c r="P203" s="90" t="s">
        <v>64</v>
      </c>
      <c r="Q203" s="232" t="s">
        <v>204</v>
      </c>
      <c r="R203" s="24"/>
      <c r="S203" s="100" t="s">
        <v>758</v>
      </c>
      <c r="T203" s="101" t="s">
        <v>759</v>
      </c>
      <c r="U203" s="102">
        <v>44203</v>
      </c>
      <c r="V203" s="101" t="s">
        <v>760</v>
      </c>
      <c r="W203" s="103" t="s">
        <v>501</v>
      </c>
      <c r="X203" s="219">
        <v>65393032</v>
      </c>
      <c r="Y203" s="221">
        <v>0</v>
      </c>
      <c r="Z203" s="219">
        <v>65393032</v>
      </c>
      <c r="AA203" s="101" t="s">
        <v>761</v>
      </c>
      <c r="AB203" s="103">
        <v>5221</v>
      </c>
      <c r="AC203" s="101" t="s">
        <v>495</v>
      </c>
      <c r="AD203" s="104">
        <v>44204</v>
      </c>
      <c r="AE203" s="104">
        <v>44550</v>
      </c>
      <c r="AF203" s="101" t="s">
        <v>762</v>
      </c>
      <c r="AG203" s="101" t="s">
        <v>110</v>
      </c>
      <c r="AH203"/>
    </row>
    <row r="204" spans="1:34" ht="243.95" customHeight="1" x14ac:dyDescent="0.35">
      <c r="A204" s="145">
        <v>176</v>
      </c>
      <c r="B204" s="89" t="s">
        <v>180</v>
      </c>
      <c r="C204" s="98" t="s">
        <v>126</v>
      </c>
      <c r="D204" s="96">
        <v>80101706</v>
      </c>
      <c r="E204" s="97" t="s">
        <v>380</v>
      </c>
      <c r="F204" s="96" t="s">
        <v>59</v>
      </c>
      <c r="G204" s="90">
        <v>1</v>
      </c>
      <c r="H204" s="90" t="s">
        <v>86</v>
      </c>
      <c r="I204" s="93">
        <v>11.4</v>
      </c>
      <c r="J204" s="94" t="s">
        <v>87</v>
      </c>
      <c r="K204" s="90" t="s">
        <v>95</v>
      </c>
      <c r="L204" s="90" t="s">
        <v>174</v>
      </c>
      <c r="M204" s="207">
        <v>58174629</v>
      </c>
      <c r="N204" s="208">
        <v>58174629</v>
      </c>
      <c r="O204" s="90" t="s">
        <v>63</v>
      </c>
      <c r="P204" s="90" t="s">
        <v>64</v>
      </c>
      <c r="Q204" s="232" t="s">
        <v>195</v>
      </c>
      <c r="S204" s="100" t="s">
        <v>763</v>
      </c>
      <c r="T204" s="101" t="s">
        <v>764</v>
      </c>
      <c r="U204" s="102">
        <v>44204</v>
      </c>
      <c r="V204" s="101" t="s">
        <v>765</v>
      </c>
      <c r="W204" s="103" t="s">
        <v>501</v>
      </c>
      <c r="X204" s="219">
        <v>58174629</v>
      </c>
      <c r="Y204" s="221">
        <v>0</v>
      </c>
      <c r="Z204" s="219">
        <v>58174629</v>
      </c>
      <c r="AA204" s="101" t="s">
        <v>766</v>
      </c>
      <c r="AB204" s="103">
        <v>5321</v>
      </c>
      <c r="AC204" s="101" t="s">
        <v>495</v>
      </c>
      <c r="AD204" s="104">
        <v>44205</v>
      </c>
      <c r="AE204" s="104">
        <v>44550</v>
      </c>
      <c r="AF204" s="101" t="s">
        <v>614</v>
      </c>
      <c r="AG204" s="101" t="s">
        <v>615</v>
      </c>
    </row>
    <row r="205" spans="1:34" ht="243.95" customHeight="1" x14ac:dyDescent="0.35">
      <c r="A205" s="145">
        <v>177</v>
      </c>
      <c r="B205" s="89" t="s">
        <v>180</v>
      </c>
      <c r="C205" s="98" t="s">
        <v>126</v>
      </c>
      <c r="D205" s="96">
        <v>80101706</v>
      </c>
      <c r="E205" s="97" t="s">
        <v>381</v>
      </c>
      <c r="F205" s="96" t="s">
        <v>59</v>
      </c>
      <c r="G205" s="90">
        <v>1</v>
      </c>
      <c r="H205" s="90" t="s">
        <v>86</v>
      </c>
      <c r="I205" s="93">
        <v>11.2</v>
      </c>
      <c r="J205" s="94" t="s">
        <v>87</v>
      </c>
      <c r="K205" s="90" t="s">
        <v>95</v>
      </c>
      <c r="L205" s="90" t="s">
        <v>174</v>
      </c>
      <c r="M205" s="207">
        <v>46520320</v>
      </c>
      <c r="N205" s="208">
        <v>46520320</v>
      </c>
      <c r="O205" s="90" t="s">
        <v>63</v>
      </c>
      <c r="P205" s="90" t="s">
        <v>64</v>
      </c>
      <c r="Q205" s="232" t="s">
        <v>195</v>
      </c>
      <c r="S205" s="100" t="s">
        <v>767</v>
      </c>
      <c r="T205" s="101" t="s">
        <v>768</v>
      </c>
      <c r="U205" s="102">
        <v>44210</v>
      </c>
      <c r="V205" s="101" t="s">
        <v>769</v>
      </c>
      <c r="W205" s="103" t="s">
        <v>501</v>
      </c>
      <c r="X205" s="219">
        <v>46520320</v>
      </c>
      <c r="Y205" s="221">
        <v>0</v>
      </c>
      <c r="Z205" s="219">
        <v>46520320</v>
      </c>
      <c r="AA205" s="101" t="s">
        <v>770</v>
      </c>
      <c r="AB205" s="103">
        <v>18421</v>
      </c>
      <c r="AC205" s="101" t="s">
        <v>495</v>
      </c>
      <c r="AD205" s="104">
        <v>44211</v>
      </c>
      <c r="AE205" s="104">
        <v>44550</v>
      </c>
      <c r="AF205" s="101" t="s">
        <v>614</v>
      </c>
      <c r="AG205" s="101" t="s">
        <v>615</v>
      </c>
    </row>
    <row r="206" spans="1:34" ht="243.95" customHeight="1" x14ac:dyDescent="0.35">
      <c r="A206" s="145">
        <v>178</v>
      </c>
      <c r="B206" s="89" t="s">
        <v>180</v>
      </c>
      <c r="C206" s="98" t="s">
        <v>126</v>
      </c>
      <c r="D206" s="96">
        <v>80101706</v>
      </c>
      <c r="E206" s="97" t="s">
        <v>382</v>
      </c>
      <c r="F206" s="96" t="s">
        <v>59</v>
      </c>
      <c r="G206" s="90">
        <v>1</v>
      </c>
      <c r="H206" s="90" t="s">
        <v>86</v>
      </c>
      <c r="I206" s="93">
        <v>11.2</v>
      </c>
      <c r="J206" s="94" t="s">
        <v>87</v>
      </c>
      <c r="K206" s="90" t="s">
        <v>95</v>
      </c>
      <c r="L206" s="90" t="s">
        <v>174</v>
      </c>
      <c r="M206" s="207">
        <v>49823263</v>
      </c>
      <c r="N206" s="208">
        <v>49823263</v>
      </c>
      <c r="O206" s="90" t="s">
        <v>63</v>
      </c>
      <c r="P206" s="90" t="s">
        <v>64</v>
      </c>
      <c r="Q206" s="232" t="s">
        <v>195</v>
      </c>
      <c r="S206" s="100" t="s">
        <v>1185</v>
      </c>
      <c r="T206" s="101" t="s">
        <v>1186</v>
      </c>
      <c r="U206" s="102">
        <v>44222</v>
      </c>
      <c r="V206" s="101" t="s">
        <v>1187</v>
      </c>
      <c r="W206" s="103" t="s">
        <v>501</v>
      </c>
      <c r="X206" s="219">
        <v>48192148</v>
      </c>
      <c r="Y206" s="221">
        <v>-36774316</v>
      </c>
      <c r="Z206" s="219">
        <v>11417832</v>
      </c>
      <c r="AA206" s="101" t="s">
        <v>1188</v>
      </c>
      <c r="AB206" s="103">
        <v>18521</v>
      </c>
      <c r="AC206" s="101" t="s">
        <v>507</v>
      </c>
      <c r="AD206" s="104">
        <v>44224</v>
      </c>
      <c r="AE206" s="104">
        <v>44551</v>
      </c>
      <c r="AF206" s="101" t="s">
        <v>614</v>
      </c>
      <c r="AG206" s="101" t="s">
        <v>615</v>
      </c>
    </row>
    <row r="207" spans="1:34" ht="243.95" customHeight="1" x14ac:dyDescent="0.35">
      <c r="A207" s="145">
        <v>179</v>
      </c>
      <c r="B207" s="89" t="s">
        <v>180</v>
      </c>
      <c r="C207" s="98" t="s">
        <v>126</v>
      </c>
      <c r="D207" s="96">
        <v>80101706</v>
      </c>
      <c r="E207" s="97" t="s">
        <v>383</v>
      </c>
      <c r="F207" s="96" t="s">
        <v>59</v>
      </c>
      <c r="G207" s="90">
        <v>1</v>
      </c>
      <c r="H207" s="90" t="s">
        <v>86</v>
      </c>
      <c r="I207" s="93">
        <v>11.4</v>
      </c>
      <c r="J207" s="94" t="s">
        <v>87</v>
      </c>
      <c r="K207" s="90" t="s">
        <v>95</v>
      </c>
      <c r="L207" s="90" t="s">
        <v>174</v>
      </c>
      <c r="M207" s="207">
        <v>70236961</v>
      </c>
      <c r="N207" s="208">
        <v>70236961</v>
      </c>
      <c r="O207" s="90" t="s">
        <v>63</v>
      </c>
      <c r="P207" s="90" t="s">
        <v>64</v>
      </c>
      <c r="Q207" s="232" t="s">
        <v>195</v>
      </c>
      <c r="S207" s="100" t="s">
        <v>771</v>
      </c>
      <c r="T207" s="101" t="s">
        <v>772</v>
      </c>
      <c r="U207" s="102">
        <v>44203</v>
      </c>
      <c r="V207" s="101" t="s">
        <v>773</v>
      </c>
      <c r="W207" s="103" t="s">
        <v>501</v>
      </c>
      <c r="X207" s="219">
        <v>70236961</v>
      </c>
      <c r="Y207" s="221">
        <v>0</v>
      </c>
      <c r="Z207" s="219">
        <v>70236961</v>
      </c>
      <c r="AA207" s="101" t="s">
        <v>774</v>
      </c>
      <c r="AB207" s="103">
        <v>5621</v>
      </c>
      <c r="AC207" s="101" t="s">
        <v>495</v>
      </c>
      <c r="AD207" s="104">
        <v>44205</v>
      </c>
      <c r="AE207" s="104">
        <v>44550</v>
      </c>
      <c r="AF207" s="101" t="s">
        <v>614</v>
      </c>
      <c r="AG207" s="101" t="s">
        <v>615</v>
      </c>
    </row>
    <row r="208" spans="1:34" ht="243.95" customHeight="1" x14ac:dyDescent="0.35">
      <c r="A208" s="145">
        <v>180</v>
      </c>
      <c r="B208" s="89" t="s">
        <v>180</v>
      </c>
      <c r="C208" s="98" t="s">
        <v>126</v>
      </c>
      <c r="D208" s="96">
        <v>80101706</v>
      </c>
      <c r="E208" s="97" t="s">
        <v>384</v>
      </c>
      <c r="F208" s="96" t="s">
        <v>59</v>
      </c>
      <c r="G208" s="90">
        <v>1</v>
      </c>
      <c r="H208" s="90" t="s">
        <v>86</v>
      </c>
      <c r="I208" s="93">
        <v>11.4</v>
      </c>
      <c r="J208" s="94" t="s">
        <v>87</v>
      </c>
      <c r="K208" s="90" t="s">
        <v>95</v>
      </c>
      <c r="L208" s="90" t="s">
        <v>174</v>
      </c>
      <c r="M208" s="207">
        <v>41553307</v>
      </c>
      <c r="N208" s="208">
        <v>41553307</v>
      </c>
      <c r="O208" s="90" t="s">
        <v>63</v>
      </c>
      <c r="P208" s="90" t="s">
        <v>64</v>
      </c>
      <c r="Q208" s="232" t="s">
        <v>195</v>
      </c>
      <c r="S208" s="100" t="s">
        <v>775</v>
      </c>
      <c r="T208" s="101" t="s">
        <v>776</v>
      </c>
      <c r="U208" s="102">
        <v>44204</v>
      </c>
      <c r="V208" s="101" t="s">
        <v>777</v>
      </c>
      <c r="W208" s="103" t="s">
        <v>501</v>
      </c>
      <c r="X208" s="219">
        <v>41553307</v>
      </c>
      <c r="Y208" s="221">
        <v>0</v>
      </c>
      <c r="Z208" s="219">
        <v>41553307</v>
      </c>
      <c r="AA208" s="101" t="s">
        <v>778</v>
      </c>
      <c r="AB208" s="103">
        <v>6021</v>
      </c>
      <c r="AC208" s="101" t="s">
        <v>495</v>
      </c>
      <c r="AD208" s="104">
        <v>44205</v>
      </c>
      <c r="AE208" s="104">
        <v>44550</v>
      </c>
      <c r="AF208" s="101" t="s">
        <v>614</v>
      </c>
      <c r="AG208" s="101" t="s">
        <v>615</v>
      </c>
    </row>
    <row r="209" spans="1:34" ht="243.95" customHeight="1" x14ac:dyDescent="0.35">
      <c r="A209" s="145">
        <v>181</v>
      </c>
      <c r="B209" s="89" t="s">
        <v>180</v>
      </c>
      <c r="C209" s="98" t="s">
        <v>126</v>
      </c>
      <c r="D209" s="96">
        <v>80101706</v>
      </c>
      <c r="E209" s="97" t="s">
        <v>385</v>
      </c>
      <c r="F209" s="96" t="s">
        <v>59</v>
      </c>
      <c r="G209" s="90">
        <v>1</v>
      </c>
      <c r="H209" s="90" t="s">
        <v>86</v>
      </c>
      <c r="I209" s="93">
        <v>11.4</v>
      </c>
      <c r="J209" s="94" t="s">
        <v>87</v>
      </c>
      <c r="K209" s="90" t="s">
        <v>95</v>
      </c>
      <c r="L209" s="90" t="s">
        <v>174</v>
      </c>
      <c r="M209" s="207">
        <v>76969200</v>
      </c>
      <c r="N209" s="208">
        <v>76969200</v>
      </c>
      <c r="O209" s="90" t="s">
        <v>63</v>
      </c>
      <c r="P209" s="90" t="s">
        <v>64</v>
      </c>
      <c r="Q209" s="232" t="s">
        <v>195</v>
      </c>
      <c r="S209" s="100" t="s">
        <v>779</v>
      </c>
      <c r="T209" s="101" t="s">
        <v>780</v>
      </c>
      <c r="U209" s="102">
        <v>44203</v>
      </c>
      <c r="V209" s="101" t="s">
        <v>781</v>
      </c>
      <c r="W209" s="103" t="s">
        <v>501</v>
      </c>
      <c r="X209" s="219">
        <v>76969200</v>
      </c>
      <c r="Y209" s="221">
        <v>0</v>
      </c>
      <c r="Z209" s="219">
        <v>76969200</v>
      </c>
      <c r="AA209" s="101" t="s">
        <v>782</v>
      </c>
      <c r="AB209" s="103">
        <v>6321</v>
      </c>
      <c r="AC209" s="101" t="s">
        <v>495</v>
      </c>
      <c r="AD209" s="104">
        <v>44205</v>
      </c>
      <c r="AE209" s="104">
        <v>44550</v>
      </c>
      <c r="AF209" s="101" t="s">
        <v>614</v>
      </c>
      <c r="AG209" s="101" t="s">
        <v>615</v>
      </c>
    </row>
    <row r="210" spans="1:34" ht="178.5" customHeight="1" x14ac:dyDescent="0.35">
      <c r="A210" s="145">
        <v>182</v>
      </c>
      <c r="B210" s="89" t="s">
        <v>180</v>
      </c>
      <c r="C210" s="98" t="s">
        <v>126</v>
      </c>
      <c r="D210" s="96">
        <v>80101706</v>
      </c>
      <c r="E210" s="97" t="s">
        <v>386</v>
      </c>
      <c r="F210" s="96" t="s">
        <v>59</v>
      </c>
      <c r="G210" s="90">
        <v>1</v>
      </c>
      <c r="H210" s="90" t="s">
        <v>86</v>
      </c>
      <c r="I210" s="93">
        <v>11.4</v>
      </c>
      <c r="J210" s="94" t="s">
        <v>87</v>
      </c>
      <c r="K210" s="90" t="s">
        <v>95</v>
      </c>
      <c r="L210" s="90" t="s">
        <v>174</v>
      </c>
      <c r="M210" s="207">
        <v>53425680</v>
      </c>
      <c r="N210" s="208">
        <v>53425680</v>
      </c>
      <c r="O210" s="90" t="s">
        <v>63</v>
      </c>
      <c r="P210" s="90" t="s">
        <v>64</v>
      </c>
      <c r="Q210" s="232" t="s">
        <v>195</v>
      </c>
      <c r="S210" s="100" t="s">
        <v>783</v>
      </c>
      <c r="T210" s="101" t="s">
        <v>784</v>
      </c>
      <c r="U210" s="102">
        <v>44204</v>
      </c>
      <c r="V210" s="101" t="s">
        <v>785</v>
      </c>
      <c r="W210" s="103" t="s">
        <v>501</v>
      </c>
      <c r="X210" s="219">
        <v>53425680</v>
      </c>
      <c r="Y210" s="221">
        <v>0</v>
      </c>
      <c r="Z210" s="219">
        <v>53425680</v>
      </c>
      <c r="AA210" s="101" t="s">
        <v>786</v>
      </c>
      <c r="AB210" s="103">
        <v>6621</v>
      </c>
      <c r="AC210" s="101" t="s">
        <v>495</v>
      </c>
      <c r="AD210" s="104">
        <v>44205</v>
      </c>
      <c r="AE210" s="104">
        <v>44550</v>
      </c>
      <c r="AF210" s="101" t="s">
        <v>614</v>
      </c>
      <c r="AG210" s="101" t="s">
        <v>615</v>
      </c>
    </row>
    <row r="211" spans="1:34" ht="178.5" customHeight="1" x14ac:dyDescent="0.35">
      <c r="A211" s="145">
        <v>183</v>
      </c>
      <c r="B211" s="89" t="s">
        <v>180</v>
      </c>
      <c r="C211" s="98" t="s">
        <v>126</v>
      </c>
      <c r="D211" s="96">
        <v>80101706</v>
      </c>
      <c r="E211" s="97" t="s">
        <v>387</v>
      </c>
      <c r="F211" s="96" t="s">
        <v>59</v>
      </c>
      <c r="G211" s="90">
        <v>1</v>
      </c>
      <c r="H211" s="90" t="s">
        <v>86</v>
      </c>
      <c r="I211" s="93">
        <v>11.2</v>
      </c>
      <c r="J211" s="94" t="s">
        <v>87</v>
      </c>
      <c r="K211" s="90" t="s">
        <v>95</v>
      </c>
      <c r="L211" s="90" t="s">
        <v>174</v>
      </c>
      <c r="M211" s="207">
        <v>64058481</v>
      </c>
      <c r="N211" s="208">
        <v>64058481</v>
      </c>
      <c r="O211" s="90" t="s">
        <v>63</v>
      </c>
      <c r="P211" s="90" t="s">
        <v>64</v>
      </c>
      <c r="Q211" s="232" t="s">
        <v>195</v>
      </c>
      <c r="S211" s="100" t="s">
        <v>1189</v>
      </c>
      <c r="T211" s="101" t="s">
        <v>1190</v>
      </c>
      <c r="U211" s="102">
        <v>44236</v>
      </c>
      <c r="V211" s="101" t="s">
        <v>1191</v>
      </c>
      <c r="W211" s="103" t="s">
        <v>501</v>
      </c>
      <c r="X211" s="219">
        <v>59101572</v>
      </c>
      <c r="Y211" s="221">
        <v>0</v>
      </c>
      <c r="Z211" s="219">
        <v>59101572</v>
      </c>
      <c r="AA211" s="101" t="s">
        <v>1192</v>
      </c>
      <c r="AB211" s="103">
        <v>18621</v>
      </c>
      <c r="AC211" s="101" t="s">
        <v>1193</v>
      </c>
      <c r="AD211" s="104">
        <v>44237</v>
      </c>
      <c r="AE211" s="104">
        <v>44551</v>
      </c>
      <c r="AF211" s="101" t="s">
        <v>614</v>
      </c>
      <c r="AG211" s="101" t="s">
        <v>615</v>
      </c>
    </row>
    <row r="212" spans="1:34" ht="178.5" customHeight="1" x14ac:dyDescent="0.35">
      <c r="A212" s="145">
        <v>184</v>
      </c>
      <c r="B212" s="89" t="s">
        <v>180</v>
      </c>
      <c r="C212" s="98" t="s">
        <v>126</v>
      </c>
      <c r="D212" s="96">
        <v>80101706</v>
      </c>
      <c r="E212" s="97" t="s">
        <v>388</v>
      </c>
      <c r="F212" s="96" t="s">
        <v>59</v>
      </c>
      <c r="G212" s="90">
        <v>1</v>
      </c>
      <c r="H212" s="90" t="s">
        <v>86</v>
      </c>
      <c r="I212" s="93">
        <v>11.1</v>
      </c>
      <c r="J212" s="94" t="s">
        <v>87</v>
      </c>
      <c r="K212" s="90" t="s">
        <v>95</v>
      </c>
      <c r="L212" s="90" t="s">
        <v>174</v>
      </c>
      <c r="M212" s="207">
        <v>66651435</v>
      </c>
      <c r="N212" s="208">
        <v>66651435</v>
      </c>
      <c r="O212" s="90" t="s">
        <v>63</v>
      </c>
      <c r="P212" s="90" t="s">
        <v>64</v>
      </c>
      <c r="Q212" s="232" t="s">
        <v>195</v>
      </c>
      <c r="S212" s="100" t="s">
        <v>787</v>
      </c>
      <c r="T212" s="101" t="s">
        <v>788</v>
      </c>
      <c r="U212" s="102">
        <v>44215</v>
      </c>
      <c r="V212" s="101" t="s">
        <v>789</v>
      </c>
      <c r="W212" s="103" t="s">
        <v>501</v>
      </c>
      <c r="X212" s="219">
        <v>66651435</v>
      </c>
      <c r="Y212" s="221">
        <v>0</v>
      </c>
      <c r="Z212" s="219">
        <v>66651435</v>
      </c>
      <c r="AA212" s="101" t="s">
        <v>790</v>
      </c>
      <c r="AB212" s="103">
        <v>16821</v>
      </c>
      <c r="AC212" s="101" t="s">
        <v>507</v>
      </c>
      <c r="AD212" s="104">
        <v>44216</v>
      </c>
      <c r="AE212" s="104">
        <v>44551</v>
      </c>
      <c r="AF212" s="101" t="s">
        <v>614</v>
      </c>
      <c r="AG212" s="101" t="s">
        <v>615</v>
      </c>
    </row>
    <row r="213" spans="1:34" ht="178.5" customHeight="1" x14ac:dyDescent="0.35">
      <c r="A213" s="145">
        <v>185</v>
      </c>
      <c r="B213" s="89" t="s">
        <v>180</v>
      </c>
      <c r="C213" s="98" t="s">
        <v>109</v>
      </c>
      <c r="D213" s="96">
        <v>80101706</v>
      </c>
      <c r="E213" s="97" t="s">
        <v>389</v>
      </c>
      <c r="F213" s="96" t="s">
        <v>59</v>
      </c>
      <c r="G213" s="90">
        <v>1</v>
      </c>
      <c r="H213" s="90" t="s">
        <v>86</v>
      </c>
      <c r="I213" s="93">
        <v>11.4</v>
      </c>
      <c r="J213" s="94" t="s">
        <v>87</v>
      </c>
      <c r="K213" s="90" t="s">
        <v>95</v>
      </c>
      <c r="L213" s="90" t="s">
        <v>174</v>
      </c>
      <c r="M213" s="207">
        <v>66313333</v>
      </c>
      <c r="N213" s="208">
        <v>66313333</v>
      </c>
      <c r="O213" s="90" t="s">
        <v>63</v>
      </c>
      <c r="P213" s="90" t="s">
        <v>64</v>
      </c>
      <c r="Q213" s="232" t="s">
        <v>195</v>
      </c>
      <c r="S213" s="100" t="s">
        <v>791</v>
      </c>
      <c r="T213" s="101" t="s">
        <v>792</v>
      </c>
      <c r="U213" s="102">
        <v>44204</v>
      </c>
      <c r="V213" s="101" t="s">
        <v>793</v>
      </c>
      <c r="W213" s="103" t="s">
        <v>501</v>
      </c>
      <c r="X213" s="219">
        <v>66313333</v>
      </c>
      <c r="Y213" s="221">
        <v>0</v>
      </c>
      <c r="Z213" s="219">
        <v>66313333</v>
      </c>
      <c r="AA213" s="101" t="s">
        <v>794</v>
      </c>
      <c r="AB213" s="103">
        <v>6721</v>
      </c>
      <c r="AC213" s="101" t="s">
        <v>495</v>
      </c>
      <c r="AD213" s="104">
        <v>44205</v>
      </c>
      <c r="AE213" s="104">
        <v>44550</v>
      </c>
      <c r="AF213" s="101" t="s">
        <v>795</v>
      </c>
      <c r="AG213" s="101" t="s">
        <v>109</v>
      </c>
      <c r="AH213" s="70"/>
    </row>
    <row r="214" spans="1:34" ht="178.5" customHeight="1" x14ac:dyDescent="0.35">
      <c r="A214" s="145">
        <v>186</v>
      </c>
      <c r="B214" s="89" t="s">
        <v>180</v>
      </c>
      <c r="C214" s="98" t="s">
        <v>109</v>
      </c>
      <c r="D214" s="96">
        <v>80101706</v>
      </c>
      <c r="E214" s="97" t="s">
        <v>390</v>
      </c>
      <c r="F214" s="96" t="s">
        <v>59</v>
      </c>
      <c r="G214" s="90">
        <v>1</v>
      </c>
      <c r="H214" s="90" t="s">
        <v>86</v>
      </c>
      <c r="I214" s="93">
        <v>11.4</v>
      </c>
      <c r="J214" s="94" t="s">
        <v>87</v>
      </c>
      <c r="K214" s="90" t="s">
        <v>95</v>
      </c>
      <c r="L214" s="90" t="s">
        <v>174</v>
      </c>
      <c r="M214" s="207">
        <v>34986000</v>
      </c>
      <c r="N214" s="208">
        <v>34986000</v>
      </c>
      <c r="O214" s="90" t="s">
        <v>63</v>
      </c>
      <c r="P214" s="90" t="s">
        <v>64</v>
      </c>
      <c r="Q214" s="232" t="s">
        <v>205</v>
      </c>
      <c r="S214" s="100" t="s">
        <v>796</v>
      </c>
      <c r="T214" s="101" t="s">
        <v>797</v>
      </c>
      <c r="U214" s="102">
        <v>44204</v>
      </c>
      <c r="V214" s="101" t="s">
        <v>798</v>
      </c>
      <c r="W214" s="103" t="s">
        <v>493</v>
      </c>
      <c r="X214" s="219">
        <v>34986000</v>
      </c>
      <c r="Y214" s="221">
        <v>0</v>
      </c>
      <c r="Z214" s="219">
        <v>34986000</v>
      </c>
      <c r="AA214" s="101" t="s">
        <v>799</v>
      </c>
      <c r="AB214" s="103">
        <v>6821</v>
      </c>
      <c r="AC214" s="101" t="s">
        <v>495</v>
      </c>
      <c r="AD214" s="104">
        <v>44205</v>
      </c>
      <c r="AE214" s="104">
        <v>44550</v>
      </c>
      <c r="AF214" s="101" t="s">
        <v>795</v>
      </c>
      <c r="AG214" s="101" t="s">
        <v>109</v>
      </c>
      <c r="AH214" s="70"/>
    </row>
    <row r="215" spans="1:34" ht="178.5" customHeight="1" x14ac:dyDescent="0.35">
      <c r="A215" s="145">
        <v>187</v>
      </c>
      <c r="B215" s="89" t="s">
        <v>180</v>
      </c>
      <c r="C215" s="98" t="s">
        <v>109</v>
      </c>
      <c r="D215" s="96">
        <v>80101706</v>
      </c>
      <c r="E215" s="97" t="s">
        <v>391</v>
      </c>
      <c r="F215" s="96" t="s">
        <v>59</v>
      </c>
      <c r="G215" s="90">
        <v>1</v>
      </c>
      <c r="H215" s="90" t="s">
        <v>86</v>
      </c>
      <c r="I215" s="93">
        <v>11.4</v>
      </c>
      <c r="J215" s="94" t="s">
        <v>87</v>
      </c>
      <c r="K215" s="90" t="s">
        <v>95</v>
      </c>
      <c r="L215" s="90" t="s">
        <v>174</v>
      </c>
      <c r="M215" s="207">
        <v>75460000</v>
      </c>
      <c r="N215" s="208">
        <v>75460000</v>
      </c>
      <c r="O215" s="90" t="s">
        <v>63</v>
      </c>
      <c r="P215" s="90" t="s">
        <v>64</v>
      </c>
      <c r="Q215" s="232" t="s">
        <v>205</v>
      </c>
      <c r="S215" s="100" t="s">
        <v>800</v>
      </c>
      <c r="T215" s="101" t="s">
        <v>801</v>
      </c>
      <c r="U215" s="102">
        <v>44204</v>
      </c>
      <c r="V215" s="101" t="s">
        <v>802</v>
      </c>
      <c r="W215" s="103" t="s">
        <v>501</v>
      </c>
      <c r="X215" s="219">
        <v>75460000</v>
      </c>
      <c r="Y215" s="221">
        <v>0</v>
      </c>
      <c r="Z215" s="219">
        <v>75460000</v>
      </c>
      <c r="AA215" s="101" t="s">
        <v>803</v>
      </c>
      <c r="AB215" s="103">
        <v>6921</v>
      </c>
      <c r="AC215" s="101" t="s">
        <v>495</v>
      </c>
      <c r="AD215" s="104">
        <v>44204</v>
      </c>
      <c r="AE215" s="104">
        <v>44550</v>
      </c>
      <c r="AF215" s="101" t="s">
        <v>795</v>
      </c>
      <c r="AG215" s="101" t="s">
        <v>109</v>
      </c>
      <c r="AH215" s="70"/>
    </row>
    <row r="216" spans="1:34" ht="120" customHeight="1" x14ac:dyDescent="0.35">
      <c r="A216" s="145">
        <v>188</v>
      </c>
      <c r="B216" s="89" t="s">
        <v>180</v>
      </c>
      <c r="C216" s="98" t="s">
        <v>109</v>
      </c>
      <c r="D216" s="96">
        <v>80101706</v>
      </c>
      <c r="E216" s="97" t="s">
        <v>392</v>
      </c>
      <c r="F216" s="96" t="s">
        <v>59</v>
      </c>
      <c r="G216" s="90">
        <v>1</v>
      </c>
      <c r="H216" s="90" t="s">
        <v>86</v>
      </c>
      <c r="I216" s="93">
        <v>11.4</v>
      </c>
      <c r="J216" s="94" t="s">
        <v>87</v>
      </c>
      <c r="K216" s="90" t="s">
        <v>95</v>
      </c>
      <c r="L216" s="90" t="s">
        <v>174</v>
      </c>
      <c r="M216" s="207">
        <v>72566320</v>
      </c>
      <c r="N216" s="208">
        <v>72566320</v>
      </c>
      <c r="O216" s="90" t="s">
        <v>63</v>
      </c>
      <c r="P216" s="90" t="s">
        <v>64</v>
      </c>
      <c r="Q216" s="232" t="s">
        <v>205</v>
      </c>
      <c r="S216" s="100" t="s">
        <v>804</v>
      </c>
      <c r="T216" s="101" t="s">
        <v>805</v>
      </c>
      <c r="U216" s="102">
        <v>44204</v>
      </c>
      <c r="V216" s="101" t="s">
        <v>806</v>
      </c>
      <c r="W216" s="103" t="s">
        <v>501</v>
      </c>
      <c r="X216" s="219">
        <v>72566320</v>
      </c>
      <c r="Y216" s="221">
        <v>0</v>
      </c>
      <c r="Z216" s="219">
        <v>72566320</v>
      </c>
      <c r="AA216" s="101" t="s">
        <v>807</v>
      </c>
      <c r="AB216" s="103">
        <v>7021</v>
      </c>
      <c r="AC216" s="101" t="s">
        <v>495</v>
      </c>
      <c r="AD216" s="104">
        <v>44204</v>
      </c>
      <c r="AE216" s="104">
        <v>44550</v>
      </c>
      <c r="AF216" s="101" t="s">
        <v>795</v>
      </c>
      <c r="AG216" s="101" t="s">
        <v>109</v>
      </c>
    </row>
    <row r="217" spans="1:34" ht="120" customHeight="1" x14ac:dyDescent="0.35">
      <c r="A217" s="145">
        <v>189</v>
      </c>
      <c r="B217" s="89" t="s">
        <v>198</v>
      </c>
      <c r="C217" s="98" t="s">
        <v>109</v>
      </c>
      <c r="D217" s="96">
        <v>80101706</v>
      </c>
      <c r="E217" s="97" t="s">
        <v>808</v>
      </c>
      <c r="F217" s="96" t="s">
        <v>59</v>
      </c>
      <c r="G217" s="90">
        <v>1</v>
      </c>
      <c r="H217" s="90" t="s">
        <v>86</v>
      </c>
      <c r="I217" s="93">
        <v>11</v>
      </c>
      <c r="J217" s="94" t="s">
        <v>87</v>
      </c>
      <c r="K217" s="90" t="s">
        <v>95</v>
      </c>
      <c r="L217" s="90" t="s">
        <v>158</v>
      </c>
      <c r="M217" s="207">
        <v>56139365</v>
      </c>
      <c r="N217" s="208">
        <v>56139365</v>
      </c>
      <c r="O217" s="90" t="s">
        <v>63</v>
      </c>
      <c r="P217" s="90" t="s">
        <v>64</v>
      </c>
      <c r="Q217" s="232" t="s">
        <v>205</v>
      </c>
      <c r="S217" s="100" t="s">
        <v>1194</v>
      </c>
      <c r="T217" s="101" t="s">
        <v>1195</v>
      </c>
      <c r="U217" s="102">
        <v>44221</v>
      </c>
      <c r="V217" s="101" t="s">
        <v>1196</v>
      </c>
      <c r="W217" s="103" t="s">
        <v>501</v>
      </c>
      <c r="X217" s="219">
        <v>55121734</v>
      </c>
      <c r="Y217" s="221">
        <v>0</v>
      </c>
      <c r="Z217" s="219">
        <v>55121734</v>
      </c>
      <c r="AA217" s="101" t="s">
        <v>1197</v>
      </c>
      <c r="AB217" s="103">
        <v>16421</v>
      </c>
      <c r="AC217" s="101" t="s">
        <v>495</v>
      </c>
      <c r="AD217" s="104">
        <v>44222</v>
      </c>
      <c r="AE217" s="104">
        <v>44550</v>
      </c>
      <c r="AF217" s="101" t="s">
        <v>795</v>
      </c>
      <c r="AG217" s="101" t="s">
        <v>109</v>
      </c>
    </row>
    <row r="218" spans="1:34" ht="120" customHeight="1" x14ac:dyDescent="0.35">
      <c r="A218" s="145">
        <v>190</v>
      </c>
      <c r="B218" s="89" t="s">
        <v>180</v>
      </c>
      <c r="C218" s="98" t="s">
        <v>109</v>
      </c>
      <c r="D218" s="96">
        <v>80101706</v>
      </c>
      <c r="E218" s="97" t="s">
        <v>393</v>
      </c>
      <c r="F218" s="96" t="s">
        <v>59</v>
      </c>
      <c r="G218" s="90">
        <v>1</v>
      </c>
      <c r="H218" s="90" t="s">
        <v>86</v>
      </c>
      <c r="I218" s="93">
        <v>11.1</v>
      </c>
      <c r="J218" s="94" t="s">
        <v>87</v>
      </c>
      <c r="K218" s="90" t="s">
        <v>95</v>
      </c>
      <c r="L218" s="90" t="s">
        <v>174</v>
      </c>
      <c r="M218" s="207">
        <v>51712320</v>
      </c>
      <c r="N218" s="208">
        <v>51712320</v>
      </c>
      <c r="O218" s="90" t="s">
        <v>63</v>
      </c>
      <c r="P218" s="90" t="s">
        <v>64</v>
      </c>
      <c r="Q218" s="232" t="s">
        <v>205</v>
      </c>
      <c r="S218" s="100" t="s">
        <v>809</v>
      </c>
      <c r="T218" s="101" t="s">
        <v>810</v>
      </c>
      <c r="U218" s="102">
        <v>44214</v>
      </c>
      <c r="V218" s="101" t="s">
        <v>811</v>
      </c>
      <c r="W218" s="103" t="s">
        <v>501</v>
      </c>
      <c r="X218" s="219">
        <v>51712320</v>
      </c>
      <c r="Y218" s="221">
        <v>0</v>
      </c>
      <c r="Z218" s="219">
        <v>51712320</v>
      </c>
      <c r="AA218" s="101" t="s">
        <v>812</v>
      </c>
      <c r="AB218" s="103">
        <v>16921</v>
      </c>
      <c r="AC218" s="101" t="s">
        <v>495</v>
      </c>
      <c r="AD218" s="104">
        <v>44215</v>
      </c>
      <c r="AE218" s="104">
        <v>44550</v>
      </c>
      <c r="AF218" s="101" t="s">
        <v>795</v>
      </c>
      <c r="AG218" s="101" t="s">
        <v>109</v>
      </c>
    </row>
    <row r="219" spans="1:34" ht="120" customHeight="1" x14ac:dyDescent="0.35">
      <c r="A219" s="145">
        <v>191</v>
      </c>
      <c r="B219" s="89" t="s">
        <v>206</v>
      </c>
      <c r="C219" s="98" t="s">
        <v>109</v>
      </c>
      <c r="D219" s="96">
        <v>80101706</v>
      </c>
      <c r="E219" s="97" t="s">
        <v>394</v>
      </c>
      <c r="F219" s="96" t="s">
        <v>59</v>
      </c>
      <c r="G219" s="90">
        <v>1</v>
      </c>
      <c r="H219" s="90" t="s">
        <v>86</v>
      </c>
      <c r="I219" s="93">
        <v>11.3</v>
      </c>
      <c r="J219" s="94" t="s">
        <v>87</v>
      </c>
      <c r="K219" s="90" t="s">
        <v>95</v>
      </c>
      <c r="L219" s="90" t="s">
        <v>174</v>
      </c>
      <c r="M219" s="207">
        <v>74360000</v>
      </c>
      <c r="N219" s="208">
        <v>74360000</v>
      </c>
      <c r="O219" s="90" t="s">
        <v>63</v>
      </c>
      <c r="P219" s="90" t="s">
        <v>64</v>
      </c>
      <c r="Q219" s="232" t="s">
        <v>205</v>
      </c>
      <c r="S219" s="100" t="s">
        <v>813</v>
      </c>
      <c r="T219" s="101" t="s">
        <v>814</v>
      </c>
      <c r="U219" s="102">
        <v>44209</v>
      </c>
      <c r="V219" s="101" t="s">
        <v>815</v>
      </c>
      <c r="W219" s="103" t="s">
        <v>501</v>
      </c>
      <c r="X219" s="219">
        <v>74140000</v>
      </c>
      <c r="Y219" s="221">
        <v>0</v>
      </c>
      <c r="Z219" s="219">
        <v>74140000</v>
      </c>
      <c r="AA219" s="101" t="s">
        <v>816</v>
      </c>
      <c r="AB219" s="103">
        <v>13721</v>
      </c>
      <c r="AC219" s="101" t="s">
        <v>495</v>
      </c>
      <c r="AD219" s="104">
        <v>44210</v>
      </c>
      <c r="AE219" s="104">
        <v>44550</v>
      </c>
      <c r="AF219" s="101" t="s">
        <v>795</v>
      </c>
      <c r="AG219" s="101" t="s">
        <v>109</v>
      </c>
    </row>
    <row r="220" spans="1:34" ht="157.5" customHeight="1" x14ac:dyDescent="0.35">
      <c r="A220" s="145">
        <v>192</v>
      </c>
      <c r="B220" s="89" t="s">
        <v>172</v>
      </c>
      <c r="C220" s="98" t="s">
        <v>109</v>
      </c>
      <c r="D220" s="96">
        <v>80101706</v>
      </c>
      <c r="E220" s="97" t="s">
        <v>395</v>
      </c>
      <c r="F220" s="96" t="s">
        <v>59</v>
      </c>
      <c r="G220" s="90">
        <v>1</v>
      </c>
      <c r="H220" s="90" t="s">
        <v>86</v>
      </c>
      <c r="I220" s="93">
        <v>11.3</v>
      </c>
      <c r="J220" s="94" t="s">
        <v>87</v>
      </c>
      <c r="K220" s="90" t="s">
        <v>95</v>
      </c>
      <c r="L220" s="90" t="s">
        <v>174</v>
      </c>
      <c r="M220" s="207">
        <v>57441256</v>
      </c>
      <c r="N220" s="208">
        <v>57441256</v>
      </c>
      <c r="O220" s="90" t="s">
        <v>63</v>
      </c>
      <c r="P220" s="90" t="s">
        <v>64</v>
      </c>
      <c r="Q220" s="232" t="s">
        <v>205</v>
      </c>
      <c r="S220" s="100" t="s">
        <v>817</v>
      </c>
      <c r="T220" s="101" t="s">
        <v>818</v>
      </c>
      <c r="U220" s="102">
        <v>44209</v>
      </c>
      <c r="V220" s="101" t="s">
        <v>819</v>
      </c>
      <c r="W220" s="103" t="s">
        <v>501</v>
      </c>
      <c r="X220" s="219">
        <v>57271308</v>
      </c>
      <c r="Y220" s="221">
        <v>0</v>
      </c>
      <c r="Z220" s="219">
        <v>57271308</v>
      </c>
      <c r="AA220" s="101" t="s">
        <v>820</v>
      </c>
      <c r="AB220" s="103">
        <v>14521</v>
      </c>
      <c r="AC220" s="101" t="s">
        <v>495</v>
      </c>
      <c r="AD220" s="104">
        <v>44210</v>
      </c>
      <c r="AE220" s="104">
        <v>44550</v>
      </c>
      <c r="AF220" s="101" t="s">
        <v>795</v>
      </c>
      <c r="AG220" s="101" t="s">
        <v>109</v>
      </c>
    </row>
    <row r="221" spans="1:34" ht="191.45" customHeight="1" x14ac:dyDescent="0.35">
      <c r="A221" s="145">
        <v>193</v>
      </c>
      <c r="B221" s="89" t="s">
        <v>172</v>
      </c>
      <c r="C221" s="98" t="s">
        <v>109</v>
      </c>
      <c r="D221" s="96">
        <v>80101706</v>
      </c>
      <c r="E221" s="97" t="s">
        <v>396</v>
      </c>
      <c r="F221" s="96" t="s">
        <v>59</v>
      </c>
      <c r="G221" s="90">
        <v>1</v>
      </c>
      <c r="H221" s="90" t="s">
        <v>86</v>
      </c>
      <c r="I221" s="93">
        <v>11.3</v>
      </c>
      <c r="J221" s="94" t="s">
        <v>87</v>
      </c>
      <c r="K221" s="90" t="s">
        <v>95</v>
      </c>
      <c r="L221" s="90" t="s">
        <v>174</v>
      </c>
      <c r="M221" s="207">
        <v>63302609</v>
      </c>
      <c r="N221" s="208">
        <v>63302609</v>
      </c>
      <c r="O221" s="90" t="s">
        <v>63</v>
      </c>
      <c r="P221" s="90" t="s">
        <v>64</v>
      </c>
      <c r="Q221" s="232" t="s">
        <v>205</v>
      </c>
      <c r="S221" s="100" t="s">
        <v>821</v>
      </c>
      <c r="T221" s="101" t="s">
        <v>822</v>
      </c>
      <c r="U221" s="102">
        <v>44209</v>
      </c>
      <c r="V221" s="101" t="s">
        <v>823</v>
      </c>
      <c r="W221" s="103" t="s">
        <v>501</v>
      </c>
      <c r="X221" s="219">
        <v>63115326</v>
      </c>
      <c r="Y221" s="221">
        <v>0</v>
      </c>
      <c r="Z221" s="219">
        <v>63115326</v>
      </c>
      <c r="AA221" s="101" t="s">
        <v>824</v>
      </c>
      <c r="AB221" s="103">
        <v>14421</v>
      </c>
      <c r="AC221" s="101" t="s">
        <v>495</v>
      </c>
      <c r="AD221" s="104">
        <v>44210</v>
      </c>
      <c r="AE221" s="104">
        <v>44550</v>
      </c>
      <c r="AF221" s="101" t="s">
        <v>795</v>
      </c>
      <c r="AG221" s="101" t="s">
        <v>109</v>
      </c>
    </row>
    <row r="222" spans="1:34" ht="222.95" customHeight="1" x14ac:dyDescent="0.35">
      <c r="A222" s="145">
        <v>194</v>
      </c>
      <c r="B222" s="89" t="s">
        <v>180</v>
      </c>
      <c r="C222" s="98" t="s">
        <v>109</v>
      </c>
      <c r="D222" s="96">
        <v>80101706</v>
      </c>
      <c r="E222" s="97" t="s">
        <v>397</v>
      </c>
      <c r="F222" s="96" t="s">
        <v>59</v>
      </c>
      <c r="G222" s="90">
        <v>1</v>
      </c>
      <c r="H222" s="90" t="s">
        <v>86</v>
      </c>
      <c r="I222" s="93">
        <v>11.3</v>
      </c>
      <c r="J222" s="94" t="s">
        <v>87</v>
      </c>
      <c r="K222" s="90" t="s">
        <v>95</v>
      </c>
      <c r="L222" s="90" t="s">
        <v>174</v>
      </c>
      <c r="M222" s="207">
        <v>63302609</v>
      </c>
      <c r="N222" s="208">
        <v>63302609</v>
      </c>
      <c r="O222" s="90" t="s">
        <v>63</v>
      </c>
      <c r="P222" s="90" t="s">
        <v>64</v>
      </c>
      <c r="Q222" s="232" t="s">
        <v>205</v>
      </c>
      <c r="S222" s="100" t="s">
        <v>825</v>
      </c>
      <c r="T222" s="101" t="s">
        <v>826</v>
      </c>
      <c r="U222" s="102">
        <v>44209</v>
      </c>
      <c r="V222" s="101" t="s">
        <v>827</v>
      </c>
      <c r="W222" s="103" t="s">
        <v>501</v>
      </c>
      <c r="X222" s="219">
        <v>63115326</v>
      </c>
      <c r="Y222" s="221">
        <v>0</v>
      </c>
      <c r="Z222" s="219">
        <v>63115326</v>
      </c>
      <c r="AA222" s="101" t="s">
        <v>828</v>
      </c>
      <c r="AB222" s="103">
        <v>14321</v>
      </c>
      <c r="AC222" s="101" t="s">
        <v>495</v>
      </c>
      <c r="AD222" s="104">
        <v>44210</v>
      </c>
      <c r="AE222" s="104">
        <v>44550</v>
      </c>
      <c r="AF222" s="101" t="s">
        <v>795</v>
      </c>
      <c r="AG222" s="101" t="s">
        <v>109</v>
      </c>
    </row>
    <row r="223" spans="1:34" ht="207" customHeight="1" x14ac:dyDescent="0.35">
      <c r="A223" s="145">
        <v>195</v>
      </c>
      <c r="B223" s="89" t="s">
        <v>180</v>
      </c>
      <c r="C223" s="98" t="s">
        <v>109</v>
      </c>
      <c r="D223" s="96">
        <v>80101706</v>
      </c>
      <c r="E223" s="97" t="s">
        <v>398</v>
      </c>
      <c r="F223" s="96" t="s">
        <v>59</v>
      </c>
      <c r="G223" s="90">
        <v>1</v>
      </c>
      <c r="H223" s="90" t="s">
        <v>86</v>
      </c>
      <c r="I223" s="93">
        <v>11.1</v>
      </c>
      <c r="J223" s="94" t="s">
        <v>87</v>
      </c>
      <c r="K223" s="90" t="s">
        <v>95</v>
      </c>
      <c r="L223" s="90" t="s">
        <v>174</v>
      </c>
      <c r="M223" s="207">
        <v>23029220</v>
      </c>
      <c r="N223" s="208">
        <v>23029220</v>
      </c>
      <c r="O223" s="90" t="s">
        <v>63</v>
      </c>
      <c r="P223" s="90" t="s">
        <v>64</v>
      </c>
      <c r="Q223" s="232" t="s">
        <v>205</v>
      </c>
      <c r="S223" s="100" t="s">
        <v>829</v>
      </c>
      <c r="T223" s="101" t="s">
        <v>830</v>
      </c>
      <c r="U223" s="102">
        <v>44214</v>
      </c>
      <c r="V223" s="101" t="s">
        <v>831</v>
      </c>
      <c r="W223" s="103" t="s">
        <v>493</v>
      </c>
      <c r="X223" s="219">
        <v>23029220</v>
      </c>
      <c r="Y223" s="221">
        <v>0</v>
      </c>
      <c r="Z223" s="219">
        <v>23029220</v>
      </c>
      <c r="AA223" s="101" t="s">
        <v>832</v>
      </c>
      <c r="AB223" s="103">
        <v>20821</v>
      </c>
      <c r="AC223" s="101" t="s">
        <v>495</v>
      </c>
      <c r="AD223" s="104">
        <v>44215</v>
      </c>
      <c r="AE223" s="104">
        <v>44550</v>
      </c>
      <c r="AF223" s="101" t="s">
        <v>795</v>
      </c>
      <c r="AG223" s="101" t="s">
        <v>109</v>
      </c>
    </row>
    <row r="224" spans="1:34" ht="157.5" customHeight="1" x14ac:dyDescent="0.35">
      <c r="A224" s="145">
        <v>196</v>
      </c>
      <c r="B224" s="89" t="s">
        <v>180</v>
      </c>
      <c r="C224" s="89" t="s">
        <v>170</v>
      </c>
      <c r="D224" s="96">
        <v>80101706</v>
      </c>
      <c r="E224" s="97" t="s">
        <v>399</v>
      </c>
      <c r="F224" s="96" t="s">
        <v>59</v>
      </c>
      <c r="G224" s="90">
        <v>1</v>
      </c>
      <c r="H224" s="90" t="s">
        <v>86</v>
      </c>
      <c r="I224" s="93">
        <v>11.5</v>
      </c>
      <c r="J224" s="94" t="s">
        <v>87</v>
      </c>
      <c r="K224" s="90" t="s">
        <v>95</v>
      </c>
      <c r="L224" s="90" t="s">
        <v>174</v>
      </c>
      <c r="M224" s="207">
        <v>82348000</v>
      </c>
      <c r="N224" s="208">
        <v>82348000</v>
      </c>
      <c r="O224" s="90" t="s">
        <v>63</v>
      </c>
      <c r="P224" s="90" t="s">
        <v>64</v>
      </c>
      <c r="Q224" s="232" t="s">
        <v>149</v>
      </c>
      <c r="S224" s="100" t="s">
        <v>833</v>
      </c>
      <c r="T224" s="101" t="s">
        <v>834</v>
      </c>
      <c r="U224" s="102">
        <v>44208</v>
      </c>
      <c r="V224" s="101" t="s">
        <v>835</v>
      </c>
      <c r="W224" s="103" t="s">
        <v>501</v>
      </c>
      <c r="X224" s="219">
        <v>82348000</v>
      </c>
      <c r="Y224" s="221">
        <v>0</v>
      </c>
      <c r="Z224" s="219">
        <v>82348000</v>
      </c>
      <c r="AA224" s="101" t="s">
        <v>836</v>
      </c>
      <c r="AB224" s="103">
        <v>14221</v>
      </c>
      <c r="AC224" s="101" t="s">
        <v>837</v>
      </c>
      <c r="AD224" s="104">
        <v>44210</v>
      </c>
      <c r="AE224" s="104">
        <v>44558</v>
      </c>
      <c r="AF224" s="106" t="s">
        <v>534</v>
      </c>
      <c r="AG224" s="106" t="s">
        <v>535</v>
      </c>
    </row>
    <row r="225" spans="1:33" ht="157.5" customHeight="1" x14ac:dyDescent="0.35">
      <c r="A225" s="145">
        <v>197</v>
      </c>
      <c r="B225" s="89" t="s">
        <v>180</v>
      </c>
      <c r="C225" s="98" t="s">
        <v>138</v>
      </c>
      <c r="D225" s="96">
        <v>80101706</v>
      </c>
      <c r="E225" s="97" t="s">
        <v>400</v>
      </c>
      <c r="F225" s="96" t="s">
        <v>59</v>
      </c>
      <c r="G225" s="90">
        <v>1</v>
      </c>
      <c r="H225" s="90" t="s">
        <v>86</v>
      </c>
      <c r="I225" s="93">
        <v>11.8</v>
      </c>
      <c r="J225" s="94" t="s">
        <v>87</v>
      </c>
      <c r="K225" s="90" t="s">
        <v>95</v>
      </c>
      <c r="L225" s="90" t="s">
        <v>174</v>
      </c>
      <c r="M225" s="207">
        <v>70867339</v>
      </c>
      <c r="N225" s="208">
        <v>70867339</v>
      </c>
      <c r="O225" s="90" t="s">
        <v>63</v>
      </c>
      <c r="P225" s="90" t="s">
        <v>64</v>
      </c>
      <c r="Q225" s="232" t="s">
        <v>137</v>
      </c>
      <c r="S225" s="100" t="s">
        <v>838</v>
      </c>
      <c r="T225" s="101" t="s">
        <v>839</v>
      </c>
      <c r="U225" s="102">
        <v>44202</v>
      </c>
      <c r="V225" s="101" t="s">
        <v>618</v>
      </c>
      <c r="W225" s="103" t="s">
        <v>501</v>
      </c>
      <c r="X225" s="219">
        <v>70666581</v>
      </c>
      <c r="Y225" s="221">
        <v>0</v>
      </c>
      <c r="Z225" s="219">
        <v>70666581</v>
      </c>
      <c r="AA225" s="101" t="s">
        <v>529</v>
      </c>
      <c r="AB225" s="103">
        <v>1421</v>
      </c>
      <c r="AC225" s="101" t="s">
        <v>524</v>
      </c>
      <c r="AD225" s="104">
        <v>44203</v>
      </c>
      <c r="AE225" s="104">
        <v>44558</v>
      </c>
      <c r="AF225" s="101" t="s">
        <v>525</v>
      </c>
      <c r="AG225" s="101" t="s">
        <v>138</v>
      </c>
    </row>
    <row r="226" spans="1:33" ht="157.5" customHeight="1" x14ac:dyDescent="0.35">
      <c r="A226" s="145">
        <v>198</v>
      </c>
      <c r="B226" s="89" t="s">
        <v>157</v>
      </c>
      <c r="C226" s="98" t="s">
        <v>138</v>
      </c>
      <c r="D226" s="96">
        <v>80101706</v>
      </c>
      <c r="E226" s="97" t="s">
        <v>401</v>
      </c>
      <c r="F226" s="96" t="s">
        <v>59</v>
      </c>
      <c r="G226" s="90">
        <v>1</v>
      </c>
      <c r="H226" s="90" t="s">
        <v>86</v>
      </c>
      <c r="I226" s="93">
        <v>11.8</v>
      </c>
      <c r="J226" s="94" t="s">
        <v>87</v>
      </c>
      <c r="K226" s="90" t="s">
        <v>95</v>
      </c>
      <c r="L226" s="90" t="s">
        <v>158</v>
      </c>
      <c r="M226" s="207">
        <v>70867339</v>
      </c>
      <c r="N226" s="208">
        <v>70867339</v>
      </c>
      <c r="O226" s="90" t="s">
        <v>63</v>
      </c>
      <c r="P226" s="90" t="s">
        <v>64</v>
      </c>
      <c r="Q226" s="232" t="s">
        <v>137</v>
      </c>
      <c r="S226" s="100" t="s">
        <v>840</v>
      </c>
      <c r="T226" s="101" t="s">
        <v>841</v>
      </c>
      <c r="U226" s="102">
        <v>44202</v>
      </c>
      <c r="V226" s="101" t="s">
        <v>618</v>
      </c>
      <c r="W226" s="103" t="s">
        <v>501</v>
      </c>
      <c r="X226" s="219">
        <v>70666581</v>
      </c>
      <c r="Y226" s="221">
        <v>0</v>
      </c>
      <c r="Z226" s="219">
        <v>70666581</v>
      </c>
      <c r="AA226" s="101" t="s">
        <v>529</v>
      </c>
      <c r="AB226" s="103">
        <v>1821</v>
      </c>
      <c r="AC226" s="101" t="s">
        <v>524</v>
      </c>
      <c r="AD226" s="104">
        <v>44203</v>
      </c>
      <c r="AE226" s="104">
        <v>44558</v>
      </c>
      <c r="AF226" s="101" t="s">
        <v>525</v>
      </c>
      <c r="AG226" s="101" t="s">
        <v>138</v>
      </c>
    </row>
    <row r="227" spans="1:33" ht="157.5" customHeight="1" x14ac:dyDescent="0.35">
      <c r="A227" s="145">
        <v>199</v>
      </c>
      <c r="B227" s="89" t="s">
        <v>157</v>
      </c>
      <c r="C227" s="89" t="s">
        <v>148</v>
      </c>
      <c r="D227" s="96">
        <v>80101706</v>
      </c>
      <c r="E227" s="97" t="s">
        <v>402</v>
      </c>
      <c r="F227" s="96" t="s">
        <v>59</v>
      </c>
      <c r="G227" s="90">
        <v>1</v>
      </c>
      <c r="H227" s="90" t="s">
        <v>86</v>
      </c>
      <c r="I227" s="93">
        <v>11.3</v>
      </c>
      <c r="J227" s="94" t="s">
        <v>87</v>
      </c>
      <c r="K227" s="90" t="s">
        <v>95</v>
      </c>
      <c r="L227" s="90" t="s">
        <v>158</v>
      </c>
      <c r="M227" s="207">
        <v>64439781</v>
      </c>
      <c r="N227" s="208">
        <v>64439781</v>
      </c>
      <c r="O227" s="90" t="s">
        <v>63</v>
      </c>
      <c r="P227" s="90" t="s">
        <v>64</v>
      </c>
      <c r="Q227" s="232" t="s">
        <v>130</v>
      </c>
      <c r="S227" s="100" t="s">
        <v>842</v>
      </c>
      <c r="T227" s="101" t="s">
        <v>843</v>
      </c>
      <c r="U227" s="102">
        <v>44208</v>
      </c>
      <c r="V227" s="101" t="s">
        <v>844</v>
      </c>
      <c r="W227" s="103" t="s">
        <v>501</v>
      </c>
      <c r="X227" s="219">
        <v>64439779</v>
      </c>
      <c r="Y227" s="221">
        <v>0</v>
      </c>
      <c r="Z227" s="219">
        <v>64439779</v>
      </c>
      <c r="AA227" s="101" t="s">
        <v>845</v>
      </c>
      <c r="AB227" s="103">
        <v>12921</v>
      </c>
      <c r="AC227" s="101" t="s">
        <v>495</v>
      </c>
      <c r="AD227" s="104">
        <v>44210</v>
      </c>
      <c r="AE227" s="104">
        <v>44550</v>
      </c>
      <c r="AF227" s="101" t="s">
        <v>846</v>
      </c>
      <c r="AG227" s="101" t="s">
        <v>847</v>
      </c>
    </row>
    <row r="228" spans="1:33" ht="157.5" customHeight="1" x14ac:dyDescent="0.35">
      <c r="A228" s="145">
        <v>200</v>
      </c>
      <c r="B228" s="89" t="s">
        <v>157</v>
      </c>
      <c r="C228" s="89" t="s">
        <v>148</v>
      </c>
      <c r="D228" s="96">
        <v>80101706</v>
      </c>
      <c r="E228" s="97" t="s">
        <v>403</v>
      </c>
      <c r="F228" s="96" t="s">
        <v>59</v>
      </c>
      <c r="G228" s="90">
        <v>1</v>
      </c>
      <c r="H228" s="90" t="s">
        <v>86</v>
      </c>
      <c r="I228" s="93">
        <v>11.3</v>
      </c>
      <c r="J228" s="94" t="s">
        <v>87</v>
      </c>
      <c r="K228" s="90" t="s">
        <v>95</v>
      </c>
      <c r="L228" s="90" t="s">
        <v>158</v>
      </c>
      <c r="M228" s="207">
        <v>64439781</v>
      </c>
      <c r="N228" s="208">
        <v>64439781</v>
      </c>
      <c r="O228" s="90" t="s">
        <v>63</v>
      </c>
      <c r="P228" s="90" t="s">
        <v>64</v>
      </c>
      <c r="Q228" s="232" t="s">
        <v>130</v>
      </c>
      <c r="S228" s="100" t="s">
        <v>848</v>
      </c>
      <c r="T228" s="101" t="s">
        <v>849</v>
      </c>
      <c r="U228" s="102">
        <v>44208</v>
      </c>
      <c r="V228" s="101" t="s">
        <v>850</v>
      </c>
      <c r="W228" s="103" t="s">
        <v>501</v>
      </c>
      <c r="X228" s="219">
        <v>64439779</v>
      </c>
      <c r="Y228" s="221">
        <v>0</v>
      </c>
      <c r="Z228" s="219">
        <v>64439779</v>
      </c>
      <c r="AA228" s="101" t="s">
        <v>639</v>
      </c>
      <c r="AB228" s="103">
        <v>13021</v>
      </c>
      <c r="AC228" s="101" t="s">
        <v>495</v>
      </c>
      <c r="AD228" s="104">
        <v>44210</v>
      </c>
      <c r="AE228" s="104">
        <v>44550</v>
      </c>
      <c r="AF228" s="101" t="s">
        <v>846</v>
      </c>
      <c r="AG228" s="101" t="s">
        <v>847</v>
      </c>
    </row>
    <row r="229" spans="1:33" ht="157.5" customHeight="1" x14ac:dyDescent="0.35">
      <c r="A229" s="145">
        <v>201</v>
      </c>
      <c r="B229" s="89" t="s">
        <v>157</v>
      </c>
      <c r="C229" s="89" t="s">
        <v>148</v>
      </c>
      <c r="D229" s="96">
        <v>80101706</v>
      </c>
      <c r="E229" s="97" t="s">
        <v>404</v>
      </c>
      <c r="F229" s="96" t="s">
        <v>59</v>
      </c>
      <c r="G229" s="90">
        <v>1</v>
      </c>
      <c r="H229" s="90" t="s">
        <v>86</v>
      </c>
      <c r="I229" s="93">
        <v>11.3</v>
      </c>
      <c r="J229" s="94" t="s">
        <v>87</v>
      </c>
      <c r="K229" s="90" t="s">
        <v>95</v>
      </c>
      <c r="L229" s="90" t="s">
        <v>158</v>
      </c>
      <c r="M229" s="207">
        <v>64439781</v>
      </c>
      <c r="N229" s="208">
        <v>64439781</v>
      </c>
      <c r="O229" s="90" t="s">
        <v>63</v>
      </c>
      <c r="P229" s="90" t="s">
        <v>64</v>
      </c>
      <c r="Q229" s="232" t="s">
        <v>130</v>
      </c>
      <c r="S229" s="100" t="s">
        <v>851</v>
      </c>
      <c r="T229" s="101" t="s">
        <v>852</v>
      </c>
      <c r="U229" s="102">
        <v>44208</v>
      </c>
      <c r="V229" s="101" t="s">
        <v>844</v>
      </c>
      <c r="W229" s="103" t="s">
        <v>501</v>
      </c>
      <c r="X229" s="219">
        <v>64439779</v>
      </c>
      <c r="Y229" s="221">
        <v>-190650</v>
      </c>
      <c r="Z229" s="219">
        <v>64249129</v>
      </c>
      <c r="AA229" s="101" t="s">
        <v>639</v>
      </c>
      <c r="AB229" s="103">
        <v>13121</v>
      </c>
      <c r="AC229" s="101" t="s">
        <v>495</v>
      </c>
      <c r="AD229" s="104">
        <v>44211</v>
      </c>
      <c r="AE229" s="104">
        <v>44550</v>
      </c>
      <c r="AF229" s="101" t="s">
        <v>846</v>
      </c>
      <c r="AG229" s="101" t="s">
        <v>847</v>
      </c>
    </row>
    <row r="230" spans="1:33" ht="157.5" customHeight="1" x14ac:dyDescent="0.35">
      <c r="A230" s="145">
        <v>202</v>
      </c>
      <c r="B230" s="89" t="s">
        <v>157</v>
      </c>
      <c r="C230" s="89" t="s">
        <v>148</v>
      </c>
      <c r="D230" s="96">
        <v>80101706</v>
      </c>
      <c r="E230" s="97" t="s">
        <v>405</v>
      </c>
      <c r="F230" s="96" t="s">
        <v>59</v>
      </c>
      <c r="G230" s="90">
        <v>1</v>
      </c>
      <c r="H230" s="90" t="s">
        <v>86</v>
      </c>
      <c r="I230" s="93">
        <v>11.4</v>
      </c>
      <c r="J230" s="94" t="s">
        <v>87</v>
      </c>
      <c r="K230" s="90" t="s">
        <v>95</v>
      </c>
      <c r="L230" s="90" t="s">
        <v>158</v>
      </c>
      <c r="M230" s="207">
        <v>48439283</v>
      </c>
      <c r="N230" s="208">
        <v>48439283</v>
      </c>
      <c r="O230" s="90" t="s">
        <v>63</v>
      </c>
      <c r="P230" s="90" t="s">
        <v>64</v>
      </c>
      <c r="Q230" s="232" t="s">
        <v>130</v>
      </c>
      <c r="S230" s="100" t="s">
        <v>853</v>
      </c>
      <c r="T230" s="101" t="s">
        <v>854</v>
      </c>
      <c r="U230" s="102">
        <v>44204</v>
      </c>
      <c r="V230" s="101" t="s">
        <v>855</v>
      </c>
      <c r="W230" s="103" t="s">
        <v>501</v>
      </c>
      <c r="X230" s="219">
        <v>48439283</v>
      </c>
      <c r="Y230" s="221">
        <v>0</v>
      </c>
      <c r="Z230" s="219">
        <v>48439283</v>
      </c>
      <c r="AA230" s="101" t="s">
        <v>856</v>
      </c>
      <c r="AB230" s="103">
        <v>7721</v>
      </c>
      <c r="AC230" s="101" t="s">
        <v>495</v>
      </c>
      <c r="AD230" s="104">
        <v>44204</v>
      </c>
      <c r="AE230" s="104">
        <v>44550</v>
      </c>
      <c r="AF230" s="101" t="s">
        <v>846</v>
      </c>
      <c r="AG230" s="101" t="s">
        <v>847</v>
      </c>
    </row>
    <row r="231" spans="1:33" ht="157.5" customHeight="1" x14ac:dyDescent="0.35">
      <c r="A231" s="145">
        <v>203</v>
      </c>
      <c r="B231" s="89" t="s">
        <v>157</v>
      </c>
      <c r="C231" s="89" t="s">
        <v>148</v>
      </c>
      <c r="D231" s="96">
        <v>80101706</v>
      </c>
      <c r="E231" s="97" t="s">
        <v>406</v>
      </c>
      <c r="F231" s="96" t="s">
        <v>59</v>
      </c>
      <c r="G231" s="90">
        <v>1</v>
      </c>
      <c r="H231" s="90" t="s">
        <v>86</v>
      </c>
      <c r="I231" s="93">
        <v>11.4</v>
      </c>
      <c r="J231" s="94" t="s">
        <v>87</v>
      </c>
      <c r="K231" s="90" t="s">
        <v>95</v>
      </c>
      <c r="L231" s="90" t="s">
        <v>158</v>
      </c>
      <c r="M231" s="207">
        <v>64110816</v>
      </c>
      <c r="N231" s="208">
        <v>64110816</v>
      </c>
      <c r="O231" s="90" t="s">
        <v>63</v>
      </c>
      <c r="P231" s="90" t="s">
        <v>64</v>
      </c>
      <c r="Q231" s="232" t="s">
        <v>130</v>
      </c>
      <c r="S231" s="100" t="s">
        <v>857</v>
      </c>
      <c r="T231" s="101" t="s">
        <v>858</v>
      </c>
      <c r="U231" s="102">
        <v>44204</v>
      </c>
      <c r="V231" s="101" t="s">
        <v>859</v>
      </c>
      <c r="W231" s="103" t="s">
        <v>501</v>
      </c>
      <c r="X231" s="219">
        <v>64110816</v>
      </c>
      <c r="Y231" s="221">
        <v>0</v>
      </c>
      <c r="Z231" s="219">
        <v>64110816</v>
      </c>
      <c r="AA231" s="101" t="s">
        <v>860</v>
      </c>
      <c r="AB231" s="103">
        <v>8021</v>
      </c>
      <c r="AC231" s="101" t="s">
        <v>495</v>
      </c>
      <c r="AD231" s="104">
        <v>44205</v>
      </c>
      <c r="AE231" s="104">
        <v>44550</v>
      </c>
      <c r="AF231" s="101" t="s">
        <v>846</v>
      </c>
      <c r="AG231" s="101" t="s">
        <v>847</v>
      </c>
    </row>
    <row r="232" spans="1:33" ht="157.5" customHeight="1" x14ac:dyDescent="0.35">
      <c r="A232" s="145">
        <v>204</v>
      </c>
      <c r="B232" s="89" t="s">
        <v>157</v>
      </c>
      <c r="C232" s="89" t="s">
        <v>148</v>
      </c>
      <c r="D232" s="96">
        <v>80101706</v>
      </c>
      <c r="E232" s="97" t="s">
        <v>407</v>
      </c>
      <c r="F232" s="96" t="s">
        <v>59</v>
      </c>
      <c r="G232" s="90">
        <v>1</v>
      </c>
      <c r="H232" s="90" t="s">
        <v>86</v>
      </c>
      <c r="I232" s="93">
        <v>11.4</v>
      </c>
      <c r="J232" s="94" t="s">
        <v>87</v>
      </c>
      <c r="K232" s="90" t="s">
        <v>95</v>
      </c>
      <c r="L232" s="90" t="s">
        <v>158</v>
      </c>
      <c r="M232" s="207">
        <v>27456155</v>
      </c>
      <c r="N232" s="208">
        <v>27456155</v>
      </c>
      <c r="O232" s="90" t="s">
        <v>63</v>
      </c>
      <c r="P232" s="90" t="s">
        <v>64</v>
      </c>
      <c r="Q232" s="232" t="s">
        <v>130</v>
      </c>
      <c r="S232" s="100" t="s">
        <v>861</v>
      </c>
      <c r="T232" s="101" t="s">
        <v>862</v>
      </c>
      <c r="U232" s="102">
        <v>44204</v>
      </c>
      <c r="V232" s="101" t="s">
        <v>863</v>
      </c>
      <c r="W232" s="103" t="s">
        <v>493</v>
      </c>
      <c r="X232" s="219">
        <v>27456155</v>
      </c>
      <c r="Y232" s="221">
        <v>0</v>
      </c>
      <c r="Z232" s="219">
        <v>27456155</v>
      </c>
      <c r="AA232" s="101" t="s">
        <v>864</v>
      </c>
      <c r="AB232" s="103">
        <v>8321</v>
      </c>
      <c r="AC232" s="101" t="s">
        <v>495</v>
      </c>
      <c r="AD232" s="104">
        <v>44205</v>
      </c>
      <c r="AE232" s="104">
        <v>44550</v>
      </c>
      <c r="AF232" s="101" t="s">
        <v>846</v>
      </c>
      <c r="AG232" s="101" t="s">
        <v>847</v>
      </c>
    </row>
    <row r="233" spans="1:33" ht="157.5" customHeight="1" x14ac:dyDescent="0.35">
      <c r="A233" s="145">
        <v>205</v>
      </c>
      <c r="B233" s="89" t="s">
        <v>157</v>
      </c>
      <c r="C233" s="89" t="s">
        <v>148</v>
      </c>
      <c r="D233" s="96">
        <v>80101706</v>
      </c>
      <c r="E233" s="97" t="s">
        <v>408</v>
      </c>
      <c r="F233" s="96" t="s">
        <v>59</v>
      </c>
      <c r="G233" s="90">
        <v>1</v>
      </c>
      <c r="H233" s="90" t="s">
        <v>86</v>
      </c>
      <c r="I233" s="93">
        <v>11.4</v>
      </c>
      <c r="J233" s="94" t="s">
        <v>87</v>
      </c>
      <c r="K233" s="90" t="s">
        <v>95</v>
      </c>
      <c r="L233" s="90" t="s">
        <v>158</v>
      </c>
      <c r="M233" s="207">
        <v>27456155</v>
      </c>
      <c r="N233" s="208">
        <v>27456155</v>
      </c>
      <c r="O233" s="90" t="s">
        <v>63</v>
      </c>
      <c r="P233" s="90" t="s">
        <v>64</v>
      </c>
      <c r="Q233" s="232" t="s">
        <v>130</v>
      </c>
      <c r="S233" s="100" t="s">
        <v>865</v>
      </c>
      <c r="T233" s="101" t="s">
        <v>866</v>
      </c>
      <c r="U233" s="102">
        <v>44204</v>
      </c>
      <c r="V233" s="101" t="s">
        <v>867</v>
      </c>
      <c r="W233" s="103" t="s">
        <v>493</v>
      </c>
      <c r="X233" s="219">
        <v>27456155</v>
      </c>
      <c r="Y233" s="221">
        <v>0</v>
      </c>
      <c r="Z233" s="219">
        <v>27456155</v>
      </c>
      <c r="AA233" s="101" t="s">
        <v>868</v>
      </c>
      <c r="AB233" s="103">
        <v>8521</v>
      </c>
      <c r="AC233" s="101" t="s">
        <v>495</v>
      </c>
      <c r="AD233" s="104">
        <v>44204</v>
      </c>
      <c r="AE233" s="104">
        <v>44550</v>
      </c>
      <c r="AF233" s="101" t="s">
        <v>846</v>
      </c>
      <c r="AG233" s="101" t="s">
        <v>847</v>
      </c>
    </row>
    <row r="234" spans="1:33" ht="157.5" customHeight="1" x14ac:dyDescent="0.35">
      <c r="A234" s="145">
        <v>206</v>
      </c>
      <c r="B234" s="89" t="s">
        <v>157</v>
      </c>
      <c r="C234" s="89" t="s">
        <v>148</v>
      </c>
      <c r="D234" s="96">
        <v>80101706</v>
      </c>
      <c r="E234" s="97" t="s">
        <v>409</v>
      </c>
      <c r="F234" s="96" t="s">
        <v>59</v>
      </c>
      <c r="G234" s="90">
        <v>1</v>
      </c>
      <c r="H234" s="90" t="s">
        <v>86</v>
      </c>
      <c r="I234" s="93">
        <v>11.4</v>
      </c>
      <c r="J234" s="94" t="s">
        <v>87</v>
      </c>
      <c r="K234" s="90" t="s">
        <v>95</v>
      </c>
      <c r="L234" s="90" t="s">
        <v>158</v>
      </c>
      <c r="M234" s="207">
        <v>27456155</v>
      </c>
      <c r="N234" s="208">
        <v>27456155</v>
      </c>
      <c r="O234" s="90" t="s">
        <v>63</v>
      </c>
      <c r="P234" s="90" t="s">
        <v>64</v>
      </c>
      <c r="Q234" s="232" t="s">
        <v>130</v>
      </c>
      <c r="S234" s="100" t="s">
        <v>869</v>
      </c>
      <c r="T234" s="101" t="s">
        <v>870</v>
      </c>
      <c r="U234" s="102">
        <v>44204</v>
      </c>
      <c r="V234" s="101" t="s">
        <v>867</v>
      </c>
      <c r="W234" s="103" t="s">
        <v>493</v>
      </c>
      <c r="X234" s="219">
        <v>27456155</v>
      </c>
      <c r="Y234" s="221">
        <v>0</v>
      </c>
      <c r="Z234" s="219">
        <v>27456155</v>
      </c>
      <c r="AA234" s="101" t="s">
        <v>864</v>
      </c>
      <c r="AB234" s="103">
        <v>8621</v>
      </c>
      <c r="AC234" s="101" t="s">
        <v>495</v>
      </c>
      <c r="AD234" s="104">
        <v>44205</v>
      </c>
      <c r="AE234" s="104">
        <v>44550</v>
      </c>
      <c r="AF234" s="101" t="s">
        <v>846</v>
      </c>
      <c r="AG234" s="101" t="s">
        <v>847</v>
      </c>
    </row>
    <row r="235" spans="1:33" ht="157.5" customHeight="1" x14ac:dyDescent="0.35">
      <c r="A235" s="145">
        <v>207</v>
      </c>
      <c r="B235" s="89" t="s">
        <v>157</v>
      </c>
      <c r="C235" s="89" t="s">
        <v>148</v>
      </c>
      <c r="D235" s="96">
        <v>80101706</v>
      </c>
      <c r="E235" s="97" t="s">
        <v>410</v>
      </c>
      <c r="F235" s="96" t="s">
        <v>59</v>
      </c>
      <c r="G235" s="90">
        <v>1</v>
      </c>
      <c r="H235" s="90" t="s">
        <v>86</v>
      </c>
      <c r="I235" s="93">
        <v>11.4</v>
      </c>
      <c r="J235" s="94" t="s">
        <v>87</v>
      </c>
      <c r="K235" s="90" t="s">
        <v>95</v>
      </c>
      <c r="L235" s="90" t="s">
        <v>158</v>
      </c>
      <c r="M235" s="207">
        <v>27456155</v>
      </c>
      <c r="N235" s="208">
        <v>27456155</v>
      </c>
      <c r="O235" s="90" t="s">
        <v>63</v>
      </c>
      <c r="P235" s="90" t="s">
        <v>64</v>
      </c>
      <c r="Q235" s="232" t="s">
        <v>130</v>
      </c>
      <c r="S235" s="100" t="s">
        <v>871</v>
      </c>
      <c r="T235" s="101" t="s">
        <v>872</v>
      </c>
      <c r="U235" s="102">
        <v>44204</v>
      </c>
      <c r="V235" s="101" t="s">
        <v>867</v>
      </c>
      <c r="W235" s="103" t="s">
        <v>493</v>
      </c>
      <c r="X235" s="219">
        <v>27456155</v>
      </c>
      <c r="Y235" s="221">
        <v>0</v>
      </c>
      <c r="Z235" s="219">
        <v>27456155</v>
      </c>
      <c r="AA235" s="101" t="s">
        <v>864</v>
      </c>
      <c r="AB235" s="103">
        <v>8721</v>
      </c>
      <c r="AC235" s="101" t="s">
        <v>495</v>
      </c>
      <c r="AD235" s="104">
        <v>44205</v>
      </c>
      <c r="AE235" s="104">
        <v>44550</v>
      </c>
      <c r="AF235" s="101" t="s">
        <v>846</v>
      </c>
      <c r="AG235" s="101" t="s">
        <v>847</v>
      </c>
    </row>
    <row r="236" spans="1:33" ht="157.5" customHeight="1" x14ac:dyDescent="0.35">
      <c r="A236" s="145">
        <v>208</v>
      </c>
      <c r="B236" s="89" t="s">
        <v>157</v>
      </c>
      <c r="C236" s="89" t="s">
        <v>148</v>
      </c>
      <c r="D236" s="96">
        <v>80101706</v>
      </c>
      <c r="E236" s="97" t="s">
        <v>411</v>
      </c>
      <c r="F236" s="96" t="s">
        <v>59</v>
      </c>
      <c r="G236" s="90">
        <v>1</v>
      </c>
      <c r="H236" s="90" t="s">
        <v>86</v>
      </c>
      <c r="I236" s="93">
        <v>11.4</v>
      </c>
      <c r="J236" s="94" t="s">
        <v>87</v>
      </c>
      <c r="K236" s="90" t="s">
        <v>95</v>
      </c>
      <c r="L236" s="90" t="s">
        <v>158</v>
      </c>
      <c r="M236" s="207">
        <v>27456155</v>
      </c>
      <c r="N236" s="208">
        <v>27456155</v>
      </c>
      <c r="O236" s="90" t="s">
        <v>63</v>
      </c>
      <c r="P236" s="90" t="s">
        <v>64</v>
      </c>
      <c r="Q236" s="232" t="s">
        <v>130</v>
      </c>
      <c r="S236" s="100" t="s">
        <v>873</v>
      </c>
      <c r="T236" s="101" t="s">
        <v>874</v>
      </c>
      <c r="U236" s="102">
        <v>44204</v>
      </c>
      <c r="V236" s="101" t="s">
        <v>875</v>
      </c>
      <c r="W236" s="103" t="s">
        <v>493</v>
      </c>
      <c r="X236" s="219">
        <v>27456155</v>
      </c>
      <c r="Y236" s="221">
        <v>0</v>
      </c>
      <c r="Z236" s="219">
        <v>27456155</v>
      </c>
      <c r="AA236" s="101" t="s">
        <v>864</v>
      </c>
      <c r="AB236" s="103">
        <v>8821</v>
      </c>
      <c r="AC236" s="101" t="s">
        <v>495</v>
      </c>
      <c r="AD236" s="104">
        <v>44205</v>
      </c>
      <c r="AE236" s="104">
        <v>44550</v>
      </c>
      <c r="AF236" s="101" t="s">
        <v>846</v>
      </c>
      <c r="AG236" s="101" t="s">
        <v>847</v>
      </c>
    </row>
    <row r="237" spans="1:33" ht="157.5" customHeight="1" x14ac:dyDescent="0.35">
      <c r="A237" s="145">
        <v>209</v>
      </c>
      <c r="B237" s="89" t="s">
        <v>157</v>
      </c>
      <c r="C237" s="89" t="s">
        <v>148</v>
      </c>
      <c r="D237" s="96">
        <v>80101706</v>
      </c>
      <c r="E237" s="97" t="s">
        <v>412</v>
      </c>
      <c r="F237" s="96" t="s">
        <v>59</v>
      </c>
      <c r="G237" s="90">
        <v>1</v>
      </c>
      <c r="H237" s="90" t="s">
        <v>86</v>
      </c>
      <c r="I237" s="93">
        <v>11.4</v>
      </c>
      <c r="J237" s="94" t="s">
        <v>87</v>
      </c>
      <c r="K237" s="90" t="s">
        <v>95</v>
      </c>
      <c r="L237" s="90" t="s">
        <v>158</v>
      </c>
      <c r="M237" s="207">
        <v>27456155</v>
      </c>
      <c r="N237" s="208">
        <v>27456155</v>
      </c>
      <c r="O237" s="90" t="s">
        <v>63</v>
      </c>
      <c r="P237" s="90" t="s">
        <v>64</v>
      </c>
      <c r="Q237" s="232" t="s">
        <v>130</v>
      </c>
      <c r="S237" s="100" t="s">
        <v>876</v>
      </c>
      <c r="T237" s="101" t="s">
        <v>877</v>
      </c>
      <c r="U237" s="102">
        <v>44204</v>
      </c>
      <c r="V237" s="101" t="s">
        <v>867</v>
      </c>
      <c r="W237" s="103" t="s">
        <v>493</v>
      </c>
      <c r="X237" s="219">
        <v>27456155</v>
      </c>
      <c r="Y237" s="221">
        <v>0</v>
      </c>
      <c r="Z237" s="219">
        <v>27456155</v>
      </c>
      <c r="AA237" s="101" t="s">
        <v>864</v>
      </c>
      <c r="AB237" s="103">
        <v>9221</v>
      </c>
      <c r="AC237" s="101" t="s">
        <v>495</v>
      </c>
      <c r="AD237" s="104">
        <v>44205</v>
      </c>
      <c r="AE237" s="104">
        <v>44550</v>
      </c>
      <c r="AF237" s="101" t="s">
        <v>846</v>
      </c>
      <c r="AG237" s="101" t="s">
        <v>847</v>
      </c>
    </row>
    <row r="238" spans="1:33" ht="157.5" customHeight="1" x14ac:dyDescent="0.35">
      <c r="A238" s="145">
        <v>210</v>
      </c>
      <c r="B238" s="89" t="s">
        <v>172</v>
      </c>
      <c r="C238" s="98" t="s">
        <v>111</v>
      </c>
      <c r="D238" s="96">
        <v>80101706</v>
      </c>
      <c r="E238" s="97" t="s">
        <v>413</v>
      </c>
      <c r="F238" s="96" t="s">
        <v>59</v>
      </c>
      <c r="G238" s="90">
        <v>1</v>
      </c>
      <c r="H238" s="90" t="s">
        <v>86</v>
      </c>
      <c r="I238" s="93">
        <v>11.5</v>
      </c>
      <c r="J238" s="94" t="s">
        <v>87</v>
      </c>
      <c r="K238" s="90" t="s">
        <v>95</v>
      </c>
      <c r="L238" s="90" t="s">
        <v>174</v>
      </c>
      <c r="M238" s="207">
        <v>101200000</v>
      </c>
      <c r="N238" s="208">
        <v>101200000</v>
      </c>
      <c r="O238" s="90" t="s">
        <v>63</v>
      </c>
      <c r="P238" s="90" t="s">
        <v>64</v>
      </c>
      <c r="Q238" s="232" t="s">
        <v>207</v>
      </c>
      <c r="S238" s="100" t="s">
        <v>878</v>
      </c>
      <c r="T238" s="101" t="s">
        <v>879</v>
      </c>
      <c r="U238" s="102">
        <v>44202</v>
      </c>
      <c r="V238" s="101" t="s">
        <v>880</v>
      </c>
      <c r="W238" s="103" t="s">
        <v>501</v>
      </c>
      <c r="X238" s="219">
        <v>101200000</v>
      </c>
      <c r="Y238" s="221">
        <v>-58960000</v>
      </c>
      <c r="Z238" s="219">
        <v>42240000</v>
      </c>
      <c r="AA238" s="101" t="s">
        <v>881</v>
      </c>
      <c r="AB238" s="103">
        <v>1521</v>
      </c>
      <c r="AC238" s="101" t="s">
        <v>882</v>
      </c>
      <c r="AD238" s="104">
        <v>44203</v>
      </c>
      <c r="AE238" s="104">
        <v>44551</v>
      </c>
      <c r="AF238" s="101" t="s">
        <v>883</v>
      </c>
      <c r="AG238" s="101" t="s">
        <v>111</v>
      </c>
    </row>
    <row r="239" spans="1:33" ht="272.45" customHeight="1" x14ac:dyDescent="0.35">
      <c r="A239" s="145">
        <v>211</v>
      </c>
      <c r="B239" s="89" t="s">
        <v>206</v>
      </c>
      <c r="C239" s="98" t="s">
        <v>111</v>
      </c>
      <c r="D239" s="96">
        <v>80101706</v>
      </c>
      <c r="E239" s="97" t="s">
        <v>414</v>
      </c>
      <c r="F239" s="96" t="s">
        <v>59</v>
      </c>
      <c r="G239" s="90">
        <v>1</v>
      </c>
      <c r="H239" s="90" t="s">
        <v>86</v>
      </c>
      <c r="I239" s="93">
        <v>11.3</v>
      </c>
      <c r="J239" s="94" t="s">
        <v>87</v>
      </c>
      <c r="K239" s="90" t="s">
        <v>95</v>
      </c>
      <c r="L239" s="90" t="s">
        <v>174</v>
      </c>
      <c r="M239" s="207">
        <v>93594453</v>
      </c>
      <c r="N239" s="208">
        <v>93594453</v>
      </c>
      <c r="O239" s="90" t="s">
        <v>63</v>
      </c>
      <c r="P239" s="90" t="s">
        <v>64</v>
      </c>
      <c r="Q239" s="232" t="s">
        <v>207</v>
      </c>
      <c r="S239" s="100" t="s">
        <v>884</v>
      </c>
      <c r="T239" s="101" t="s">
        <v>885</v>
      </c>
      <c r="U239" s="102">
        <v>44208</v>
      </c>
      <c r="V239" s="101" t="s">
        <v>886</v>
      </c>
      <c r="W239" s="103" t="s">
        <v>501</v>
      </c>
      <c r="X239" s="219">
        <v>93594453</v>
      </c>
      <c r="Y239" s="221">
        <v>-63688533</v>
      </c>
      <c r="Z239" s="219">
        <v>29905920</v>
      </c>
      <c r="AA239" s="101" t="s">
        <v>887</v>
      </c>
      <c r="AB239" s="103">
        <v>13621</v>
      </c>
      <c r="AC239" s="101" t="s">
        <v>495</v>
      </c>
      <c r="AD239" s="104">
        <v>44210</v>
      </c>
      <c r="AE239" s="104">
        <v>44550</v>
      </c>
      <c r="AF239" s="106" t="s">
        <v>883</v>
      </c>
      <c r="AG239" s="106" t="s">
        <v>111</v>
      </c>
    </row>
    <row r="240" spans="1:33" ht="272.45" customHeight="1" x14ac:dyDescent="0.35">
      <c r="A240" s="145">
        <v>212</v>
      </c>
      <c r="B240" s="89" t="s">
        <v>199</v>
      </c>
      <c r="C240" s="98" t="s">
        <v>1248</v>
      </c>
      <c r="D240" s="96">
        <v>80101706</v>
      </c>
      <c r="E240" s="97" t="s">
        <v>415</v>
      </c>
      <c r="F240" s="96" t="s">
        <v>59</v>
      </c>
      <c r="G240" s="90">
        <v>1</v>
      </c>
      <c r="H240" s="90" t="s">
        <v>93</v>
      </c>
      <c r="I240" s="93">
        <v>9</v>
      </c>
      <c r="J240" s="94" t="s">
        <v>87</v>
      </c>
      <c r="K240" s="90" t="s">
        <v>95</v>
      </c>
      <c r="L240" s="90" t="s">
        <v>174</v>
      </c>
      <c r="M240" s="207">
        <v>102322690</v>
      </c>
      <c r="N240" s="208">
        <v>102322690</v>
      </c>
      <c r="O240" s="90" t="s">
        <v>63</v>
      </c>
      <c r="P240" s="90" t="s">
        <v>64</v>
      </c>
      <c r="Q240" s="232" t="s">
        <v>207</v>
      </c>
      <c r="S240" s="100" t="s">
        <v>1297</v>
      </c>
      <c r="T240" s="101" t="s">
        <v>1298</v>
      </c>
      <c r="U240" s="102">
        <v>44253</v>
      </c>
      <c r="V240" s="101" t="s">
        <v>1299</v>
      </c>
      <c r="W240" s="103" t="s">
        <v>501</v>
      </c>
      <c r="X240" s="219">
        <v>102076666</v>
      </c>
      <c r="Y240" s="221">
        <v>0</v>
      </c>
      <c r="Z240" s="219">
        <v>102076666</v>
      </c>
      <c r="AA240" s="101" t="s">
        <v>1300</v>
      </c>
      <c r="AB240" s="103">
        <v>26121</v>
      </c>
      <c r="AC240" s="101" t="s">
        <v>1301</v>
      </c>
      <c r="AD240" s="104">
        <v>44254</v>
      </c>
      <c r="AE240" s="104">
        <v>44529</v>
      </c>
      <c r="AF240" s="101" t="s">
        <v>549</v>
      </c>
      <c r="AG240" s="101" t="s">
        <v>117</v>
      </c>
    </row>
    <row r="241" spans="1:33" ht="272.45" customHeight="1" x14ac:dyDescent="0.35">
      <c r="A241" s="145">
        <v>213</v>
      </c>
      <c r="B241" s="89" t="s">
        <v>199</v>
      </c>
      <c r="C241" s="98" t="s">
        <v>111</v>
      </c>
      <c r="D241" s="96">
        <v>80101706</v>
      </c>
      <c r="E241" s="97" t="s">
        <v>416</v>
      </c>
      <c r="F241" s="96" t="s">
        <v>59</v>
      </c>
      <c r="G241" s="90">
        <v>1</v>
      </c>
      <c r="H241" s="90" t="s">
        <v>86</v>
      </c>
      <c r="I241" s="93">
        <v>11.2</v>
      </c>
      <c r="J241" s="94" t="s">
        <v>87</v>
      </c>
      <c r="K241" s="90" t="s">
        <v>95</v>
      </c>
      <c r="L241" s="90" t="s">
        <v>174</v>
      </c>
      <c r="M241" s="207">
        <v>67655221</v>
      </c>
      <c r="N241" s="208">
        <v>67655221</v>
      </c>
      <c r="O241" s="90" t="s">
        <v>63</v>
      </c>
      <c r="P241" s="90" t="s">
        <v>64</v>
      </c>
      <c r="Q241" s="232" t="s">
        <v>207</v>
      </c>
      <c r="S241" s="100" t="s">
        <v>888</v>
      </c>
      <c r="T241" s="101" t="s">
        <v>889</v>
      </c>
      <c r="U241" s="102">
        <v>44211</v>
      </c>
      <c r="V241" s="101" t="s">
        <v>890</v>
      </c>
      <c r="W241" s="103" t="s">
        <v>501</v>
      </c>
      <c r="X241" s="219">
        <v>67655221</v>
      </c>
      <c r="Y241" s="221">
        <v>0</v>
      </c>
      <c r="Z241" s="219">
        <v>67655221</v>
      </c>
      <c r="AA241" s="101" t="s">
        <v>613</v>
      </c>
      <c r="AB241" s="103">
        <v>13821</v>
      </c>
      <c r="AC241" s="101" t="s">
        <v>507</v>
      </c>
      <c r="AD241" s="104">
        <v>44211</v>
      </c>
      <c r="AE241" s="104">
        <v>44551</v>
      </c>
      <c r="AF241" s="101" t="s">
        <v>883</v>
      </c>
      <c r="AG241" s="101" t="s">
        <v>111</v>
      </c>
    </row>
    <row r="242" spans="1:33" ht="272.45" customHeight="1" x14ac:dyDescent="0.35">
      <c r="A242" s="145">
        <v>214</v>
      </c>
      <c r="B242" s="89" t="s">
        <v>197</v>
      </c>
      <c r="C242" s="98" t="s">
        <v>111</v>
      </c>
      <c r="D242" s="96">
        <v>80101706</v>
      </c>
      <c r="E242" s="97" t="s">
        <v>417</v>
      </c>
      <c r="F242" s="96" t="s">
        <v>59</v>
      </c>
      <c r="G242" s="90">
        <v>1</v>
      </c>
      <c r="H242" s="90" t="s">
        <v>86</v>
      </c>
      <c r="I242" s="93">
        <v>11.2</v>
      </c>
      <c r="J242" s="94" t="s">
        <v>87</v>
      </c>
      <c r="K242" s="90" t="s">
        <v>95</v>
      </c>
      <c r="L242" s="90" t="s">
        <v>158</v>
      </c>
      <c r="M242" s="207">
        <v>142352179</v>
      </c>
      <c r="N242" s="208">
        <v>142352179</v>
      </c>
      <c r="O242" s="90" t="s">
        <v>63</v>
      </c>
      <c r="P242" s="90" t="s">
        <v>64</v>
      </c>
      <c r="Q242" s="232" t="s">
        <v>207</v>
      </c>
      <c r="S242" s="100" t="s">
        <v>1198</v>
      </c>
      <c r="T242" s="101" t="s">
        <v>1199</v>
      </c>
      <c r="U242" s="102">
        <v>44222</v>
      </c>
      <c r="V242" s="101" t="s">
        <v>1200</v>
      </c>
      <c r="W242" s="103" t="s">
        <v>501</v>
      </c>
      <c r="X242" s="219">
        <v>140833334</v>
      </c>
      <c r="Y242" s="221">
        <v>0</v>
      </c>
      <c r="Z242" s="219">
        <v>140833334</v>
      </c>
      <c r="AA242" s="101" t="s">
        <v>1201</v>
      </c>
      <c r="AB242" s="103">
        <v>21721</v>
      </c>
      <c r="AC242" s="101" t="s">
        <v>495</v>
      </c>
      <c r="AD242" s="104">
        <v>44222</v>
      </c>
      <c r="AE242" s="104">
        <v>44550</v>
      </c>
      <c r="AF242" s="101" t="s">
        <v>1202</v>
      </c>
      <c r="AG242" s="101" t="s">
        <v>111</v>
      </c>
    </row>
    <row r="243" spans="1:33" ht="272.45" customHeight="1" x14ac:dyDescent="0.35">
      <c r="A243" s="145">
        <v>215</v>
      </c>
      <c r="B243" s="89" t="s">
        <v>199</v>
      </c>
      <c r="C243" s="98" t="s">
        <v>111</v>
      </c>
      <c r="D243" s="96">
        <v>80101706</v>
      </c>
      <c r="E243" s="97" t="s">
        <v>418</v>
      </c>
      <c r="F243" s="96" t="s">
        <v>59</v>
      </c>
      <c r="G243" s="90">
        <v>1</v>
      </c>
      <c r="H243" s="90" t="s">
        <v>86</v>
      </c>
      <c r="I243" s="93">
        <v>11</v>
      </c>
      <c r="J243" s="94" t="s">
        <v>87</v>
      </c>
      <c r="K243" s="90" t="s">
        <v>95</v>
      </c>
      <c r="L243" s="90" t="s">
        <v>174</v>
      </c>
      <c r="M243" s="207">
        <v>88557867</v>
      </c>
      <c r="N243" s="208">
        <v>88557867</v>
      </c>
      <c r="O243" s="90" t="s">
        <v>63</v>
      </c>
      <c r="P243" s="90" t="s">
        <v>64</v>
      </c>
      <c r="Q243" s="232" t="s">
        <v>207</v>
      </c>
      <c r="S243" s="100" t="s">
        <v>1203</v>
      </c>
      <c r="T243" s="101" t="s">
        <v>1204</v>
      </c>
      <c r="U243" s="102">
        <v>44221</v>
      </c>
      <c r="V243" s="101" t="s">
        <v>1205</v>
      </c>
      <c r="W243" s="103" t="s">
        <v>501</v>
      </c>
      <c r="X243" s="219">
        <v>88557084</v>
      </c>
      <c r="Y243" s="221">
        <v>-60890417</v>
      </c>
      <c r="Z243" s="219">
        <f>SUM(X243+Y243)</f>
        <v>27666667</v>
      </c>
      <c r="AA243" s="101" t="s">
        <v>1206</v>
      </c>
      <c r="AB243" s="103">
        <v>18721</v>
      </c>
      <c r="AC243" s="101" t="s">
        <v>495</v>
      </c>
      <c r="AD243" s="104">
        <v>44222</v>
      </c>
      <c r="AE243" s="104">
        <v>44550</v>
      </c>
      <c r="AF243" s="101" t="s">
        <v>1207</v>
      </c>
      <c r="AG243" s="101" t="s">
        <v>111</v>
      </c>
    </row>
    <row r="244" spans="1:33" ht="272.45" customHeight="1" x14ac:dyDescent="0.35">
      <c r="A244" s="145">
        <v>216</v>
      </c>
      <c r="B244" s="89" t="s">
        <v>199</v>
      </c>
      <c r="C244" s="98" t="s">
        <v>111</v>
      </c>
      <c r="D244" s="96">
        <v>80101706</v>
      </c>
      <c r="E244" s="97" t="s">
        <v>419</v>
      </c>
      <c r="F244" s="96" t="s">
        <v>59</v>
      </c>
      <c r="G244" s="90">
        <v>1</v>
      </c>
      <c r="H244" s="90" t="s">
        <v>86</v>
      </c>
      <c r="I244" s="93">
        <v>10.6</v>
      </c>
      <c r="J244" s="94" t="s">
        <v>87</v>
      </c>
      <c r="K244" s="90" t="s">
        <v>95</v>
      </c>
      <c r="L244" s="90" t="s">
        <v>174</v>
      </c>
      <c r="M244" s="207">
        <v>93573333</v>
      </c>
      <c r="N244" s="208">
        <v>93573333</v>
      </c>
      <c r="O244" s="90" t="s">
        <v>63</v>
      </c>
      <c r="P244" s="90" t="s">
        <v>64</v>
      </c>
      <c r="Q244" s="232" t="s">
        <v>207</v>
      </c>
      <c r="S244" s="100" t="s">
        <v>1208</v>
      </c>
      <c r="T244" s="101" t="s">
        <v>1209</v>
      </c>
      <c r="U244" s="102">
        <v>44245</v>
      </c>
      <c r="V244" s="101" t="s">
        <v>1210</v>
      </c>
      <c r="W244" s="103" t="s">
        <v>501</v>
      </c>
      <c r="X244" s="222">
        <v>83276667</v>
      </c>
      <c r="Y244" s="226">
        <v>-55610000</v>
      </c>
      <c r="Z244" s="219">
        <f>SUM(X244+Y244)</f>
        <v>27666667</v>
      </c>
      <c r="AA244" s="101" t="s">
        <v>1211</v>
      </c>
      <c r="AB244" s="103">
        <v>22621</v>
      </c>
      <c r="AC244" s="101" t="s">
        <v>1193</v>
      </c>
      <c r="AD244" s="104">
        <v>44246</v>
      </c>
      <c r="AE244" s="104">
        <v>44551</v>
      </c>
      <c r="AF244" s="101" t="s">
        <v>1212</v>
      </c>
      <c r="AG244" s="101" t="s">
        <v>111</v>
      </c>
    </row>
    <row r="245" spans="1:33" ht="272.45" customHeight="1" x14ac:dyDescent="0.35">
      <c r="A245" s="145">
        <v>217</v>
      </c>
      <c r="B245" s="89" t="s">
        <v>199</v>
      </c>
      <c r="C245" s="98" t="s">
        <v>111</v>
      </c>
      <c r="D245" s="96">
        <v>80101706</v>
      </c>
      <c r="E245" s="97" t="s">
        <v>420</v>
      </c>
      <c r="F245" s="96" t="s">
        <v>59</v>
      </c>
      <c r="G245" s="90">
        <v>1</v>
      </c>
      <c r="H245" s="90" t="s">
        <v>86</v>
      </c>
      <c r="I245" s="93">
        <v>9</v>
      </c>
      <c r="J245" s="94" t="s">
        <v>87</v>
      </c>
      <c r="K245" s="90" t="s">
        <v>95</v>
      </c>
      <c r="L245" s="90" t="s">
        <v>174</v>
      </c>
      <c r="M245" s="207">
        <v>133642080</v>
      </c>
      <c r="N245" s="208">
        <v>133642080</v>
      </c>
      <c r="O245" s="90" t="s">
        <v>63</v>
      </c>
      <c r="P245" s="90" t="s">
        <v>64</v>
      </c>
      <c r="Q245" s="232" t="s">
        <v>207</v>
      </c>
      <c r="R245" s="84"/>
      <c r="S245" s="100" t="s">
        <v>1213</v>
      </c>
      <c r="T245" s="101" t="s">
        <v>1214</v>
      </c>
      <c r="U245" s="102">
        <v>44229</v>
      </c>
      <c r="V245" s="101" t="s">
        <v>1215</v>
      </c>
      <c r="W245" s="103" t="s">
        <v>501</v>
      </c>
      <c r="X245" s="219">
        <v>133642080</v>
      </c>
      <c r="Y245" s="221">
        <v>0</v>
      </c>
      <c r="Z245" s="219">
        <v>133642080</v>
      </c>
      <c r="AA245" s="101" t="s">
        <v>1216</v>
      </c>
      <c r="AB245" s="103">
        <v>15221</v>
      </c>
      <c r="AC245" s="101" t="s">
        <v>1217</v>
      </c>
      <c r="AD245" s="104">
        <v>44229</v>
      </c>
      <c r="AE245" s="104">
        <v>44503</v>
      </c>
      <c r="AF245" s="101" t="s">
        <v>1212</v>
      </c>
      <c r="AG245" s="101" t="s">
        <v>111</v>
      </c>
    </row>
    <row r="246" spans="1:33" ht="272.45" customHeight="1" x14ac:dyDescent="0.35">
      <c r="A246" s="145">
        <v>218</v>
      </c>
      <c r="B246" s="89" t="s">
        <v>157</v>
      </c>
      <c r="C246" s="98" t="s">
        <v>127</v>
      </c>
      <c r="D246" s="96">
        <v>80101706</v>
      </c>
      <c r="E246" s="97" t="s">
        <v>421</v>
      </c>
      <c r="F246" s="96" t="s">
        <v>59</v>
      </c>
      <c r="G246" s="90">
        <v>1</v>
      </c>
      <c r="H246" s="90" t="s">
        <v>86</v>
      </c>
      <c r="I246" s="93">
        <v>11.3</v>
      </c>
      <c r="J246" s="94" t="s">
        <v>87</v>
      </c>
      <c r="K246" s="90" t="s">
        <v>95</v>
      </c>
      <c r="L246" s="90" t="s">
        <v>158</v>
      </c>
      <c r="M246" s="207">
        <v>77215424</v>
      </c>
      <c r="N246" s="208">
        <v>77215424</v>
      </c>
      <c r="O246" s="90" t="s">
        <v>63</v>
      </c>
      <c r="P246" s="90" t="s">
        <v>64</v>
      </c>
      <c r="Q246" s="232" t="s">
        <v>208</v>
      </c>
      <c r="R246" s="84"/>
      <c r="S246" s="100" t="s">
        <v>891</v>
      </c>
      <c r="T246" s="101" t="s">
        <v>892</v>
      </c>
      <c r="U246" s="102">
        <v>44209</v>
      </c>
      <c r="V246" s="101" t="s">
        <v>893</v>
      </c>
      <c r="W246" s="103" t="s">
        <v>501</v>
      </c>
      <c r="X246" s="219">
        <v>77215424</v>
      </c>
      <c r="Y246" s="221">
        <v>0</v>
      </c>
      <c r="Z246" s="219">
        <v>77215424</v>
      </c>
      <c r="AA246" s="101" t="s">
        <v>894</v>
      </c>
      <c r="AB246" s="103">
        <v>13221</v>
      </c>
      <c r="AC246" s="101" t="s">
        <v>495</v>
      </c>
      <c r="AD246" s="104">
        <v>44211</v>
      </c>
      <c r="AE246" s="104">
        <v>44550</v>
      </c>
      <c r="AF246" s="101" t="s">
        <v>895</v>
      </c>
      <c r="AG246" s="101" t="s">
        <v>127</v>
      </c>
    </row>
    <row r="247" spans="1:33" ht="272.45" customHeight="1" x14ac:dyDescent="0.35">
      <c r="A247" s="145">
        <v>219</v>
      </c>
      <c r="B247" s="89" t="s">
        <v>157</v>
      </c>
      <c r="C247" s="98" t="s">
        <v>127</v>
      </c>
      <c r="D247" s="96">
        <v>80101706</v>
      </c>
      <c r="E247" s="97" t="s">
        <v>422</v>
      </c>
      <c r="F247" s="96" t="s">
        <v>59</v>
      </c>
      <c r="G247" s="90">
        <v>1</v>
      </c>
      <c r="H247" s="90" t="s">
        <v>86</v>
      </c>
      <c r="I247" s="93">
        <v>11.4</v>
      </c>
      <c r="J247" s="94" t="s">
        <v>87</v>
      </c>
      <c r="K247" s="90" t="s">
        <v>95</v>
      </c>
      <c r="L247" s="90" t="s">
        <v>158</v>
      </c>
      <c r="M247" s="207">
        <v>39178832</v>
      </c>
      <c r="N247" s="208">
        <v>39178832</v>
      </c>
      <c r="O247" s="90" t="s">
        <v>63</v>
      </c>
      <c r="P247" s="90" t="s">
        <v>64</v>
      </c>
      <c r="Q247" s="232" t="s">
        <v>208</v>
      </c>
      <c r="R247" s="84"/>
      <c r="S247" s="100" t="s">
        <v>896</v>
      </c>
      <c r="T247" s="101" t="s">
        <v>897</v>
      </c>
      <c r="U247" s="102">
        <v>44209</v>
      </c>
      <c r="V247" s="101" t="s">
        <v>898</v>
      </c>
      <c r="W247" s="103" t="s">
        <v>501</v>
      </c>
      <c r="X247" s="219">
        <v>38720379</v>
      </c>
      <c r="Y247" s="221">
        <v>-114557</v>
      </c>
      <c r="Z247" s="219">
        <v>38605822</v>
      </c>
      <c r="AA247" s="101" t="s">
        <v>899</v>
      </c>
      <c r="AB247" s="103">
        <v>8921</v>
      </c>
      <c r="AC247" s="101" t="s">
        <v>495</v>
      </c>
      <c r="AD247" s="104">
        <v>44211</v>
      </c>
      <c r="AE247" s="104">
        <v>44550</v>
      </c>
      <c r="AF247" s="101" t="s">
        <v>895</v>
      </c>
      <c r="AG247" s="101" t="s">
        <v>127</v>
      </c>
    </row>
    <row r="248" spans="1:33" ht="272.45" customHeight="1" x14ac:dyDescent="0.35">
      <c r="A248" s="145">
        <v>220</v>
      </c>
      <c r="B248" s="89" t="s">
        <v>180</v>
      </c>
      <c r="C248" s="98" t="s">
        <v>127</v>
      </c>
      <c r="D248" s="96">
        <v>80101706</v>
      </c>
      <c r="E248" s="97" t="s">
        <v>423</v>
      </c>
      <c r="F248" s="96" t="s">
        <v>59</v>
      </c>
      <c r="G248" s="90">
        <v>1</v>
      </c>
      <c r="H248" s="90" t="s">
        <v>86</v>
      </c>
      <c r="I248" s="93">
        <v>4.8</v>
      </c>
      <c r="J248" s="94" t="s">
        <v>87</v>
      </c>
      <c r="K248" s="90" t="s">
        <v>95</v>
      </c>
      <c r="L248" s="90" t="s">
        <v>174</v>
      </c>
      <c r="M248" s="207">
        <v>10037867</v>
      </c>
      <c r="N248" s="208">
        <v>10037867</v>
      </c>
      <c r="O248" s="90" t="s">
        <v>63</v>
      </c>
      <c r="P248" s="90" t="s">
        <v>64</v>
      </c>
      <c r="Q248" s="232" t="s">
        <v>208</v>
      </c>
      <c r="R248" s="84"/>
      <c r="S248" s="100" t="s">
        <v>900</v>
      </c>
      <c r="T248" s="101" t="s">
        <v>901</v>
      </c>
      <c r="U248" s="102">
        <v>44202</v>
      </c>
      <c r="V248" s="101" t="s">
        <v>902</v>
      </c>
      <c r="W248" s="103" t="s">
        <v>493</v>
      </c>
      <c r="X248" s="219">
        <v>9968640</v>
      </c>
      <c r="Y248" s="221">
        <v>0</v>
      </c>
      <c r="Z248" s="219">
        <v>9968640</v>
      </c>
      <c r="AA248" s="101" t="s">
        <v>903</v>
      </c>
      <c r="AB248" s="103">
        <v>1621</v>
      </c>
      <c r="AC248" s="101" t="s">
        <v>904</v>
      </c>
      <c r="AD248" s="104">
        <v>44203</v>
      </c>
      <c r="AE248" s="104">
        <v>44347</v>
      </c>
      <c r="AF248" s="101" t="s">
        <v>905</v>
      </c>
      <c r="AG248" s="101" t="s">
        <v>127</v>
      </c>
    </row>
    <row r="249" spans="1:33" ht="272.45" customHeight="1" x14ac:dyDescent="0.35">
      <c r="A249" s="145">
        <v>221</v>
      </c>
      <c r="B249" s="89" t="s">
        <v>180</v>
      </c>
      <c r="C249" s="98" t="s">
        <v>122</v>
      </c>
      <c r="D249" s="96">
        <v>80101706</v>
      </c>
      <c r="E249" s="97" t="s">
        <v>424</v>
      </c>
      <c r="F249" s="96" t="s">
        <v>59</v>
      </c>
      <c r="G249" s="90">
        <v>1</v>
      </c>
      <c r="H249" s="90" t="s">
        <v>79</v>
      </c>
      <c r="I249" s="93">
        <v>9</v>
      </c>
      <c r="J249" s="94" t="s">
        <v>87</v>
      </c>
      <c r="K249" s="90" t="s">
        <v>95</v>
      </c>
      <c r="L249" s="90" t="s">
        <v>174</v>
      </c>
      <c r="M249" s="207">
        <v>29248267</v>
      </c>
      <c r="N249" s="208">
        <v>29248267</v>
      </c>
      <c r="O249" s="90" t="s">
        <v>63</v>
      </c>
      <c r="P249" s="90" t="s">
        <v>64</v>
      </c>
      <c r="Q249" s="232" t="s">
        <v>208</v>
      </c>
      <c r="R249" s="84"/>
      <c r="S249" s="100" t="s">
        <v>1351</v>
      </c>
      <c r="T249" s="101" t="s">
        <v>1352</v>
      </c>
      <c r="U249" s="102">
        <v>44273</v>
      </c>
      <c r="V249" s="101" t="s">
        <v>1353</v>
      </c>
      <c r="W249" s="103" t="s">
        <v>501</v>
      </c>
      <c r="X249" s="219">
        <v>22666667</v>
      </c>
      <c r="Y249" s="220">
        <v>0</v>
      </c>
      <c r="Z249" s="219">
        <v>22666667</v>
      </c>
      <c r="AA249" s="101" t="s">
        <v>1354</v>
      </c>
      <c r="AB249" s="103">
        <v>26821</v>
      </c>
      <c r="AC249" s="101" t="s">
        <v>495</v>
      </c>
      <c r="AD249" s="104">
        <v>44274</v>
      </c>
      <c r="AE249" s="104">
        <v>44550</v>
      </c>
      <c r="AF249" s="101" t="s">
        <v>1330</v>
      </c>
      <c r="AG249" s="101" t="s">
        <v>1355</v>
      </c>
    </row>
    <row r="250" spans="1:33" ht="272.45" customHeight="1" x14ac:dyDescent="0.35">
      <c r="A250" s="145">
        <v>222</v>
      </c>
      <c r="B250" s="89" t="s">
        <v>180</v>
      </c>
      <c r="C250" s="98" t="s">
        <v>127</v>
      </c>
      <c r="D250" s="96">
        <v>80101706</v>
      </c>
      <c r="E250" s="97" t="s">
        <v>425</v>
      </c>
      <c r="F250" s="96" t="s">
        <v>59</v>
      </c>
      <c r="G250" s="90">
        <v>1</v>
      </c>
      <c r="H250" s="90" t="s">
        <v>86</v>
      </c>
      <c r="I250" s="93">
        <v>11</v>
      </c>
      <c r="J250" s="94" t="s">
        <v>87</v>
      </c>
      <c r="K250" s="90" t="s">
        <v>95</v>
      </c>
      <c r="L250" s="90" t="s">
        <v>174</v>
      </c>
      <c r="M250" s="207">
        <v>77000000</v>
      </c>
      <c r="N250" s="208">
        <v>77000000</v>
      </c>
      <c r="O250" s="90" t="s">
        <v>63</v>
      </c>
      <c r="P250" s="90" t="s">
        <v>64</v>
      </c>
      <c r="Q250" s="232" t="s">
        <v>208</v>
      </c>
      <c r="S250" s="100" t="s">
        <v>906</v>
      </c>
      <c r="T250" s="101" t="s">
        <v>907</v>
      </c>
      <c r="U250" s="102">
        <v>44211</v>
      </c>
      <c r="V250" s="101" t="s">
        <v>908</v>
      </c>
      <c r="W250" s="103" t="s">
        <v>501</v>
      </c>
      <c r="X250" s="219">
        <v>77000000</v>
      </c>
      <c r="Y250" s="221">
        <v>-233333</v>
      </c>
      <c r="Z250" s="219">
        <v>76766667</v>
      </c>
      <c r="AA250" s="101" t="s">
        <v>909</v>
      </c>
      <c r="AB250" s="103">
        <v>20521</v>
      </c>
      <c r="AC250" s="101" t="s">
        <v>751</v>
      </c>
      <c r="AD250" s="104">
        <v>44214</v>
      </c>
      <c r="AE250" s="104">
        <v>44545</v>
      </c>
      <c r="AF250" s="101" t="s">
        <v>910</v>
      </c>
      <c r="AG250" s="101" t="s">
        <v>707</v>
      </c>
    </row>
    <row r="251" spans="1:33" ht="272.45" customHeight="1" x14ac:dyDescent="0.35">
      <c r="A251" s="145">
        <v>223</v>
      </c>
      <c r="B251" s="89" t="s">
        <v>206</v>
      </c>
      <c r="C251" s="89" t="s">
        <v>163</v>
      </c>
      <c r="D251" s="96">
        <v>80101706</v>
      </c>
      <c r="E251" s="97" t="s">
        <v>426</v>
      </c>
      <c r="F251" s="96" t="s">
        <v>59</v>
      </c>
      <c r="G251" s="90">
        <v>1</v>
      </c>
      <c r="H251" s="90" t="s">
        <v>86</v>
      </c>
      <c r="I251" s="93">
        <v>11</v>
      </c>
      <c r="J251" s="94" t="s">
        <v>87</v>
      </c>
      <c r="K251" s="90" t="s">
        <v>95</v>
      </c>
      <c r="L251" s="90" t="s">
        <v>174</v>
      </c>
      <c r="M251" s="207">
        <v>85989904</v>
      </c>
      <c r="N251" s="208">
        <v>85989904</v>
      </c>
      <c r="O251" s="90" t="s">
        <v>63</v>
      </c>
      <c r="P251" s="90" t="s">
        <v>64</v>
      </c>
      <c r="Q251" s="232" t="s">
        <v>193</v>
      </c>
      <c r="S251" s="100" t="s">
        <v>911</v>
      </c>
      <c r="T251" s="101" t="s">
        <v>912</v>
      </c>
      <c r="U251" s="102">
        <v>44208</v>
      </c>
      <c r="V251" s="101" t="s">
        <v>913</v>
      </c>
      <c r="W251" s="103" t="s">
        <v>501</v>
      </c>
      <c r="X251" s="219">
        <v>85989904</v>
      </c>
      <c r="Y251" s="221">
        <v>0</v>
      </c>
      <c r="Z251" s="219">
        <v>85989904</v>
      </c>
      <c r="AA251" s="101" t="s">
        <v>914</v>
      </c>
      <c r="AB251" s="103">
        <v>17021</v>
      </c>
      <c r="AC251" s="101" t="s">
        <v>495</v>
      </c>
      <c r="AD251" s="104">
        <v>44210</v>
      </c>
      <c r="AE251" s="104">
        <v>44550</v>
      </c>
      <c r="AF251" s="101" t="s">
        <v>606</v>
      </c>
      <c r="AG251" s="101" t="s">
        <v>596</v>
      </c>
    </row>
    <row r="252" spans="1:33" ht="272.45" customHeight="1" x14ac:dyDescent="0.35">
      <c r="A252" s="145">
        <v>224</v>
      </c>
      <c r="B252" s="89" t="s">
        <v>206</v>
      </c>
      <c r="C252" s="89" t="s">
        <v>163</v>
      </c>
      <c r="D252" s="96">
        <v>80101706</v>
      </c>
      <c r="E252" s="97" t="s">
        <v>427</v>
      </c>
      <c r="F252" s="96" t="s">
        <v>59</v>
      </c>
      <c r="G252" s="90">
        <v>1</v>
      </c>
      <c r="H252" s="90" t="s">
        <v>86</v>
      </c>
      <c r="I252" s="93">
        <v>11</v>
      </c>
      <c r="J252" s="94" t="s">
        <v>87</v>
      </c>
      <c r="K252" s="90" t="s">
        <v>95</v>
      </c>
      <c r="L252" s="90" t="s">
        <v>174</v>
      </c>
      <c r="M252" s="207">
        <v>78759732</v>
      </c>
      <c r="N252" s="208">
        <v>78759732</v>
      </c>
      <c r="O252" s="90" t="s">
        <v>63</v>
      </c>
      <c r="P252" s="90" t="s">
        <v>64</v>
      </c>
      <c r="Q252" s="232" t="s">
        <v>193</v>
      </c>
      <c r="S252" s="100" t="s">
        <v>915</v>
      </c>
      <c r="T252" s="101" t="s">
        <v>916</v>
      </c>
      <c r="U252" s="102">
        <v>44208</v>
      </c>
      <c r="V252" s="101" t="s">
        <v>917</v>
      </c>
      <c r="W252" s="103" t="s">
        <v>501</v>
      </c>
      <c r="X252" s="219">
        <v>78759724</v>
      </c>
      <c r="Y252" s="221">
        <v>0</v>
      </c>
      <c r="Z252" s="219">
        <v>78759724</v>
      </c>
      <c r="AA252" s="101" t="s">
        <v>918</v>
      </c>
      <c r="AB252" s="103">
        <v>16121</v>
      </c>
      <c r="AC252" s="101" t="s">
        <v>495</v>
      </c>
      <c r="AD252" s="104">
        <v>44210</v>
      </c>
      <c r="AE252" s="104">
        <v>44550</v>
      </c>
      <c r="AF252" s="101" t="s">
        <v>601</v>
      </c>
      <c r="AG252" s="101" t="s">
        <v>596</v>
      </c>
    </row>
    <row r="253" spans="1:33" ht="272.45" customHeight="1" x14ac:dyDescent="0.35">
      <c r="A253" s="145">
        <v>225</v>
      </c>
      <c r="B253" s="89" t="s">
        <v>206</v>
      </c>
      <c r="C253" s="89" t="s">
        <v>163</v>
      </c>
      <c r="D253" s="96">
        <v>80101706</v>
      </c>
      <c r="E253" s="97" t="s">
        <v>428</v>
      </c>
      <c r="F253" s="96" t="s">
        <v>59</v>
      </c>
      <c r="G253" s="90">
        <v>1</v>
      </c>
      <c r="H253" s="90" t="s">
        <v>79</v>
      </c>
      <c r="I253" s="93">
        <v>9</v>
      </c>
      <c r="J253" s="94" t="s">
        <v>87</v>
      </c>
      <c r="K253" s="90" t="s">
        <v>95</v>
      </c>
      <c r="L253" s="90" t="s">
        <v>174</v>
      </c>
      <c r="M253" s="207">
        <v>100197292.8</v>
      </c>
      <c r="N253" s="207">
        <v>100197292.8</v>
      </c>
      <c r="O253" s="90"/>
      <c r="P253" s="90" t="s">
        <v>64</v>
      </c>
      <c r="Q253" s="232" t="s">
        <v>193</v>
      </c>
      <c r="S253" s="100" t="s">
        <v>1356</v>
      </c>
      <c r="T253" s="101" t="s">
        <v>1357</v>
      </c>
      <c r="U253" s="102">
        <v>44284</v>
      </c>
      <c r="V253" s="101" t="s">
        <v>1358</v>
      </c>
      <c r="W253" s="103" t="s">
        <v>501</v>
      </c>
      <c r="X253" s="219">
        <v>79246951</v>
      </c>
      <c r="Y253" s="220">
        <v>0</v>
      </c>
      <c r="Z253" s="219">
        <v>79246951</v>
      </c>
      <c r="AA253" s="101" t="s">
        <v>1359</v>
      </c>
      <c r="AB253" s="211">
        <v>27121</v>
      </c>
      <c r="AC253" s="101" t="s">
        <v>495</v>
      </c>
      <c r="AD253" s="104">
        <v>44284</v>
      </c>
      <c r="AE253" s="104">
        <v>44550</v>
      </c>
      <c r="AF253" s="101" t="s">
        <v>1360</v>
      </c>
      <c r="AG253" s="101" t="s">
        <v>596</v>
      </c>
    </row>
    <row r="254" spans="1:33" ht="272.45" customHeight="1" x14ac:dyDescent="0.35">
      <c r="A254" s="145">
        <v>226</v>
      </c>
      <c r="B254" s="89" t="s">
        <v>206</v>
      </c>
      <c r="C254" s="89" t="s">
        <v>163</v>
      </c>
      <c r="D254" s="96">
        <v>80101706</v>
      </c>
      <c r="E254" s="97" t="s">
        <v>429</v>
      </c>
      <c r="F254" s="96" t="s">
        <v>59</v>
      </c>
      <c r="G254" s="90">
        <v>1</v>
      </c>
      <c r="H254" s="90" t="s">
        <v>86</v>
      </c>
      <c r="I254" s="93">
        <v>11</v>
      </c>
      <c r="J254" s="94" t="s">
        <v>87</v>
      </c>
      <c r="K254" s="90" t="s">
        <v>95</v>
      </c>
      <c r="L254" s="90" t="s">
        <v>174</v>
      </c>
      <c r="M254" s="207">
        <v>102322690</v>
      </c>
      <c r="N254" s="208">
        <v>102322690</v>
      </c>
      <c r="O254" s="90" t="s">
        <v>63</v>
      </c>
      <c r="P254" s="90" t="s">
        <v>64</v>
      </c>
      <c r="Q254" s="232" t="s">
        <v>193</v>
      </c>
      <c r="S254" s="100" t="s">
        <v>919</v>
      </c>
      <c r="T254" s="101" t="s">
        <v>920</v>
      </c>
      <c r="U254" s="102">
        <v>44209</v>
      </c>
      <c r="V254" s="101" t="s">
        <v>921</v>
      </c>
      <c r="W254" s="103" t="s">
        <v>501</v>
      </c>
      <c r="X254" s="219">
        <v>102322690</v>
      </c>
      <c r="Y254" s="221">
        <v>-60725633</v>
      </c>
      <c r="Z254" s="219">
        <v>41597057</v>
      </c>
      <c r="AA254" s="101" t="s">
        <v>922</v>
      </c>
      <c r="AB254" s="103">
        <v>13521</v>
      </c>
      <c r="AC254" s="101" t="s">
        <v>495</v>
      </c>
      <c r="AD254" s="104">
        <v>44210</v>
      </c>
      <c r="AE254" s="104">
        <v>44550</v>
      </c>
      <c r="AF254" s="101" t="s">
        <v>606</v>
      </c>
      <c r="AG254" s="101" t="s">
        <v>596</v>
      </c>
    </row>
    <row r="255" spans="1:33" ht="272.45" customHeight="1" x14ac:dyDescent="0.35">
      <c r="A255" s="145">
        <v>227</v>
      </c>
      <c r="B255" s="89" t="s">
        <v>206</v>
      </c>
      <c r="C255" s="89" t="s">
        <v>163</v>
      </c>
      <c r="D255" s="96">
        <v>80101706</v>
      </c>
      <c r="E255" s="97" t="s">
        <v>430</v>
      </c>
      <c r="F255" s="96" t="s">
        <v>59</v>
      </c>
      <c r="G255" s="90">
        <v>1</v>
      </c>
      <c r="H255" s="90" t="s">
        <v>86</v>
      </c>
      <c r="I255" s="93">
        <v>11</v>
      </c>
      <c r="J255" s="94" t="s">
        <v>87</v>
      </c>
      <c r="K255" s="90" t="s">
        <v>95</v>
      </c>
      <c r="L255" s="90" t="s">
        <v>174</v>
      </c>
      <c r="M255" s="207">
        <v>72577722</v>
      </c>
      <c r="N255" s="208">
        <v>72577722</v>
      </c>
      <c r="O255" s="90" t="s">
        <v>63</v>
      </c>
      <c r="P255" s="90" t="s">
        <v>64</v>
      </c>
      <c r="Q255" s="232" t="s">
        <v>193</v>
      </c>
      <c r="S255" s="100" t="s">
        <v>923</v>
      </c>
      <c r="T255" s="101" t="s">
        <v>924</v>
      </c>
      <c r="U255" s="102">
        <v>44210</v>
      </c>
      <c r="V255" s="101" t="s">
        <v>925</v>
      </c>
      <c r="W255" s="103" t="s">
        <v>501</v>
      </c>
      <c r="X255" s="219">
        <v>72577722</v>
      </c>
      <c r="Y255" s="221">
        <v>0</v>
      </c>
      <c r="Z255" s="219">
        <v>72577722</v>
      </c>
      <c r="AA255" s="101" t="s">
        <v>926</v>
      </c>
      <c r="AB255" s="103">
        <v>21121</v>
      </c>
      <c r="AC255" s="101" t="s">
        <v>495</v>
      </c>
      <c r="AD255" s="104">
        <v>44212</v>
      </c>
      <c r="AE255" s="104">
        <v>44550</v>
      </c>
      <c r="AF255" s="101" t="s">
        <v>927</v>
      </c>
      <c r="AG255" s="101" t="s">
        <v>596</v>
      </c>
    </row>
    <row r="256" spans="1:33" ht="272.45" customHeight="1" x14ac:dyDescent="0.35">
      <c r="A256" s="145">
        <v>228</v>
      </c>
      <c r="B256" s="89" t="s">
        <v>206</v>
      </c>
      <c r="C256" s="89" t="s">
        <v>163</v>
      </c>
      <c r="D256" s="96">
        <v>80101706</v>
      </c>
      <c r="E256" s="97" t="s">
        <v>431</v>
      </c>
      <c r="F256" s="96" t="s">
        <v>59</v>
      </c>
      <c r="G256" s="90">
        <v>1</v>
      </c>
      <c r="H256" s="90" t="s">
        <v>86</v>
      </c>
      <c r="I256" s="93">
        <v>11</v>
      </c>
      <c r="J256" s="94" t="s">
        <v>87</v>
      </c>
      <c r="K256" s="90" t="s">
        <v>95</v>
      </c>
      <c r="L256" s="90" t="s">
        <v>174</v>
      </c>
      <c r="M256" s="207">
        <v>72362358</v>
      </c>
      <c r="N256" s="208">
        <v>72362358</v>
      </c>
      <c r="O256" s="90" t="s">
        <v>63</v>
      </c>
      <c r="P256" s="90" t="s">
        <v>64</v>
      </c>
      <c r="Q256" s="232" t="s">
        <v>193</v>
      </c>
      <c r="S256" s="100" t="s">
        <v>928</v>
      </c>
      <c r="T256" s="101" t="s">
        <v>929</v>
      </c>
      <c r="U256" s="102">
        <v>44211</v>
      </c>
      <c r="V256" s="101" t="s">
        <v>930</v>
      </c>
      <c r="W256" s="103" t="s">
        <v>501</v>
      </c>
      <c r="X256" s="219">
        <v>72362358</v>
      </c>
      <c r="Y256" s="221">
        <v>-430727</v>
      </c>
      <c r="Z256" s="219">
        <v>71931631</v>
      </c>
      <c r="AA256" s="101" t="s">
        <v>931</v>
      </c>
      <c r="AB256" s="103">
        <v>13421</v>
      </c>
      <c r="AC256" s="101" t="s">
        <v>495</v>
      </c>
      <c r="AD256" s="104">
        <v>44214</v>
      </c>
      <c r="AE256" s="104">
        <v>44550</v>
      </c>
      <c r="AF256" s="101" t="s">
        <v>932</v>
      </c>
      <c r="AG256" s="101" t="s">
        <v>596</v>
      </c>
    </row>
    <row r="257" spans="1:33" ht="272.45" customHeight="1" x14ac:dyDescent="0.35">
      <c r="A257" s="145">
        <v>229</v>
      </c>
      <c r="B257" s="89" t="s">
        <v>206</v>
      </c>
      <c r="C257" s="89" t="s">
        <v>163</v>
      </c>
      <c r="D257" s="96">
        <v>80101706</v>
      </c>
      <c r="E257" s="97" t="s">
        <v>432</v>
      </c>
      <c r="F257" s="96" t="s">
        <v>59</v>
      </c>
      <c r="G257" s="90">
        <v>1</v>
      </c>
      <c r="H257" s="90" t="s">
        <v>86</v>
      </c>
      <c r="I257" s="93">
        <v>11</v>
      </c>
      <c r="J257" s="94" t="s">
        <v>87</v>
      </c>
      <c r="K257" s="90" t="s">
        <v>95</v>
      </c>
      <c r="L257" s="90" t="s">
        <v>174</v>
      </c>
      <c r="M257" s="207">
        <v>72362358</v>
      </c>
      <c r="N257" s="208">
        <v>72362358</v>
      </c>
      <c r="O257" s="90" t="s">
        <v>63</v>
      </c>
      <c r="P257" s="90" t="s">
        <v>64</v>
      </c>
      <c r="Q257" s="232" t="s">
        <v>193</v>
      </c>
      <c r="S257" s="100" t="s">
        <v>933</v>
      </c>
      <c r="T257" s="101" t="s">
        <v>934</v>
      </c>
      <c r="U257" s="102">
        <v>44210</v>
      </c>
      <c r="V257" s="101" t="s">
        <v>930</v>
      </c>
      <c r="W257" s="103" t="s">
        <v>501</v>
      </c>
      <c r="X257" s="219">
        <v>72362358</v>
      </c>
      <c r="Y257" s="221">
        <v>-430727</v>
      </c>
      <c r="Z257" s="219">
        <v>71931631</v>
      </c>
      <c r="AA257" s="101" t="s">
        <v>931</v>
      </c>
      <c r="AB257" s="103">
        <v>19221</v>
      </c>
      <c r="AC257" s="101" t="s">
        <v>495</v>
      </c>
      <c r="AD257" s="104">
        <v>44214</v>
      </c>
      <c r="AE257" s="104">
        <v>44550</v>
      </c>
      <c r="AF257" s="101" t="s">
        <v>932</v>
      </c>
      <c r="AG257" s="101" t="s">
        <v>596</v>
      </c>
    </row>
    <row r="258" spans="1:33" ht="272.45" customHeight="1" x14ac:dyDescent="0.35">
      <c r="A258" s="145">
        <v>230</v>
      </c>
      <c r="B258" s="89" t="s">
        <v>206</v>
      </c>
      <c r="C258" s="89" t="s">
        <v>163</v>
      </c>
      <c r="D258" s="96">
        <v>80101706</v>
      </c>
      <c r="E258" s="97" t="s">
        <v>433</v>
      </c>
      <c r="F258" s="96" t="s">
        <v>59</v>
      </c>
      <c r="G258" s="90">
        <v>1</v>
      </c>
      <c r="H258" s="90" t="s">
        <v>86</v>
      </c>
      <c r="I258" s="93">
        <v>11</v>
      </c>
      <c r="J258" s="94" t="s">
        <v>87</v>
      </c>
      <c r="K258" s="90" t="s">
        <v>95</v>
      </c>
      <c r="L258" s="90" t="s">
        <v>174</v>
      </c>
      <c r="M258" s="207">
        <v>71285537</v>
      </c>
      <c r="N258" s="208">
        <v>71285537</v>
      </c>
      <c r="O258" s="90" t="s">
        <v>63</v>
      </c>
      <c r="P258" s="90" t="s">
        <v>64</v>
      </c>
      <c r="Q258" s="232" t="s">
        <v>193</v>
      </c>
      <c r="S258" s="100" t="s">
        <v>1218</v>
      </c>
      <c r="T258" s="101" t="s">
        <v>1219</v>
      </c>
      <c r="U258" s="102">
        <v>44218</v>
      </c>
      <c r="V258" s="101" t="s">
        <v>930</v>
      </c>
      <c r="W258" s="103" t="s">
        <v>501</v>
      </c>
      <c r="X258" s="222">
        <v>71070175</v>
      </c>
      <c r="Y258" s="226">
        <v>0</v>
      </c>
      <c r="Z258" s="222">
        <v>71070175</v>
      </c>
      <c r="AA258" s="101" t="s">
        <v>1220</v>
      </c>
      <c r="AB258" s="103">
        <v>19321</v>
      </c>
      <c r="AC258" s="101" t="s">
        <v>507</v>
      </c>
      <c r="AD258" s="104">
        <v>44219</v>
      </c>
      <c r="AE258" s="104">
        <v>44551</v>
      </c>
      <c r="AF258" s="101" t="s">
        <v>932</v>
      </c>
      <c r="AG258" s="101" t="s">
        <v>596</v>
      </c>
    </row>
    <row r="259" spans="1:33" ht="272.45" customHeight="1" x14ac:dyDescent="0.35">
      <c r="A259" s="145">
        <v>231</v>
      </c>
      <c r="B259" s="89" t="s">
        <v>206</v>
      </c>
      <c r="C259" s="89" t="s">
        <v>163</v>
      </c>
      <c r="D259" s="96">
        <v>80101706</v>
      </c>
      <c r="E259" s="97" t="s">
        <v>434</v>
      </c>
      <c r="F259" s="96" t="s">
        <v>59</v>
      </c>
      <c r="G259" s="90">
        <v>1</v>
      </c>
      <c r="H259" s="90" t="s">
        <v>86</v>
      </c>
      <c r="I259" s="93">
        <v>11</v>
      </c>
      <c r="J259" s="94" t="s">
        <v>87</v>
      </c>
      <c r="K259" s="90" t="s">
        <v>95</v>
      </c>
      <c r="L259" s="90" t="s">
        <v>174</v>
      </c>
      <c r="M259" s="207">
        <v>71285537</v>
      </c>
      <c r="N259" s="208">
        <v>71285537</v>
      </c>
      <c r="O259" s="90" t="s">
        <v>63</v>
      </c>
      <c r="P259" s="90" t="s">
        <v>64</v>
      </c>
      <c r="Q259" s="232" t="s">
        <v>193</v>
      </c>
      <c r="S259" s="100" t="s">
        <v>935</v>
      </c>
      <c r="T259" s="101" t="s">
        <v>936</v>
      </c>
      <c r="U259" s="102">
        <v>44215</v>
      </c>
      <c r="V259" s="101" t="s">
        <v>930</v>
      </c>
      <c r="W259" s="103" t="s">
        <v>501</v>
      </c>
      <c r="X259" s="219">
        <v>71285537</v>
      </c>
      <c r="Y259" s="221">
        <v>0</v>
      </c>
      <c r="Z259" s="219">
        <v>71285537</v>
      </c>
      <c r="AA259" s="101" t="s">
        <v>937</v>
      </c>
      <c r="AB259" s="103">
        <v>21021</v>
      </c>
      <c r="AC259" s="101" t="s">
        <v>495</v>
      </c>
      <c r="AD259" s="104">
        <v>44216</v>
      </c>
      <c r="AE259" s="104">
        <v>44550</v>
      </c>
      <c r="AF259" s="101" t="s">
        <v>932</v>
      </c>
      <c r="AG259" s="101" t="s">
        <v>596</v>
      </c>
    </row>
    <row r="260" spans="1:33" ht="272.45" customHeight="1" x14ac:dyDescent="0.35">
      <c r="A260" s="145">
        <v>232</v>
      </c>
      <c r="B260" s="89" t="s">
        <v>206</v>
      </c>
      <c r="C260" s="89" t="s">
        <v>163</v>
      </c>
      <c r="D260" s="96">
        <v>80101706</v>
      </c>
      <c r="E260" s="97" t="s">
        <v>435</v>
      </c>
      <c r="F260" s="96" t="s">
        <v>59</v>
      </c>
      <c r="G260" s="90">
        <v>1</v>
      </c>
      <c r="H260" s="90" t="s">
        <v>86</v>
      </c>
      <c r="I260" s="93">
        <v>11</v>
      </c>
      <c r="J260" s="94" t="s">
        <v>87</v>
      </c>
      <c r="K260" s="90" t="s">
        <v>95</v>
      </c>
      <c r="L260" s="90" t="s">
        <v>174</v>
      </c>
      <c r="M260" s="207">
        <v>71285537</v>
      </c>
      <c r="N260" s="208">
        <v>71285537</v>
      </c>
      <c r="O260" s="90" t="s">
        <v>63</v>
      </c>
      <c r="P260" s="90" t="s">
        <v>64</v>
      </c>
      <c r="Q260" s="232" t="s">
        <v>193</v>
      </c>
      <c r="S260" s="100" t="s">
        <v>938</v>
      </c>
      <c r="T260" s="101" t="s">
        <v>939</v>
      </c>
      <c r="U260" s="102">
        <v>44215</v>
      </c>
      <c r="V260" s="101" t="s">
        <v>930</v>
      </c>
      <c r="W260" s="103" t="s">
        <v>501</v>
      </c>
      <c r="X260" s="219">
        <v>71285537</v>
      </c>
      <c r="Y260" s="221">
        <v>0</v>
      </c>
      <c r="Z260" s="219">
        <v>71285537</v>
      </c>
      <c r="AA260" s="101" t="s">
        <v>937</v>
      </c>
      <c r="AB260" s="103">
        <v>21221</v>
      </c>
      <c r="AC260" s="101" t="s">
        <v>495</v>
      </c>
      <c r="AD260" s="104">
        <v>44216</v>
      </c>
      <c r="AE260" s="104">
        <v>44550</v>
      </c>
      <c r="AF260" s="101" t="s">
        <v>932</v>
      </c>
      <c r="AG260" s="101" t="s">
        <v>596</v>
      </c>
    </row>
    <row r="261" spans="1:33" ht="272.45" customHeight="1" x14ac:dyDescent="0.35">
      <c r="A261" s="145">
        <v>233</v>
      </c>
      <c r="B261" s="89" t="s">
        <v>206</v>
      </c>
      <c r="C261" s="89" t="s">
        <v>163</v>
      </c>
      <c r="D261" s="96">
        <v>80101706</v>
      </c>
      <c r="E261" s="97" t="s">
        <v>436</v>
      </c>
      <c r="F261" s="96" t="s">
        <v>59</v>
      </c>
      <c r="G261" s="90">
        <v>1</v>
      </c>
      <c r="H261" s="90" t="s">
        <v>86</v>
      </c>
      <c r="I261" s="93">
        <v>11</v>
      </c>
      <c r="J261" s="94" t="s">
        <v>87</v>
      </c>
      <c r="K261" s="90" t="s">
        <v>95</v>
      </c>
      <c r="L261" s="90" t="s">
        <v>174</v>
      </c>
      <c r="M261" s="207">
        <v>75847200</v>
      </c>
      <c r="N261" s="208">
        <v>75847200</v>
      </c>
      <c r="O261" s="90" t="s">
        <v>63</v>
      </c>
      <c r="P261" s="90" t="s">
        <v>64</v>
      </c>
      <c r="Q261" s="232" t="s">
        <v>193</v>
      </c>
      <c r="S261" s="100" t="s">
        <v>940</v>
      </c>
      <c r="T261" s="101" t="s">
        <v>941</v>
      </c>
      <c r="U261" s="102">
        <v>44208</v>
      </c>
      <c r="V261" s="101" t="s">
        <v>942</v>
      </c>
      <c r="W261" s="103" t="s">
        <v>501</v>
      </c>
      <c r="X261" s="219">
        <v>75847200</v>
      </c>
      <c r="Y261" s="221">
        <v>0</v>
      </c>
      <c r="Z261" s="219">
        <v>75847200</v>
      </c>
      <c r="AA261" s="101" t="s">
        <v>943</v>
      </c>
      <c r="AB261" s="103">
        <v>7121</v>
      </c>
      <c r="AC261" s="101" t="s">
        <v>495</v>
      </c>
      <c r="AD261" s="104">
        <v>44210</v>
      </c>
      <c r="AE261" s="104">
        <v>44550</v>
      </c>
      <c r="AF261" s="101" t="s">
        <v>606</v>
      </c>
      <c r="AG261" s="101" t="s">
        <v>596</v>
      </c>
    </row>
    <row r="262" spans="1:33" ht="272.45" customHeight="1" x14ac:dyDescent="0.35">
      <c r="A262" s="145">
        <v>234</v>
      </c>
      <c r="B262" s="89" t="s">
        <v>206</v>
      </c>
      <c r="C262" s="89" t="s">
        <v>163</v>
      </c>
      <c r="D262" s="96">
        <v>80101706</v>
      </c>
      <c r="E262" s="97" t="s">
        <v>437</v>
      </c>
      <c r="F262" s="96" t="s">
        <v>59</v>
      </c>
      <c r="G262" s="90">
        <v>1</v>
      </c>
      <c r="H262" s="90" t="s">
        <v>79</v>
      </c>
      <c r="I262" s="93">
        <v>9</v>
      </c>
      <c r="J262" s="94" t="s">
        <v>87</v>
      </c>
      <c r="K262" s="90" t="s">
        <v>95</v>
      </c>
      <c r="L262" s="90" t="s">
        <v>174</v>
      </c>
      <c r="M262" s="207">
        <v>100197292.8</v>
      </c>
      <c r="N262" s="207">
        <v>100197292.80000001</v>
      </c>
      <c r="O262" s="90"/>
      <c r="P262" s="90" t="s">
        <v>64</v>
      </c>
      <c r="Q262" s="232" t="s">
        <v>193</v>
      </c>
      <c r="S262" s="100" t="s">
        <v>1361</v>
      </c>
      <c r="T262" s="101" t="s">
        <v>1362</v>
      </c>
      <c r="U262" s="102">
        <v>44284</v>
      </c>
      <c r="V262" s="101" t="s">
        <v>1358</v>
      </c>
      <c r="W262" s="103" t="s">
        <v>501</v>
      </c>
      <c r="X262" s="219">
        <v>79246951</v>
      </c>
      <c r="Y262" s="220">
        <v>0</v>
      </c>
      <c r="Z262" s="219">
        <v>79246951</v>
      </c>
      <c r="AA262" s="101" t="s">
        <v>1359</v>
      </c>
      <c r="AB262" s="211">
        <v>21521</v>
      </c>
      <c r="AC262" s="101" t="s">
        <v>495</v>
      </c>
      <c r="AD262" s="104">
        <v>44285</v>
      </c>
      <c r="AE262" s="104">
        <v>44550</v>
      </c>
      <c r="AF262" s="101" t="s">
        <v>1363</v>
      </c>
      <c r="AG262" s="101" t="s">
        <v>596</v>
      </c>
    </row>
    <row r="263" spans="1:33" ht="272.45" customHeight="1" x14ac:dyDescent="0.35">
      <c r="A263" s="145">
        <v>235</v>
      </c>
      <c r="B263" s="89" t="s">
        <v>206</v>
      </c>
      <c r="C263" s="89" t="s">
        <v>163</v>
      </c>
      <c r="D263" s="96">
        <v>80101706</v>
      </c>
      <c r="E263" s="97" t="s">
        <v>438</v>
      </c>
      <c r="F263" s="96" t="s">
        <v>59</v>
      </c>
      <c r="G263" s="90">
        <v>1</v>
      </c>
      <c r="H263" s="90" t="s">
        <v>93</v>
      </c>
      <c r="I263" s="93">
        <v>8</v>
      </c>
      <c r="J263" s="94" t="s">
        <v>87</v>
      </c>
      <c r="K263" s="90" t="s">
        <v>95</v>
      </c>
      <c r="L263" s="90" t="s">
        <v>174</v>
      </c>
      <c r="M263" s="207">
        <v>31351373</v>
      </c>
      <c r="N263" s="208">
        <v>31351373</v>
      </c>
      <c r="O263" s="90" t="s">
        <v>63</v>
      </c>
      <c r="P263" s="90" t="s">
        <v>64</v>
      </c>
      <c r="Q263" s="232" t="s">
        <v>193</v>
      </c>
      <c r="S263" s="100" t="s">
        <v>1221</v>
      </c>
      <c r="T263" s="101" t="s">
        <v>1222</v>
      </c>
      <c r="U263" s="102">
        <v>44230</v>
      </c>
      <c r="V263" s="101" t="s">
        <v>1223</v>
      </c>
      <c r="W263" s="103" t="s">
        <v>501</v>
      </c>
      <c r="X263" s="222">
        <v>30828845</v>
      </c>
      <c r="Y263" s="226">
        <v>0</v>
      </c>
      <c r="Z263" s="222">
        <v>30828845</v>
      </c>
      <c r="AA263" s="101" t="s">
        <v>1224</v>
      </c>
      <c r="AB263" s="103">
        <v>16521</v>
      </c>
      <c r="AC263" s="101" t="s">
        <v>1225</v>
      </c>
      <c r="AD263" s="104">
        <v>44230</v>
      </c>
      <c r="AE263" s="104">
        <v>44469</v>
      </c>
      <c r="AF263" s="101" t="s">
        <v>1095</v>
      </c>
      <c r="AG263" s="101" t="s">
        <v>596</v>
      </c>
    </row>
    <row r="264" spans="1:33" ht="272.45" customHeight="1" x14ac:dyDescent="0.35">
      <c r="A264" s="145">
        <v>236</v>
      </c>
      <c r="B264" s="89" t="s">
        <v>206</v>
      </c>
      <c r="C264" s="89" t="s">
        <v>163</v>
      </c>
      <c r="D264" s="96">
        <v>80101706</v>
      </c>
      <c r="E264" s="97" t="s">
        <v>439</v>
      </c>
      <c r="F264" s="96" t="s">
        <v>59</v>
      </c>
      <c r="G264" s="90">
        <v>1</v>
      </c>
      <c r="H264" s="90" t="s">
        <v>93</v>
      </c>
      <c r="I264" s="93">
        <v>8</v>
      </c>
      <c r="J264" s="94" t="s">
        <v>87</v>
      </c>
      <c r="K264" s="90" t="s">
        <v>95</v>
      </c>
      <c r="L264" s="90" t="s">
        <v>174</v>
      </c>
      <c r="M264" s="207">
        <v>31351373</v>
      </c>
      <c r="N264" s="208">
        <v>31351373</v>
      </c>
      <c r="O264" s="90" t="s">
        <v>63</v>
      </c>
      <c r="P264" s="90" t="s">
        <v>64</v>
      </c>
      <c r="Q264" s="232" t="s">
        <v>193</v>
      </c>
      <c r="S264" s="100" t="s">
        <v>1226</v>
      </c>
      <c r="T264" s="101" t="s">
        <v>1227</v>
      </c>
      <c r="U264" s="102">
        <v>44230</v>
      </c>
      <c r="V264" s="101" t="s">
        <v>1223</v>
      </c>
      <c r="W264" s="103" t="s">
        <v>501</v>
      </c>
      <c r="X264" s="222">
        <v>30828845</v>
      </c>
      <c r="Y264" s="226">
        <v>0</v>
      </c>
      <c r="Z264" s="222">
        <v>30828845</v>
      </c>
      <c r="AA264" s="101" t="s">
        <v>1224</v>
      </c>
      <c r="AB264" s="103">
        <v>15121</v>
      </c>
      <c r="AC264" s="101" t="s">
        <v>1225</v>
      </c>
      <c r="AD264" s="104">
        <v>44230</v>
      </c>
      <c r="AE264" s="104">
        <v>44469</v>
      </c>
      <c r="AF264" s="101" t="s">
        <v>1095</v>
      </c>
      <c r="AG264" s="101" t="s">
        <v>596</v>
      </c>
    </row>
    <row r="265" spans="1:33" ht="272.45" customHeight="1" x14ac:dyDescent="0.35">
      <c r="A265" s="145">
        <v>237</v>
      </c>
      <c r="B265" s="89" t="s">
        <v>157</v>
      </c>
      <c r="C265" s="98" t="s">
        <v>113</v>
      </c>
      <c r="D265" s="96" t="s">
        <v>92</v>
      </c>
      <c r="E265" s="97" t="s">
        <v>440</v>
      </c>
      <c r="F265" s="96" t="s">
        <v>59</v>
      </c>
      <c r="G265" s="90">
        <v>1</v>
      </c>
      <c r="H265" s="90" t="s">
        <v>86</v>
      </c>
      <c r="I265" s="93">
        <v>11</v>
      </c>
      <c r="J265" s="94" t="s">
        <v>68</v>
      </c>
      <c r="K265" s="90" t="s">
        <v>95</v>
      </c>
      <c r="L265" s="90" t="s">
        <v>158</v>
      </c>
      <c r="M265" s="207">
        <v>250000000</v>
      </c>
      <c r="N265" s="208">
        <v>250000000</v>
      </c>
      <c r="O265" s="90" t="s">
        <v>63</v>
      </c>
      <c r="P265" s="90" t="s">
        <v>64</v>
      </c>
      <c r="Q265" s="232" t="s">
        <v>159</v>
      </c>
      <c r="S265" s="100" t="s">
        <v>1228</v>
      </c>
      <c r="T265" s="101" t="s">
        <v>1229</v>
      </c>
      <c r="U265" s="102">
        <v>44223</v>
      </c>
      <c r="V265" s="101" t="s">
        <v>1230</v>
      </c>
      <c r="W265" s="103" t="s">
        <v>955</v>
      </c>
      <c r="X265" s="222">
        <v>250000000</v>
      </c>
      <c r="Y265" s="226">
        <v>0</v>
      </c>
      <c r="Z265" s="222">
        <v>250000000</v>
      </c>
      <c r="AA265" s="101" t="s">
        <v>1231</v>
      </c>
      <c r="AB265" s="103">
        <v>3421</v>
      </c>
      <c r="AC265" s="101" t="s">
        <v>1232</v>
      </c>
      <c r="AD265" s="104">
        <v>44223</v>
      </c>
      <c r="AE265" s="104">
        <v>44558</v>
      </c>
      <c r="AF265" s="101" t="s">
        <v>508</v>
      </c>
      <c r="AG265" s="101" t="s">
        <v>509</v>
      </c>
    </row>
    <row r="266" spans="1:33" ht="272.45" customHeight="1" x14ac:dyDescent="0.35">
      <c r="A266" s="145">
        <v>238</v>
      </c>
      <c r="B266" s="89" t="s">
        <v>157</v>
      </c>
      <c r="C266" s="98" t="s">
        <v>183</v>
      </c>
      <c r="D266" s="96">
        <v>80141607</v>
      </c>
      <c r="E266" s="97" t="s">
        <v>441</v>
      </c>
      <c r="F266" s="96" t="s">
        <v>59</v>
      </c>
      <c r="G266" s="90">
        <v>1</v>
      </c>
      <c r="H266" s="90" t="s">
        <v>67</v>
      </c>
      <c r="I266" s="93">
        <v>7</v>
      </c>
      <c r="J266" s="94" t="s">
        <v>87</v>
      </c>
      <c r="K266" s="90" t="s">
        <v>95</v>
      </c>
      <c r="L266" s="90" t="s">
        <v>158</v>
      </c>
      <c r="M266" s="207">
        <v>807802594</v>
      </c>
      <c r="N266" s="208">
        <v>807802594</v>
      </c>
      <c r="O266" s="90" t="s">
        <v>63</v>
      </c>
      <c r="P266" s="90" t="s">
        <v>64</v>
      </c>
      <c r="Q266" s="232" t="s">
        <v>184</v>
      </c>
      <c r="S266" s="100" t="s">
        <v>1454</v>
      </c>
      <c r="T266" s="101" t="s">
        <v>1455</v>
      </c>
      <c r="U266" s="102">
        <v>44350</v>
      </c>
      <c r="V266" s="101" t="s">
        <v>1456</v>
      </c>
      <c r="W266" s="103" t="s">
        <v>1236</v>
      </c>
      <c r="X266" s="219">
        <v>807802594</v>
      </c>
      <c r="Y266" s="220">
        <v>0</v>
      </c>
      <c r="Z266" s="219">
        <v>807802594</v>
      </c>
      <c r="AA266" s="101" t="s">
        <v>1457</v>
      </c>
      <c r="AB266" s="103">
        <v>27421</v>
      </c>
      <c r="AC266" s="101" t="s">
        <v>1458</v>
      </c>
      <c r="AD266" s="212">
        <v>44357</v>
      </c>
      <c r="AE266" s="212">
        <v>44551</v>
      </c>
      <c r="AF266" s="101" t="s">
        <v>1262</v>
      </c>
      <c r="AG266" s="101" t="s">
        <v>497</v>
      </c>
    </row>
    <row r="267" spans="1:33" ht="272.45" customHeight="1" x14ac:dyDescent="0.35">
      <c r="A267" s="145">
        <v>239</v>
      </c>
      <c r="B267" s="89" t="s">
        <v>209</v>
      </c>
      <c r="C267" s="89" t="s">
        <v>163</v>
      </c>
      <c r="D267" s="96">
        <v>81112501</v>
      </c>
      <c r="E267" s="97" t="s">
        <v>442</v>
      </c>
      <c r="F267" s="96" t="s">
        <v>59</v>
      </c>
      <c r="G267" s="90">
        <v>1</v>
      </c>
      <c r="H267" s="90" t="s">
        <v>70</v>
      </c>
      <c r="I267" s="93">
        <v>12</v>
      </c>
      <c r="J267" s="94" t="s">
        <v>68</v>
      </c>
      <c r="K267" s="90" t="s">
        <v>95</v>
      </c>
      <c r="L267" s="90" t="s">
        <v>192</v>
      </c>
      <c r="M267" s="207">
        <v>300000000</v>
      </c>
      <c r="N267" s="208">
        <v>300000000</v>
      </c>
      <c r="O267" s="90" t="s">
        <v>63</v>
      </c>
      <c r="P267" s="90" t="s">
        <v>64</v>
      </c>
      <c r="Q267" s="232" t="s">
        <v>193</v>
      </c>
      <c r="S267" s="112" t="s">
        <v>1532</v>
      </c>
      <c r="T267" s="113" t="s">
        <v>1533</v>
      </c>
      <c r="U267" s="114">
        <v>44400</v>
      </c>
      <c r="V267" s="101" t="s">
        <v>1534</v>
      </c>
      <c r="W267" s="103" t="s">
        <v>1236</v>
      </c>
      <c r="X267" s="222">
        <v>277153688</v>
      </c>
      <c r="Y267" s="220">
        <v>0</v>
      </c>
      <c r="Z267" s="222">
        <v>277153688</v>
      </c>
      <c r="AA267" s="101" t="s">
        <v>1535</v>
      </c>
      <c r="AB267" s="211">
        <v>31121</v>
      </c>
      <c r="AC267" s="101" t="s">
        <v>1536</v>
      </c>
      <c r="AD267" s="212">
        <v>44400</v>
      </c>
      <c r="AE267" s="212">
        <v>44764</v>
      </c>
      <c r="AF267" s="101" t="s">
        <v>595</v>
      </c>
      <c r="AG267" s="101" t="s">
        <v>596</v>
      </c>
    </row>
    <row r="268" spans="1:33" ht="272.45" customHeight="1" x14ac:dyDescent="0.9">
      <c r="A268" s="145">
        <v>240</v>
      </c>
      <c r="B268" s="267" t="s">
        <v>210</v>
      </c>
      <c r="C268" s="267" t="s">
        <v>163</v>
      </c>
      <c r="D268" s="286" t="s">
        <v>457</v>
      </c>
      <c r="E268" s="287" t="s">
        <v>443</v>
      </c>
      <c r="F268" s="286" t="s">
        <v>59</v>
      </c>
      <c r="G268" s="268">
        <v>1</v>
      </c>
      <c r="H268" s="268" t="s">
        <v>81</v>
      </c>
      <c r="I268" s="271">
        <v>12</v>
      </c>
      <c r="J268" s="288" t="s">
        <v>87</v>
      </c>
      <c r="K268" s="268" t="s">
        <v>95</v>
      </c>
      <c r="L268" s="268" t="s">
        <v>192</v>
      </c>
      <c r="M268" s="272"/>
      <c r="N268" s="273"/>
      <c r="O268" s="268" t="s">
        <v>63</v>
      </c>
      <c r="P268" s="268" t="s">
        <v>64</v>
      </c>
      <c r="Q268" s="289" t="s">
        <v>193</v>
      </c>
      <c r="S268" s="194"/>
      <c r="T268" s="194"/>
      <c r="U268" s="194"/>
      <c r="V268" s="194"/>
      <c r="W268" s="194"/>
      <c r="X268" s="228"/>
      <c r="Y268" s="228"/>
      <c r="Z268" s="228"/>
      <c r="AA268" s="194"/>
      <c r="AB268" s="194"/>
      <c r="AC268" s="194"/>
      <c r="AD268" s="194"/>
      <c r="AE268" s="194"/>
      <c r="AF268" s="194"/>
      <c r="AG268" s="194"/>
    </row>
    <row r="269" spans="1:33" ht="272.45" customHeight="1" x14ac:dyDescent="0.35">
      <c r="A269" s="145">
        <v>241</v>
      </c>
      <c r="B269" s="89"/>
      <c r="C269" s="89" t="s">
        <v>163</v>
      </c>
      <c r="D269" s="96" t="s">
        <v>458</v>
      </c>
      <c r="E269" s="97" t="s">
        <v>444</v>
      </c>
      <c r="F269" s="96" t="s">
        <v>59</v>
      </c>
      <c r="G269" s="90">
        <v>1</v>
      </c>
      <c r="H269" s="90" t="s">
        <v>160</v>
      </c>
      <c r="I269" s="93">
        <v>12</v>
      </c>
      <c r="J269" s="94" t="s">
        <v>108</v>
      </c>
      <c r="K269" s="90" t="s">
        <v>95</v>
      </c>
      <c r="L269" s="90" t="s">
        <v>192</v>
      </c>
      <c r="M269" s="207">
        <v>89598334</v>
      </c>
      <c r="N269" s="208">
        <v>89598334</v>
      </c>
      <c r="O269" s="90" t="s">
        <v>63</v>
      </c>
      <c r="P269" s="90" t="s">
        <v>64</v>
      </c>
      <c r="Q269" s="232" t="s">
        <v>193</v>
      </c>
      <c r="S269" s="112" t="s">
        <v>1618</v>
      </c>
      <c r="T269" s="113" t="s">
        <v>1619</v>
      </c>
      <c r="U269" s="114">
        <v>44447</v>
      </c>
      <c r="V269" s="101" t="s">
        <v>1620</v>
      </c>
      <c r="W269" s="103" t="s">
        <v>1236</v>
      </c>
      <c r="X269" s="222">
        <v>87500000</v>
      </c>
      <c r="Y269" s="220">
        <v>0</v>
      </c>
      <c r="Z269" s="222">
        <v>87500000</v>
      </c>
      <c r="AA269" s="101" t="s">
        <v>1621</v>
      </c>
      <c r="AB269" s="300" t="s">
        <v>1609</v>
      </c>
      <c r="AC269" s="101" t="s">
        <v>1622</v>
      </c>
      <c r="AD269" s="212" t="s">
        <v>1611</v>
      </c>
      <c r="AE269" s="212" t="s">
        <v>1611</v>
      </c>
      <c r="AF269" s="101" t="s">
        <v>1623</v>
      </c>
      <c r="AG269" s="101" t="s">
        <v>596</v>
      </c>
    </row>
    <row r="270" spans="1:33" ht="272.45" customHeight="1" x14ac:dyDescent="0.9">
      <c r="A270" s="145">
        <v>242</v>
      </c>
      <c r="B270" s="172"/>
      <c r="C270" s="172" t="s">
        <v>163</v>
      </c>
      <c r="D270" s="195" t="s">
        <v>459</v>
      </c>
      <c r="E270" s="196" t="s">
        <v>445</v>
      </c>
      <c r="F270" s="195" t="s">
        <v>59</v>
      </c>
      <c r="G270" s="173">
        <v>1</v>
      </c>
      <c r="H270" s="173" t="s">
        <v>70</v>
      </c>
      <c r="I270" s="176">
        <v>12</v>
      </c>
      <c r="J270" s="179" t="s">
        <v>78</v>
      </c>
      <c r="K270" s="173" t="s">
        <v>95</v>
      </c>
      <c r="L270" s="173" t="s">
        <v>192</v>
      </c>
      <c r="M270" s="177"/>
      <c r="N270" s="178"/>
      <c r="O270" s="173" t="s">
        <v>63</v>
      </c>
      <c r="P270" s="173" t="s">
        <v>64</v>
      </c>
      <c r="Q270" s="181" t="s">
        <v>193</v>
      </c>
      <c r="S270" s="194"/>
      <c r="T270" s="194"/>
      <c r="U270" s="194"/>
      <c r="V270" s="194"/>
      <c r="W270" s="194"/>
      <c r="X270" s="228"/>
      <c r="Y270" s="228"/>
      <c r="Z270" s="228"/>
      <c r="AA270" s="194"/>
      <c r="AB270" s="194"/>
      <c r="AC270" s="194"/>
      <c r="AD270" s="194"/>
      <c r="AE270" s="194"/>
      <c r="AF270" s="194"/>
      <c r="AG270" s="194"/>
    </row>
    <row r="271" spans="1:33" ht="272.45" customHeight="1" x14ac:dyDescent="0.35">
      <c r="A271" s="145">
        <v>243</v>
      </c>
      <c r="B271" s="89"/>
      <c r="C271" s="89" t="s">
        <v>163</v>
      </c>
      <c r="D271" s="96" t="s">
        <v>460</v>
      </c>
      <c r="E271" s="97" t="s">
        <v>446</v>
      </c>
      <c r="F271" s="96" t="s">
        <v>59</v>
      </c>
      <c r="G271" s="90">
        <v>1</v>
      </c>
      <c r="H271" s="90" t="s">
        <v>160</v>
      </c>
      <c r="I271" s="93">
        <v>12</v>
      </c>
      <c r="J271" s="94" t="s">
        <v>87</v>
      </c>
      <c r="K271" s="90" t="s">
        <v>95</v>
      </c>
      <c r="L271" s="90" t="s">
        <v>192</v>
      </c>
      <c r="M271" s="207">
        <v>85705748</v>
      </c>
      <c r="N271" s="208">
        <v>85705748</v>
      </c>
      <c r="O271" s="90" t="s">
        <v>63</v>
      </c>
      <c r="P271" s="90" t="s">
        <v>64</v>
      </c>
      <c r="Q271" s="232" t="s">
        <v>193</v>
      </c>
      <c r="S271" s="100" t="s">
        <v>1624</v>
      </c>
      <c r="T271" s="101" t="s">
        <v>1365</v>
      </c>
      <c r="U271" s="102">
        <v>44442</v>
      </c>
      <c r="V271" s="101" t="s">
        <v>1625</v>
      </c>
      <c r="W271" s="103" t="s">
        <v>955</v>
      </c>
      <c r="X271" s="219">
        <v>85705748</v>
      </c>
      <c r="Y271" s="220">
        <v>0</v>
      </c>
      <c r="Z271" s="219">
        <v>85705748</v>
      </c>
      <c r="AA271" s="101" t="s">
        <v>1626</v>
      </c>
      <c r="AB271" s="300" t="s">
        <v>1609</v>
      </c>
      <c r="AC271" s="101" t="s">
        <v>1627</v>
      </c>
      <c r="AD271" s="212" t="s">
        <v>1611</v>
      </c>
      <c r="AE271" s="212">
        <v>44551</v>
      </c>
      <c r="AF271" s="101" t="s">
        <v>1628</v>
      </c>
      <c r="AG271" s="101" t="s">
        <v>509</v>
      </c>
    </row>
    <row r="272" spans="1:33" ht="272.45" customHeight="1" x14ac:dyDescent="0.35">
      <c r="A272" s="145">
        <v>244</v>
      </c>
      <c r="B272" s="89"/>
      <c r="C272" s="89" t="s">
        <v>163</v>
      </c>
      <c r="D272" s="96" t="s">
        <v>460</v>
      </c>
      <c r="E272" s="97" t="s">
        <v>447</v>
      </c>
      <c r="F272" s="96" t="s">
        <v>59</v>
      </c>
      <c r="G272" s="90">
        <v>1</v>
      </c>
      <c r="H272" s="90" t="s">
        <v>93</v>
      </c>
      <c r="I272" s="93">
        <v>12</v>
      </c>
      <c r="J272" s="94" t="s">
        <v>87</v>
      </c>
      <c r="K272" s="90" t="s">
        <v>95</v>
      </c>
      <c r="L272" s="90" t="s">
        <v>192</v>
      </c>
      <c r="M272" s="207">
        <v>104500000</v>
      </c>
      <c r="N272" s="208">
        <v>104500000</v>
      </c>
      <c r="O272" s="90" t="s">
        <v>63</v>
      </c>
      <c r="P272" s="90" t="s">
        <v>64</v>
      </c>
      <c r="Q272" s="232" t="s">
        <v>193</v>
      </c>
      <c r="S272" s="100" t="s">
        <v>1364</v>
      </c>
      <c r="T272" s="101" t="s">
        <v>1365</v>
      </c>
      <c r="U272" s="102">
        <v>44285</v>
      </c>
      <c r="V272" s="101" t="s">
        <v>1366</v>
      </c>
      <c r="W272" s="103" t="s">
        <v>1236</v>
      </c>
      <c r="X272" s="219">
        <v>84157466</v>
      </c>
      <c r="Y272" s="220">
        <v>0</v>
      </c>
      <c r="Z272" s="219">
        <v>84157466</v>
      </c>
      <c r="AA272" s="101" t="s">
        <v>1367</v>
      </c>
      <c r="AB272" s="211">
        <v>24321</v>
      </c>
      <c r="AC272" s="101" t="s">
        <v>1368</v>
      </c>
      <c r="AD272" s="212">
        <v>44292</v>
      </c>
      <c r="AE272" s="212">
        <v>44561</v>
      </c>
      <c r="AF272" s="101" t="s">
        <v>1369</v>
      </c>
      <c r="AG272" s="101" t="s">
        <v>509</v>
      </c>
    </row>
    <row r="273" spans="1:33" ht="272.45" customHeight="1" x14ac:dyDescent="0.35">
      <c r="A273" s="145">
        <v>245</v>
      </c>
      <c r="B273" s="89"/>
      <c r="C273" s="89" t="s">
        <v>163</v>
      </c>
      <c r="D273" s="96" t="s">
        <v>470</v>
      </c>
      <c r="E273" s="97" t="s">
        <v>469</v>
      </c>
      <c r="F273" s="96" t="s">
        <v>59</v>
      </c>
      <c r="G273" s="90">
        <v>1</v>
      </c>
      <c r="H273" s="90" t="s">
        <v>70</v>
      </c>
      <c r="I273" s="93">
        <v>3</v>
      </c>
      <c r="J273" s="94" t="s">
        <v>108</v>
      </c>
      <c r="K273" s="90" t="s">
        <v>95</v>
      </c>
      <c r="L273" s="90" t="s">
        <v>192</v>
      </c>
      <c r="M273" s="207">
        <v>290598000</v>
      </c>
      <c r="N273" s="208">
        <v>290598000</v>
      </c>
      <c r="O273" s="90" t="s">
        <v>63</v>
      </c>
      <c r="P273" s="90" t="s">
        <v>64</v>
      </c>
      <c r="Q273" s="232" t="s">
        <v>193</v>
      </c>
      <c r="S273" s="100" t="s">
        <v>1629</v>
      </c>
      <c r="T273" s="101" t="s">
        <v>1630</v>
      </c>
      <c r="U273" s="102">
        <v>44460</v>
      </c>
      <c r="V273" s="101" t="s">
        <v>1631</v>
      </c>
      <c r="W273" s="103" t="s">
        <v>1236</v>
      </c>
      <c r="X273" s="219">
        <v>290498000</v>
      </c>
      <c r="Y273" s="220">
        <v>0</v>
      </c>
      <c r="Z273" s="219">
        <v>290498000</v>
      </c>
      <c r="AA273" s="101" t="s">
        <v>1632</v>
      </c>
      <c r="AB273" s="300" t="s">
        <v>1609</v>
      </c>
      <c r="AC273" s="101" t="s">
        <v>1633</v>
      </c>
      <c r="AD273" s="212" t="s">
        <v>1611</v>
      </c>
      <c r="AE273" s="212">
        <v>44561</v>
      </c>
      <c r="AF273" s="101" t="s">
        <v>1483</v>
      </c>
      <c r="AG273" s="101" t="s">
        <v>596</v>
      </c>
    </row>
    <row r="274" spans="1:33" ht="272.45" customHeight="1" x14ac:dyDescent="0.9">
      <c r="A274" s="145">
        <v>246</v>
      </c>
      <c r="B274" s="274"/>
      <c r="C274" s="274" t="s">
        <v>163</v>
      </c>
      <c r="D274" s="278" t="s">
        <v>471</v>
      </c>
      <c r="E274" s="290" t="s">
        <v>468</v>
      </c>
      <c r="F274" s="278" t="s">
        <v>59</v>
      </c>
      <c r="G274" s="263">
        <v>1</v>
      </c>
      <c r="H274" s="291" t="s">
        <v>81</v>
      </c>
      <c r="I274" s="292">
        <v>6</v>
      </c>
      <c r="J274" s="293" t="s">
        <v>108</v>
      </c>
      <c r="K274" s="263" t="s">
        <v>95</v>
      </c>
      <c r="L274" s="263" t="s">
        <v>192</v>
      </c>
      <c r="M274" s="257">
        <v>100000000</v>
      </c>
      <c r="N274" s="257">
        <v>100000000</v>
      </c>
      <c r="O274" s="263" t="s">
        <v>63</v>
      </c>
      <c r="P274" s="146" t="s">
        <v>64</v>
      </c>
      <c r="Q274" s="171" t="s">
        <v>193</v>
      </c>
      <c r="S274" s="194"/>
      <c r="T274" s="194"/>
      <c r="U274" s="194"/>
      <c r="V274" s="194"/>
      <c r="W274" s="194"/>
      <c r="X274" s="228"/>
      <c r="Y274" s="228"/>
      <c r="Z274" s="228"/>
      <c r="AA274" s="194"/>
      <c r="AB274" s="194"/>
      <c r="AC274" s="194"/>
      <c r="AD274" s="194"/>
      <c r="AE274" s="194"/>
      <c r="AF274" s="194"/>
      <c r="AG274" s="194"/>
    </row>
    <row r="275" spans="1:33" ht="272.45" customHeight="1" x14ac:dyDescent="0.9">
      <c r="A275" s="145">
        <v>247</v>
      </c>
      <c r="B275" s="274"/>
      <c r="C275" s="274" t="s">
        <v>163</v>
      </c>
      <c r="D275" s="278" t="s">
        <v>472</v>
      </c>
      <c r="E275" s="279" t="s">
        <v>467</v>
      </c>
      <c r="F275" s="278" t="s">
        <v>59</v>
      </c>
      <c r="G275" s="263">
        <v>1</v>
      </c>
      <c r="H275" s="263" t="s">
        <v>99</v>
      </c>
      <c r="I275" s="264">
        <v>12</v>
      </c>
      <c r="J275" s="265" t="s">
        <v>108</v>
      </c>
      <c r="K275" s="263" t="s">
        <v>95</v>
      </c>
      <c r="L275" s="263" t="s">
        <v>192</v>
      </c>
      <c r="M275" s="257">
        <v>25000000</v>
      </c>
      <c r="N275" s="258">
        <v>25000000</v>
      </c>
      <c r="O275" s="263" t="s">
        <v>63</v>
      </c>
      <c r="P275" s="146" t="s">
        <v>64</v>
      </c>
      <c r="Q275" s="171" t="s">
        <v>193</v>
      </c>
      <c r="S275" s="194"/>
      <c r="T275" s="194"/>
      <c r="U275" s="194"/>
      <c r="V275" s="194"/>
      <c r="W275" s="194"/>
      <c r="X275" s="228"/>
      <c r="Y275" s="228"/>
      <c r="Z275" s="228"/>
      <c r="AA275" s="194"/>
      <c r="AB275" s="194"/>
      <c r="AC275" s="194"/>
      <c r="AD275" s="194"/>
      <c r="AE275" s="194"/>
      <c r="AF275" s="194"/>
      <c r="AG275" s="194"/>
    </row>
    <row r="276" spans="1:33" ht="272.45" customHeight="1" x14ac:dyDescent="0.9">
      <c r="A276" s="145">
        <v>248</v>
      </c>
      <c r="B276" s="274"/>
      <c r="C276" s="274" t="s">
        <v>163</v>
      </c>
      <c r="D276" s="278" t="s">
        <v>473</v>
      </c>
      <c r="E276" s="279" t="s">
        <v>1595</v>
      </c>
      <c r="F276" s="278" t="s">
        <v>59</v>
      </c>
      <c r="G276" s="263">
        <v>1</v>
      </c>
      <c r="H276" s="263" t="s">
        <v>81</v>
      </c>
      <c r="I276" s="264">
        <v>26</v>
      </c>
      <c r="J276" s="265" t="s">
        <v>108</v>
      </c>
      <c r="K276" s="263" t="s">
        <v>95</v>
      </c>
      <c r="L276" s="263" t="s">
        <v>192</v>
      </c>
      <c r="M276" s="257">
        <v>207000000</v>
      </c>
      <c r="N276" s="258">
        <v>207000000</v>
      </c>
      <c r="O276" s="263" t="s">
        <v>63</v>
      </c>
      <c r="P276" s="146" t="s">
        <v>64</v>
      </c>
      <c r="Q276" s="171" t="s">
        <v>193</v>
      </c>
      <c r="S276" s="194"/>
      <c r="T276" s="194"/>
      <c r="U276" s="194"/>
      <c r="V276" s="194"/>
      <c r="W276" s="194"/>
      <c r="X276" s="228"/>
      <c r="Y276" s="228"/>
      <c r="Z276" s="228"/>
      <c r="AA276" s="194"/>
      <c r="AB276" s="194"/>
      <c r="AC276" s="194"/>
      <c r="AD276" s="194"/>
      <c r="AE276" s="194"/>
      <c r="AF276" s="194"/>
      <c r="AG276" s="194"/>
    </row>
    <row r="277" spans="1:33" ht="272.45" customHeight="1" x14ac:dyDescent="0.35">
      <c r="A277" s="145">
        <v>249</v>
      </c>
      <c r="B277" s="89"/>
      <c r="C277" s="89" t="s">
        <v>163</v>
      </c>
      <c r="D277" s="96">
        <v>81112501</v>
      </c>
      <c r="E277" s="97" t="s">
        <v>466</v>
      </c>
      <c r="F277" s="96" t="s">
        <v>59</v>
      </c>
      <c r="G277" s="90">
        <v>1</v>
      </c>
      <c r="H277" s="90" t="s">
        <v>150</v>
      </c>
      <c r="I277" s="93">
        <v>12</v>
      </c>
      <c r="J277" s="94" t="s">
        <v>78</v>
      </c>
      <c r="K277" s="90" t="s">
        <v>95</v>
      </c>
      <c r="L277" s="90" t="s">
        <v>192</v>
      </c>
      <c r="M277" s="207">
        <v>4140000</v>
      </c>
      <c r="N277" s="208">
        <v>4140000</v>
      </c>
      <c r="O277" s="90" t="s">
        <v>63</v>
      </c>
      <c r="P277" s="90" t="s">
        <v>64</v>
      </c>
      <c r="Q277" s="232" t="s">
        <v>193</v>
      </c>
      <c r="S277" s="100" t="s">
        <v>1233</v>
      </c>
      <c r="T277" s="101" t="s">
        <v>1234</v>
      </c>
      <c r="U277" s="102">
        <v>44225</v>
      </c>
      <c r="V277" s="101" t="s">
        <v>1235</v>
      </c>
      <c r="W277" s="103" t="s">
        <v>1236</v>
      </c>
      <c r="X277" s="222">
        <v>2900000</v>
      </c>
      <c r="Y277" s="226">
        <v>0</v>
      </c>
      <c r="Z277" s="222">
        <v>2900000</v>
      </c>
      <c r="AA277" s="101" t="s">
        <v>1237</v>
      </c>
      <c r="AB277" s="103">
        <v>23521</v>
      </c>
      <c r="AC277" s="101" t="s">
        <v>1238</v>
      </c>
      <c r="AD277" s="104">
        <v>44225</v>
      </c>
      <c r="AE277" s="104">
        <v>44235</v>
      </c>
      <c r="AF277" s="101" t="s">
        <v>1239</v>
      </c>
      <c r="AG277" s="101" t="s">
        <v>596</v>
      </c>
    </row>
    <row r="278" spans="1:33" ht="272.45" customHeight="1" x14ac:dyDescent="0.9">
      <c r="A278" s="145">
        <v>250</v>
      </c>
      <c r="B278" s="159"/>
      <c r="C278" s="159" t="s">
        <v>163</v>
      </c>
      <c r="D278" s="169" t="s">
        <v>474</v>
      </c>
      <c r="E278" s="170" t="s">
        <v>486</v>
      </c>
      <c r="F278" s="169" t="s">
        <v>59</v>
      </c>
      <c r="G278" s="146">
        <v>1</v>
      </c>
      <c r="H278" s="146" t="s">
        <v>99</v>
      </c>
      <c r="I278" s="147">
        <v>12</v>
      </c>
      <c r="J278" s="148" t="s">
        <v>108</v>
      </c>
      <c r="K278" s="146" t="s">
        <v>95</v>
      </c>
      <c r="L278" s="146" t="s">
        <v>192</v>
      </c>
      <c r="M278" s="149">
        <v>55000000</v>
      </c>
      <c r="N278" s="150">
        <v>55000000</v>
      </c>
      <c r="O278" s="146" t="s">
        <v>63</v>
      </c>
      <c r="P278" s="146" t="s">
        <v>64</v>
      </c>
      <c r="Q278" s="171" t="s">
        <v>193</v>
      </c>
      <c r="S278" s="194"/>
      <c r="T278" s="194"/>
      <c r="U278" s="194"/>
      <c r="V278" s="194"/>
      <c r="W278" s="194"/>
      <c r="X278" s="228"/>
      <c r="Y278" s="228"/>
      <c r="Z278" s="228"/>
      <c r="AA278" s="194"/>
      <c r="AB278" s="194"/>
      <c r="AC278" s="194"/>
      <c r="AD278" s="194"/>
      <c r="AE278" s="194"/>
      <c r="AF278" s="194"/>
      <c r="AG278" s="194"/>
    </row>
    <row r="279" spans="1:33" ht="272.45" customHeight="1" x14ac:dyDescent="0.35">
      <c r="A279" s="145">
        <v>251</v>
      </c>
      <c r="B279" s="89"/>
      <c r="C279" s="89" t="s">
        <v>163</v>
      </c>
      <c r="D279" s="96">
        <v>81112500</v>
      </c>
      <c r="E279" s="97" t="s">
        <v>465</v>
      </c>
      <c r="F279" s="96" t="s">
        <v>59</v>
      </c>
      <c r="G279" s="90">
        <v>1</v>
      </c>
      <c r="H279" s="90" t="s">
        <v>160</v>
      </c>
      <c r="I279" s="93">
        <v>12</v>
      </c>
      <c r="J279" s="94" t="s">
        <v>68</v>
      </c>
      <c r="K279" s="90" t="s">
        <v>95</v>
      </c>
      <c r="L279" s="90" t="s">
        <v>192</v>
      </c>
      <c r="M279" s="207">
        <v>349357000</v>
      </c>
      <c r="N279" s="208">
        <v>349357000</v>
      </c>
      <c r="O279" s="90" t="s">
        <v>63</v>
      </c>
      <c r="P279" s="90" t="s">
        <v>64</v>
      </c>
      <c r="Q279" s="232" t="s">
        <v>193</v>
      </c>
      <c r="S279" s="112" t="s">
        <v>1537</v>
      </c>
      <c r="T279" s="113" t="s">
        <v>1538</v>
      </c>
      <c r="U279" s="114">
        <v>44418</v>
      </c>
      <c r="V279" s="101" t="s">
        <v>1539</v>
      </c>
      <c r="W279" s="103" t="s">
        <v>141</v>
      </c>
      <c r="X279" s="219">
        <v>279035727</v>
      </c>
      <c r="Y279" s="220">
        <v>0</v>
      </c>
      <c r="Z279" s="219">
        <v>279035727</v>
      </c>
      <c r="AA279" s="101" t="s">
        <v>1540</v>
      </c>
      <c r="AB279" s="211">
        <v>31521</v>
      </c>
      <c r="AC279" s="101" t="s">
        <v>1541</v>
      </c>
      <c r="AD279" s="104">
        <v>44418</v>
      </c>
      <c r="AE279" s="104">
        <v>44545</v>
      </c>
      <c r="AF279" s="101" t="s">
        <v>1542</v>
      </c>
      <c r="AG279" s="101" t="s">
        <v>596</v>
      </c>
    </row>
    <row r="280" spans="1:33" ht="272.45" customHeight="1" x14ac:dyDescent="0.35">
      <c r="A280" s="145">
        <v>252</v>
      </c>
      <c r="B280" s="89"/>
      <c r="C280" s="89" t="s">
        <v>163</v>
      </c>
      <c r="D280" s="96" t="s">
        <v>475</v>
      </c>
      <c r="E280" s="97" t="s">
        <v>464</v>
      </c>
      <c r="F280" s="96" t="s">
        <v>59</v>
      </c>
      <c r="G280" s="90">
        <v>1</v>
      </c>
      <c r="H280" s="90" t="s">
        <v>77</v>
      </c>
      <c r="I280" s="93">
        <v>12</v>
      </c>
      <c r="J280" s="94" t="s">
        <v>108</v>
      </c>
      <c r="K280" s="90" t="s">
        <v>95</v>
      </c>
      <c r="L280" s="90" t="s">
        <v>192</v>
      </c>
      <c r="M280" s="207">
        <v>258750000</v>
      </c>
      <c r="N280" s="208">
        <v>258750000</v>
      </c>
      <c r="O280" s="90" t="s">
        <v>63</v>
      </c>
      <c r="P280" s="90" t="s">
        <v>64</v>
      </c>
      <c r="Q280" s="232" t="s">
        <v>193</v>
      </c>
      <c r="S280" s="100" t="s">
        <v>1478</v>
      </c>
      <c r="T280" s="101" t="s">
        <v>1479</v>
      </c>
      <c r="U280" s="102">
        <v>44342</v>
      </c>
      <c r="V280" s="101" t="s">
        <v>1480</v>
      </c>
      <c r="W280" s="103" t="s">
        <v>1236</v>
      </c>
      <c r="X280" s="219">
        <v>256400256</v>
      </c>
      <c r="Y280" s="220">
        <v>0</v>
      </c>
      <c r="Z280" s="219">
        <v>256400256</v>
      </c>
      <c r="AA280" s="101" t="s">
        <v>1481</v>
      </c>
      <c r="AB280" s="103">
        <v>27821</v>
      </c>
      <c r="AC280" s="101" t="s">
        <v>1482</v>
      </c>
      <c r="AD280" s="104">
        <v>44344</v>
      </c>
      <c r="AE280" s="104">
        <v>44708</v>
      </c>
      <c r="AF280" s="101" t="s">
        <v>1483</v>
      </c>
      <c r="AG280" s="101" t="s">
        <v>596</v>
      </c>
    </row>
    <row r="281" spans="1:33" ht="272.45" customHeight="1" x14ac:dyDescent="0.35">
      <c r="A281" s="145">
        <v>253</v>
      </c>
      <c r="B281" s="89"/>
      <c r="C281" s="89" t="s">
        <v>163</v>
      </c>
      <c r="D281" s="96">
        <v>81112500</v>
      </c>
      <c r="E281" s="97" t="s">
        <v>463</v>
      </c>
      <c r="F281" s="96" t="s">
        <v>59</v>
      </c>
      <c r="G281" s="90">
        <v>1</v>
      </c>
      <c r="H281" s="90" t="s">
        <v>160</v>
      </c>
      <c r="I281" s="93">
        <v>12</v>
      </c>
      <c r="J281" s="94" t="s">
        <v>78</v>
      </c>
      <c r="K281" s="90" t="s">
        <v>95</v>
      </c>
      <c r="L281" s="90" t="s">
        <v>192</v>
      </c>
      <c r="M281" s="207">
        <v>25438728</v>
      </c>
      <c r="N281" s="208">
        <v>25438728</v>
      </c>
      <c r="O281" s="90" t="s">
        <v>63</v>
      </c>
      <c r="P281" s="90" t="s">
        <v>64</v>
      </c>
      <c r="Q281" s="232" t="s">
        <v>193</v>
      </c>
      <c r="S281" s="100" t="s">
        <v>1543</v>
      </c>
      <c r="T281" s="101" t="s">
        <v>1544</v>
      </c>
      <c r="U281" s="102">
        <v>44421</v>
      </c>
      <c r="V281" s="101" t="s">
        <v>1545</v>
      </c>
      <c r="W281" s="103" t="s">
        <v>1236</v>
      </c>
      <c r="X281" s="219">
        <v>21900000</v>
      </c>
      <c r="Y281" s="220">
        <v>0</v>
      </c>
      <c r="Z281" s="219">
        <v>21900000</v>
      </c>
      <c r="AA281" s="101" t="s">
        <v>1546</v>
      </c>
      <c r="AB281" s="103">
        <v>32621</v>
      </c>
      <c r="AC281" s="101" t="s">
        <v>1547</v>
      </c>
      <c r="AD281" s="104">
        <v>44421</v>
      </c>
      <c r="AE281" s="104">
        <v>44561</v>
      </c>
      <c r="AF281" s="101" t="s">
        <v>1483</v>
      </c>
      <c r="AG281" s="101" t="s">
        <v>596</v>
      </c>
    </row>
    <row r="282" spans="1:33" ht="272.45" customHeight="1" x14ac:dyDescent="0.9">
      <c r="A282" s="145">
        <v>254</v>
      </c>
      <c r="B282" s="159"/>
      <c r="C282" s="159" t="s">
        <v>163</v>
      </c>
      <c r="D282" s="169" t="s">
        <v>476</v>
      </c>
      <c r="E282" s="170" t="s">
        <v>485</v>
      </c>
      <c r="F282" s="169" t="s">
        <v>59</v>
      </c>
      <c r="G282" s="146">
        <v>1</v>
      </c>
      <c r="H282" s="146" t="s">
        <v>99</v>
      </c>
      <c r="I282" s="147">
        <v>12</v>
      </c>
      <c r="J282" s="148" t="s">
        <v>108</v>
      </c>
      <c r="K282" s="146" t="s">
        <v>95</v>
      </c>
      <c r="L282" s="146" t="s">
        <v>192</v>
      </c>
      <c r="M282" s="149">
        <v>90000000</v>
      </c>
      <c r="N282" s="150">
        <v>90000000</v>
      </c>
      <c r="O282" s="146" t="s">
        <v>63</v>
      </c>
      <c r="P282" s="146" t="s">
        <v>64</v>
      </c>
      <c r="Q282" s="171" t="s">
        <v>193</v>
      </c>
      <c r="S282" s="194"/>
      <c r="T282" s="194"/>
      <c r="U282" s="194"/>
      <c r="V282" s="194"/>
      <c r="W282" s="194"/>
      <c r="X282" s="228"/>
      <c r="Y282" s="228"/>
      <c r="Z282" s="228"/>
      <c r="AA282" s="194"/>
      <c r="AB282" s="194"/>
      <c r="AC282" s="194"/>
      <c r="AD282" s="194"/>
      <c r="AE282" s="194"/>
      <c r="AF282" s="194"/>
      <c r="AG282" s="194"/>
    </row>
    <row r="283" spans="1:33" ht="272.45" customHeight="1" x14ac:dyDescent="0.35">
      <c r="A283" s="145">
        <v>255</v>
      </c>
      <c r="B283" s="89"/>
      <c r="C283" s="89" t="s">
        <v>163</v>
      </c>
      <c r="D283" s="96" t="s">
        <v>477</v>
      </c>
      <c r="E283" s="97" t="s">
        <v>462</v>
      </c>
      <c r="F283" s="96" t="s">
        <v>59</v>
      </c>
      <c r="G283" s="90">
        <v>1</v>
      </c>
      <c r="H283" s="90" t="s">
        <v>79</v>
      </c>
      <c r="I283" s="93">
        <v>12</v>
      </c>
      <c r="J283" s="94" t="s">
        <v>68</v>
      </c>
      <c r="K283" s="90" t="s">
        <v>95</v>
      </c>
      <c r="L283" s="90" t="s">
        <v>192</v>
      </c>
      <c r="M283" s="207">
        <v>15525000</v>
      </c>
      <c r="N283" s="208">
        <v>15525000</v>
      </c>
      <c r="O283" s="90" t="s">
        <v>63</v>
      </c>
      <c r="P283" s="90" t="s">
        <v>64</v>
      </c>
      <c r="Q283" s="232" t="s">
        <v>193</v>
      </c>
      <c r="S283" s="100" t="s">
        <v>1370</v>
      </c>
      <c r="T283" s="101" t="s">
        <v>1371</v>
      </c>
      <c r="U283" s="102">
        <v>44281</v>
      </c>
      <c r="V283" s="101" t="s">
        <v>1372</v>
      </c>
      <c r="W283" s="103" t="s">
        <v>961</v>
      </c>
      <c r="X283" s="219">
        <v>1913126.22</v>
      </c>
      <c r="Y283" s="220">
        <v>0</v>
      </c>
      <c r="Z283" s="219">
        <v>1913126.22</v>
      </c>
      <c r="AA283" s="101" t="s">
        <v>1373</v>
      </c>
      <c r="AB283" s="211">
        <v>25621</v>
      </c>
      <c r="AC283" s="101" t="s">
        <v>1374</v>
      </c>
      <c r="AD283" s="212">
        <v>44291</v>
      </c>
      <c r="AE283" s="212">
        <v>44346</v>
      </c>
      <c r="AF283" s="101" t="s">
        <v>927</v>
      </c>
      <c r="AG283" s="101" t="s">
        <v>596</v>
      </c>
    </row>
    <row r="284" spans="1:33" ht="272.45" customHeight="1" x14ac:dyDescent="0.9">
      <c r="A284" s="145">
        <v>256</v>
      </c>
      <c r="B284" s="159"/>
      <c r="C284" s="159" t="s">
        <v>163</v>
      </c>
      <c r="D284" s="169" t="s">
        <v>476</v>
      </c>
      <c r="E284" s="170" t="s">
        <v>461</v>
      </c>
      <c r="F284" s="169" t="s">
        <v>59</v>
      </c>
      <c r="G284" s="146">
        <v>1</v>
      </c>
      <c r="H284" s="263" t="s">
        <v>99</v>
      </c>
      <c r="I284" s="147">
        <v>12</v>
      </c>
      <c r="J284" s="148" t="s">
        <v>78</v>
      </c>
      <c r="K284" s="146" t="s">
        <v>95</v>
      </c>
      <c r="L284" s="146" t="s">
        <v>192</v>
      </c>
      <c r="M284" s="149">
        <v>25438728</v>
      </c>
      <c r="N284" s="149">
        <v>25438728</v>
      </c>
      <c r="O284" s="146" t="s">
        <v>63</v>
      </c>
      <c r="P284" s="146" t="s">
        <v>64</v>
      </c>
      <c r="Q284" s="171" t="s">
        <v>193</v>
      </c>
      <c r="S284" s="194"/>
      <c r="T284" s="194"/>
      <c r="U284" s="194"/>
      <c r="V284" s="194"/>
      <c r="W284" s="194"/>
      <c r="X284" s="228"/>
      <c r="Y284" s="228"/>
      <c r="Z284" s="228"/>
      <c r="AA284" s="194"/>
      <c r="AB284" s="194"/>
      <c r="AC284" s="194"/>
      <c r="AD284" s="194"/>
      <c r="AE284" s="194"/>
      <c r="AF284" s="194"/>
      <c r="AG284" s="194"/>
    </row>
    <row r="285" spans="1:33" ht="272.45" customHeight="1" x14ac:dyDescent="0.9">
      <c r="A285" s="145">
        <v>257</v>
      </c>
      <c r="B285" s="172"/>
      <c r="C285" s="172" t="s">
        <v>163</v>
      </c>
      <c r="D285" s="195">
        <v>81112502</v>
      </c>
      <c r="E285" s="196" t="s">
        <v>1410</v>
      </c>
      <c r="F285" s="195" t="s">
        <v>211</v>
      </c>
      <c r="G285" s="173">
        <v>1</v>
      </c>
      <c r="H285" s="173" t="s">
        <v>160</v>
      </c>
      <c r="I285" s="176">
        <v>12</v>
      </c>
      <c r="J285" s="173" t="s">
        <v>153</v>
      </c>
      <c r="K285" s="173" t="s">
        <v>95</v>
      </c>
      <c r="L285" s="173" t="s">
        <v>192</v>
      </c>
      <c r="M285" s="178"/>
      <c r="N285" s="178"/>
      <c r="O285" s="173" t="s">
        <v>74</v>
      </c>
      <c r="P285" s="173" t="s">
        <v>75</v>
      </c>
      <c r="Q285" s="181" t="s">
        <v>193</v>
      </c>
      <c r="S285" s="194"/>
      <c r="T285" s="194"/>
      <c r="U285" s="194"/>
      <c r="V285" s="194"/>
      <c r="W285" s="194"/>
      <c r="X285" s="228"/>
      <c r="Y285" s="228"/>
      <c r="Z285" s="228"/>
      <c r="AA285" s="194"/>
      <c r="AB285" s="194"/>
      <c r="AC285" s="194"/>
      <c r="AD285" s="194"/>
      <c r="AE285" s="194"/>
      <c r="AF285" s="194"/>
      <c r="AG285" s="194"/>
    </row>
    <row r="286" spans="1:33" ht="272.45" customHeight="1" x14ac:dyDescent="0.9">
      <c r="A286" s="145">
        <v>258</v>
      </c>
      <c r="B286" s="172"/>
      <c r="C286" s="172" t="s">
        <v>163</v>
      </c>
      <c r="D286" s="195" t="s">
        <v>950</v>
      </c>
      <c r="E286" s="196" t="s">
        <v>484</v>
      </c>
      <c r="F286" s="195" t="s">
        <v>59</v>
      </c>
      <c r="G286" s="173">
        <v>1</v>
      </c>
      <c r="H286" s="173" t="s">
        <v>67</v>
      </c>
      <c r="I286" s="176">
        <v>8</v>
      </c>
      <c r="J286" s="179" t="s">
        <v>106</v>
      </c>
      <c r="K286" s="173" t="s">
        <v>95</v>
      </c>
      <c r="L286" s="173" t="s">
        <v>174</v>
      </c>
      <c r="M286" s="177"/>
      <c r="N286" s="178"/>
      <c r="O286" s="173" t="s">
        <v>63</v>
      </c>
      <c r="P286" s="173" t="s">
        <v>64</v>
      </c>
      <c r="Q286" s="181" t="s">
        <v>193</v>
      </c>
      <c r="S286" s="194"/>
      <c r="T286" s="194"/>
      <c r="U286" s="194"/>
      <c r="V286" s="194"/>
      <c r="W286" s="194"/>
      <c r="X286" s="228"/>
      <c r="Y286" s="228"/>
      <c r="Z286" s="228"/>
      <c r="AA286" s="194"/>
      <c r="AB286" s="194"/>
      <c r="AC286" s="194"/>
      <c r="AD286" s="194"/>
      <c r="AE286" s="194"/>
      <c r="AF286" s="194"/>
      <c r="AG286" s="194"/>
    </row>
    <row r="287" spans="1:33" ht="272.45" customHeight="1" x14ac:dyDescent="0.35">
      <c r="A287" s="145">
        <v>259</v>
      </c>
      <c r="B287" s="89"/>
      <c r="C287" s="89" t="s">
        <v>163</v>
      </c>
      <c r="D287" s="96" t="s">
        <v>478</v>
      </c>
      <c r="E287" s="97" t="s">
        <v>448</v>
      </c>
      <c r="F287" s="96" t="s">
        <v>59</v>
      </c>
      <c r="G287" s="90">
        <v>1</v>
      </c>
      <c r="H287" s="90" t="s">
        <v>86</v>
      </c>
      <c r="I287" s="93">
        <v>12</v>
      </c>
      <c r="J287" s="94" t="s">
        <v>87</v>
      </c>
      <c r="K287" s="90" t="s">
        <v>95</v>
      </c>
      <c r="L287" s="90" t="s">
        <v>174</v>
      </c>
      <c r="M287" s="207">
        <v>120000000</v>
      </c>
      <c r="N287" s="208">
        <v>120000000</v>
      </c>
      <c r="O287" s="90" t="s">
        <v>63</v>
      </c>
      <c r="P287" s="90" t="s">
        <v>64</v>
      </c>
      <c r="Q287" s="232" t="s">
        <v>193</v>
      </c>
      <c r="S287" s="100" t="s">
        <v>1240</v>
      </c>
      <c r="T287" s="101" t="s">
        <v>1241</v>
      </c>
      <c r="U287" s="102">
        <v>44238</v>
      </c>
      <c r="V287" s="101" t="s">
        <v>1242</v>
      </c>
      <c r="W287" s="103" t="s">
        <v>1243</v>
      </c>
      <c r="X287" s="222">
        <v>119880000</v>
      </c>
      <c r="Y287" s="226">
        <v>0</v>
      </c>
      <c r="Z287" s="222">
        <v>119880000</v>
      </c>
      <c r="AA287" s="101" t="s">
        <v>1244</v>
      </c>
      <c r="AB287" s="103">
        <v>22221</v>
      </c>
      <c r="AC287" s="101" t="s">
        <v>1245</v>
      </c>
      <c r="AD287" s="104">
        <v>44238</v>
      </c>
      <c r="AE287" s="104">
        <v>44551</v>
      </c>
      <c r="AF287" s="101" t="s">
        <v>606</v>
      </c>
      <c r="AG287" s="101" t="s">
        <v>596</v>
      </c>
    </row>
    <row r="288" spans="1:33" ht="272.45" customHeight="1" x14ac:dyDescent="0.9">
      <c r="A288" s="145">
        <v>260</v>
      </c>
      <c r="B288" s="172"/>
      <c r="C288" s="172" t="s">
        <v>163</v>
      </c>
      <c r="D288" s="195" t="s">
        <v>478</v>
      </c>
      <c r="E288" s="196" t="s">
        <v>1426</v>
      </c>
      <c r="F288" s="195" t="s">
        <v>59</v>
      </c>
      <c r="G288" s="173">
        <v>1</v>
      </c>
      <c r="H288" s="173" t="s">
        <v>70</v>
      </c>
      <c r="I288" s="176">
        <v>6</v>
      </c>
      <c r="J288" s="179" t="s">
        <v>107</v>
      </c>
      <c r="K288" s="173" t="s">
        <v>95</v>
      </c>
      <c r="L288" s="173" t="s">
        <v>174</v>
      </c>
      <c r="M288" s="177"/>
      <c r="N288" s="178"/>
      <c r="O288" s="173" t="s">
        <v>63</v>
      </c>
      <c r="P288" s="173" t="s">
        <v>64</v>
      </c>
      <c r="Q288" s="181" t="s">
        <v>193</v>
      </c>
      <c r="S288" s="194"/>
      <c r="T288" s="194"/>
      <c r="U288" s="194"/>
      <c r="V288" s="194"/>
      <c r="W288" s="194"/>
      <c r="X288" s="228"/>
      <c r="Y288" s="228"/>
      <c r="Z288" s="228"/>
      <c r="AA288" s="194"/>
      <c r="AB288" s="194"/>
      <c r="AC288" s="194"/>
      <c r="AD288" s="194"/>
      <c r="AE288" s="194"/>
      <c r="AF288" s="194"/>
      <c r="AG288" s="194"/>
    </row>
    <row r="289" spans="1:33" ht="172.5" customHeight="1" x14ac:dyDescent="0.9">
      <c r="A289" s="145">
        <v>261</v>
      </c>
      <c r="B289" s="159"/>
      <c r="C289" s="159" t="s">
        <v>163</v>
      </c>
      <c r="D289" s="169" t="s">
        <v>478</v>
      </c>
      <c r="E289" s="170" t="s">
        <v>449</v>
      </c>
      <c r="F289" s="169" t="s">
        <v>59</v>
      </c>
      <c r="G289" s="146">
        <v>1</v>
      </c>
      <c r="H289" s="146" t="s">
        <v>81</v>
      </c>
      <c r="I289" s="147">
        <v>6</v>
      </c>
      <c r="J289" s="148" t="s">
        <v>87</v>
      </c>
      <c r="K289" s="146" t="s">
        <v>95</v>
      </c>
      <c r="L289" s="146" t="s">
        <v>174</v>
      </c>
      <c r="M289" s="149">
        <v>300000000</v>
      </c>
      <c r="N289" s="150">
        <v>300000000</v>
      </c>
      <c r="O289" s="146" t="s">
        <v>63</v>
      </c>
      <c r="P289" s="146" t="s">
        <v>64</v>
      </c>
      <c r="Q289" s="171" t="s">
        <v>193</v>
      </c>
      <c r="S289" s="194"/>
      <c r="T289" s="194"/>
      <c r="U289" s="194"/>
      <c r="V289" s="194"/>
      <c r="W289" s="194"/>
      <c r="X289" s="228"/>
      <c r="Y289" s="228"/>
      <c r="Z289" s="228"/>
      <c r="AA289" s="194"/>
      <c r="AB289" s="194"/>
      <c r="AC289" s="194"/>
      <c r="AD289" s="194"/>
      <c r="AE289" s="194"/>
      <c r="AF289" s="194"/>
      <c r="AG289" s="194"/>
    </row>
    <row r="290" spans="1:33" ht="272.45" customHeight="1" x14ac:dyDescent="0.9">
      <c r="A290" s="145">
        <v>262</v>
      </c>
      <c r="B290" s="172"/>
      <c r="C290" s="172" t="s">
        <v>163</v>
      </c>
      <c r="D290" s="195" t="s">
        <v>478</v>
      </c>
      <c r="E290" s="196" t="s">
        <v>450</v>
      </c>
      <c r="F290" s="195" t="s">
        <v>59</v>
      </c>
      <c r="G290" s="173">
        <v>1</v>
      </c>
      <c r="H290" s="173" t="s">
        <v>70</v>
      </c>
      <c r="I290" s="176">
        <v>6</v>
      </c>
      <c r="J290" s="179" t="s">
        <v>87</v>
      </c>
      <c r="K290" s="173" t="s">
        <v>95</v>
      </c>
      <c r="L290" s="173" t="s">
        <v>174</v>
      </c>
      <c r="M290" s="177"/>
      <c r="N290" s="178"/>
      <c r="O290" s="173" t="s">
        <v>74</v>
      </c>
      <c r="P290" s="173" t="s">
        <v>75</v>
      </c>
      <c r="Q290" s="181" t="s">
        <v>193</v>
      </c>
      <c r="S290" s="194"/>
      <c r="T290" s="194"/>
      <c r="U290" s="194"/>
      <c r="V290" s="194"/>
      <c r="W290" s="194"/>
      <c r="X290" s="228"/>
      <c r="Y290" s="228"/>
      <c r="Z290" s="228"/>
      <c r="AA290" s="194"/>
      <c r="AB290" s="194"/>
      <c r="AC290" s="194"/>
      <c r="AD290" s="194"/>
      <c r="AE290" s="194"/>
      <c r="AF290" s="194"/>
      <c r="AG290" s="194"/>
    </row>
    <row r="291" spans="1:33" ht="272.45" customHeight="1" x14ac:dyDescent="0.35">
      <c r="A291" s="145">
        <v>263</v>
      </c>
      <c r="B291" s="122"/>
      <c r="C291" s="89" t="s">
        <v>163</v>
      </c>
      <c r="D291" s="89">
        <v>81112500</v>
      </c>
      <c r="E291" s="89" t="s">
        <v>451</v>
      </c>
      <c r="F291" s="89" t="s">
        <v>59</v>
      </c>
      <c r="G291" s="89">
        <v>1</v>
      </c>
      <c r="H291" s="89" t="s">
        <v>81</v>
      </c>
      <c r="I291" s="89">
        <v>24</v>
      </c>
      <c r="J291" s="89" t="s">
        <v>68</v>
      </c>
      <c r="K291" s="89" t="s">
        <v>95</v>
      </c>
      <c r="L291" s="89" t="s">
        <v>192</v>
      </c>
      <c r="M291" s="207">
        <v>233247622</v>
      </c>
      <c r="N291" s="207">
        <v>233247622</v>
      </c>
      <c r="O291" s="90" t="s">
        <v>63</v>
      </c>
      <c r="P291" s="90" t="s">
        <v>64</v>
      </c>
      <c r="Q291" s="232" t="s">
        <v>193</v>
      </c>
      <c r="S291" s="100" t="s">
        <v>1702</v>
      </c>
      <c r="T291" s="101" t="s">
        <v>1703</v>
      </c>
      <c r="U291" s="102">
        <v>44467</v>
      </c>
      <c r="V291" s="101" t="s">
        <v>1704</v>
      </c>
      <c r="W291" s="103" t="s">
        <v>1236</v>
      </c>
      <c r="X291" s="219">
        <v>233247622</v>
      </c>
      <c r="Y291" s="219">
        <v>0</v>
      </c>
      <c r="Z291" s="219">
        <v>233247622</v>
      </c>
      <c r="AA291" s="101" t="s">
        <v>1705</v>
      </c>
      <c r="AB291" s="103">
        <v>37621</v>
      </c>
      <c r="AC291" s="101" t="s">
        <v>1706</v>
      </c>
      <c r="AD291" s="104" t="s">
        <v>1611</v>
      </c>
      <c r="AE291" s="104">
        <v>44561</v>
      </c>
      <c r="AF291" s="101" t="s">
        <v>1707</v>
      </c>
      <c r="AG291" s="101" t="s">
        <v>596</v>
      </c>
    </row>
    <row r="292" spans="1:33" ht="272.45" customHeight="1" x14ac:dyDescent="0.35">
      <c r="A292" s="145">
        <v>263</v>
      </c>
      <c r="B292" s="122"/>
      <c r="C292" s="89" t="s">
        <v>163</v>
      </c>
      <c r="D292" s="89">
        <v>81112500</v>
      </c>
      <c r="E292" s="89" t="s">
        <v>451</v>
      </c>
      <c r="F292" s="89" t="s">
        <v>59</v>
      </c>
      <c r="G292" s="89">
        <v>1</v>
      </c>
      <c r="H292" s="89" t="s">
        <v>81</v>
      </c>
      <c r="I292" s="89">
        <v>24</v>
      </c>
      <c r="J292" s="89" t="s">
        <v>68</v>
      </c>
      <c r="K292" s="89" t="s">
        <v>95</v>
      </c>
      <c r="L292" s="89" t="s">
        <v>174</v>
      </c>
      <c r="M292" s="207">
        <v>769709995</v>
      </c>
      <c r="N292" s="207">
        <v>769709995</v>
      </c>
      <c r="O292" s="90" t="s">
        <v>63</v>
      </c>
      <c r="P292" s="90" t="s">
        <v>64</v>
      </c>
      <c r="Q292" s="232" t="s">
        <v>193</v>
      </c>
      <c r="S292" s="100" t="s">
        <v>1702</v>
      </c>
      <c r="T292" s="101" t="s">
        <v>1703</v>
      </c>
      <c r="U292" s="102">
        <v>44467</v>
      </c>
      <c r="V292" s="101" t="s">
        <v>1704</v>
      </c>
      <c r="W292" s="103" t="s">
        <v>1236</v>
      </c>
      <c r="X292" s="219">
        <v>769709995</v>
      </c>
      <c r="Y292" s="219">
        <v>0</v>
      </c>
      <c r="Z292" s="219">
        <v>769709995</v>
      </c>
      <c r="AA292" s="101" t="s">
        <v>1705</v>
      </c>
      <c r="AB292" s="103">
        <v>37621</v>
      </c>
      <c r="AC292" s="101" t="s">
        <v>1706</v>
      </c>
      <c r="AD292" s="104" t="s">
        <v>1611</v>
      </c>
      <c r="AE292" s="104">
        <v>44561</v>
      </c>
      <c r="AF292" s="101" t="s">
        <v>1707</v>
      </c>
      <c r="AG292" s="101" t="s">
        <v>596</v>
      </c>
    </row>
    <row r="293" spans="1:33" ht="272.45" customHeight="1" x14ac:dyDescent="0.35">
      <c r="A293" s="145">
        <v>264</v>
      </c>
      <c r="B293" s="89"/>
      <c r="C293" s="89" t="s">
        <v>163</v>
      </c>
      <c r="D293" s="96" t="s">
        <v>479</v>
      </c>
      <c r="E293" s="97" t="s">
        <v>452</v>
      </c>
      <c r="F293" s="96" t="s">
        <v>59</v>
      </c>
      <c r="G293" s="90">
        <v>1</v>
      </c>
      <c r="H293" s="90" t="s">
        <v>67</v>
      </c>
      <c r="I293" s="93">
        <v>12</v>
      </c>
      <c r="J293" s="94" t="s">
        <v>108</v>
      </c>
      <c r="K293" s="90" t="s">
        <v>95</v>
      </c>
      <c r="L293" s="90" t="s">
        <v>174</v>
      </c>
      <c r="M293" s="207">
        <v>265090740</v>
      </c>
      <c r="N293" s="208">
        <v>265090740</v>
      </c>
      <c r="O293" s="90" t="s">
        <v>63</v>
      </c>
      <c r="P293" s="90" t="s">
        <v>64</v>
      </c>
      <c r="Q293" s="232" t="s">
        <v>193</v>
      </c>
      <c r="S293" s="100" t="s">
        <v>1502</v>
      </c>
      <c r="T293" s="101" t="s">
        <v>1503</v>
      </c>
      <c r="U293" s="102">
        <v>44379</v>
      </c>
      <c r="V293" s="101" t="s">
        <v>1504</v>
      </c>
      <c r="W293" s="103" t="s">
        <v>1236</v>
      </c>
      <c r="X293" s="219">
        <v>225262068</v>
      </c>
      <c r="Y293" s="220">
        <v>0</v>
      </c>
      <c r="Z293" s="219">
        <v>225262068</v>
      </c>
      <c r="AA293" s="101" t="s">
        <v>1505</v>
      </c>
      <c r="AB293" s="103">
        <v>29621</v>
      </c>
      <c r="AC293" s="101" t="s">
        <v>1506</v>
      </c>
      <c r="AD293" s="104">
        <v>44384</v>
      </c>
      <c r="AE293" s="104">
        <v>44749</v>
      </c>
      <c r="AF293" s="101" t="s">
        <v>1507</v>
      </c>
      <c r="AG293" s="101" t="s">
        <v>596</v>
      </c>
    </row>
    <row r="294" spans="1:33" ht="272.45" customHeight="1" x14ac:dyDescent="0.35">
      <c r="A294" s="145">
        <v>265</v>
      </c>
      <c r="B294" s="89"/>
      <c r="C294" s="98" t="s">
        <v>109</v>
      </c>
      <c r="D294" s="96">
        <v>82101800</v>
      </c>
      <c r="E294" s="97" t="s">
        <v>453</v>
      </c>
      <c r="F294" s="96" t="s">
        <v>59</v>
      </c>
      <c r="G294" s="90">
        <v>1</v>
      </c>
      <c r="H294" s="90" t="s">
        <v>93</v>
      </c>
      <c r="I294" s="93">
        <v>10</v>
      </c>
      <c r="J294" s="94" t="s">
        <v>78</v>
      </c>
      <c r="K294" s="90" t="s">
        <v>95</v>
      </c>
      <c r="L294" s="90" t="s">
        <v>174</v>
      </c>
      <c r="M294" s="207">
        <v>25000000</v>
      </c>
      <c r="N294" s="208">
        <v>25000000</v>
      </c>
      <c r="O294" s="90" t="s">
        <v>63</v>
      </c>
      <c r="P294" s="90" t="s">
        <v>64</v>
      </c>
      <c r="Q294" s="232" t="s">
        <v>1247</v>
      </c>
      <c r="S294" s="100" t="s">
        <v>1375</v>
      </c>
      <c r="T294" s="101" t="s">
        <v>1376</v>
      </c>
      <c r="U294" s="102">
        <v>44285</v>
      </c>
      <c r="V294" s="101" t="s">
        <v>1377</v>
      </c>
      <c r="W294" s="103" t="s">
        <v>1236</v>
      </c>
      <c r="X294" s="219">
        <v>16619778</v>
      </c>
      <c r="Y294" s="220">
        <v>-16619778</v>
      </c>
      <c r="Z294" s="219">
        <f>SUM(X294+Y294)</f>
        <v>0</v>
      </c>
      <c r="AA294" s="101" t="s">
        <v>1378</v>
      </c>
      <c r="AB294" s="211">
        <v>26521</v>
      </c>
      <c r="AC294" s="101" t="s">
        <v>1379</v>
      </c>
      <c r="AD294" s="212">
        <v>44286</v>
      </c>
      <c r="AE294" s="212">
        <v>44561</v>
      </c>
      <c r="AF294" s="101" t="s">
        <v>795</v>
      </c>
      <c r="AG294" s="101" t="s">
        <v>109</v>
      </c>
    </row>
    <row r="295" spans="1:33" ht="272.45" customHeight="1" x14ac:dyDescent="0.35">
      <c r="A295" s="145">
        <v>266</v>
      </c>
      <c r="B295" s="89"/>
      <c r="C295" s="89" t="s">
        <v>163</v>
      </c>
      <c r="D295" s="96">
        <v>43222815</v>
      </c>
      <c r="E295" s="97" t="s">
        <v>454</v>
      </c>
      <c r="F295" s="96" t="s">
        <v>211</v>
      </c>
      <c r="G295" s="90">
        <v>1</v>
      </c>
      <c r="H295" s="90" t="s">
        <v>77</v>
      </c>
      <c r="I295" s="93">
        <v>14</v>
      </c>
      <c r="J295" s="90" t="s">
        <v>153</v>
      </c>
      <c r="K295" s="90" t="s">
        <v>61</v>
      </c>
      <c r="L295" s="90" t="s">
        <v>212</v>
      </c>
      <c r="M295" s="207">
        <v>224000000</v>
      </c>
      <c r="N295" s="208">
        <v>110849820</v>
      </c>
      <c r="O295" s="90" t="s">
        <v>74</v>
      </c>
      <c r="P295" s="90" t="s">
        <v>75</v>
      </c>
      <c r="Q295" s="232" t="s">
        <v>193</v>
      </c>
      <c r="S295" s="100" t="s">
        <v>1473</v>
      </c>
      <c r="T295" s="101" t="s">
        <v>1474</v>
      </c>
      <c r="U295" s="102">
        <v>44340</v>
      </c>
      <c r="V295" s="101" t="s">
        <v>1475</v>
      </c>
      <c r="W295" s="103" t="s">
        <v>955</v>
      </c>
      <c r="X295" s="219">
        <v>105303139.03</v>
      </c>
      <c r="Y295" s="220">
        <v>0</v>
      </c>
      <c r="Z295" s="219">
        <v>54581207.590000004</v>
      </c>
      <c r="AA295" s="101" t="s">
        <v>1476</v>
      </c>
      <c r="AB295" s="103">
        <v>28921</v>
      </c>
      <c r="AC295" s="101" t="s">
        <v>1477</v>
      </c>
      <c r="AD295" s="104">
        <v>44344</v>
      </c>
      <c r="AE295" s="104">
        <v>44773</v>
      </c>
      <c r="AF295" s="101" t="s">
        <v>1239</v>
      </c>
      <c r="AG295" s="101" t="s">
        <v>596</v>
      </c>
    </row>
    <row r="296" spans="1:33" ht="272.45" customHeight="1" x14ac:dyDescent="0.9">
      <c r="A296" s="145">
        <v>267</v>
      </c>
      <c r="B296" s="172"/>
      <c r="C296" s="172" t="s">
        <v>163</v>
      </c>
      <c r="D296" s="195" t="s">
        <v>951</v>
      </c>
      <c r="E296" s="196" t="s">
        <v>455</v>
      </c>
      <c r="F296" s="195" t="s">
        <v>211</v>
      </c>
      <c r="G296" s="173">
        <v>1</v>
      </c>
      <c r="H296" s="173" t="s">
        <v>93</v>
      </c>
      <c r="I296" s="176">
        <v>9</v>
      </c>
      <c r="J296" s="173" t="s">
        <v>108</v>
      </c>
      <c r="K296" s="173" t="s">
        <v>61</v>
      </c>
      <c r="L296" s="173" t="s">
        <v>100</v>
      </c>
      <c r="M296" s="177"/>
      <c r="N296" s="178"/>
      <c r="O296" s="173" t="s">
        <v>63</v>
      </c>
      <c r="P296" s="173" t="s">
        <v>64</v>
      </c>
      <c r="Q296" s="181" t="s">
        <v>193</v>
      </c>
      <c r="S296" s="194"/>
      <c r="T296" s="194"/>
      <c r="U296" s="194"/>
      <c r="V296" s="194"/>
      <c r="W296" s="194"/>
      <c r="X296" s="228"/>
      <c r="Y296" s="228"/>
      <c r="Z296" s="228"/>
      <c r="AA296" s="194"/>
      <c r="AB296" s="194"/>
      <c r="AC296" s="194"/>
      <c r="AD296" s="194"/>
      <c r="AE296" s="194"/>
      <c r="AF296" s="194"/>
      <c r="AG296" s="194"/>
    </row>
    <row r="297" spans="1:33" ht="272.45" customHeight="1" x14ac:dyDescent="0.9">
      <c r="A297" s="145">
        <v>268</v>
      </c>
      <c r="B297" s="172"/>
      <c r="C297" s="172" t="s">
        <v>163</v>
      </c>
      <c r="D297" s="195" t="s">
        <v>480</v>
      </c>
      <c r="E297" s="196" t="s">
        <v>1246</v>
      </c>
      <c r="F297" s="195" t="s">
        <v>59</v>
      </c>
      <c r="G297" s="173">
        <v>1</v>
      </c>
      <c r="H297" s="173" t="s">
        <v>79</v>
      </c>
      <c r="I297" s="176">
        <v>1</v>
      </c>
      <c r="J297" s="173" t="s">
        <v>60</v>
      </c>
      <c r="K297" s="173" t="s">
        <v>61</v>
      </c>
      <c r="L297" s="173" t="s">
        <v>104</v>
      </c>
      <c r="M297" s="177"/>
      <c r="N297" s="178"/>
      <c r="O297" s="173" t="s">
        <v>63</v>
      </c>
      <c r="P297" s="173" t="s">
        <v>64</v>
      </c>
      <c r="Q297" s="181" t="s">
        <v>193</v>
      </c>
      <c r="S297" s="194"/>
      <c r="T297" s="194"/>
      <c r="U297" s="194"/>
      <c r="V297" s="194"/>
      <c r="W297" s="194"/>
      <c r="X297" s="228"/>
      <c r="Y297" s="228"/>
      <c r="Z297" s="228"/>
      <c r="AA297" s="194"/>
      <c r="AB297" s="194"/>
      <c r="AC297" s="194"/>
      <c r="AD297" s="194"/>
      <c r="AE297" s="194"/>
      <c r="AF297" s="194"/>
      <c r="AG297" s="194"/>
    </row>
    <row r="298" spans="1:33" ht="239.1" customHeight="1" x14ac:dyDescent="0.35">
      <c r="A298" s="145">
        <v>269</v>
      </c>
      <c r="B298" s="89"/>
      <c r="C298" s="90" t="s">
        <v>122</v>
      </c>
      <c r="D298" s="91" t="s">
        <v>489</v>
      </c>
      <c r="E298" s="92" t="s">
        <v>944</v>
      </c>
      <c r="F298" s="89" t="s">
        <v>59</v>
      </c>
      <c r="G298" s="90">
        <v>1</v>
      </c>
      <c r="H298" s="90" t="s">
        <v>79</v>
      </c>
      <c r="I298" s="93">
        <v>1</v>
      </c>
      <c r="J298" s="90" t="s">
        <v>141</v>
      </c>
      <c r="K298" s="90" t="s">
        <v>61</v>
      </c>
      <c r="L298" s="90" t="s">
        <v>104</v>
      </c>
      <c r="M298" s="207">
        <v>300000</v>
      </c>
      <c r="N298" s="209">
        <v>300000</v>
      </c>
      <c r="O298" s="90" t="s">
        <v>63</v>
      </c>
      <c r="P298" s="90" t="s">
        <v>64</v>
      </c>
      <c r="Q298" s="94" t="s">
        <v>167</v>
      </c>
      <c r="S298" s="100" t="s">
        <v>1380</v>
      </c>
      <c r="T298" s="101" t="s">
        <v>1381</v>
      </c>
      <c r="U298" s="102">
        <v>44283</v>
      </c>
      <c r="V298" s="101" t="s">
        <v>1382</v>
      </c>
      <c r="W298" s="103" t="s">
        <v>961</v>
      </c>
      <c r="X298" s="219">
        <v>91580</v>
      </c>
      <c r="Y298" s="220">
        <v>0</v>
      </c>
      <c r="Z298" s="219">
        <v>91580</v>
      </c>
      <c r="AA298" s="101" t="s">
        <v>1383</v>
      </c>
      <c r="AB298" s="103">
        <v>25421</v>
      </c>
      <c r="AC298" s="101" t="s">
        <v>1384</v>
      </c>
      <c r="AD298" s="104">
        <v>44284</v>
      </c>
      <c r="AE298" s="104">
        <v>44344</v>
      </c>
      <c r="AF298" s="101" t="s">
        <v>1330</v>
      </c>
      <c r="AG298" s="101" t="s">
        <v>509</v>
      </c>
    </row>
    <row r="299" spans="1:33" s="107" customFormat="1" ht="239.1" customHeight="1" x14ac:dyDescent="0.35">
      <c r="A299" s="145">
        <v>270</v>
      </c>
      <c r="B299" s="89" t="s">
        <v>947</v>
      </c>
      <c r="C299" s="90" t="s">
        <v>128</v>
      </c>
      <c r="D299" s="119">
        <v>80101706</v>
      </c>
      <c r="E299" s="97" t="s">
        <v>948</v>
      </c>
      <c r="F299" s="89" t="s">
        <v>59</v>
      </c>
      <c r="G299" s="90">
        <v>1</v>
      </c>
      <c r="H299" s="90" t="s">
        <v>93</v>
      </c>
      <c r="I299" s="93">
        <v>10</v>
      </c>
      <c r="J299" s="90" t="s">
        <v>114</v>
      </c>
      <c r="K299" s="90" t="s">
        <v>95</v>
      </c>
      <c r="L299" s="90" t="s">
        <v>158</v>
      </c>
      <c r="M299" s="207">
        <v>47351040</v>
      </c>
      <c r="N299" s="207">
        <v>47351040</v>
      </c>
      <c r="O299" s="90" t="s">
        <v>63</v>
      </c>
      <c r="P299" s="90" t="s">
        <v>64</v>
      </c>
      <c r="Q299" s="232" t="s">
        <v>949</v>
      </c>
      <c r="R299" s="108"/>
      <c r="S299" s="100" t="s">
        <v>1302</v>
      </c>
      <c r="T299" s="101" t="s">
        <v>1303</v>
      </c>
      <c r="U299" s="102">
        <v>44252</v>
      </c>
      <c r="V299" s="101" t="s">
        <v>1280</v>
      </c>
      <c r="W299" s="103" t="s">
        <v>501</v>
      </c>
      <c r="X299" s="219">
        <v>45637680</v>
      </c>
      <c r="Y299" s="221">
        <v>0</v>
      </c>
      <c r="Z299" s="219">
        <v>45637680</v>
      </c>
      <c r="AA299" s="101" t="s">
        <v>1304</v>
      </c>
      <c r="AB299" s="103">
        <v>25721</v>
      </c>
      <c r="AC299" s="101" t="s">
        <v>495</v>
      </c>
      <c r="AD299" s="104">
        <v>44253</v>
      </c>
      <c r="AE299" s="104">
        <v>44550</v>
      </c>
      <c r="AF299" s="101" t="s">
        <v>1282</v>
      </c>
      <c r="AG299" s="101" t="s">
        <v>128</v>
      </c>
    </row>
    <row r="300" spans="1:33" s="107" customFormat="1" ht="239.1" customHeight="1" x14ac:dyDescent="0.35">
      <c r="A300" s="145">
        <v>271</v>
      </c>
      <c r="B300" s="89" t="s">
        <v>175</v>
      </c>
      <c r="C300" s="89" t="s">
        <v>129</v>
      </c>
      <c r="D300" s="96">
        <v>80101706</v>
      </c>
      <c r="E300" s="97" t="s">
        <v>1249</v>
      </c>
      <c r="F300" s="89" t="s">
        <v>59</v>
      </c>
      <c r="G300" s="89">
        <v>1</v>
      </c>
      <c r="H300" s="89" t="s">
        <v>79</v>
      </c>
      <c r="I300" s="89">
        <v>6</v>
      </c>
      <c r="J300" s="89" t="s">
        <v>114</v>
      </c>
      <c r="K300" s="89" t="s">
        <v>95</v>
      </c>
      <c r="L300" s="89" t="s">
        <v>174</v>
      </c>
      <c r="M300" s="210">
        <v>42000000</v>
      </c>
      <c r="N300" s="210">
        <v>42000000</v>
      </c>
      <c r="O300" s="89" t="s">
        <v>63</v>
      </c>
      <c r="P300" s="89" t="s">
        <v>64</v>
      </c>
      <c r="Q300" s="232" t="s">
        <v>190</v>
      </c>
      <c r="R300" s="108"/>
      <c r="S300" s="100" t="s">
        <v>1305</v>
      </c>
      <c r="T300" s="101" t="s">
        <v>1306</v>
      </c>
      <c r="U300" s="102">
        <v>44258</v>
      </c>
      <c r="V300" s="101" t="s">
        <v>1307</v>
      </c>
      <c r="W300" s="103" t="s">
        <v>501</v>
      </c>
      <c r="X300" s="219">
        <v>41766666</v>
      </c>
      <c r="Y300" s="221">
        <v>0</v>
      </c>
      <c r="Z300" s="219">
        <v>41766666</v>
      </c>
      <c r="AA300" s="101" t="s">
        <v>1308</v>
      </c>
      <c r="AB300" s="103">
        <v>26221</v>
      </c>
      <c r="AC300" s="101" t="s">
        <v>1309</v>
      </c>
      <c r="AD300" s="104">
        <v>44259</v>
      </c>
      <c r="AE300" s="104">
        <v>44441</v>
      </c>
      <c r="AF300" s="101" t="s">
        <v>1310</v>
      </c>
      <c r="AG300" s="101" t="s">
        <v>129</v>
      </c>
    </row>
    <row r="301" spans="1:33" s="107" customFormat="1" ht="239.1" customHeight="1" x14ac:dyDescent="0.35">
      <c r="A301" s="145">
        <v>272</v>
      </c>
      <c r="B301" s="89" t="s">
        <v>175</v>
      </c>
      <c r="C301" s="89" t="s">
        <v>129</v>
      </c>
      <c r="D301" s="96">
        <v>80101706</v>
      </c>
      <c r="E301" s="97" t="s">
        <v>1250</v>
      </c>
      <c r="F301" s="89" t="s">
        <v>59</v>
      </c>
      <c r="G301" s="89">
        <v>1</v>
      </c>
      <c r="H301" s="89" t="s">
        <v>79</v>
      </c>
      <c r="I301" s="89">
        <v>9.5</v>
      </c>
      <c r="J301" s="89" t="s">
        <v>114</v>
      </c>
      <c r="K301" s="89" t="s">
        <v>95</v>
      </c>
      <c r="L301" s="89" t="s">
        <v>174</v>
      </c>
      <c r="M301" s="210">
        <v>17652800</v>
      </c>
      <c r="N301" s="210">
        <v>17652800</v>
      </c>
      <c r="O301" s="89" t="s">
        <v>63</v>
      </c>
      <c r="P301" s="89" t="s">
        <v>64</v>
      </c>
      <c r="Q301" s="232" t="s">
        <v>190</v>
      </c>
      <c r="R301" s="108"/>
      <c r="S301" s="100" t="s">
        <v>1385</v>
      </c>
      <c r="T301" s="101" t="s">
        <v>1386</v>
      </c>
      <c r="U301" s="102">
        <v>44279</v>
      </c>
      <c r="V301" s="101" t="s">
        <v>1387</v>
      </c>
      <c r="W301" s="103" t="s">
        <v>493</v>
      </c>
      <c r="X301" s="219">
        <v>15652149</v>
      </c>
      <c r="Y301" s="220">
        <v>0</v>
      </c>
      <c r="Z301" s="219">
        <v>15652149</v>
      </c>
      <c r="AA301" s="101" t="s">
        <v>1388</v>
      </c>
      <c r="AB301" s="103">
        <v>26721</v>
      </c>
      <c r="AC301" s="101" t="s">
        <v>495</v>
      </c>
      <c r="AD301" s="104">
        <v>44279</v>
      </c>
      <c r="AE301" s="104">
        <v>44550</v>
      </c>
      <c r="AF301" s="101" t="s">
        <v>590</v>
      </c>
      <c r="AG301" s="101" t="s">
        <v>129</v>
      </c>
    </row>
    <row r="302" spans="1:33" s="107" customFormat="1" ht="239.1" customHeight="1" x14ac:dyDescent="0.35">
      <c r="A302" s="145">
        <v>273</v>
      </c>
      <c r="B302" s="89" t="s">
        <v>199</v>
      </c>
      <c r="C302" s="89" t="s">
        <v>111</v>
      </c>
      <c r="D302" s="96">
        <v>80101706</v>
      </c>
      <c r="E302" s="97" t="s">
        <v>1251</v>
      </c>
      <c r="F302" s="89" t="s">
        <v>59</v>
      </c>
      <c r="G302" s="89">
        <v>1</v>
      </c>
      <c r="H302" s="89" t="s">
        <v>79</v>
      </c>
      <c r="I302" s="89">
        <v>5</v>
      </c>
      <c r="J302" s="89" t="s">
        <v>114</v>
      </c>
      <c r="K302" s="89" t="s">
        <v>95</v>
      </c>
      <c r="L302" s="89" t="s">
        <v>174</v>
      </c>
      <c r="M302" s="210">
        <v>70000000</v>
      </c>
      <c r="N302" s="210">
        <v>70000000</v>
      </c>
      <c r="O302" s="89" t="s">
        <v>63</v>
      </c>
      <c r="P302" s="89" t="s">
        <v>64</v>
      </c>
      <c r="Q302" s="233" t="s">
        <v>207</v>
      </c>
      <c r="R302" s="108"/>
      <c r="S302" s="100" t="s">
        <v>1320</v>
      </c>
      <c r="T302" s="101" t="s">
        <v>1321</v>
      </c>
      <c r="U302" s="102">
        <v>44271</v>
      </c>
      <c r="V302" s="101" t="s">
        <v>1322</v>
      </c>
      <c r="W302" s="103" t="s">
        <v>501</v>
      </c>
      <c r="X302" s="219">
        <v>70000000</v>
      </c>
      <c r="Y302" s="220">
        <v>0</v>
      </c>
      <c r="Z302" s="219">
        <v>70000000</v>
      </c>
      <c r="AA302" s="101" t="s">
        <v>1323</v>
      </c>
      <c r="AB302" s="103">
        <v>27021</v>
      </c>
      <c r="AC302" s="101" t="s">
        <v>1324</v>
      </c>
      <c r="AD302" s="104">
        <v>44271</v>
      </c>
      <c r="AE302" s="104">
        <v>44424</v>
      </c>
      <c r="AF302" s="101" t="s">
        <v>1212</v>
      </c>
      <c r="AG302" s="101" t="s">
        <v>111</v>
      </c>
    </row>
    <row r="303" spans="1:33" s="107" customFormat="1" ht="239.1" customHeight="1" x14ac:dyDescent="0.35">
      <c r="A303" s="145">
        <v>274</v>
      </c>
      <c r="B303" s="89" t="s">
        <v>947</v>
      </c>
      <c r="C303" s="90" t="s">
        <v>128</v>
      </c>
      <c r="D303" s="119">
        <v>80101706</v>
      </c>
      <c r="E303" s="97" t="s">
        <v>1254</v>
      </c>
      <c r="F303" s="89" t="s">
        <v>59</v>
      </c>
      <c r="G303" s="90">
        <v>1</v>
      </c>
      <c r="H303" s="90" t="s">
        <v>79</v>
      </c>
      <c r="I303" s="93">
        <v>3</v>
      </c>
      <c r="J303" s="90" t="s">
        <v>114</v>
      </c>
      <c r="K303" s="90" t="s">
        <v>95</v>
      </c>
      <c r="L303" s="90" t="s">
        <v>158</v>
      </c>
      <c r="M303" s="207">
        <v>7788000</v>
      </c>
      <c r="N303" s="207">
        <v>7788000</v>
      </c>
      <c r="O303" s="90" t="s">
        <v>63</v>
      </c>
      <c r="P303" s="90" t="s">
        <v>64</v>
      </c>
      <c r="Q303" s="232" t="s">
        <v>949</v>
      </c>
      <c r="R303" s="108"/>
      <c r="S303" s="100" t="s">
        <v>1389</v>
      </c>
      <c r="T303" s="101" t="s">
        <v>1390</v>
      </c>
      <c r="U303" s="102">
        <v>44274</v>
      </c>
      <c r="V303" s="101" t="s">
        <v>1391</v>
      </c>
      <c r="W303" s="103" t="s">
        <v>501</v>
      </c>
      <c r="X303" s="219">
        <v>7788000</v>
      </c>
      <c r="Y303" s="220">
        <v>0</v>
      </c>
      <c r="Z303" s="219">
        <v>7788000</v>
      </c>
      <c r="AA303" s="101" t="s">
        <v>1392</v>
      </c>
      <c r="AB303" s="103">
        <v>27521</v>
      </c>
      <c r="AC303" s="101" t="s">
        <v>1393</v>
      </c>
      <c r="AD303" s="104">
        <v>44278</v>
      </c>
      <c r="AE303" s="104">
        <v>44369</v>
      </c>
      <c r="AF303" s="101" t="s">
        <v>1394</v>
      </c>
      <c r="AG303" s="101" t="s">
        <v>1395</v>
      </c>
    </row>
    <row r="304" spans="1:33" s="107" customFormat="1" ht="239.1" customHeight="1" x14ac:dyDescent="0.9">
      <c r="A304" s="145">
        <v>275</v>
      </c>
      <c r="B304" s="172"/>
      <c r="C304" s="172" t="s">
        <v>122</v>
      </c>
      <c r="D304" s="174" t="s">
        <v>1411</v>
      </c>
      <c r="E304" s="175" t="s">
        <v>1319</v>
      </c>
      <c r="F304" s="172" t="s">
        <v>59</v>
      </c>
      <c r="G304" s="173">
        <v>1</v>
      </c>
      <c r="H304" s="173" t="s">
        <v>67</v>
      </c>
      <c r="I304" s="176">
        <v>1</v>
      </c>
      <c r="J304" s="173" t="s">
        <v>1255</v>
      </c>
      <c r="K304" s="173" t="s">
        <v>61</v>
      </c>
      <c r="L304" s="173" t="s">
        <v>71</v>
      </c>
      <c r="M304" s="149"/>
      <c r="N304" s="150"/>
      <c r="O304" s="199" t="s">
        <v>63</v>
      </c>
      <c r="P304" s="199" t="s">
        <v>64</v>
      </c>
      <c r="Q304" s="200" t="s">
        <v>167</v>
      </c>
      <c r="R304" s="108"/>
      <c r="X304" s="229"/>
      <c r="Y304" s="229"/>
      <c r="Z304" s="229"/>
    </row>
    <row r="305" spans="1:33" s="107" customFormat="1" ht="239.1" customHeight="1" x14ac:dyDescent="0.35">
      <c r="A305" s="145">
        <v>276</v>
      </c>
      <c r="B305" s="89" t="s">
        <v>180</v>
      </c>
      <c r="C305" s="98" t="s">
        <v>126</v>
      </c>
      <c r="D305" s="96">
        <v>80101706</v>
      </c>
      <c r="E305" s="97" t="s">
        <v>1408</v>
      </c>
      <c r="F305" s="96" t="s">
        <v>59</v>
      </c>
      <c r="G305" s="90">
        <v>1</v>
      </c>
      <c r="H305" s="90" t="s">
        <v>77</v>
      </c>
      <c r="I305" s="93">
        <v>7.8</v>
      </c>
      <c r="J305" s="94" t="s">
        <v>87</v>
      </c>
      <c r="K305" s="90" t="s">
        <v>95</v>
      </c>
      <c r="L305" s="90" t="s">
        <v>174</v>
      </c>
      <c r="M305" s="207">
        <v>36774316</v>
      </c>
      <c r="N305" s="207">
        <v>36774316</v>
      </c>
      <c r="O305" s="90" t="s">
        <v>63</v>
      </c>
      <c r="P305" s="90" t="s">
        <v>64</v>
      </c>
      <c r="Q305" s="232" t="s">
        <v>195</v>
      </c>
      <c r="R305" s="108"/>
      <c r="S305" s="100" t="s">
        <v>1418</v>
      </c>
      <c r="T305" s="101" t="s">
        <v>1419</v>
      </c>
      <c r="U305" s="102">
        <v>44319</v>
      </c>
      <c r="V305" s="101" t="s">
        <v>1420</v>
      </c>
      <c r="W305" s="103" t="s">
        <v>501</v>
      </c>
      <c r="X305" s="219">
        <v>35340000</v>
      </c>
      <c r="Y305" s="220">
        <v>0</v>
      </c>
      <c r="Z305" s="219">
        <v>35340000</v>
      </c>
      <c r="AA305" s="101" t="s">
        <v>1421</v>
      </c>
      <c r="AB305" s="103">
        <v>29221</v>
      </c>
      <c r="AC305" s="101" t="s">
        <v>1422</v>
      </c>
      <c r="AD305" s="104">
        <v>44320</v>
      </c>
      <c r="AE305" s="104">
        <v>44551</v>
      </c>
      <c r="AF305" s="101" t="s">
        <v>614</v>
      </c>
      <c r="AG305" s="101" t="s">
        <v>615</v>
      </c>
    </row>
    <row r="306" spans="1:33" s="107" customFormat="1" ht="312.60000000000002" customHeight="1" x14ac:dyDescent="0.35">
      <c r="A306" s="145">
        <v>277</v>
      </c>
      <c r="B306" s="122"/>
      <c r="C306" s="90" t="s">
        <v>118</v>
      </c>
      <c r="D306" s="91" t="s">
        <v>90</v>
      </c>
      <c r="E306" s="92" t="s">
        <v>1409</v>
      </c>
      <c r="F306" s="89" t="s">
        <v>59</v>
      </c>
      <c r="G306" s="90">
        <v>1</v>
      </c>
      <c r="H306" s="90" t="s">
        <v>67</v>
      </c>
      <c r="I306" s="93">
        <v>7</v>
      </c>
      <c r="J306" s="90" t="s">
        <v>68</v>
      </c>
      <c r="K306" s="90" t="s">
        <v>61</v>
      </c>
      <c r="L306" s="90" t="s">
        <v>91</v>
      </c>
      <c r="M306" s="207">
        <v>165860000</v>
      </c>
      <c r="N306" s="207">
        <v>165860000</v>
      </c>
      <c r="O306" s="90" t="s">
        <v>63</v>
      </c>
      <c r="P306" s="90" t="s">
        <v>64</v>
      </c>
      <c r="Q306" s="94" t="s">
        <v>65</v>
      </c>
      <c r="R306" s="108"/>
      <c r="S306" s="100" t="s">
        <v>1468</v>
      </c>
      <c r="T306" s="101" t="s">
        <v>1469</v>
      </c>
      <c r="U306" s="102">
        <v>44347</v>
      </c>
      <c r="V306" s="101" t="s">
        <v>1470</v>
      </c>
      <c r="W306" s="103" t="s">
        <v>1236</v>
      </c>
      <c r="X306" s="219">
        <v>115669337.23999999</v>
      </c>
      <c r="Y306" s="220">
        <v>0</v>
      </c>
      <c r="Z306" s="219">
        <v>115669337.23999999</v>
      </c>
      <c r="AA306" s="101" t="s">
        <v>1471</v>
      </c>
      <c r="AB306" s="103">
        <v>22921</v>
      </c>
      <c r="AC306" s="101" t="s">
        <v>1472</v>
      </c>
      <c r="AD306" s="104">
        <v>44347</v>
      </c>
      <c r="AE306" s="104">
        <v>44551</v>
      </c>
      <c r="AF306" s="101" t="s">
        <v>1437</v>
      </c>
      <c r="AG306" s="101" t="s">
        <v>497</v>
      </c>
    </row>
    <row r="307" spans="1:33" s="107" customFormat="1" ht="239.1" customHeight="1" x14ac:dyDescent="0.9">
      <c r="A307" s="145">
        <v>278</v>
      </c>
      <c r="B307" s="197"/>
      <c r="C307" s="146" t="s">
        <v>122</v>
      </c>
      <c r="D307" s="160" t="s">
        <v>1417</v>
      </c>
      <c r="E307" s="161" t="s">
        <v>1416</v>
      </c>
      <c r="F307" s="159" t="s">
        <v>59</v>
      </c>
      <c r="G307" s="263">
        <v>1</v>
      </c>
      <c r="H307" s="263" t="s">
        <v>99</v>
      </c>
      <c r="I307" s="264">
        <v>1</v>
      </c>
      <c r="J307" s="263" t="s">
        <v>1413</v>
      </c>
      <c r="K307" s="263" t="s">
        <v>61</v>
      </c>
      <c r="L307" s="263" t="s">
        <v>97</v>
      </c>
      <c r="M307" s="257">
        <v>12000000</v>
      </c>
      <c r="N307" s="257">
        <v>12000000</v>
      </c>
      <c r="O307" s="146" t="s">
        <v>63</v>
      </c>
      <c r="P307" s="146" t="s">
        <v>64</v>
      </c>
      <c r="Q307" s="148" t="s">
        <v>65</v>
      </c>
      <c r="R307" s="108"/>
      <c r="X307" s="229"/>
      <c r="Y307" s="229"/>
      <c r="Z307" s="229"/>
    </row>
    <row r="308" spans="1:33" s="107" customFormat="1" ht="239.1" customHeight="1" x14ac:dyDescent="0.9">
      <c r="A308" s="145">
        <v>279</v>
      </c>
      <c r="B308" s="328"/>
      <c r="C308" s="318" t="s">
        <v>163</v>
      </c>
      <c r="D308" s="318" t="s">
        <v>1414</v>
      </c>
      <c r="E308" s="321" t="s">
        <v>1415</v>
      </c>
      <c r="F308" s="318" t="s">
        <v>59</v>
      </c>
      <c r="G308" s="318">
        <v>1</v>
      </c>
      <c r="H308" s="319" t="s">
        <v>81</v>
      </c>
      <c r="I308" s="322">
        <v>1</v>
      </c>
      <c r="J308" s="318" t="s">
        <v>108</v>
      </c>
      <c r="K308" s="318" t="s">
        <v>95</v>
      </c>
      <c r="L308" s="319" t="s">
        <v>174</v>
      </c>
      <c r="M308" s="329"/>
      <c r="N308" s="329">
        <v>110000000</v>
      </c>
      <c r="O308" s="318" t="s">
        <v>63</v>
      </c>
      <c r="P308" s="318" t="s">
        <v>64</v>
      </c>
      <c r="Q308" s="321" t="s">
        <v>193</v>
      </c>
      <c r="R308" s="108"/>
      <c r="X308" s="229"/>
      <c r="Y308" s="229"/>
      <c r="Z308" s="229"/>
    </row>
    <row r="309" spans="1:33" s="107" customFormat="1" ht="239.1" customHeight="1" x14ac:dyDescent="0.35">
      <c r="A309" s="145">
        <v>280</v>
      </c>
      <c r="B309" s="89" t="s">
        <v>180</v>
      </c>
      <c r="C309" s="98" t="s">
        <v>127</v>
      </c>
      <c r="D309" s="96">
        <v>80101706</v>
      </c>
      <c r="E309" s="97" t="s">
        <v>1424</v>
      </c>
      <c r="F309" s="96" t="s">
        <v>59</v>
      </c>
      <c r="G309" s="90">
        <v>1</v>
      </c>
      <c r="H309" s="90" t="s">
        <v>70</v>
      </c>
      <c r="I309" s="93">
        <v>6</v>
      </c>
      <c r="J309" s="94" t="s">
        <v>87</v>
      </c>
      <c r="K309" s="90" t="s">
        <v>95</v>
      </c>
      <c r="L309" s="90" t="s">
        <v>174</v>
      </c>
      <c r="M309" s="207">
        <v>17445120</v>
      </c>
      <c r="N309" s="207">
        <v>17445120</v>
      </c>
      <c r="O309" s="90" t="s">
        <v>63</v>
      </c>
      <c r="P309" s="90" t="s">
        <v>64</v>
      </c>
      <c r="Q309" s="232" t="s">
        <v>1425</v>
      </c>
      <c r="R309" s="108"/>
      <c r="S309" s="100" t="s">
        <v>1459</v>
      </c>
      <c r="T309" s="101" t="s">
        <v>901</v>
      </c>
      <c r="U309" s="102">
        <v>44368</v>
      </c>
      <c r="V309" s="101" t="s">
        <v>1460</v>
      </c>
      <c r="W309" s="103" t="s">
        <v>501</v>
      </c>
      <c r="X309" s="219">
        <v>17400000</v>
      </c>
      <c r="Y309" s="220">
        <v>0</v>
      </c>
      <c r="Z309" s="219">
        <v>17400000</v>
      </c>
      <c r="AA309" s="101" t="s">
        <v>1461</v>
      </c>
      <c r="AB309" s="103">
        <v>30821</v>
      </c>
      <c r="AC309" s="101" t="s">
        <v>1462</v>
      </c>
      <c r="AD309" s="212">
        <v>44369</v>
      </c>
      <c r="AE309" s="212">
        <v>44551</v>
      </c>
      <c r="AF309" s="101" t="s">
        <v>1463</v>
      </c>
      <c r="AG309" s="101" t="s">
        <v>127</v>
      </c>
    </row>
    <row r="310" spans="1:33" s="107" customFormat="1" ht="239.1" customHeight="1" x14ac:dyDescent="0.9">
      <c r="A310" s="145">
        <v>281</v>
      </c>
      <c r="B310" s="159"/>
      <c r="C310" s="146" t="s">
        <v>118</v>
      </c>
      <c r="D310" s="160" t="s">
        <v>102</v>
      </c>
      <c r="E310" s="161" t="s">
        <v>1430</v>
      </c>
      <c r="F310" s="274" t="s">
        <v>59</v>
      </c>
      <c r="G310" s="263">
        <v>1</v>
      </c>
      <c r="H310" s="311" t="s">
        <v>1750</v>
      </c>
      <c r="I310" s="264">
        <v>3</v>
      </c>
      <c r="J310" s="263" t="s">
        <v>78</v>
      </c>
      <c r="K310" s="263" t="s">
        <v>61</v>
      </c>
      <c r="L310" s="263" t="s">
        <v>103</v>
      </c>
      <c r="M310" s="257">
        <v>1000000</v>
      </c>
      <c r="N310" s="257">
        <v>1000000</v>
      </c>
      <c r="O310" s="263" t="s">
        <v>63</v>
      </c>
      <c r="P310" s="146" t="s">
        <v>64</v>
      </c>
      <c r="Q310" s="148" t="s">
        <v>65</v>
      </c>
      <c r="R310" s="108"/>
      <c r="X310" s="229"/>
      <c r="Y310" s="229"/>
      <c r="Z310" s="229"/>
    </row>
    <row r="311" spans="1:33" ht="231" customHeight="1" x14ac:dyDescent="0.9">
      <c r="A311" s="201">
        <v>282</v>
      </c>
      <c r="B311" s="318" t="s">
        <v>196</v>
      </c>
      <c r="C311" s="319" t="s">
        <v>113</v>
      </c>
      <c r="D311" s="320">
        <v>80101706</v>
      </c>
      <c r="E311" s="321" t="s">
        <v>1431</v>
      </c>
      <c r="F311" s="318" t="s">
        <v>59</v>
      </c>
      <c r="G311" s="319">
        <v>1</v>
      </c>
      <c r="H311" s="319" t="s">
        <v>99</v>
      </c>
      <c r="I311" s="322">
        <v>2.5</v>
      </c>
      <c r="J311" s="319" t="s">
        <v>87</v>
      </c>
      <c r="K311" s="319" t="s">
        <v>95</v>
      </c>
      <c r="L311" s="319" t="s">
        <v>158</v>
      </c>
      <c r="M311" s="323"/>
      <c r="N311" s="324"/>
      <c r="O311" s="319" t="s">
        <v>63</v>
      </c>
      <c r="P311" s="319" t="s">
        <v>64</v>
      </c>
      <c r="Q311" s="325" t="s">
        <v>159</v>
      </c>
      <c r="S311" s="25"/>
      <c r="T311" s="25"/>
      <c r="U311" s="25"/>
      <c r="V311" s="25"/>
      <c r="W311" s="25"/>
      <c r="X311" s="230"/>
      <c r="Y311" s="230"/>
      <c r="Z311" s="230"/>
      <c r="AA311" s="25"/>
      <c r="AB311" s="25"/>
      <c r="AC311" s="25"/>
      <c r="AD311" s="25"/>
      <c r="AE311" s="25"/>
      <c r="AF311" s="25"/>
      <c r="AG311" s="25"/>
    </row>
    <row r="312" spans="1:33" ht="337.5" x14ac:dyDescent="0.35">
      <c r="A312" s="145">
        <v>283</v>
      </c>
      <c r="B312" s="89" t="s">
        <v>197</v>
      </c>
      <c r="C312" s="98" t="s">
        <v>113</v>
      </c>
      <c r="D312" s="96">
        <v>80101706</v>
      </c>
      <c r="E312" s="97" t="s">
        <v>1427</v>
      </c>
      <c r="F312" s="96" t="s">
        <v>59</v>
      </c>
      <c r="G312" s="90">
        <v>1</v>
      </c>
      <c r="H312" s="90" t="s">
        <v>70</v>
      </c>
      <c r="I312" s="93">
        <v>6</v>
      </c>
      <c r="J312" s="94" t="s">
        <v>87</v>
      </c>
      <c r="K312" s="90" t="s">
        <v>95</v>
      </c>
      <c r="L312" s="90" t="s">
        <v>158</v>
      </c>
      <c r="M312" s="207">
        <v>42491328</v>
      </c>
      <c r="N312" s="209">
        <v>42491328</v>
      </c>
      <c r="O312" s="90" t="s">
        <v>63</v>
      </c>
      <c r="P312" s="90" t="s">
        <v>64</v>
      </c>
      <c r="Q312" s="232" t="s">
        <v>159</v>
      </c>
      <c r="S312" s="100" t="s">
        <v>1464</v>
      </c>
      <c r="T312" s="101" t="s">
        <v>1465</v>
      </c>
      <c r="U312" s="102">
        <v>44365</v>
      </c>
      <c r="V312" s="101" t="s">
        <v>1295</v>
      </c>
      <c r="W312" s="103" t="s">
        <v>501</v>
      </c>
      <c r="X312" s="219">
        <v>41120640</v>
      </c>
      <c r="Y312" s="220">
        <v>0</v>
      </c>
      <c r="Z312" s="219">
        <v>41120640</v>
      </c>
      <c r="AA312" s="101" t="s">
        <v>1466</v>
      </c>
      <c r="AB312" s="120" t="s">
        <v>1548</v>
      </c>
      <c r="AC312" s="101" t="s">
        <v>1467</v>
      </c>
      <c r="AD312" s="104">
        <v>44368</v>
      </c>
      <c r="AE312" s="104">
        <v>44550</v>
      </c>
      <c r="AF312" s="101" t="s">
        <v>623</v>
      </c>
      <c r="AG312" s="101" t="s">
        <v>113</v>
      </c>
    </row>
    <row r="313" spans="1:33" ht="318.75" x14ac:dyDescent="0.35">
      <c r="A313" s="145">
        <v>284</v>
      </c>
      <c r="B313" s="89" t="s">
        <v>191</v>
      </c>
      <c r="C313" s="90" t="s">
        <v>163</v>
      </c>
      <c r="D313" s="91">
        <v>80101706</v>
      </c>
      <c r="E313" s="92" t="s">
        <v>1549</v>
      </c>
      <c r="F313" s="89" t="s">
        <v>59</v>
      </c>
      <c r="G313" s="90">
        <v>1</v>
      </c>
      <c r="H313" s="90" t="s">
        <v>81</v>
      </c>
      <c r="I313" s="93">
        <v>3</v>
      </c>
      <c r="J313" s="90" t="s">
        <v>87</v>
      </c>
      <c r="K313" s="90" t="s">
        <v>95</v>
      </c>
      <c r="L313" s="90" t="s">
        <v>192</v>
      </c>
      <c r="M313" s="207">
        <v>27326535</v>
      </c>
      <c r="N313" s="207">
        <v>27326535</v>
      </c>
      <c r="O313" s="209" t="s">
        <v>63</v>
      </c>
      <c r="P313" s="90" t="s">
        <v>64</v>
      </c>
      <c r="Q313" s="90" t="s">
        <v>193</v>
      </c>
      <c r="S313" s="100" t="s">
        <v>1708</v>
      </c>
      <c r="T313" s="101" t="s">
        <v>1709</v>
      </c>
      <c r="U313" s="102">
        <v>44470</v>
      </c>
      <c r="V313" s="101" t="s">
        <v>1710</v>
      </c>
      <c r="W313" s="103" t="s">
        <v>501</v>
      </c>
      <c r="X313" s="219">
        <v>23682997</v>
      </c>
      <c r="Y313" s="220">
        <v>0</v>
      </c>
      <c r="Z313" s="219">
        <v>23682997</v>
      </c>
      <c r="AA313" s="101" t="s">
        <v>1711</v>
      </c>
      <c r="AB313" s="300" t="s">
        <v>1609</v>
      </c>
      <c r="AC313" s="101" t="s">
        <v>1712</v>
      </c>
      <c r="AD313" s="104" t="s">
        <v>1611</v>
      </c>
      <c r="AE313" s="104">
        <v>44551</v>
      </c>
      <c r="AF313" s="101" t="s">
        <v>606</v>
      </c>
      <c r="AG313" s="101" t="s">
        <v>596</v>
      </c>
    </row>
    <row r="314" spans="1:33" ht="272.45" customHeight="1" x14ac:dyDescent="0.35">
      <c r="A314" s="145">
        <v>285</v>
      </c>
      <c r="B314" s="89"/>
      <c r="C314" s="98" t="s">
        <v>109</v>
      </c>
      <c r="D314" s="96" t="s">
        <v>1490</v>
      </c>
      <c r="E314" s="97" t="s">
        <v>1491</v>
      </c>
      <c r="F314" s="234" t="s">
        <v>59</v>
      </c>
      <c r="G314" s="234">
        <v>1</v>
      </c>
      <c r="H314" s="90" t="s">
        <v>72</v>
      </c>
      <c r="I314" s="93">
        <v>4</v>
      </c>
      <c r="J314" s="94" t="s">
        <v>78</v>
      </c>
      <c r="K314" s="90" t="s">
        <v>95</v>
      </c>
      <c r="L314" s="90" t="s">
        <v>174</v>
      </c>
      <c r="M314" s="207">
        <v>24500000</v>
      </c>
      <c r="N314" s="207">
        <v>24500000</v>
      </c>
      <c r="O314" s="90" t="s">
        <v>63</v>
      </c>
      <c r="P314" s="90" t="s">
        <v>64</v>
      </c>
      <c r="Q314" s="232" t="s">
        <v>1247</v>
      </c>
      <c r="R314" s="125"/>
      <c r="S314" s="89" t="s">
        <v>1634</v>
      </c>
      <c r="T314" s="113" t="s">
        <v>1635</v>
      </c>
      <c r="U314" s="114">
        <v>44447</v>
      </c>
      <c r="V314" s="101" t="s">
        <v>1636</v>
      </c>
      <c r="W314" s="103" t="s">
        <v>1236</v>
      </c>
      <c r="X314" s="222">
        <v>8275855</v>
      </c>
      <c r="Y314" s="220">
        <v>0</v>
      </c>
      <c r="Z314" s="222">
        <v>8275855</v>
      </c>
      <c r="AA314" s="101" t="s">
        <v>1637</v>
      </c>
      <c r="AB314" s="211">
        <v>32521</v>
      </c>
      <c r="AC314" s="101" t="s">
        <v>1638</v>
      </c>
      <c r="AD314" s="212">
        <v>44448</v>
      </c>
      <c r="AE314" s="104">
        <v>44554</v>
      </c>
      <c r="AF314" s="101" t="s">
        <v>795</v>
      </c>
      <c r="AG314" s="101" t="s">
        <v>109</v>
      </c>
    </row>
    <row r="315" spans="1:33" ht="201.75" customHeight="1" x14ac:dyDescent="0.35">
      <c r="A315" s="145">
        <v>286</v>
      </c>
      <c r="B315" s="89" t="s">
        <v>1550</v>
      </c>
      <c r="C315" s="98" t="s">
        <v>565</v>
      </c>
      <c r="D315" s="96">
        <v>80101706</v>
      </c>
      <c r="E315" s="97" t="s">
        <v>1492</v>
      </c>
      <c r="F315" s="234" t="s">
        <v>59</v>
      </c>
      <c r="G315" s="234">
        <v>1</v>
      </c>
      <c r="H315" s="90" t="s">
        <v>72</v>
      </c>
      <c r="I315" s="93">
        <v>4</v>
      </c>
      <c r="J315" s="94" t="s">
        <v>87</v>
      </c>
      <c r="K315" s="90" t="s">
        <v>95</v>
      </c>
      <c r="L315" s="90" t="s">
        <v>174</v>
      </c>
      <c r="M315" s="207">
        <v>36667000</v>
      </c>
      <c r="N315" s="207">
        <v>36667000</v>
      </c>
      <c r="O315" s="90" t="s">
        <v>63</v>
      </c>
      <c r="P315" s="90" t="s">
        <v>64</v>
      </c>
      <c r="Q315" s="232" t="s">
        <v>1499</v>
      </c>
      <c r="R315" s="125"/>
      <c r="S315" s="89" t="s">
        <v>1639</v>
      </c>
      <c r="T315" s="113" t="s">
        <v>1640</v>
      </c>
      <c r="U315" s="114">
        <v>44439</v>
      </c>
      <c r="V315" s="101" t="s">
        <v>1641</v>
      </c>
      <c r="W315" s="103" t="s">
        <v>501</v>
      </c>
      <c r="X315" s="222">
        <v>32266666</v>
      </c>
      <c r="Y315" s="220">
        <v>0</v>
      </c>
      <c r="Z315" s="222">
        <v>32266666</v>
      </c>
      <c r="AA315" s="101" t="s">
        <v>1642</v>
      </c>
      <c r="AB315" s="211">
        <v>33821</v>
      </c>
      <c r="AC315" s="101" t="s">
        <v>1643</v>
      </c>
      <c r="AD315" s="212">
        <v>44440</v>
      </c>
      <c r="AE315" s="104">
        <v>44550</v>
      </c>
      <c r="AF315" s="101" t="s">
        <v>564</v>
      </c>
      <c r="AG315" s="101" t="s">
        <v>565</v>
      </c>
    </row>
    <row r="316" spans="1:33" ht="375" x14ac:dyDescent="0.35">
      <c r="A316" s="204">
        <v>287</v>
      </c>
      <c r="B316" s="89"/>
      <c r="C316" s="98" t="s">
        <v>565</v>
      </c>
      <c r="D316" s="96">
        <v>80101706</v>
      </c>
      <c r="E316" s="97" t="s">
        <v>1501</v>
      </c>
      <c r="F316" s="234" t="s">
        <v>59</v>
      </c>
      <c r="G316" s="234">
        <v>1</v>
      </c>
      <c r="H316" s="90" t="s">
        <v>160</v>
      </c>
      <c r="I316" s="93">
        <v>5</v>
      </c>
      <c r="J316" s="94" t="s">
        <v>87</v>
      </c>
      <c r="K316" s="90" t="s">
        <v>95</v>
      </c>
      <c r="L316" s="90" t="s">
        <v>174</v>
      </c>
      <c r="M316" s="207">
        <v>10000000</v>
      </c>
      <c r="N316" s="209">
        <v>10000000</v>
      </c>
      <c r="O316" s="90" t="s">
        <v>63</v>
      </c>
      <c r="P316" s="90" t="s">
        <v>64</v>
      </c>
      <c r="Q316" s="232" t="s">
        <v>1499</v>
      </c>
      <c r="R316" s="125"/>
      <c r="S316" s="89" t="s">
        <v>1551</v>
      </c>
      <c r="T316" s="113" t="s">
        <v>1552</v>
      </c>
      <c r="U316" s="114">
        <v>44399</v>
      </c>
      <c r="V316" s="101" t="s">
        <v>1553</v>
      </c>
      <c r="W316" s="103" t="s">
        <v>493</v>
      </c>
      <c r="X316" s="222">
        <v>10000000</v>
      </c>
      <c r="Y316" s="220">
        <v>0</v>
      </c>
      <c r="Z316" s="222">
        <v>10000000</v>
      </c>
      <c r="AA316" s="101" t="s">
        <v>1554</v>
      </c>
      <c r="AB316" s="211">
        <v>32421</v>
      </c>
      <c r="AC316" s="101" t="s">
        <v>1555</v>
      </c>
      <c r="AD316" s="212">
        <v>44400</v>
      </c>
      <c r="AE316" s="104">
        <v>44552</v>
      </c>
      <c r="AF316" s="101" t="s">
        <v>564</v>
      </c>
      <c r="AG316" s="101" t="s">
        <v>565</v>
      </c>
    </row>
    <row r="317" spans="1:33" ht="272.45" customHeight="1" x14ac:dyDescent="0.35">
      <c r="A317" s="145">
        <v>288</v>
      </c>
      <c r="B317" s="89"/>
      <c r="C317" s="98" t="s">
        <v>163</v>
      </c>
      <c r="D317" s="96">
        <v>80101706</v>
      </c>
      <c r="E317" s="97" t="s">
        <v>1493</v>
      </c>
      <c r="F317" s="234" t="s">
        <v>59</v>
      </c>
      <c r="G317" s="234">
        <v>1</v>
      </c>
      <c r="H317" s="90" t="s">
        <v>81</v>
      </c>
      <c r="I317" s="93">
        <v>3.5</v>
      </c>
      <c r="J317" s="94" t="s">
        <v>87</v>
      </c>
      <c r="K317" s="90" t="s">
        <v>95</v>
      </c>
      <c r="L317" s="90" t="s">
        <v>174</v>
      </c>
      <c r="M317" s="207">
        <v>24500000</v>
      </c>
      <c r="N317" s="207">
        <v>24500000</v>
      </c>
      <c r="O317" s="90" t="s">
        <v>63</v>
      </c>
      <c r="P317" s="90" t="s">
        <v>64</v>
      </c>
      <c r="Q317" s="232" t="s">
        <v>1500</v>
      </c>
      <c r="R317" s="125"/>
      <c r="S317" s="89" t="s">
        <v>1644</v>
      </c>
      <c r="T317" s="113" t="s">
        <v>1645</v>
      </c>
      <c r="U317" s="114">
        <v>44459</v>
      </c>
      <c r="V317" s="101" t="s">
        <v>1646</v>
      </c>
      <c r="W317" s="103" t="s">
        <v>501</v>
      </c>
      <c r="X317" s="222">
        <v>22500000</v>
      </c>
      <c r="Y317" s="220">
        <v>0</v>
      </c>
      <c r="Z317" s="222">
        <v>22500000</v>
      </c>
      <c r="AA317" s="101" t="s">
        <v>1647</v>
      </c>
      <c r="AB317" s="300" t="s">
        <v>1609</v>
      </c>
      <c r="AC317" s="101" t="s">
        <v>495</v>
      </c>
      <c r="AD317" s="212" t="s">
        <v>1611</v>
      </c>
      <c r="AE317" s="104">
        <v>44550</v>
      </c>
      <c r="AF317" s="101" t="s">
        <v>1507</v>
      </c>
      <c r="AG317" s="101" t="s">
        <v>596</v>
      </c>
    </row>
    <row r="318" spans="1:33" ht="272.45" customHeight="1" x14ac:dyDescent="0.35">
      <c r="A318" s="145">
        <v>289</v>
      </c>
      <c r="B318" s="89"/>
      <c r="C318" s="98" t="s">
        <v>163</v>
      </c>
      <c r="D318" s="96">
        <v>80101706</v>
      </c>
      <c r="E318" s="97" t="s">
        <v>1494</v>
      </c>
      <c r="F318" s="234" t="s">
        <v>59</v>
      </c>
      <c r="G318" s="234">
        <v>1</v>
      </c>
      <c r="H318" s="90" t="s">
        <v>81</v>
      </c>
      <c r="I318" s="93">
        <v>3.5</v>
      </c>
      <c r="J318" s="94" t="s">
        <v>87</v>
      </c>
      <c r="K318" s="90" t="s">
        <v>95</v>
      </c>
      <c r="L318" s="90" t="s">
        <v>174</v>
      </c>
      <c r="M318" s="207">
        <v>24500000</v>
      </c>
      <c r="N318" s="207">
        <v>24500000</v>
      </c>
      <c r="O318" s="90" t="s">
        <v>63</v>
      </c>
      <c r="P318" s="90" t="s">
        <v>64</v>
      </c>
      <c r="Q318" s="232" t="s">
        <v>1500</v>
      </c>
      <c r="R318" s="125"/>
      <c r="S318" s="89" t="s">
        <v>1713</v>
      </c>
      <c r="T318" s="113" t="s">
        <v>1714</v>
      </c>
      <c r="U318" s="114">
        <v>44462</v>
      </c>
      <c r="V318" s="101" t="s">
        <v>1715</v>
      </c>
      <c r="W318" s="103" t="s">
        <v>501</v>
      </c>
      <c r="X318" s="222">
        <v>10750299</v>
      </c>
      <c r="Y318" s="220">
        <v>0</v>
      </c>
      <c r="Z318" s="222">
        <v>10750299</v>
      </c>
      <c r="AA318" s="101" t="s">
        <v>1716</v>
      </c>
      <c r="AB318" s="300" t="s">
        <v>1717</v>
      </c>
      <c r="AC318" s="101" t="s">
        <v>1718</v>
      </c>
      <c r="AD318" s="212">
        <v>44463</v>
      </c>
      <c r="AE318" s="104">
        <v>44550</v>
      </c>
      <c r="AF318" s="101" t="s">
        <v>1507</v>
      </c>
      <c r="AG318" s="101" t="s">
        <v>596</v>
      </c>
    </row>
    <row r="319" spans="1:33" ht="272.45" customHeight="1" x14ac:dyDescent="0.35">
      <c r="A319" s="204">
        <v>290</v>
      </c>
      <c r="B319" s="89"/>
      <c r="C319" s="98" t="s">
        <v>163</v>
      </c>
      <c r="D319" s="96">
        <v>80101706</v>
      </c>
      <c r="E319" s="97" t="s">
        <v>1495</v>
      </c>
      <c r="F319" s="234" t="s">
        <v>59</v>
      </c>
      <c r="G319" s="234">
        <v>1</v>
      </c>
      <c r="H319" s="90" t="s">
        <v>81</v>
      </c>
      <c r="I319" s="331">
        <v>2.5</v>
      </c>
      <c r="J319" s="94" t="s">
        <v>87</v>
      </c>
      <c r="K319" s="90" t="s">
        <v>95</v>
      </c>
      <c r="L319" s="90" t="s">
        <v>174</v>
      </c>
      <c r="M319" s="207">
        <v>15000000</v>
      </c>
      <c r="N319" s="207">
        <v>15000000</v>
      </c>
      <c r="O319" s="90" t="s">
        <v>63</v>
      </c>
      <c r="P319" s="90" t="s">
        <v>64</v>
      </c>
      <c r="Q319" s="232" t="s">
        <v>1500</v>
      </c>
      <c r="R319" s="125"/>
      <c r="S319" s="89" t="s">
        <v>1648</v>
      </c>
      <c r="T319" s="113" t="s">
        <v>1649</v>
      </c>
      <c r="U319" s="114">
        <v>44459</v>
      </c>
      <c r="V319" s="101" t="s">
        <v>1650</v>
      </c>
      <c r="W319" s="103" t="s">
        <v>501</v>
      </c>
      <c r="X319" s="222">
        <v>14000000</v>
      </c>
      <c r="Y319" s="220">
        <v>0</v>
      </c>
      <c r="Z319" s="222">
        <v>14000000</v>
      </c>
      <c r="AA319" s="101" t="s">
        <v>1651</v>
      </c>
      <c r="AB319" s="300" t="s">
        <v>1609</v>
      </c>
      <c r="AC319" s="101" t="s">
        <v>1652</v>
      </c>
      <c r="AD319" s="212" t="s">
        <v>1611</v>
      </c>
      <c r="AE319" s="104">
        <v>44530</v>
      </c>
      <c r="AF319" s="101" t="s">
        <v>1507</v>
      </c>
      <c r="AG319" s="101" t="s">
        <v>596</v>
      </c>
    </row>
    <row r="320" spans="1:33" ht="272.45" customHeight="1" x14ac:dyDescent="0.35">
      <c r="A320" s="204">
        <v>291</v>
      </c>
      <c r="B320" s="89"/>
      <c r="C320" s="98" t="s">
        <v>163</v>
      </c>
      <c r="D320" s="96">
        <v>80101706</v>
      </c>
      <c r="E320" s="97" t="s">
        <v>1496</v>
      </c>
      <c r="F320" s="234" t="s">
        <v>59</v>
      </c>
      <c r="G320" s="234">
        <v>1</v>
      </c>
      <c r="H320" s="90" t="s">
        <v>81</v>
      </c>
      <c r="I320" s="93">
        <v>3.5</v>
      </c>
      <c r="J320" s="94" t="s">
        <v>87</v>
      </c>
      <c r="K320" s="90" t="s">
        <v>95</v>
      </c>
      <c r="L320" s="90" t="s">
        <v>174</v>
      </c>
      <c r="M320" s="207">
        <v>21233333</v>
      </c>
      <c r="N320" s="207">
        <v>21233333</v>
      </c>
      <c r="O320" s="90" t="s">
        <v>63</v>
      </c>
      <c r="P320" s="90" t="s">
        <v>64</v>
      </c>
      <c r="Q320" s="232" t="s">
        <v>1500</v>
      </c>
      <c r="R320" s="125"/>
      <c r="S320" s="89" t="s">
        <v>1719</v>
      </c>
      <c r="T320" s="113" t="s">
        <v>1720</v>
      </c>
      <c r="U320" s="114">
        <v>44469</v>
      </c>
      <c r="V320" s="101" t="s">
        <v>1721</v>
      </c>
      <c r="W320" s="103" t="s">
        <v>501</v>
      </c>
      <c r="X320" s="222">
        <v>17066666</v>
      </c>
      <c r="Y320" s="220">
        <v>0</v>
      </c>
      <c r="Z320" s="222">
        <v>17066666</v>
      </c>
      <c r="AA320" s="101" t="s">
        <v>1722</v>
      </c>
      <c r="AB320" s="300" t="s">
        <v>1609</v>
      </c>
      <c r="AC320" s="101" t="s">
        <v>1718</v>
      </c>
      <c r="AD320" s="212" t="s">
        <v>1611</v>
      </c>
      <c r="AE320" s="104">
        <v>44550</v>
      </c>
      <c r="AF320" s="101" t="s">
        <v>1507</v>
      </c>
      <c r="AG320" s="101" t="s">
        <v>596</v>
      </c>
    </row>
    <row r="321" spans="1:33" ht="272.45" customHeight="1" x14ac:dyDescent="0.35">
      <c r="A321" s="204">
        <v>292</v>
      </c>
      <c r="B321" s="89"/>
      <c r="C321" s="98" t="s">
        <v>109</v>
      </c>
      <c r="D321" s="96">
        <v>80101706</v>
      </c>
      <c r="E321" s="97" t="s">
        <v>1497</v>
      </c>
      <c r="F321" s="234" t="s">
        <v>59</v>
      </c>
      <c r="G321" s="234">
        <v>1</v>
      </c>
      <c r="H321" s="90" t="s">
        <v>81</v>
      </c>
      <c r="I321" s="93">
        <v>3.5</v>
      </c>
      <c r="J321" s="94" t="s">
        <v>87</v>
      </c>
      <c r="K321" s="90" t="s">
        <v>95</v>
      </c>
      <c r="L321" s="90" t="s">
        <v>174</v>
      </c>
      <c r="M321" s="207">
        <v>17666667</v>
      </c>
      <c r="N321" s="207">
        <v>17666667</v>
      </c>
      <c r="O321" s="90" t="s">
        <v>63</v>
      </c>
      <c r="P321" s="90" t="s">
        <v>64</v>
      </c>
      <c r="Q321" s="232" t="s">
        <v>1247</v>
      </c>
      <c r="R321" s="125"/>
      <c r="S321" s="89" t="s">
        <v>1754</v>
      </c>
      <c r="T321" s="113" t="s">
        <v>1755</v>
      </c>
      <c r="U321" s="114">
        <v>44480</v>
      </c>
      <c r="V321" s="101" t="s">
        <v>1756</v>
      </c>
      <c r="W321" s="103" t="s">
        <v>501</v>
      </c>
      <c r="X321" s="222">
        <v>12189999</v>
      </c>
      <c r="Y321" s="220">
        <v>0</v>
      </c>
      <c r="Z321" s="222">
        <v>12189999</v>
      </c>
      <c r="AA321" s="101" t="s">
        <v>1757</v>
      </c>
      <c r="AB321" s="300" t="s">
        <v>1609</v>
      </c>
      <c r="AC321" s="101" t="s">
        <v>1758</v>
      </c>
      <c r="AD321" s="212" t="s">
        <v>1611</v>
      </c>
      <c r="AE321" s="104">
        <v>44550</v>
      </c>
      <c r="AF321" s="101" t="s">
        <v>795</v>
      </c>
      <c r="AG321" s="101" t="s">
        <v>109</v>
      </c>
    </row>
    <row r="322" spans="1:33" ht="272.45" customHeight="1" x14ac:dyDescent="0.9">
      <c r="A322" s="204">
        <v>293</v>
      </c>
      <c r="B322" s="159"/>
      <c r="C322" s="168" t="s">
        <v>109</v>
      </c>
      <c r="D322" s="169">
        <v>80101706</v>
      </c>
      <c r="E322" s="279" t="s">
        <v>1498</v>
      </c>
      <c r="F322" s="295" t="s">
        <v>59</v>
      </c>
      <c r="G322" s="295">
        <v>1</v>
      </c>
      <c r="H322" s="263" t="s">
        <v>81</v>
      </c>
      <c r="I322" s="264">
        <v>3.5</v>
      </c>
      <c r="J322" s="265" t="s">
        <v>87</v>
      </c>
      <c r="K322" s="263" t="s">
        <v>95</v>
      </c>
      <c r="L322" s="263" t="s">
        <v>174</v>
      </c>
      <c r="M322" s="257">
        <v>17666667</v>
      </c>
      <c r="N322" s="257">
        <v>17666667</v>
      </c>
      <c r="O322" s="263" t="s">
        <v>63</v>
      </c>
      <c r="P322" s="263" t="s">
        <v>64</v>
      </c>
      <c r="Q322" s="171" t="s">
        <v>1247</v>
      </c>
      <c r="R322" s="125"/>
      <c r="S322" s="203"/>
      <c r="T322" s="25"/>
      <c r="U322" s="25"/>
      <c r="V322" s="25"/>
      <c r="W322" s="25"/>
      <c r="X322" s="231"/>
      <c r="Y322" s="231"/>
      <c r="Z322" s="230"/>
      <c r="AA322" s="202"/>
      <c r="AB322" s="202"/>
      <c r="AC322" s="25"/>
      <c r="AD322" s="25"/>
      <c r="AE322" s="25"/>
      <c r="AF322" s="25"/>
      <c r="AG322" s="25"/>
    </row>
    <row r="323" spans="1:33" ht="272.45" customHeight="1" x14ac:dyDescent="0.35">
      <c r="A323" s="204">
        <v>294</v>
      </c>
      <c r="B323" s="89"/>
      <c r="C323" s="261" t="s">
        <v>111</v>
      </c>
      <c r="D323" s="96">
        <v>80101706</v>
      </c>
      <c r="E323" s="97" t="s">
        <v>1556</v>
      </c>
      <c r="F323" s="234" t="s">
        <v>59</v>
      </c>
      <c r="G323" s="234">
        <v>1</v>
      </c>
      <c r="H323" s="90" t="s">
        <v>72</v>
      </c>
      <c r="I323" s="93">
        <v>4</v>
      </c>
      <c r="J323" s="94" t="s">
        <v>87</v>
      </c>
      <c r="K323" s="90" t="s">
        <v>95</v>
      </c>
      <c r="L323" s="90" t="s">
        <v>174</v>
      </c>
      <c r="M323" s="210">
        <v>28000000</v>
      </c>
      <c r="N323" s="210">
        <v>28000000</v>
      </c>
      <c r="O323" s="90" t="s">
        <v>63</v>
      </c>
      <c r="P323" s="90" t="s">
        <v>64</v>
      </c>
      <c r="Q323" s="233" t="s">
        <v>1557</v>
      </c>
      <c r="R323" s="125"/>
      <c r="S323" s="89" t="s">
        <v>1653</v>
      </c>
      <c r="T323" s="113" t="s">
        <v>1654</v>
      </c>
      <c r="U323" s="114">
        <v>44434</v>
      </c>
      <c r="V323" s="101" t="s">
        <v>1655</v>
      </c>
      <c r="W323" s="103" t="s">
        <v>501</v>
      </c>
      <c r="X323" s="222">
        <v>28000000</v>
      </c>
      <c r="Y323" s="220">
        <v>0</v>
      </c>
      <c r="Z323" s="222">
        <v>28000000</v>
      </c>
      <c r="AA323" s="101" t="s">
        <v>1656</v>
      </c>
      <c r="AB323" s="211">
        <v>35021</v>
      </c>
      <c r="AC323" s="101" t="s">
        <v>1657</v>
      </c>
      <c r="AD323" s="212">
        <v>44435</v>
      </c>
      <c r="AE323" s="104">
        <v>44548</v>
      </c>
      <c r="AF323" s="101" t="s">
        <v>1658</v>
      </c>
      <c r="AG323" s="101" t="s">
        <v>111</v>
      </c>
    </row>
    <row r="324" spans="1:33" ht="272.45" customHeight="1" x14ac:dyDescent="0.35">
      <c r="A324" s="206">
        <v>295</v>
      </c>
      <c r="B324" s="302"/>
      <c r="C324" s="303" t="s">
        <v>111</v>
      </c>
      <c r="D324" s="304">
        <v>80101706</v>
      </c>
      <c r="E324" s="305" t="s">
        <v>1558</v>
      </c>
      <c r="F324" s="306" t="s">
        <v>59</v>
      </c>
      <c r="G324" s="306">
        <v>1</v>
      </c>
      <c r="H324" s="307" t="s">
        <v>81</v>
      </c>
      <c r="I324" s="93">
        <v>3.5</v>
      </c>
      <c r="J324" s="308" t="s">
        <v>87</v>
      </c>
      <c r="K324" s="307" t="s">
        <v>95</v>
      </c>
      <c r="L324" s="307" t="s">
        <v>174</v>
      </c>
      <c r="M324" s="210">
        <v>25000000</v>
      </c>
      <c r="N324" s="210">
        <v>25000000</v>
      </c>
      <c r="O324" s="307" t="s">
        <v>63</v>
      </c>
      <c r="P324" s="307" t="s">
        <v>64</v>
      </c>
      <c r="Q324" s="233" t="s">
        <v>1557</v>
      </c>
      <c r="R324" s="125"/>
      <c r="S324" s="89" t="s">
        <v>1723</v>
      </c>
      <c r="T324" s="113" t="s">
        <v>1724</v>
      </c>
      <c r="U324" s="114">
        <v>44462</v>
      </c>
      <c r="V324" s="101" t="s">
        <v>1725</v>
      </c>
      <c r="W324" s="103" t="s">
        <v>501</v>
      </c>
      <c r="X324" s="222">
        <v>21750000</v>
      </c>
      <c r="Y324" s="220">
        <v>0</v>
      </c>
      <c r="Z324" s="222">
        <v>21750000</v>
      </c>
      <c r="AA324" s="101" t="s">
        <v>1726</v>
      </c>
      <c r="AB324" s="300" t="s">
        <v>1609</v>
      </c>
      <c r="AC324" s="101" t="s">
        <v>1718</v>
      </c>
      <c r="AD324" s="212">
        <v>44463</v>
      </c>
      <c r="AE324" s="104">
        <v>44550</v>
      </c>
      <c r="AF324" s="101" t="s">
        <v>1658</v>
      </c>
      <c r="AG324" s="101" t="s">
        <v>111</v>
      </c>
    </row>
    <row r="325" spans="1:33" ht="272.45" customHeight="1" x14ac:dyDescent="0.35">
      <c r="A325" s="204">
        <v>296</v>
      </c>
      <c r="B325" s="89"/>
      <c r="C325" s="261" t="s">
        <v>109</v>
      </c>
      <c r="D325" s="96">
        <v>80101706</v>
      </c>
      <c r="E325" s="97" t="s">
        <v>1559</v>
      </c>
      <c r="F325" s="262" t="s">
        <v>59</v>
      </c>
      <c r="G325" s="262">
        <v>1</v>
      </c>
      <c r="H325" s="89" t="s">
        <v>81</v>
      </c>
      <c r="I325" s="93">
        <v>3.5</v>
      </c>
      <c r="J325" s="92" t="s">
        <v>87</v>
      </c>
      <c r="K325" s="89" t="s">
        <v>95</v>
      </c>
      <c r="L325" s="89" t="s">
        <v>174</v>
      </c>
      <c r="M325" s="210">
        <v>19500000</v>
      </c>
      <c r="N325" s="210">
        <v>19500000</v>
      </c>
      <c r="O325" s="89" t="s">
        <v>63</v>
      </c>
      <c r="P325" s="89" t="s">
        <v>64</v>
      </c>
      <c r="Q325" s="233" t="s">
        <v>1557</v>
      </c>
      <c r="R325" s="125"/>
      <c r="S325" s="89" t="s">
        <v>1759</v>
      </c>
      <c r="T325" s="113" t="s">
        <v>1760</v>
      </c>
      <c r="U325" s="114">
        <v>44476</v>
      </c>
      <c r="V325" s="101" t="s">
        <v>1761</v>
      </c>
      <c r="W325" s="103" t="s">
        <v>501</v>
      </c>
      <c r="X325" s="222">
        <v>15816651</v>
      </c>
      <c r="Y325" s="220">
        <v>0</v>
      </c>
      <c r="Z325" s="222">
        <v>15816651</v>
      </c>
      <c r="AA325" s="101" t="s">
        <v>1762</v>
      </c>
      <c r="AB325" s="300" t="s">
        <v>1763</v>
      </c>
      <c r="AC325" s="101" t="s">
        <v>1764</v>
      </c>
      <c r="AD325" s="212">
        <v>44477</v>
      </c>
      <c r="AE325" s="104">
        <v>44550</v>
      </c>
      <c r="AF325" s="101" t="s">
        <v>1765</v>
      </c>
      <c r="AG325" s="101" t="s">
        <v>109</v>
      </c>
    </row>
    <row r="326" spans="1:33" s="25" customFormat="1" ht="272.45" customHeight="1" x14ac:dyDescent="0.35">
      <c r="A326" s="204">
        <v>297</v>
      </c>
      <c r="B326" s="89"/>
      <c r="C326" s="261" t="s">
        <v>163</v>
      </c>
      <c r="D326" s="96" t="s">
        <v>1560</v>
      </c>
      <c r="E326" s="97" t="s">
        <v>1561</v>
      </c>
      <c r="F326" s="262" t="s">
        <v>59</v>
      </c>
      <c r="G326" s="262">
        <v>1</v>
      </c>
      <c r="H326" s="89" t="s">
        <v>72</v>
      </c>
      <c r="I326" s="253">
        <v>3</v>
      </c>
      <c r="J326" s="92" t="s">
        <v>1562</v>
      </c>
      <c r="K326" s="89" t="s">
        <v>95</v>
      </c>
      <c r="L326" s="89" t="s">
        <v>192</v>
      </c>
      <c r="M326" s="210">
        <v>24652343</v>
      </c>
      <c r="N326" s="210">
        <v>24652343</v>
      </c>
      <c r="O326" s="89" t="s">
        <v>63</v>
      </c>
      <c r="P326" s="89" t="s">
        <v>64</v>
      </c>
      <c r="Q326" s="233" t="s">
        <v>1500</v>
      </c>
      <c r="R326" s="125"/>
      <c r="S326" s="89" t="s">
        <v>1766</v>
      </c>
      <c r="T326" s="113" t="s">
        <v>1767</v>
      </c>
      <c r="U326" s="114">
        <v>44470</v>
      </c>
      <c r="V326" s="101" t="s">
        <v>1768</v>
      </c>
      <c r="W326" s="103" t="s">
        <v>961</v>
      </c>
      <c r="X326" s="222">
        <v>20271000</v>
      </c>
      <c r="Y326" s="220">
        <v>0</v>
      </c>
      <c r="Z326" s="222">
        <v>20271000</v>
      </c>
      <c r="AA326" s="101" t="s">
        <v>1769</v>
      </c>
      <c r="AB326" s="300" t="s">
        <v>1770</v>
      </c>
      <c r="AC326" s="101" t="s">
        <v>1771</v>
      </c>
      <c r="AD326" s="212">
        <v>44481</v>
      </c>
      <c r="AE326" s="104">
        <v>44526</v>
      </c>
      <c r="AF326" s="101" t="s">
        <v>1741</v>
      </c>
      <c r="AG326" s="101" t="s">
        <v>596</v>
      </c>
    </row>
    <row r="327" spans="1:33" ht="272.45" customHeight="1" x14ac:dyDescent="0.9">
      <c r="A327" s="145">
        <v>298</v>
      </c>
      <c r="B327" s="159"/>
      <c r="C327" s="205" t="s">
        <v>163</v>
      </c>
      <c r="D327" s="278" t="s">
        <v>1596</v>
      </c>
      <c r="E327" s="279" t="s">
        <v>1563</v>
      </c>
      <c r="F327" s="296" t="s">
        <v>59</v>
      </c>
      <c r="G327" s="296">
        <v>1</v>
      </c>
      <c r="H327" s="274" t="s">
        <v>99</v>
      </c>
      <c r="I327" s="259">
        <v>2</v>
      </c>
      <c r="J327" s="276" t="s">
        <v>1564</v>
      </c>
      <c r="K327" s="274" t="s">
        <v>95</v>
      </c>
      <c r="L327" s="274" t="s">
        <v>192</v>
      </c>
      <c r="M327" s="294">
        <v>190347250</v>
      </c>
      <c r="N327" s="294">
        <v>190347250</v>
      </c>
      <c r="O327" s="274" t="s">
        <v>63</v>
      </c>
      <c r="P327" s="274" t="s">
        <v>64</v>
      </c>
      <c r="Q327" s="299" t="s">
        <v>1500</v>
      </c>
      <c r="R327" s="125"/>
      <c r="S327" s="203"/>
      <c r="T327" s="25"/>
      <c r="U327" s="25"/>
      <c r="V327" s="25"/>
      <c r="W327" s="25"/>
      <c r="X327" s="231"/>
      <c r="Y327" s="231"/>
      <c r="Z327" s="230"/>
      <c r="AA327" s="202"/>
      <c r="AB327" s="202"/>
      <c r="AC327" s="25"/>
      <c r="AD327" s="25"/>
      <c r="AE327" s="25"/>
      <c r="AF327" s="25"/>
      <c r="AG327" s="25"/>
    </row>
    <row r="328" spans="1:33" ht="272.45" customHeight="1" x14ac:dyDescent="0.9">
      <c r="A328" s="204">
        <v>299</v>
      </c>
      <c r="B328" s="159"/>
      <c r="C328" s="205" t="s">
        <v>163</v>
      </c>
      <c r="D328" s="169">
        <v>39121600</v>
      </c>
      <c r="E328" s="279" t="s">
        <v>1565</v>
      </c>
      <c r="F328" s="296" t="s">
        <v>59</v>
      </c>
      <c r="G328" s="296">
        <v>1</v>
      </c>
      <c r="H328" s="274" t="s">
        <v>81</v>
      </c>
      <c r="I328" s="259">
        <v>3</v>
      </c>
      <c r="J328" s="276" t="s">
        <v>1566</v>
      </c>
      <c r="K328" s="274" t="s">
        <v>95</v>
      </c>
      <c r="L328" s="274" t="s">
        <v>192</v>
      </c>
      <c r="M328" s="294">
        <v>25000000</v>
      </c>
      <c r="N328" s="294">
        <v>25000000</v>
      </c>
      <c r="O328" s="159" t="s">
        <v>63</v>
      </c>
      <c r="P328" s="159" t="s">
        <v>64</v>
      </c>
      <c r="Q328" s="198" t="s">
        <v>1500</v>
      </c>
      <c r="R328" s="125"/>
      <c r="S328" s="203"/>
      <c r="T328" s="25"/>
      <c r="U328" s="25"/>
      <c r="V328" s="25"/>
      <c r="W328" s="25"/>
      <c r="X328" s="231"/>
      <c r="Y328" s="231"/>
      <c r="Z328" s="230"/>
      <c r="AA328" s="202"/>
      <c r="AB328" s="202"/>
      <c r="AC328" s="25"/>
      <c r="AD328" s="25"/>
      <c r="AE328" s="25"/>
      <c r="AF328" s="25"/>
      <c r="AG328" s="25"/>
    </row>
    <row r="329" spans="1:33" ht="272.45" customHeight="1" x14ac:dyDescent="0.35">
      <c r="A329" s="145">
        <v>300</v>
      </c>
      <c r="B329" s="89"/>
      <c r="C329" s="261" t="s">
        <v>163</v>
      </c>
      <c r="D329" s="262" t="s">
        <v>1567</v>
      </c>
      <c r="E329" s="97" t="s">
        <v>1568</v>
      </c>
      <c r="F329" s="262" t="s">
        <v>59</v>
      </c>
      <c r="G329" s="262">
        <v>1</v>
      </c>
      <c r="H329" s="89" t="s">
        <v>72</v>
      </c>
      <c r="I329" s="253">
        <v>3</v>
      </c>
      <c r="J329" s="92" t="s">
        <v>68</v>
      </c>
      <c r="K329" s="89" t="s">
        <v>95</v>
      </c>
      <c r="L329" s="89" t="s">
        <v>192</v>
      </c>
      <c r="M329" s="210">
        <v>446725683</v>
      </c>
      <c r="N329" s="210">
        <v>446725683</v>
      </c>
      <c r="O329" s="89" t="s">
        <v>63</v>
      </c>
      <c r="P329" s="89" t="s">
        <v>64</v>
      </c>
      <c r="Q329" s="233" t="s">
        <v>1500</v>
      </c>
      <c r="R329" s="125"/>
      <c r="S329" s="89" t="s">
        <v>1742</v>
      </c>
      <c r="T329" s="113" t="s">
        <v>1743</v>
      </c>
      <c r="U329" s="114">
        <v>44462</v>
      </c>
      <c r="V329" s="101" t="s">
        <v>1738</v>
      </c>
      <c r="W329" s="103" t="s">
        <v>961</v>
      </c>
      <c r="X329" s="222">
        <v>20236674</v>
      </c>
      <c r="Y329" s="220">
        <v>0</v>
      </c>
      <c r="Z329" s="222">
        <v>20236674</v>
      </c>
      <c r="AA329" s="101" t="s">
        <v>1739</v>
      </c>
      <c r="AB329" s="211">
        <v>35221</v>
      </c>
      <c r="AC329" s="101" t="s">
        <v>1740</v>
      </c>
      <c r="AD329" s="212">
        <v>44462</v>
      </c>
      <c r="AE329" s="104">
        <v>44550</v>
      </c>
      <c r="AF329" s="101" t="s">
        <v>1741</v>
      </c>
      <c r="AG329" s="101" t="s">
        <v>596</v>
      </c>
    </row>
    <row r="330" spans="1:33" ht="272.45" customHeight="1" x14ac:dyDescent="0.35">
      <c r="A330" s="145">
        <v>300</v>
      </c>
      <c r="B330" s="89"/>
      <c r="C330" s="261" t="s">
        <v>163</v>
      </c>
      <c r="D330" s="262" t="s">
        <v>1567</v>
      </c>
      <c r="E330" s="97" t="s">
        <v>1568</v>
      </c>
      <c r="F330" s="262" t="s">
        <v>59</v>
      </c>
      <c r="G330" s="262">
        <v>1</v>
      </c>
      <c r="H330" s="89" t="s">
        <v>72</v>
      </c>
      <c r="I330" s="253">
        <v>3</v>
      </c>
      <c r="J330" s="92" t="s">
        <v>68</v>
      </c>
      <c r="K330" s="89" t="s">
        <v>95</v>
      </c>
      <c r="L330" s="89" t="s">
        <v>192</v>
      </c>
      <c r="M330" s="210">
        <v>0</v>
      </c>
      <c r="N330" s="210">
        <v>0</v>
      </c>
      <c r="O330" s="89" t="s">
        <v>63</v>
      </c>
      <c r="P330" s="89" t="s">
        <v>64</v>
      </c>
      <c r="Q330" s="233" t="s">
        <v>1500</v>
      </c>
      <c r="R330" s="125"/>
      <c r="S330" s="89" t="s">
        <v>1736</v>
      </c>
      <c r="T330" s="113" t="s">
        <v>1737</v>
      </c>
      <c r="U330" s="114">
        <v>44462</v>
      </c>
      <c r="V330" s="101" t="s">
        <v>1738</v>
      </c>
      <c r="W330" s="103" t="s">
        <v>961</v>
      </c>
      <c r="X330" s="222">
        <v>85211459</v>
      </c>
      <c r="Y330" s="220">
        <v>0</v>
      </c>
      <c r="Z330" s="222">
        <v>85211459</v>
      </c>
      <c r="AA330" s="101" t="s">
        <v>1739</v>
      </c>
      <c r="AB330" s="211">
        <v>35221</v>
      </c>
      <c r="AC330" s="101" t="s">
        <v>1740</v>
      </c>
      <c r="AD330" s="212">
        <v>44462</v>
      </c>
      <c r="AE330" s="104">
        <v>44550</v>
      </c>
      <c r="AF330" s="101" t="s">
        <v>1741</v>
      </c>
      <c r="AG330" s="101" t="s">
        <v>596</v>
      </c>
    </row>
    <row r="331" spans="1:33" ht="272.45" customHeight="1" x14ac:dyDescent="0.35">
      <c r="A331" s="145">
        <v>301</v>
      </c>
      <c r="B331" s="89"/>
      <c r="C331" s="261" t="s">
        <v>163</v>
      </c>
      <c r="D331" s="96" t="s">
        <v>1597</v>
      </c>
      <c r="E331" s="97" t="s">
        <v>1569</v>
      </c>
      <c r="F331" s="262" t="s">
        <v>59</v>
      </c>
      <c r="G331" s="262">
        <v>1</v>
      </c>
      <c r="H331" s="89" t="s">
        <v>81</v>
      </c>
      <c r="I331" s="253">
        <v>3</v>
      </c>
      <c r="J331" s="92" t="s">
        <v>60</v>
      </c>
      <c r="K331" s="89" t="s">
        <v>95</v>
      </c>
      <c r="L331" s="89" t="s">
        <v>192</v>
      </c>
      <c r="M331" s="210">
        <v>25438728</v>
      </c>
      <c r="N331" s="210">
        <v>25438728</v>
      </c>
      <c r="O331" s="89" t="s">
        <v>63</v>
      </c>
      <c r="P331" s="89" t="s">
        <v>64</v>
      </c>
      <c r="Q331" s="233" t="s">
        <v>1500</v>
      </c>
      <c r="R331" s="125"/>
      <c r="S331" s="89" t="s">
        <v>1772</v>
      </c>
      <c r="T331" s="113" t="s">
        <v>1773</v>
      </c>
      <c r="U331" s="114">
        <v>44470</v>
      </c>
      <c r="V331" s="101" t="s">
        <v>1774</v>
      </c>
      <c r="W331" s="103" t="s">
        <v>961</v>
      </c>
      <c r="X331" s="222">
        <v>25392101</v>
      </c>
      <c r="Y331" s="220">
        <v>0</v>
      </c>
      <c r="Z331" s="222">
        <v>25392101</v>
      </c>
      <c r="AA331" s="101" t="s">
        <v>1775</v>
      </c>
      <c r="AB331" s="211">
        <v>35821</v>
      </c>
      <c r="AC331" s="101" t="s">
        <v>1447</v>
      </c>
      <c r="AD331" s="212" t="s">
        <v>1611</v>
      </c>
      <c r="AE331" s="104" t="s">
        <v>1611</v>
      </c>
      <c r="AF331" s="101" t="s">
        <v>1437</v>
      </c>
      <c r="AG331" s="101" t="s">
        <v>497</v>
      </c>
    </row>
    <row r="332" spans="1:33" ht="272.45" customHeight="1" x14ac:dyDescent="0.35">
      <c r="A332" s="204">
        <v>302</v>
      </c>
      <c r="B332" s="89"/>
      <c r="C332" s="261" t="s">
        <v>163</v>
      </c>
      <c r="D332" s="96">
        <v>80101706</v>
      </c>
      <c r="E332" s="97" t="s">
        <v>1570</v>
      </c>
      <c r="F332" s="262" t="s">
        <v>59</v>
      </c>
      <c r="G332" s="262">
        <v>1</v>
      </c>
      <c r="H332" s="89" t="s">
        <v>72</v>
      </c>
      <c r="I332" s="93">
        <v>4</v>
      </c>
      <c r="J332" s="92" t="s">
        <v>87</v>
      </c>
      <c r="K332" s="89" t="s">
        <v>95</v>
      </c>
      <c r="L332" s="89" t="s">
        <v>192</v>
      </c>
      <c r="M332" s="210">
        <v>26920520.833333299</v>
      </c>
      <c r="N332" s="210">
        <v>26920520.833333299</v>
      </c>
      <c r="O332" s="89" t="s">
        <v>63</v>
      </c>
      <c r="P332" s="89" t="s">
        <v>64</v>
      </c>
      <c r="Q332" s="233" t="s">
        <v>1500</v>
      </c>
      <c r="R332" s="125"/>
      <c r="S332" s="89" t="s">
        <v>1659</v>
      </c>
      <c r="T332" s="113" t="s">
        <v>1660</v>
      </c>
      <c r="U332" s="114">
        <v>44440</v>
      </c>
      <c r="V332" s="101" t="s">
        <v>1661</v>
      </c>
      <c r="W332" s="103" t="s">
        <v>501</v>
      </c>
      <c r="X332" s="222">
        <v>23690058</v>
      </c>
      <c r="Y332" s="220">
        <v>0</v>
      </c>
      <c r="Z332" s="222">
        <v>23690058</v>
      </c>
      <c r="AA332" s="101" t="s">
        <v>1662</v>
      </c>
      <c r="AB332" s="211">
        <v>35721</v>
      </c>
      <c r="AC332" s="101" t="s">
        <v>495</v>
      </c>
      <c r="AD332" s="212">
        <v>44440</v>
      </c>
      <c r="AE332" s="104">
        <v>44550</v>
      </c>
      <c r="AF332" s="101" t="s">
        <v>1663</v>
      </c>
      <c r="AG332" s="101" t="s">
        <v>596</v>
      </c>
    </row>
    <row r="333" spans="1:33" ht="272.45" customHeight="1" x14ac:dyDescent="0.35">
      <c r="A333" s="204">
        <v>303</v>
      </c>
      <c r="B333" s="89"/>
      <c r="C333" s="261" t="s">
        <v>163</v>
      </c>
      <c r="D333" s="96">
        <v>80101706</v>
      </c>
      <c r="E333" s="97" t="s">
        <v>1571</v>
      </c>
      <c r="F333" s="262" t="s">
        <v>59</v>
      </c>
      <c r="G333" s="262">
        <v>1</v>
      </c>
      <c r="H333" s="89" t="s">
        <v>72</v>
      </c>
      <c r="I333" s="93">
        <v>4</v>
      </c>
      <c r="J333" s="92" t="s">
        <v>87</v>
      </c>
      <c r="K333" s="89" t="s">
        <v>95</v>
      </c>
      <c r="L333" s="89" t="s">
        <v>174</v>
      </c>
      <c r="M333" s="210">
        <v>38864405.333333336</v>
      </c>
      <c r="N333" s="210">
        <v>38864405.333333336</v>
      </c>
      <c r="O333" s="89" t="s">
        <v>63</v>
      </c>
      <c r="P333" s="89" t="s">
        <v>64</v>
      </c>
      <c r="Q333" s="233" t="s">
        <v>1500</v>
      </c>
      <c r="R333" s="125"/>
      <c r="S333" s="89" t="s">
        <v>1664</v>
      </c>
      <c r="T333" s="113" t="s">
        <v>1665</v>
      </c>
      <c r="U333" s="114">
        <v>44446</v>
      </c>
      <c r="V333" s="101" t="s">
        <v>1666</v>
      </c>
      <c r="W333" s="103" t="s">
        <v>501</v>
      </c>
      <c r="X333" s="222">
        <v>31273701</v>
      </c>
      <c r="Y333" s="220">
        <v>0</v>
      </c>
      <c r="Z333" s="222">
        <v>31273701</v>
      </c>
      <c r="AA333" s="101" t="s">
        <v>1667</v>
      </c>
      <c r="AB333" s="300" t="s">
        <v>1609</v>
      </c>
      <c r="AC333" s="101" t="s">
        <v>495</v>
      </c>
      <c r="AD333" s="212" t="s">
        <v>1611</v>
      </c>
      <c r="AE333" s="104">
        <v>44550</v>
      </c>
      <c r="AF333" s="101" t="s">
        <v>606</v>
      </c>
      <c r="AG333" s="101" t="s">
        <v>596</v>
      </c>
    </row>
    <row r="334" spans="1:33" ht="272.45" customHeight="1" x14ac:dyDescent="0.35">
      <c r="A334" s="204">
        <v>304</v>
      </c>
      <c r="B334" s="89"/>
      <c r="C334" s="261" t="s">
        <v>163</v>
      </c>
      <c r="D334" s="96">
        <v>80101706</v>
      </c>
      <c r="E334" s="97" t="s">
        <v>1572</v>
      </c>
      <c r="F334" s="262" t="s">
        <v>59</v>
      </c>
      <c r="G334" s="262">
        <v>1</v>
      </c>
      <c r="H334" s="89" t="s">
        <v>72</v>
      </c>
      <c r="I334" s="93">
        <v>4</v>
      </c>
      <c r="J334" s="92" t="s">
        <v>87</v>
      </c>
      <c r="K334" s="89" t="s">
        <v>95</v>
      </c>
      <c r="L334" s="89" t="s">
        <v>192</v>
      </c>
      <c r="M334" s="210">
        <v>38864405.333333336</v>
      </c>
      <c r="N334" s="210">
        <v>38864405.333333336</v>
      </c>
      <c r="O334" s="89" t="s">
        <v>63</v>
      </c>
      <c r="P334" s="89" t="s">
        <v>64</v>
      </c>
      <c r="Q334" s="233" t="s">
        <v>1500</v>
      </c>
      <c r="R334" s="125"/>
      <c r="S334" s="89" t="s">
        <v>1668</v>
      </c>
      <c r="T334" s="113" t="s">
        <v>1669</v>
      </c>
      <c r="U334" s="114">
        <v>44439</v>
      </c>
      <c r="V334" s="101" t="s">
        <v>1670</v>
      </c>
      <c r="W334" s="103" t="s">
        <v>501</v>
      </c>
      <c r="X334" s="222">
        <v>33399098</v>
      </c>
      <c r="Y334" s="220">
        <v>0</v>
      </c>
      <c r="Z334" s="222">
        <v>33399098</v>
      </c>
      <c r="AA334" s="101" t="s">
        <v>1671</v>
      </c>
      <c r="AB334" s="211">
        <v>34721</v>
      </c>
      <c r="AC334" s="101" t="s">
        <v>1643</v>
      </c>
      <c r="AD334" s="212">
        <v>44440</v>
      </c>
      <c r="AE334" s="104">
        <v>44550</v>
      </c>
      <c r="AF334" s="101" t="s">
        <v>1345</v>
      </c>
      <c r="AG334" s="101" t="s">
        <v>596</v>
      </c>
    </row>
    <row r="335" spans="1:33" ht="272.45" customHeight="1" x14ac:dyDescent="0.35">
      <c r="A335" s="204">
        <v>305</v>
      </c>
      <c r="B335" s="89"/>
      <c r="C335" s="261" t="s">
        <v>163</v>
      </c>
      <c r="D335" s="96">
        <v>80101706</v>
      </c>
      <c r="E335" s="97" t="s">
        <v>1573</v>
      </c>
      <c r="F335" s="262" t="s">
        <v>59</v>
      </c>
      <c r="G335" s="262">
        <v>1</v>
      </c>
      <c r="H335" s="89" t="s">
        <v>72</v>
      </c>
      <c r="I335" s="93">
        <v>4</v>
      </c>
      <c r="J335" s="92" t="s">
        <v>87</v>
      </c>
      <c r="K335" s="89" t="s">
        <v>95</v>
      </c>
      <c r="L335" s="89" t="s">
        <v>192</v>
      </c>
      <c r="M335" s="210">
        <v>9490145.2799999993</v>
      </c>
      <c r="N335" s="210">
        <v>9490145.2799999993</v>
      </c>
      <c r="O335" s="89" t="s">
        <v>63</v>
      </c>
      <c r="P335" s="89" t="s">
        <v>64</v>
      </c>
      <c r="Q335" s="233" t="s">
        <v>1500</v>
      </c>
      <c r="R335" s="125"/>
      <c r="S335" s="89" t="s">
        <v>1672</v>
      </c>
      <c r="T335" s="113" t="s">
        <v>1673</v>
      </c>
      <c r="U335" s="114">
        <v>44459</v>
      </c>
      <c r="V335" s="101" t="s">
        <v>1674</v>
      </c>
      <c r="W335" s="103" t="s">
        <v>493</v>
      </c>
      <c r="X335" s="222">
        <v>6672758</v>
      </c>
      <c r="Y335" s="220">
        <v>0</v>
      </c>
      <c r="Z335" s="222">
        <v>6672758</v>
      </c>
      <c r="AA335" s="101" t="s">
        <v>1675</v>
      </c>
      <c r="AB335" s="300" t="s">
        <v>1609</v>
      </c>
      <c r="AC335" s="101" t="s">
        <v>495</v>
      </c>
      <c r="AD335" s="212" t="s">
        <v>1611</v>
      </c>
      <c r="AE335" s="104">
        <v>44550</v>
      </c>
      <c r="AF335" s="101" t="s">
        <v>1345</v>
      </c>
      <c r="AG335" s="101" t="s">
        <v>596</v>
      </c>
    </row>
    <row r="336" spans="1:33" ht="272.45" customHeight="1" x14ac:dyDescent="0.35">
      <c r="A336" s="145">
        <v>306</v>
      </c>
      <c r="B336" s="89" t="s">
        <v>206</v>
      </c>
      <c r="C336" s="89" t="s">
        <v>1574</v>
      </c>
      <c r="D336" s="89" t="s">
        <v>121</v>
      </c>
      <c r="E336" s="254" t="s">
        <v>1575</v>
      </c>
      <c r="F336" s="89" t="s">
        <v>59</v>
      </c>
      <c r="G336" s="89">
        <v>1</v>
      </c>
      <c r="H336" s="253" t="s">
        <v>72</v>
      </c>
      <c r="I336" s="89">
        <v>3</v>
      </c>
      <c r="J336" s="254" t="s">
        <v>946</v>
      </c>
      <c r="K336" s="89" t="s">
        <v>95</v>
      </c>
      <c r="L336" s="89" t="s">
        <v>174</v>
      </c>
      <c r="M336" s="255">
        <v>321665383</v>
      </c>
      <c r="N336" s="255">
        <v>321665383</v>
      </c>
      <c r="O336" s="89" t="s">
        <v>63</v>
      </c>
      <c r="P336" s="89" t="s">
        <v>64</v>
      </c>
      <c r="Q336" s="92" t="s">
        <v>65</v>
      </c>
      <c r="R336" s="125"/>
      <c r="S336" s="89" t="s">
        <v>1776</v>
      </c>
      <c r="T336" s="113" t="s">
        <v>1777</v>
      </c>
      <c r="U336" s="114">
        <v>44484</v>
      </c>
      <c r="V336" s="101" t="s">
        <v>1778</v>
      </c>
      <c r="W336" s="103" t="s">
        <v>961</v>
      </c>
      <c r="X336" s="222">
        <v>257367042</v>
      </c>
      <c r="Y336" s="220">
        <v>0</v>
      </c>
      <c r="Z336" s="222">
        <v>257367042</v>
      </c>
      <c r="AA336" s="101" t="s">
        <v>1779</v>
      </c>
      <c r="AB336" s="300" t="s">
        <v>1609</v>
      </c>
      <c r="AC336" s="101" t="s">
        <v>1780</v>
      </c>
      <c r="AD336" s="212" t="s">
        <v>1611</v>
      </c>
      <c r="AE336" s="104">
        <v>44560</v>
      </c>
      <c r="AF336" s="101" t="s">
        <v>1262</v>
      </c>
      <c r="AG336" s="101" t="s">
        <v>497</v>
      </c>
    </row>
    <row r="337" spans="1:33" ht="188.25" customHeight="1" x14ac:dyDescent="0.35">
      <c r="A337" s="145">
        <v>306</v>
      </c>
      <c r="B337" s="89"/>
      <c r="C337" s="89" t="s">
        <v>1574</v>
      </c>
      <c r="D337" s="89" t="s">
        <v>121</v>
      </c>
      <c r="E337" s="254" t="s">
        <v>1575</v>
      </c>
      <c r="F337" s="89" t="s">
        <v>59</v>
      </c>
      <c r="G337" s="89">
        <v>1</v>
      </c>
      <c r="H337" s="253" t="s">
        <v>72</v>
      </c>
      <c r="I337" s="253">
        <v>3</v>
      </c>
      <c r="J337" s="254" t="s">
        <v>946</v>
      </c>
      <c r="K337" s="89" t="s">
        <v>95</v>
      </c>
      <c r="L337" s="90" t="s">
        <v>131</v>
      </c>
      <c r="M337" s="208">
        <f>60160016+1208990</f>
        <v>61369006</v>
      </c>
      <c r="N337" s="208">
        <f>60160016+1208990</f>
        <v>61369006</v>
      </c>
      <c r="O337" s="90" t="s">
        <v>63</v>
      </c>
      <c r="P337" s="90" t="s">
        <v>64</v>
      </c>
      <c r="Q337" s="232" t="s">
        <v>65</v>
      </c>
      <c r="R337" s="125"/>
      <c r="S337" s="89" t="s">
        <v>1776</v>
      </c>
      <c r="T337" s="113" t="s">
        <v>1777</v>
      </c>
      <c r="U337" s="114">
        <v>44484</v>
      </c>
      <c r="V337" s="101" t="s">
        <v>1778</v>
      </c>
      <c r="W337" s="103" t="s">
        <v>961</v>
      </c>
      <c r="X337" s="222">
        <v>49131758</v>
      </c>
      <c r="Y337" s="220">
        <v>0</v>
      </c>
      <c r="Z337" s="222">
        <v>49131758</v>
      </c>
      <c r="AA337" s="101" t="s">
        <v>1779</v>
      </c>
      <c r="AB337" s="300" t="s">
        <v>1609</v>
      </c>
      <c r="AC337" s="101" t="s">
        <v>1780</v>
      </c>
      <c r="AD337" s="212" t="s">
        <v>1611</v>
      </c>
      <c r="AE337" s="104">
        <v>44560</v>
      </c>
      <c r="AF337" s="101" t="s">
        <v>1262</v>
      </c>
      <c r="AG337" s="101" t="s">
        <v>497</v>
      </c>
    </row>
    <row r="338" spans="1:33" ht="272.45" customHeight="1" x14ac:dyDescent="0.35">
      <c r="A338" s="204">
        <v>307</v>
      </c>
      <c r="B338" s="89"/>
      <c r="C338" s="89" t="s">
        <v>1574</v>
      </c>
      <c r="D338" s="253" t="s">
        <v>1508</v>
      </c>
      <c r="E338" s="254" t="s">
        <v>1576</v>
      </c>
      <c r="F338" s="89" t="s">
        <v>59</v>
      </c>
      <c r="G338" s="89">
        <v>1</v>
      </c>
      <c r="H338" s="253" t="s">
        <v>72</v>
      </c>
      <c r="I338" s="253">
        <v>2</v>
      </c>
      <c r="J338" s="254" t="s">
        <v>60</v>
      </c>
      <c r="K338" s="89" t="s">
        <v>95</v>
      </c>
      <c r="L338" s="89" t="s">
        <v>192</v>
      </c>
      <c r="M338" s="255">
        <v>24616310</v>
      </c>
      <c r="N338" s="255">
        <v>24616310</v>
      </c>
      <c r="O338" s="89" t="s">
        <v>63</v>
      </c>
      <c r="P338" s="89" t="s">
        <v>64</v>
      </c>
      <c r="Q338" s="92" t="s">
        <v>65</v>
      </c>
      <c r="R338" s="125"/>
      <c r="S338" s="89" t="s">
        <v>1585</v>
      </c>
      <c r="T338" s="113" t="s">
        <v>1676</v>
      </c>
      <c r="U338" s="114">
        <v>44434</v>
      </c>
      <c r="V338" s="101" t="s">
        <v>1677</v>
      </c>
      <c r="W338" s="103" t="s">
        <v>961</v>
      </c>
      <c r="X338" s="222">
        <v>24574400</v>
      </c>
      <c r="Y338" s="220">
        <v>0</v>
      </c>
      <c r="Z338" s="222">
        <v>24574400</v>
      </c>
      <c r="AA338" s="101" t="s">
        <v>1678</v>
      </c>
      <c r="AB338" s="211">
        <v>34621</v>
      </c>
      <c r="AC338" s="101" t="s">
        <v>1679</v>
      </c>
      <c r="AD338" s="212">
        <v>44435</v>
      </c>
      <c r="AE338" s="104">
        <v>44495</v>
      </c>
      <c r="AF338" s="101" t="s">
        <v>1437</v>
      </c>
      <c r="AG338" s="101" t="s">
        <v>497</v>
      </c>
    </row>
    <row r="339" spans="1:33" ht="272.45" customHeight="1" x14ac:dyDescent="0.35">
      <c r="A339" s="145">
        <v>308</v>
      </c>
      <c r="B339" s="89"/>
      <c r="C339" s="89" t="s">
        <v>170</v>
      </c>
      <c r="D339" s="89">
        <v>80101706</v>
      </c>
      <c r="E339" s="92" t="s">
        <v>1577</v>
      </c>
      <c r="F339" s="89" t="s">
        <v>59</v>
      </c>
      <c r="G339" s="89">
        <v>1</v>
      </c>
      <c r="H339" s="89" t="s">
        <v>72</v>
      </c>
      <c r="I339" s="253">
        <v>4</v>
      </c>
      <c r="J339" s="92" t="s">
        <v>87</v>
      </c>
      <c r="K339" s="89" t="s">
        <v>95</v>
      </c>
      <c r="L339" s="89" t="s">
        <v>192</v>
      </c>
      <c r="M339" s="255">
        <v>12400000</v>
      </c>
      <c r="N339" s="255">
        <v>12400000</v>
      </c>
      <c r="O339" s="89" t="s">
        <v>63</v>
      </c>
      <c r="P339" s="89" t="s">
        <v>64</v>
      </c>
      <c r="Q339" s="92" t="s">
        <v>1578</v>
      </c>
      <c r="R339" s="125"/>
      <c r="S339" s="89" t="s">
        <v>1680</v>
      </c>
      <c r="T339" s="113" t="s">
        <v>1681</v>
      </c>
      <c r="U339" s="114">
        <v>44439</v>
      </c>
      <c r="V339" s="101" t="s">
        <v>1682</v>
      </c>
      <c r="W339" s="103" t="s">
        <v>501</v>
      </c>
      <c r="X339" s="222">
        <v>11000000</v>
      </c>
      <c r="Y339" s="220">
        <v>0</v>
      </c>
      <c r="Z339" s="222">
        <v>11000000</v>
      </c>
      <c r="AA339" s="101" t="s">
        <v>1683</v>
      </c>
      <c r="AB339" s="211">
        <v>36721</v>
      </c>
      <c r="AC339" s="101" t="s">
        <v>1643</v>
      </c>
      <c r="AD339" s="212">
        <v>44440</v>
      </c>
      <c r="AE339" s="104">
        <v>44550</v>
      </c>
      <c r="AF339" s="101" t="s">
        <v>1684</v>
      </c>
      <c r="AG339" s="101" t="s">
        <v>707</v>
      </c>
    </row>
    <row r="340" spans="1:33" ht="272.45" customHeight="1" x14ac:dyDescent="0.35">
      <c r="A340" s="145">
        <v>308</v>
      </c>
      <c r="B340" s="89"/>
      <c r="C340" s="89" t="s">
        <v>170</v>
      </c>
      <c r="D340" s="89">
        <v>80101706</v>
      </c>
      <c r="E340" s="92" t="s">
        <v>1577</v>
      </c>
      <c r="F340" s="89" t="s">
        <v>59</v>
      </c>
      <c r="G340" s="89">
        <v>1</v>
      </c>
      <c r="H340" s="89" t="s">
        <v>72</v>
      </c>
      <c r="I340" s="253">
        <v>4</v>
      </c>
      <c r="J340" s="92" t="s">
        <v>87</v>
      </c>
      <c r="K340" s="89" t="s">
        <v>95</v>
      </c>
      <c r="L340" s="89" t="s">
        <v>174</v>
      </c>
      <c r="M340" s="255">
        <v>12400000</v>
      </c>
      <c r="N340" s="255">
        <v>12400000</v>
      </c>
      <c r="O340" s="89" t="s">
        <v>63</v>
      </c>
      <c r="P340" s="89" t="s">
        <v>64</v>
      </c>
      <c r="Q340" s="92" t="s">
        <v>1578</v>
      </c>
      <c r="R340" s="125"/>
      <c r="S340" s="89" t="s">
        <v>1680</v>
      </c>
      <c r="T340" s="113" t="s">
        <v>1681</v>
      </c>
      <c r="U340" s="114">
        <v>44439</v>
      </c>
      <c r="V340" s="101" t="s">
        <v>1682</v>
      </c>
      <c r="W340" s="103" t="s">
        <v>501</v>
      </c>
      <c r="X340" s="222">
        <v>11000000</v>
      </c>
      <c r="Y340" s="220">
        <v>0</v>
      </c>
      <c r="Z340" s="222">
        <v>11000000</v>
      </c>
      <c r="AA340" s="101" t="s">
        <v>1683</v>
      </c>
      <c r="AB340" s="211">
        <v>36721</v>
      </c>
      <c r="AC340" s="101" t="s">
        <v>1643</v>
      </c>
      <c r="AD340" s="212">
        <v>44440</v>
      </c>
      <c r="AE340" s="104">
        <v>44550</v>
      </c>
      <c r="AF340" s="101" t="s">
        <v>1684</v>
      </c>
      <c r="AG340" s="101" t="s">
        <v>707</v>
      </c>
    </row>
    <row r="341" spans="1:33" ht="272.45" customHeight="1" x14ac:dyDescent="0.9">
      <c r="A341" s="145">
        <v>309</v>
      </c>
      <c r="B341" s="159"/>
      <c r="C341" s="159" t="s">
        <v>170</v>
      </c>
      <c r="D341" s="159">
        <v>80101706</v>
      </c>
      <c r="E341" s="161" t="s">
        <v>1579</v>
      </c>
      <c r="F341" s="159" t="s">
        <v>59</v>
      </c>
      <c r="G341" s="274">
        <v>1</v>
      </c>
      <c r="H341" s="309" t="s">
        <v>1587</v>
      </c>
      <c r="I341" s="326">
        <v>2</v>
      </c>
      <c r="J341" s="276" t="s">
        <v>87</v>
      </c>
      <c r="K341" s="274" t="s">
        <v>95</v>
      </c>
      <c r="L341" s="159" t="s">
        <v>192</v>
      </c>
      <c r="M341" s="327">
        <v>6143000</v>
      </c>
      <c r="N341" s="327">
        <v>6143000</v>
      </c>
      <c r="O341" s="159" t="s">
        <v>63</v>
      </c>
      <c r="P341" s="159" t="s">
        <v>64</v>
      </c>
      <c r="Q341" s="161" t="s">
        <v>1578</v>
      </c>
      <c r="R341" s="125"/>
      <c r="S341" s="203"/>
      <c r="T341" s="25"/>
      <c r="U341" s="25"/>
      <c r="V341" s="25"/>
      <c r="W341" s="25"/>
      <c r="X341" s="231"/>
      <c r="Y341" s="231"/>
      <c r="Z341" s="230"/>
      <c r="AA341" s="202"/>
      <c r="AB341" s="202"/>
      <c r="AC341" s="25"/>
      <c r="AD341" s="25"/>
      <c r="AE341" s="25"/>
      <c r="AF341" s="25"/>
      <c r="AG341" s="25"/>
    </row>
    <row r="342" spans="1:33" ht="272.45" customHeight="1" x14ac:dyDescent="0.9">
      <c r="A342" s="145">
        <v>309</v>
      </c>
      <c r="B342" s="159"/>
      <c r="C342" s="159" t="s">
        <v>170</v>
      </c>
      <c r="D342" s="159">
        <v>80101706</v>
      </c>
      <c r="E342" s="161" t="s">
        <v>1579</v>
      </c>
      <c r="F342" s="159" t="s">
        <v>59</v>
      </c>
      <c r="G342" s="159">
        <v>1</v>
      </c>
      <c r="H342" s="309" t="s">
        <v>1587</v>
      </c>
      <c r="I342" s="326">
        <v>2</v>
      </c>
      <c r="J342" s="161" t="s">
        <v>87</v>
      </c>
      <c r="K342" s="159" t="s">
        <v>95</v>
      </c>
      <c r="L342" s="159" t="s">
        <v>174</v>
      </c>
      <c r="M342" s="327">
        <v>6143000</v>
      </c>
      <c r="N342" s="327">
        <v>6143000</v>
      </c>
      <c r="O342" s="159" t="s">
        <v>63</v>
      </c>
      <c r="P342" s="159" t="s">
        <v>64</v>
      </c>
      <c r="Q342" s="161" t="s">
        <v>1578</v>
      </c>
      <c r="R342" s="125"/>
      <c r="S342" s="203"/>
      <c r="T342" s="25"/>
      <c r="U342" s="25"/>
      <c r="V342" s="25"/>
      <c r="W342" s="25"/>
      <c r="X342" s="231"/>
      <c r="Y342" s="231"/>
      <c r="Z342" s="230"/>
      <c r="AA342" s="202"/>
      <c r="AB342" s="202"/>
      <c r="AC342" s="25"/>
      <c r="AD342" s="25"/>
      <c r="AE342" s="25"/>
      <c r="AF342" s="25"/>
      <c r="AG342" s="25"/>
    </row>
    <row r="343" spans="1:33" ht="272.45" customHeight="1" x14ac:dyDescent="0.35">
      <c r="A343" s="145">
        <v>310</v>
      </c>
      <c r="B343" s="89"/>
      <c r="C343" s="89" t="s">
        <v>170</v>
      </c>
      <c r="D343" s="89">
        <v>80101706</v>
      </c>
      <c r="E343" s="92" t="s">
        <v>1580</v>
      </c>
      <c r="F343" s="89" t="s">
        <v>59</v>
      </c>
      <c r="G343" s="89">
        <v>1</v>
      </c>
      <c r="H343" s="89" t="s">
        <v>72</v>
      </c>
      <c r="I343" s="253">
        <v>4</v>
      </c>
      <c r="J343" s="92" t="s">
        <v>87</v>
      </c>
      <c r="K343" s="89" t="s">
        <v>95</v>
      </c>
      <c r="L343" s="89" t="s">
        <v>192</v>
      </c>
      <c r="M343" s="255">
        <v>12400000</v>
      </c>
      <c r="N343" s="255">
        <v>12400000</v>
      </c>
      <c r="O343" s="89" t="s">
        <v>63</v>
      </c>
      <c r="P343" s="89" t="s">
        <v>64</v>
      </c>
      <c r="Q343" s="92" t="s">
        <v>1578</v>
      </c>
      <c r="R343" s="125"/>
      <c r="S343" s="89" t="s">
        <v>1685</v>
      </c>
      <c r="T343" s="113" t="s">
        <v>1686</v>
      </c>
      <c r="U343" s="114">
        <v>44440</v>
      </c>
      <c r="V343" s="101" t="s">
        <v>1687</v>
      </c>
      <c r="W343" s="103" t="s">
        <v>501</v>
      </c>
      <c r="X343" s="222">
        <v>11262166.5</v>
      </c>
      <c r="Y343" s="220">
        <v>0</v>
      </c>
      <c r="Z343" s="222">
        <v>11262166.5</v>
      </c>
      <c r="AA343" s="101" t="s">
        <v>1688</v>
      </c>
      <c r="AB343" s="211" t="s">
        <v>1689</v>
      </c>
      <c r="AC343" s="101" t="s">
        <v>1643</v>
      </c>
      <c r="AD343" s="212">
        <v>44440</v>
      </c>
      <c r="AE343" s="104">
        <v>44550</v>
      </c>
      <c r="AF343" s="101" t="s">
        <v>1684</v>
      </c>
      <c r="AG343" s="101" t="s">
        <v>707</v>
      </c>
    </row>
    <row r="344" spans="1:33" ht="272.45" customHeight="1" x14ac:dyDescent="0.35">
      <c r="A344" s="145">
        <v>310</v>
      </c>
      <c r="B344" s="89"/>
      <c r="C344" s="89" t="s">
        <v>170</v>
      </c>
      <c r="D344" s="89">
        <v>80101706</v>
      </c>
      <c r="E344" s="92" t="s">
        <v>1580</v>
      </c>
      <c r="F344" s="89" t="s">
        <v>59</v>
      </c>
      <c r="G344" s="89">
        <v>1</v>
      </c>
      <c r="H344" s="89" t="s">
        <v>72</v>
      </c>
      <c r="I344" s="253">
        <v>4</v>
      </c>
      <c r="J344" s="92" t="s">
        <v>87</v>
      </c>
      <c r="K344" s="89" t="s">
        <v>95</v>
      </c>
      <c r="L344" s="89" t="s">
        <v>174</v>
      </c>
      <c r="M344" s="255">
        <v>12400000</v>
      </c>
      <c r="N344" s="255">
        <v>12400000</v>
      </c>
      <c r="O344" s="89" t="s">
        <v>63</v>
      </c>
      <c r="P344" s="89" t="s">
        <v>64</v>
      </c>
      <c r="Q344" s="92" t="s">
        <v>1578</v>
      </c>
      <c r="R344" s="125"/>
      <c r="S344" s="89" t="s">
        <v>1685</v>
      </c>
      <c r="T344" s="113" t="s">
        <v>1686</v>
      </c>
      <c r="U344" s="114">
        <v>44440</v>
      </c>
      <c r="V344" s="101" t="s">
        <v>1687</v>
      </c>
      <c r="W344" s="103" t="s">
        <v>501</v>
      </c>
      <c r="X344" s="222">
        <v>11262166.5</v>
      </c>
      <c r="Y344" s="220">
        <v>0</v>
      </c>
      <c r="Z344" s="222">
        <v>11262166.5</v>
      </c>
      <c r="AA344" s="101" t="s">
        <v>1688</v>
      </c>
      <c r="AB344" s="211" t="s">
        <v>1689</v>
      </c>
      <c r="AC344" s="101" t="s">
        <v>1643</v>
      </c>
      <c r="AD344" s="212">
        <v>44440</v>
      </c>
      <c r="AE344" s="104">
        <v>44550</v>
      </c>
      <c r="AF344" s="101" t="s">
        <v>1684</v>
      </c>
      <c r="AG344" s="101" t="s">
        <v>707</v>
      </c>
    </row>
    <row r="345" spans="1:33" ht="272.45" customHeight="1" x14ac:dyDescent="0.35">
      <c r="A345" s="145">
        <v>311</v>
      </c>
      <c r="B345" s="122"/>
      <c r="C345" s="261" t="s">
        <v>200</v>
      </c>
      <c r="D345" s="96">
        <v>80101706</v>
      </c>
      <c r="E345" s="97" t="s">
        <v>1581</v>
      </c>
      <c r="F345" s="262" t="s">
        <v>59</v>
      </c>
      <c r="G345" s="262">
        <v>1</v>
      </c>
      <c r="H345" s="89" t="s">
        <v>72</v>
      </c>
      <c r="I345" s="253">
        <v>4</v>
      </c>
      <c r="J345" s="92" t="s">
        <v>87</v>
      </c>
      <c r="K345" s="89" t="s">
        <v>95</v>
      </c>
      <c r="L345" s="89" t="s">
        <v>174</v>
      </c>
      <c r="M345" s="210">
        <v>19000000</v>
      </c>
      <c r="N345" s="210">
        <v>19000000</v>
      </c>
      <c r="O345" s="89" t="s">
        <v>63</v>
      </c>
      <c r="P345" s="89" t="s">
        <v>64</v>
      </c>
      <c r="Q345" s="233" t="s">
        <v>201</v>
      </c>
      <c r="R345" s="125"/>
      <c r="S345" s="89" t="s">
        <v>1690</v>
      </c>
      <c r="T345" s="113" t="s">
        <v>1691</v>
      </c>
      <c r="U345" s="114">
        <v>44439</v>
      </c>
      <c r="V345" s="101" t="s">
        <v>1692</v>
      </c>
      <c r="W345" s="103" t="s">
        <v>501</v>
      </c>
      <c r="X345" s="222">
        <v>13592656</v>
      </c>
      <c r="Y345" s="220">
        <v>0</v>
      </c>
      <c r="Z345" s="222">
        <v>13592656</v>
      </c>
      <c r="AA345" s="101" t="s">
        <v>1693</v>
      </c>
      <c r="AB345" s="211">
        <v>36521</v>
      </c>
      <c r="AC345" s="101" t="s">
        <v>1643</v>
      </c>
      <c r="AD345" s="212">
        <v>44440</v>
      </c>
      <c r="AE345" s="104">
        <v>44550</v>
      </c>
      <c r="AF345" s="101" t="s">
        <v>706</v>
      </c>
      <c r="AG345" s="101" t="s">
        <v>707</v>
      </c>
    </row>
    <row r="346" spans="1:33" ht="272.45" customHeight="1" x14ac:dyDescent="0.9">
      <c r="A346" s="145">
        <v>312</v>
      </c>
      <c r="B346" s="298"/>
      <c r="C346" s="297" t="s">
        <v>163</v>
      </c>
      <c r="D346" s="278" t="s">
        <v>1598</v>
      </c>
      <c r="E346" s="279" t="s">
        <v>1583</v>
      </c>
      <c r="F346" s="296" t="s">
        <v>59</v>
      </c>
      <c r="G346" s="296">
        <v>1</v>
      </c>
      <c r="H346" s="274" t="s">
        <v>72</v>
      </c>
      <c r="I346" s="259">
        <v>36</v>
      </c>
      <c r="J346" s="276" t="s">
        <v>108</v>
      </c>
      <c r="K346" s="274" t="s">
        <v>95</v>
      </c>
      <c r="L346" s="274" t="s">
        <v>192</v>
      </c>
      <c r="M346" s="294">
        <v>436918161</v>
      </c>
      <c r="N346" s="294">
        <v>436918161</v>
      </c>
      <c r="O346" s="274" t="s">
        <v>63</v>
      </c>
      <c r="P346" s="274" t="s">
        <v>64</v>
      </c>
      <c r="Q346" s="299" t="s">
        <v>1500</v>
      </c>
      <c r="R346" s="125"/>
      <c r="S346" s="203"/>
      <c r="T346" s="25"/>
      <c r="U346" s="25"/>
      <c r="V346" s="25"/>
      <c r="W346" s="25"/>
      <c r="X346" s="231"/>
      <c r="Y346" s="231"/>
      <c r="Z346" s="230"/>
      <c r="AA346" s="202"/>
      <c r="AB346" s="202"/>
      <c r="AC346" s="25"/>
      <c r="AD346" s="25"/>
      <c r="AE346" s="25"/>
      <c r="AF346" s="25"/>
      <c r="AG346" s="25"/>
    </row>
    <row r="347" spans="1:33" ht="244.5" customHeight="1" x14ac:dyDescent="0.9">
      <c r="A347" s="145">
        <v>312</v>
      </c>
      <c r="B347" s="298"/>
      <c r="C347" s="297" t="s">
        <v>163</v>
      </c>
      <c r="D347" s="278" t="s">
        <v>1582</v>
      </c>
      <c r="E347" s="279" t="s">
        <v>1583</v>
      </c>
      <c r="F347" s="296" t="s">
        <v>59</v>
      </c>
      <c r="G347" s="296">
        <v>1</v>
      </c>
      <c r="H347" s="274" t="s">
        <v>72</v>
      </c>
      <c r="I347" s="259">
        <v>36</v>
      </c>
      <c r="J347" s="276" t="s">
        <v>108</v>
      </c>
      <c r="K347" s="274" t="s">
        <v>95</v>
      </c>
      <c r="L347" s="263" t="s">
        <v>174</v>
      </c>
      <c r="M347" s="257">
        <v>182279339</v>
      </c>
      <c r="N347" s="257">
        <v>182279339</v>
      </c>
      <c r="O347" s="274" t="s">
        <v>63</v>
      </c>
      <c r="P347" s="274" t="s">
        <v>64</v>
      </c>
      <c r="Q347" s="299" t="s">
        <v>1500</v>
      </c>
      <c r="R347" s="125"/>
      <c r="S347" s="203"/>
      <c r="T347" s="25"/>
      <c r="U347" s="25"/>
      <c r="V347" s="25"/>
      <c r="W347" s="25"/>
      <c r="X347" s="231"/>
      <c r="Y347" s="231"/>
      <c r="Z347" s="230"/>
      <c r="AA347" s="202"/>
      <c r="AB347" s="202"/>
      <c r="AC347" s="25"/>
      <c r="AD347" s="25"/>
      <c r="AE347" s="25"/>
      <c r="AF347" s="25"/>
      <c r="AG347" s="25"/>
    </row>
    <row r="348" spans="1:33" ht="142.5" customHeight="1" x14ac:dyDescent="0.9">
      <c r="A348" s="145">
        <v>313</v>
      </c>
      <c r="B348" s="274"/>
      <c r="C348" s="263" t="s">
        <v>118</v>
      </c>
      <c r="D348" s="275" t="s">
        <v>1588</v>
      </c>
      <c r="E348" s="276" t="s">
        <v>1591</v>
      </c>
      <c r="F348" s="274" t="s">
        <v>59</v>
      </c>
      <c r="G348" s="263">
        <v>1</v>
      </c>
      <c r="H348" s="263" t="s">
        <v>1587</v>
      </c>
      <c r="I348" s="264">
        <v>1</v>
      </c>
      <c r="J348" s="263" t="s">
        <v>78</v>
      </c>
      <c r="K348" s="263" t="s">
        <v>61</v>
      </c>
      <c r="L348" s="263" t="s">
        <v>104</v>
      </c>
      <c r="M348" s="257">
        <v>3900000</v>
      </c>
      <c r="N348" s="257">
        <v>3900000</v>
      </c>
      <c r="O348" s="274" t="s">
        <v>63</v>
      </c>
      <c r="P348" s="274" t="s">
        <v>64</v>
      </c>
      <c r="Q348" s="276" t="s">
        <v>65</v>
      </c>
      <c r="R348" s="125"/>
      <c r="S348" s="203"/>
      <c r="T348" s="25"/>
      <c r="U348" s="25"/>
      <c r="V348" s="25"/>
      <c r="W348" s="25"/>
      <c r="X348" s="231"/>
      <c r="Y348" s="231"/>
      <c r="Z348" s="230"/>
      <c r="AA348" s="202"/>
      <c r="AB348" s="202"/>
      <c r="AC348" s="25"/>
      <c r="AD348" s="25"/>
      <c r="AE348" s="25"/>
      <c r="AF348" s="25"/>
      <c r="AG348" s="25"/>
    </row>
    <row r="349" spans="1:33" ht="142.5" customHeight="1" x14ac:dyDescent="0.9">
      <c r="A349" s="145">
        <v>314</v>
      </c>
      <c r="B349" s="274"/>
      <c r="C349" s="263" t="s">
        <v>118</v>
      </c>
      <c r="D349" s="274" t="s">
        <v>1589</v>
      </c>
      <c r="E349" s="276" t="s">
        <v>1594</v>
      </c>
      <c r="F349" s="274" t="s">
        <v>59</v>
      </c>
      <c r="G349" s="274">
        <v>1</v>
      </c>
      <c r="H349" s="309" t="s">
        <v>1587</v>
      </c>
      <c r="I349" s="274">
        <v>2</v>
      </c>
      <c r="J349" s="274" t="s">
        <v>78</v>
      </c>
      <c r="K349" s="274" t="s">
        <v>61</v>
      </c>
      <c r="L349" s="274" t="s">
        <v>1590</v>
      </c>
      <c r="M349" s="294">
        <v>25000000</v>
      </c>
      <c r="N349" s="294">
        <v>25000000</v>
      </c>
      <c r="O349" s="274" t="s">
        <v>63</v>
      </c>
      <c r="P349" s="274" t="s">
        <v>64</v>
      </c>
      <c r="Q349" s="276" t="s">
        <v>65</v>
      </c>
      <c r="R349" s="125"/>
      <c r="S349" s="203"/>
      <c r="T349" s="25"/>
      <c r="U349" s="25"/>
      <c r="V349" s="25"/>
      <c r="W349" s="25"/>
      <c r="X349" s="231"/>
      <c r="Y349" s="231"/>
      <c r="Z349" s="230"/>
      <c r="AA349" s="202"/>
      <c r="AB349" s="202"/>
      <c r="AC349" s="25"/>
      <c r="AD349" s="25"/>
      <c r="AE349" s="25"/>
      <c r="AF349" s="25"/>
      <c r="AG349" s="25"/>
    </row>
    <row r="350" spans="1:33" ht="142.5" customHeight="1" x14ac:dyDescent="0.9">
      <c r="A350" s="145">
        <v>315</v>
      </c>
      <c r="B350" s="274"/>
      <c r="C350" s="263" t="s">
        <v>118</v>
      </c>
      <c r="D350" s="309">
        <v>40151500</v>
      </c>
      <c r="E350" s="276" t="s">
        <v>1592</v>
      </c>
      <c r="F350" s="274" t="s">
        <v>59</v>
      </c>
      <c r="G350" s="274">
        <v>1</v>
      </c>
      <c r="H350" s="309" t="s">
        <v>1587</v>
      </c>
      <c r="I350" s="274">
        <v>2</v>
      </c>
      <c r="J350" s="274" t="s">
        <v>78</v>
      </c>
      <c r="K350" s="274" t="s">
        <v>61</v>
      </c>
      <c r="L350" s="274" t="s">
        <v>104</v>
      </c>
      <c r="M350" s="294">
        <v>25000000</v>
      </c>
      <c r="N350" s="294">
        <v>25000000</v>
      </c>
      <c r="O350" s="274" t="s">
        <v>63</v>
      </c>
      <c r="P350" s="274" t="s">
        <v>64</v>
      </c>
      <c r="Q350" s="276" t="s">
        <v>65</v>
      </c>
      <c r="R350" s="125"/>
      <c r="S350" s="203"/>
      <c r="T350" s="25"/>
      <c r="U350" s="25"/>
      <c r="V350" s="25"/>
      <c r="W350" s="25"/>
      <c r="X350" s="231"/>
      <c r="Y350" s="231"/>
      <c r="Z350" s="230"/>
      <c r="AA350" s="202"/>
      <c r="AB350" s="202"/>
      <c r="AC350" s="25"/>
      <c r="AD350" s="25"/>
      <c r="AE350" s="25"/>
      <c r="AF350" s="25"/>
      <c r="AG350" s="25"/>
    </row>
    <row r="351" spans="1:33" ht="222.75" customHeight="1" x14ac:dyDescent="0.9">
      <c r="A351" s="145">
        <v>316</v>
      </c>
      <c r="B351" s="274"/>
      <c r="C351" s="263" t="s">
        <v>111</v>
      </c>
      <c r="D351" s="274">
        <v>80101706</v>
      </c>
      <c r="E351" s="276" t="s">
        <v>1599</v>
      </c>
      <c r="F351" s="274" t="s">
        <v>59</v>
      </c>
      <c r="G351" s="274">
        <v>1</v>
      </c>
      <c r="H351" s="274" t="s">
        <v>81</v>
      </c>
      <c r="I351" s="274">
        <v>3</v>
      </c>
      <c r="J351" s="274" t="s">
        <v>87</v>
      </c>
      <c r="K351" s="274" t="s">
        <v>95</v>
      </c>
      <c r="L351" s="274" t="s">
        <v>174</v>
      </c>
      <c r="M351" s="294">
        <v>15410894</v>
      </c>
      <c r="N351" s="294">
        <v>15410894</v>
      </c>
      <c r="O351" s="274" t="s">
        <v>63</v>
      </c>
      <c r="P351" s="274" t="s">
        <v>64</v>
      </c>
      <c r="Q351" s="276" t="s">
        <v>1557</v>
      </c>
      <c r="R351" s="125"/>
      <c r="S351" s="203"/>
      <c r="T351" s="25"/>
      <c r="U351" s="25"/>
      <c r="V351" s="25"/>
      <c r="W351" s="25"/>
      <c r="X351" s="231"/>
      <c r="Y351" s="231"/>
      <c r="Z351" s="230"/>
      <c r="AA351" s="202"/>
      <c r="AB351" s="202"/>
      <c r="AC351" s="25"/>
      <c r="AD351" s="25"/>
      <c r="AE351" s="25"/>
      <c r="AF351" s="25"/>
      <c r="AG351" s="25"/>
    </row>
    <row r="352" spans="1:33" ht="214.5" customHeight="1" x14ac:dyDescent="0.35">
      <c r="A352" s="145">
        <v>317</v>
      </c>
      <c r="B352" s="89"/>
      <c r="C352" s="90" t="s">
        <v>111</v>
      </c>
      <c r="D352" s="89">
        <v>80101706</v>
      </c>
      <c r="E352" s="92" t="s">
        <v>1600</v>
      </c>
      <c r="F352" s="89" t="s">
        <v>59</v>
      </c>
      <c r="G352" s="89">
        <v>1</v>
      </c>
      <c r="H352" s="89" t="s">
        <v>81</v>
      </c>
      <c r="I352" s="89">
        <v>3</v>
      </c>
      <c r="J352" s="89" t="s">
        <v>87</v>
      </c>
      <c r="K352" s="89" t="s">
        <v>95</v>
      </c>
      <c r="L352" s="89" t="s">
        <v>174</v>
      </c>
      <c r="M352" s="210">
        <v>15410894</v>
      </c>
      <c r="N352" s="210">
        <v>15410894</v>
      </c>
      <c r="O352" s="89" t="s">
        <v>63</v>
      </c>
      <c r="P352" s="89" t="s">
        <v>64</v>
      </c>
      <c r="Q352" s="92" t="s">
        <v>1557</v>
      </c>
      <c r="R352" s="125"/>
      <c r="S352" s="89" t="s">
        <v>1781</v>
      </c>
      <c r="T352" s="113" t="s">
        <v>1782</v>
      </c>
      <c r="U352" s="114">
        <v>44489</v>
      </c>
      <c r="V352" s="101" t="s">
        <v>1783</v>
      </c>
      <c r="W352" s="103" t="s">
        <v>501</v>
      </c>
      <c r="X352" s="222">
        <v>9532512</v>
      </c>
      <c r="Y352" s="220">
        <v>0</v>
      </c>
      <c r="Z352" s="222">
        <v>9532512</v>
      </c>
      <c r="AA352" s="101" t="s">
        <v>1784</v>
      </c>
      <c r="AB352" s="300" t="s">
        <v>1609</v>
      </c>
      <c r="AC352" s="101" t="s">
        <v>1643</v>
      </c>
      <c r="AD352" s="212" t="s">
        <v>1611</v>
      </c>
      <c r="AE352" s="104">
        <v>44550</v>
      </c>
      <c r="AF352" s="101" t="s">
        <v>795</v>
      </c>
      <c r="AG352" s="101" t="s">
        <v>109</v>
      </c>
    </row>
    <row r="353" spans="1:33" ht="142.5" customHeight="1" x14ac:dyDescent="0.35">
      <c r="A353" s="145">
        <v>318</v>
      </c>
      <c r="B353" s="89"/>
      <c r="C353" s="90" t="s">
        <v>163</v>
      </c>
      <c r="D353" s="89">
        <v>80101706</v>
      </c>
      <c r="E353" s="92" t="s">
        <v>1601</v>
      </c>
      <c r="F353" s="89" t="s">
        <v>59</v>
      </c>
      <c r="G353" s="89">
        <v>1</v>
      </c>
      <c r="H353" s="89" t="s">
        <v>81</v>
      </c>
      <c r="I353" s="89">
        <v>3</v>
      </c>
      <c r="J353" s="89" t="s">
        <v>87</v>
      </c>
      <c r="K353" s="89" t="s">
        <v>95</v>
      </c>
      <c r="L353" s="89" t="s">
        <v>192</v>
      </c>
      <c r="M353" s="210">
        <v>28741055</v>
      </c>
      <c r="N353" s="210">
        <v>28741055</v>
      </c>
      <c r="O353" s="89" t="s">
        <v>63</v>
      </c>
      <c r="P353" s="89" t="s">
        <v>64</v>
      </c>
      <c r="Q353" s="92" t="s">
        <v>1500</v>
      </c>
      <c r="R353" s="125"/>
      <c r="S353" s="89" t="s">
        <v>1727</v>
      </c>
      <c r="T353" s="113" t="s">
        <v>1728</v>
      </c>
      <c r="U353" s="114">
        <v>44467</v>
      </c>
      <c r="V353" s="101" t="s">
        <v>1729</v>
      </c>
      <c r="W353" s="103" t="s">
        <v>501</v>
      </c>
      <c r="X353" s="222">
        <v>19516000</v>
      </c>
      <c r="Y353" s="220">
        <v>0</v>
      </c>
      <c r="Z353" s="222">
        <v>19516000</v>
      </c>
      <c r="AA353" s="101" t="s">
        <v>1730</v>
      </c>
      <c r="AB353" s="211">
        <v>38021</v>
      </c>
      <c r="AC353" s="101" t="s">
        <v>495</v>
      </c>
      <c r="AD353" s="212">
        <v>44468</v>
      </c>
      <c r="AE353" s="104">
        <v>44550</v>
      </c>
      <c r="AF353" s="101" t="s">
        <v>1345</v>
      </c>
      <c r="AG353" s="101" t="s">
        <v>596</v>
      </c>
    </row>
    <row r="354" spans="1:33" ht="223.5" customHeight="1" x14ac:dyDescent="0.9">
      <c r="A354" s="145">
        <v>319</v>
      </c>
      <c r="B354" s="274"/>
      <c r="C354" s="263" t="s">
        <v>113</v>
      </c>
      <c r="D354" s="310">
        <v>60106604</v>
      </c>
      <c r="E354" s="276" t="s">
        <v>1602</v>
      </c>
      <c r="F354" s="274" t="s">
        <v>59</v>
      </c>
      <c r="G354" s="274">
        <v>1</v>
      </c>
      <c r="H354" s="274" t="s">
        <v>81</v>
      </c>
      <c r="I354" s="274">
        <v>3</v>
      </c>
      <c r="J354" s="274" t="s">
        <v>87</v>
      </c>
      <c r="K354" s="274" t="s">
        <v>95</v>
      </c>
      <c r="L354" s="274" t="s">
        <v>158</v>
      </c>
      <c r="M354" s="294">
        <v>15000000</v>
      </c>
      <c r="N354" s="294">
        <v>15000000</v>
      </c>
      <c r="O354" s="274" t="s">
        <v>63</v>
      </c>
      <c r="P354" s="274" t="s">
        <v>64</v>
      </c>
      <c r="Q354" s="276" t="s">
        <v>1603</v>
      </c>
      <c r="R354" s="125"/>
      <c r="S354" s="203"/>
      <c r="T354" s="25"/>
      <c r="U354" s="25"/>
      <c r="V354" s="25"/>
      <c r="W354" s="25"/>
      <c r="X354" s="231"/>
      <c r="Y354" s="231"/>
      <c r="Z354" s="230"/>
      <c r="AA354" s="202"/>
      <c r="AB354" s="202"/>
      <c r="AC354" s="25"/>
      <c r="AD354" s="25"/>
      <c r="AE354" s="25"/>
      <c r="AF354" s="25"/>
      <c r="AG354" s="25"/>
    </row>
    <row r="355" spans="1:33" ht="223.5" customHeight="1" x14ac:dyDescent="0.35">
      <c r="A355" s="145">
        <v>320</v>
      </c>
      <c r="B355" s="89"/>
      <c r="C355" s="90" t="s">
        <v>200</v>
      </c>
      <c r="D355" s="89">
        <v>80101706</v>
      </c>
      <c r="E355" s="92" t="s">
        <v>1604</v>
      </c>
      <c r="F355" s="89" t="s">
        <v>59</v>
      </c>
      <c r="G355" s="89">
        <v>1</v>
      </c>
      <c r="H355" s="89" t="s">
        <v>81</v>
      </c>
      <c r="I355" s="89">
        <v>3.5</v>
      </c>
      <c r="J355" s="89" t="s">
        <v>87</v>
      </c>
      <c r="K355" s="89" t="s">
        <v>95</v>
      </c>
      <c r="L355" s="89" t="s">
        <v>174</v>
      </c>
      <c r="M355" s="210">
        <v>14400000</v>
      </c>
      <c r="N355" s="210">
        <v>14400000</v>
      </c>
      <c r="O355" s="89" t="s">
        <v>63</v>
      </c>
      <c r="P355" s="89" t="s">
        <v>64</v>
      </c>
      <c r="Q355" s="92" t="s">
        <v>201</v>
      </c>
      <c r="R355" s="125"/>
      <c r="S355" s="89" t="s">
        <v>1731</v>
      </c>
      <c r="T355" s="113" t="s">
        <v>1732</v>
      </c>
      <c r="U355" s="114">
        <v>44470</v>
      </c>
      <c r="V355" s="101" t="s">
        <v>1733</v>
      </c>
      <c r="W355" s="103" t="s">
        <v>501</v>
      </c>
      <c r="X355" s="222">
        <v>12320000</v>
      </c>
      <c r="Y355" s="220">
        <v>0</v>
      </c>
      <c r="Z355" s="222">
        <v>12320000</v>
      </c>
      <c r="AA355" s="101" t="s">
        <v>1734</v>
      </c>
      <c r="AB355" s="300" t="s">
        <v>1609</v>
      </c>
      <c r="AC355" s="101" t="s">
        <v>1735</v>
      </c>
      <c r="AD355" s="212">
        <v>44473</v>
      </c>
      <c r="AE355" s="104">
        <v>44550</v>
      </c>
      <c r="AF355" s="101" t="s">
        <v>706</v>
      </c>
      <c r="AG355" s="101" t="s">
        <v>707</v>
      </c>
    </row>
    <row r="356" spans="1:33" ht="223.5" customHeight="1" x14ac:dyDescent="0.35">
      <c r="A356" s="145">
        <v>321</v>
      </c>
      <c r="B356" s="312"/>
      <c r="C356" s="311" t="s">
        <v>118</v>
      </c>
      <c r="D356" s="312">
        <v>80101706</v>
      </c>
      <c r="E356" s="313" t="s">
        <v>1744</v>
      </c>
      <c r="F356" s="309" t="s">
        <v>59</v>
      </c>
      <c r="G356" s="311">
        <v>1</v>
      </c>
      <c r="H356" s="311" t="s">
        <v>1587</v>
      </c>
      <c r="I356" s="314">
        <v>1.5</v>
      </c>
      <c r="J356" s="311" t="s">
        <v>87</v>
      </c>
      <c r="K356" s="311" t="s">
        <v>61</v>
      </c>
      <c r="L356" s="311" t="s">
        <v>101</v>
      </c>
      <c r="M356" s="315">
        <v>3019000</v>
      </c>
      <c r="N356" s="316">
        <v>3019000</v>
      </c>
      <c r="O356" s="311" t="s">
        <v>63</v>
      </c>
      <c r="P356" s="311" t="s">
        <v>64</v>
      </c>
      <c r="Q356" s="317" t="s">
        <v>65</v>
      </c>
      <c r="R356" s="125"/>
      <c r="S356" s="25"/>
      <c r="T356" s="25"/>
      <c r="U356" s="25"/>
      <c r="V356" s="25"/>
      <c r="W356" s="25"/>
      <c r="X356" s="25"/>
      <c r="Y356" s="25"/>
      <c r="Z356" s="25"/>
      <c r="AA356" s="25"/>
      <c r="AB356" s="25"/>
      <c r="AC356" s="25"/>
      <c r="AD356" s="25"/>
      <c r="AE356" s="25"/>
      <c r="AF356" s="25"/>
      <c r="AG356" s="25"/>
    </row>
    <row r="357" spans="1:33" ht="223.5" customHeight="1" x14ac:dyDescent="0.35">
      <c r="A357" s="145">
        <v>322</v>
      </c>
      <c r="B357" s="309"/>
      <c r="C357" s="311" t="s">
        <v>118</v>
      </c>
      <c r="D357" s="312" t="s">
        <v>1746</v>
      </c>
      <c r="E357" s="313" t="s">
        <v>1747</v>
      </c>
      <c r="F357" s="309" t="s">
        <v>59</v>
      </c>
      <c r="G357" s="311">
        <v>1</v>
      </c>
      <c r="H357" s="311" t="s">
        <v>1587</v>
      </c>
      <c r="I357" s="314">
        <v>1</v>
      </c>
      <c r="J357" s="311" t="s">
        <v>60</v>
      </c>
      <c r="K357" s="311" t="s">
        <v>61</v>
      </c>
      <c r="L357" s="311" t="s">
        <v>1745</v>
      </c>
      <c r="M357" s="315">
        <v>15000000</v>
      </c>
      <c r="N357" s="316">
        <v>15000000</v>
      </c>
      <c r="O357" s="311" t="s">
        <v>63</v>
      </c>
      <c r="P357" s="311" t="s">
        <v>64</v>
      </c>
      <c r="Q357" s="317" t="s">
        <v>65</v>
      </c>
      <c r="R357" s="125"/>
      <c r="S357" s="25"/>
      <c r="T357" s="25"/>
      <c r="U357" s="25"/>
      <c r="V357" s="25"/>
      <c r="W357" s="25"/>
      <c r="X357" s="25"/>
      <c r="Y357" s="25"/>
      <c r="Z357" s="25"/>
      <c r="AA357" s="25"/>
      <c r="AB357" s="25"/>
      <c r="AC357" s="25"/>
      <c r="AD357" s="25"/>
      <c r="AE357" s="25"/>
      <c r="AF357" s="25"/>
      <c r="AG357" s="25"/>
    </row>
    <row r="358" spans="1:33" ht="223.5" customHeight="1" x14ac:dyDescent="0.35">
      <c r="A358" s="145">
        <v>323</v>
      </c>
      <c r="B358" s="309"/>
      <c r="C358" s="311" t="s">
        <v>118</v>
      </c>
      <c r="D358" s="312">
        <v>52161600</v>
      </c>
      <c r="E358" s="313" t="s">
        <v>1749</v>
      </c>
      <c r="F358" s="309" t="s">
        <v>59</v>
      </c>
      <c r="G358" s="311">
        <v>1</v>
      </c>
      <c r="H358" s="311" t="s">
        <v>1587</v>
      </c>
      <c r="I358" s="314">
        <v>1</v>
      </c>
      <c r="J358" s="311" t="s">
        <v>60</v>
      </c>
      <c r="K358" s="311" t="s">
        <v>61</v>
      </c>
      <c r="L358" s="311" t="s">
        <v>104</v>
      </c>
      <c r="M358" s="315">
        <v>1000000</v>
      </c>
      <c r="N358" s="316">
        <v>1000000</v>
      </c>
      <c r="O358" s="311" t="s">
        <v>63</v>
      </c>
      <c r="P358" s="311" t="s">
        <v>64</v>
      </c>
      <c r="Q358" s="317" t="s">
        <v>65</v>
      </c>
      <c r="R358" s="125"/>
      <c r="S358" s="25"/>
      <c r="T358" s="25"/>
      <c r="U358" s="25"/>
      <c r="V358" s="25"/>
      <c r="W358" s="25"/>
      <c r="X358" s="25"/>
      <c r="Y358" s="25"/>
      <c r="Z358" s="25"/>
      <c r="AA358" s="25"/>
      <c r="AB358" s="25"/>
      <c r="AC358" s="25"/>
      <c r="AD358" s="25"/>
      <c r="AE358" s="25"/>
      <c r="AF358" s="25"/>
      <c r="AG358" s="25"/>
    </row>
    <row r="359" spans="1:33" ht="223.5" customHeight="1" x14ac:dyDescent="0.35">
      <c r="A359" s="145">
        <v>324</v>
      </c>
      <c r="B359" s="309"/>
      <c r="C359" s="309" t="s">
        <v>1752</v>
      </c>
      <c r="D359" s="309">
        <v>80101706</v>
      </c>
      <c r="E359" s="313" t="s">
        <v>1753</v>
      </c>
      <c r="F359" s="309" t="s">
        <v>59</v>
      </c>
      <c r="G359" s="311">
        <v>1</v>
      </c>
      <c r="H359" s="311" t="s">
        <v>1587</v>
      </c>
      <c r="I359" s="314">
        <v>2</v>
      </c>
      <c r="J359" s="309" t="s">
        <v>87</v>
      </c>
      <c r="K359" s="309" t="s">
        <v>95</v>
      </c>
      <c r="L359" s="309" t="s">
        <v>174</v>
      </c>
      <c r="M359" s="330">
        <v>5825424</v>
      </c>
      <c r="N359" s="327">
        <v>5825424</v>
      </c>
      <c r="O359" s="311" t="s">
        <v>63</v>
      </c>
      <c r="P359" s="311" t="s">
        <v>64</v>
      </c>
      <c r="Q359" s="313" t="s">
        <v>201</v>
      </c>
      <c r="R359" s="125"/>
      <c r="S359" s="25"/>
      <c r="T359" s="25"/>
      <c r="U359" s="25"/>
      <c r="V359" s="25"/>
      <c r="W359" s="25"/>
      <c r="X359" s="25"/>
      <c r="Y359" s="25"/>
      <c r="Z359" s="25"/>
      <c r="AA359" s="25"/>
      <c r="AB359" s="25"/>
      <c r="AC359" s="25"/>
      <c r="AD359" s="25"/>
      <c r="AE359" s="25"/>
      <c r="AF359" s="25"/>
      <c r="AG359" s="25"/>
    </row>
    <row r="360" spans="1:33" ht="258" customHeight="1" x14ac:dyDescent="0.7">
      <c r="A360" s="355"/>
      <c r="B360" s="356"/>
      <c r="C360" s="356"/>
      <c r="D360" s="356"/>
      <c r="E360" s="356"/>
      <c r="F360" s="356"/>
      <c r="G360" s="332" t="s">
        <v>1429</v>
      </c>
      <c r="H360" s="333"/>
      <c r="I360" s="333"/>
      <c r="J360" s="333"/>
      <c r="K360" s="333"/>
      <c r="L360" s="123"/>
      <c r="M360" s="332" t="s">
        <v>1428</v>
      </c>
      <c r="N360" s="333"/>
      <c r="O360" s="333"/>
      <c r="P360" s="333"/>
      <c r="Q360" s="333"/>
      <c r="S360" s="25"/>
      <c r="T360" s="25"/>
      <c r="U360" s="25"/>
      <c r="V360" s="25"/>
      <c r="W360" s="25"/>
      <c r="X360" s="202"/>
      <c r="Y360" s="202"/>
      <c r="Z360" s="202"/>
      <c r="AA360" s="25"/>
      <c r="AB360" s="25"/>
      <c r="AC360" s="25"/>
      <c r="AD360" s="25"/>
      <c r="AE360" s="25"/>
      <c r="AF360" s="25"/>
      <c r="AG360" s="25"/>
    </row>
    <row r="361" spans="1:33" ht="272.45" customHeight="1" x14ac:dyDescent="0.7">
      <c r="S361" s="25"/>
      <c r="T361" s="25"/>
      <c r="U361" s="25"/>
      <c r="V361" s="25"/>
      <c r="W361" s="25"/>
      <c r="X361" s="202"/>
      <c r="Y361" s="202"/>
      <c r="Z361" s="202"/>
      <c r="AA361" s="25"/>
      <c r="AB361" s="25"/>
      <c r="AC361" s="25"/>
      <c r="AD361" s="25"/>
      <c r="AE361" s="25"/>
      <c r="AF361" s="25"/>
      <c r="AG361" s="25"/>
    </row>
    <row r="362" spans="1:33" ht="272.45" customHeight="1" x14ac:dyDescent="0.7">
      <c r="S362" s="25"/>
      <c r="T362" s="25"/>
      <c r="U362" s="25"/>
      <c r="V362" s="25"/>
      <c r="W362" s="25"/>
      <c r="X362" s="202"/>
      <c r="Y362" s="202"/>
      <c r="Z362" s="202"/>
      <c r="AA362" s="25"/>
      <c r="AB362" s="25"/>
      <c r="AC362" s="25"/>
      <c r="AD362" s="25"/>
      <c r="AE362" s="25"/>
      <c r="AF362" s="25"/>
      <c r="AG362" s="25"/>
    </row>
  </sheetData>
  <autoFilter ref="A19:AG360" xr:uid="{00000000-0009-0000-0000-000002000000}"/>
  <mergeCells count="21">
    <mergeCell ref="C2:Q2"/>
    <mergeCell ref="D4:E4"/>
    <mergeCell ref="E5:F5"/>
    <mergeCell ref="J5:N9"/>
    <mergeCell ref="E6:F6"/>
    <mergeCell ref="E7:F7"/>
    <mergeCell ref="E8:F8"/>
    <mergeCell ref="E9:F9"/>
    <mergeCell ref="M360:Q360"/>
    <mergeCell ref="E10:F10"/>
    <mergeCell ref="E11:F11"/>
    <mergeCell ref="J11:N15"/>
    <mergeCell ref="E12:F12"/>
    <mergeCell ref="E13:F13"/>
    <mergeCell ref="E14:F14"/>
    <mergeCell ref="E15:F15"/>
    <mergeCell ref="D17:E17"/>
    <mergeCell ref="H17:I17"/>
    <mergeCell ref="H18:I18"/>
    <mergeCell ref="A360:F360"/>
    <mergeCell ref="G360:K360"/>
  </mergeCells>
  <dataValidations disablePrompts="1" count="1">
    <dataValidation type="list" allowBlank="1" showInputMessage="1" showErrorMessage="1" sqref="AG21:AG23" xr:uid="{00000000-0002-0000-0200-000000000000}">
      <formula1>$A$33:$A$43</formula1>
    </dataValidation>
  </dataValidations>
  <pageMargins left="0.9055118110236221" right="0.19685039370078741" top="0.15748031496062992" bottom="0.15748031496062992" header="0.11811023622047245" footer="0.11811023622047245"/>
  <pageSetup paperSize="5" scale="20" orientation="landscape" r:id="rId1"/>
  <rowBreaks count="27" manualBreakCount="27">
    <brk id="24" max="16" man="1"/>
    <brk id="33" max="16" man="1"/>
    <brk id="42" max="16" man="1"/>
    <brk id="52" min="22" max="32" man="1"/>
    <brk id="64" max="16" man="1"/>
    <brk id="72" max="16" man="1"/>
    <brk id="81" max="16" man="1"/>
    <brk id="86" min="22" max="32" man="1"/>
    <brk id="91" max="16" man="1"/>
    <brk id="96" max="16" man="1"/>
    <brk id="103" max="16" man="1"/>
    <brk id="113" max="16" man="1"/>
    <brk id="122" max="16" man="1"/>
    <brk id="124" min="22" max="32" man="1"/>
    <brk id="131" max="16" man="1"/>
    <brk id="140" max="16" man="1"/>
    <brk id="149" max="16" man="1"/>
    <brk id="153" min="22" max="32" man="1"/>
    <brk id="158" max="16" man="1"/>
    <brk id="168" max="16" man="1"/>
    <brk id="178" max="16" man="1"/>
    <brk id="205" max="16" man="1"/>
    <brk id="220" max="16" man="1"/>
    <brk id="287" max="16" man="1"/>
    <brk id="297" max="16" man="1"/>
    <brk id="307" max="16" man="1"/>
    <brk id="347" max="16"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200-000001000000}">
          <x14:formula1>
            <xm:f>'\\Yaksa\12002ggc\2019\DOCUMENTOS_APOYO\PLAN_ANUAL_ADQUISICIONES_2019\BASE DE DATOS CONTRATOS\BASES CONTRATOS\[CUADRO DE REPARTO GGC Y CUADRO DE SEGUIMIENTO A LOS CONTRATOS 2019.xlsx]LISTAS'!#REF!</xm:f>
          </x14:formula1>
          <xm:sqref>AG35:AG36 W35:W36</xm:sqref>
        </x14:dataValidation>
        <x14:dataValidation type="list" allowBlank="1" showInputMessage="1" showErrorMessage="1" xr:uid="{00000000-0002-0000-0200-000002000000}">
          <x14:formula1>
            <xm:f>'C:\PLAN COMPRAS\PLAN 2003\[plan_sice2003.xls]LISTAS'!#REF!</xm:f>
          </x14:formula1>
          <xm:sqref>W66 W21:W23 AG66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BD7DA170-D45C-470E-9DE2-F74554E14876}">
  <ds:schemaRefs>
    <ds:schemaRef ds:uri="http://purl.org/dc/terms/"/>
    <ds:schemaRef ds:uri="http://purl.org/dc/dcmitype/"/>
    <ds:schemaRef ds:uri="http://www.w3.org/XML/1998/namespace"/>
    <ds:schemaRef ds:uri="http://schemas.microsoft.com/office/2006/documentManagement/types"/>
    <ds:schemaRef ds:uri="32ab9999-8869-48b6-9aa5-e865c0354275"/>
    <ds:schemaRef ds:uri="http://schemas.microsoft.com/office/infopath/2007/PartnerControls"/>
    <ds:schemaRef ds:uri="559ec1a2-13ee-4c96-b3bf-260cf952dacb"/>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2021-10-26 PAA</vt:lpstr>
      <vt:lpstr>'2021-10-26 PAA'!Área_de_impresión</vt:lpstr>
      <vt:lpstr>'2021-10-26 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Yara</cp:lastModifiedBy>
  <cp:lastPrinted>2021-10-26T17:04:10Z</cp:lastPrinted>
  <dcterms:created xsi:type="dcterms:W3CDTF">2019-05-08T16:37:35Z</dcterms:created>
  <dcterms:modified xsi:type="dcterms:W3CDTF">2021-10-28T02:19:29Z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