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Visua Design pro\Desktop\OFICINA\OFICINA 2\"/>
    </mc:Choice>
  </mc:AlternateContent>
  <xr:revisionPtr revIDLastSave="0" documentId="13_ncr:1_{77641C43-5917-4BE2-907A-8B15B349CC17}" xr6:coauthVersionLast="43" xr6:coauthVersionMax="43" xr10:uidLastSave="{00000000-0000-0000-0000-000000000000}"/>
  <bookViews>
    <workbookView xWindow="-120" yWindow="-120" windowWidth="29040" windowHeight="15840" xr2:uid="{00000000-000D-0000-FFFF-FFFF00000000}"/>
  </bookViews>
  <sheets>
    <sheet name="2020-08-31_PAA" sheetId="52" r:id="rId1"/>
  </sheets>
  <externalReferences>
    <externalReference r:id="rId2"/>
    <externalReference r:id="rId3"/>
    <externalReference r:id="rId4"/>
    <externalReference r:id="rId5"/>
  </externalReferences>
  <definedNames>
    <definedName name="_xlnm._FilterDatabase" localSheetId="0" hidden="1">'2020-08-31_PAA'!$A$19:$AG$272</definedName>
    <definedName name="_xlnm.Print_Area" localSheetId="0">'2020-08-31_PAA'!$A$1:$AG$272</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'2020-08-31_PAA'!$19:$19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18" i="52" l="1"/>
  <c r="Y18" i="52"/>
  <c r="Z18" i="52"/>
  <c r="M242" i="52"/>
  <c r="N242" i="52" s="1"/>
  <c r="M240" i="52"/>
  <c r="N240" i="52" s="1"/>
  <c r="M81" i="52"/>
  <c r="M60" i="52"/>
  <c r="V11" i="52"/>
  <c r="U11" i="52"/>
  <c r="T11" i="52"/>
  <c r="V14" i="52" s="1"/>
  <c r="V10" i="52"/>
  <c r="V12" i="52" s="1"/>
  <c r="U10" i="52"/>
  <c r="U12" i="52" s="1"/>
  <c r="T10" i="52"/>
  <c r="V13" i="52" s="1"/>
  <c r="T12" i="52" l="1"/>
  <c r="V15" i="52" s="1"/>
  <c r="M18" i="52"/>
  <c r="N18" i="52"/>
  <c r="E12"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6BB09C0D-0E42-47D1-8CBA-4B7C0BF5A6B8}">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DCCCBA2D-CA51-4192-9642-45B731D55E63}">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99B7AD39-5380-4408-A52F-D89FA8E17204}">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AB5199E5-B987-4728-8AF3-DBBCBA18119E}">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A4CC66F4-2F46-42D7-9EFF-E43358656B55}">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69FAB59C-95A3-4F44-BEC2-73300FCD555D}">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CE813E0-EE13-4030-BB96-7DC677B03253}">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4E0A0746-A344-4373-86D7-2617FAFD09E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8FB8529D-4E67-4626-AE76-530653CBFBCF}">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<sst xmlns="http://schemas.openxmlformats.org/spreadsheetml/2006/main" count="4365" uniqueCount="1405">
  <si>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</si>
  <si>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</si>
  <si>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</si>
  <si>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</si>
  <si>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</si>
  <si>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</si>
  <si>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</si>
  <si>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</si>
  <si>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</si>
  <si>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</si>
  <si>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</si>
  <si>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</si>
  <si>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</si>
  <si>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</si>
  <si>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</si>
  <si>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</si>
  <si>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</si>
  <si>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</si>
  <si>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</si>
  <si>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</si>
  <si>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</si>
  <si>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</si>
  <si>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</si>
  <si>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</si>
  <si>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</si>
  <si>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</si>
  <si>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</si>
  <si>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</si>
  <si>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</si>
  <si>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</si>
  <si>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</si>
  <si>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</si>
  <si>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</si>
  <si>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</si>
  <si>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</si>
  <si>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</si>
  <si>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</si>
  <si>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</si>
  <si>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</si>
  <si>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</si>
  <si>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</si>
  <si>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</si>
  <si>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</si>
  <si>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</si>
  <si>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</si>
  <si>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</si>
  <si>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</si>
  <si>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</si>
  <si>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</si>
  <si>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</si>
  <si>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</si>
  <si>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</si>
  <si>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</si>
  <si>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</si>
  <si>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</si>
  <si>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</si>
  <si>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</si>
  <si>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</si>
  <si>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</si>
  <si>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</si>
  <si>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</si>
  <si>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</si>
  <si>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</si>
  <si>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</si>
  <si>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</si>
  <si>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</si>
  <si>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</si>
  <si>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</si>
  <si>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</si>
  <si>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</si>
  <si>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</si>
  <si>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</si>
  <si>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</si>
  <si>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</si>
  <si>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</si>
  <si>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</si>
  <si>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</si>
  <si>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</si>
  <si>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</si>
  <si>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</si>
  <si>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</si>
  <si>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 xml:space="preserve">ACUERDO MARCO DE PRECIOS </t>
  </si>
  <si>
    <t>A-02-02-02-008-005-03 SERVICIOS DE LIMPIEZA</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</si>
  <si>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</si>
  <si>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</si>
  <si>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</si>
  <si>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</si>
  <si>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</si>
  <si>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</si>
  <si>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</si>
  <si>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</si>
  <si>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</si>
  <si>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</si>
  <si>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</si>
  <si>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</si>
  <si>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</si>
  <si>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</si>
  <si>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</si>
  <si>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</si>
  <si>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</si>
  <si>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</si>
  <si>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</si>
  <si>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</si>
  <si>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</si>
  <si>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</si>
  <si>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</si>
  <si>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</si>
  <si>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</si>
  <si>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A-02-02-02-008 -002-01 SERVICIOS JURÍDICOS</t>
  </si>
  <si>
    <t>A-02-02-02-008-003-01-1 SERVICIOS DE CONSULTORÍA EN ADMINISTRACIÓN Y SERVICIOS DE GESTIÓN</t>
  </si>
  <si>
    <t>55101519
82111900
82101500</t>
  </si>
  <si>
    <t>A-02-02-02-008-009-01 SERVICIOS DE EDICIÓN, IMPRESIÓN Y REPRODUCCIÓN</t>
  </si>
  <si>
    <t>48102009  56101538  56101519</t>
  </si>
  <si>
    <t>A-02-01-01-003-08-01-4 OTROS MUEBLES N.C.P.</t>
  </si>
  <si>
    <t>A-02-01-01-004-006-09 OTRO EQUIPO ELÉCTRICO Y SUS PARTES Y PIEZAS</t>
  </si>
  <si>
    <t>47121702
47121709
41111507
42171917
27110000
26121600
39121700
39101800
39101600
31201500
39111800
46171500
27112800
31161500
12352300
23131500
31210000
30151800
39111800</t>
  </si>
  <si>
    <t>81112501 
43231508</t>
  </si>
  <si>
    <t>CONCURSO DE MÉRITOS</t>
  </si>
  <si>
    <t xml:space="preserve">CONTRATO INTERADMINISTRATIVO </t>
  </si>
  <si>
    <t xml:space="preserve">DIANA MARíA BOHÓRQUEZ EXT. 520
dbohorquez@funcionpublica.gov.co </t>
  </si>
  <si>
    <t>FRANCISCO CAMARGO SALAS EXT. 701
fcamargo@funcionpublica.gov.co</t>
  </si>
  <si>
    <t>43231501
81112200
81111500
81111800
81111811</t>
  </si>
  <si>
    <t>LICITACIÓN PÚBLICA</t>
  </si>
  <si>
    <t>SELECCIÓN ABREVIADA SUBASTA INVERSA</t>
  </si>
  <si>
    <t>81112200
81111500
81111800
43232300</t>
  </si>
  <si>
    <t>Nube pública</t>
  </si>
  <si>
    <t>GRUPO DE SERVICIO AL CIUDADANO INSTITUCIONAL</t>
  </si>
  <si>
    <t>OFICINA ASESORA DE COMUNICACIONES</t>
  </si>
  <si>
    <t>OFICINA DE CONTROL INTERNO</t>
  </si>
  <si>
    <t>SUBDIRECCIÓN</t>
  </si>
  <si>
    <t>A-02-02-02-009-004-04 SERVICIOS DE DESCONTAMINACIÓN</t>
  </si>
  <si>
    <t>A-02-02-02-005-004-05 SERVICIOS ESPECIALES DE CONSTRUCCIÓN</t>
  </si>
  <si>
    <t>A-02-02-02-008-004 SERVICIOS DE TELECOMUNICACIONES, TRANSMISIÓN Y SUMINISTRO DE INFORMACIÓN</t>
  </si>
  <si>
    <t xml:space="preserve">A-02-02-02-008-007-02-4 SERVICIOS DE REPARACIÓN DE MUEBLES </t>
  </si>
  <si>
    <t>JULIAN FELIPE AGUILAR EXT. 500
jaguilar@funcionpublica.gov.co</t>
  </si>
  <si>
    <t>43231500
81112200</t>
  </si>
  <si>
    <t>83112400
83121700</t>
  </si>
  <si>
    <t xml:space="preserve">46181503 46181604 46181533 46181504 46181708 46182000 46181804 </t>
  </si>
  <si>
    <t>DIRECCIÓN DE DESARROLLO ORGANIZACIONAL</t>
  </si>
  <si>
    <t>81111500
81111800
81112200</t>
  </si>
  <si>
    <t>93141506
80141625</t>
  </si>
  <si>
    <t xml:space="preserve">CONTRATACIÓN DIRECTA </t>
  </si>
  <si>
    <t>VALOR NETO DEL CONTRATO VIGENCIA 2019</t>
  </si>
  <si>
    <t>no</t>
  </si>
  <si>
    <t>A-02-02-01-003-002-07 LIBROS DE REGISTROS, LIBROS DE CONTASBILIDAD, CUADENILLOS DE NOTAS, BLOQUES PARA CARTAS, AGENDAS, ARTICULOS SIMILARES, SECANTES, ENCUADERNADORES, CLASIFICADORES PARA ARCHIVOS, FORMULARIOS Y OTROS ARTÍCULOS DE ESCRITORIO, DE PAPEL O CARTÓN</t>
  </si>
  <si>
    <t>A-02-02-01-003-008-09 OTROS ARTÍCULOS MANUFACTURADOS N.C.P.</t>
  </si>
  <si>
    <t>DIRECCIÓN DE GESTIÓN Y DESEMPEÑO INSTITUCIONAL</t>
  </si>
  <si>
    <t>PLAN ANUAL DE ADQUISICIONES 2020 DAFP</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</si>
  <si>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</si>
  <si>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</si>
  <si>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</si>
  <si>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 xml:space="preserve"> HUGO ARMANDO PÉREZ EXT. 820 hperez@funcionpublica.gov.co</t>
  </si>
  <si>
    <t>SELECCIÓN ABREVIADA DE MENOR CUANTÍA</t>
  </si>
  <si>
    <t>OFICINA TECNOLOGIAS DE LA INFORMACIÓN Y LAS COMUNICACIONES</t>
  </si>
  <si>
    <t>26111601 
72101507</t>
  </si>
  <si>
    <t>C-0505-1000-4 PROYECTO DISEÑO POLÍTICAS - RECURSO 11 - CSF</t>
  </si>
  <si>
    <t>A-02-01-01-004-007-02 APARATOS TRANSMISORES DE TELEVISIÓN Y RADIO; TELEVISIÓN , VIDEO Y CÁMARAS DIGITALES; TELÉFONOS</t>
  </si>
  <si>
    <t xml:space="preserve">43191510
</t>
  </si>
  <si>
    <t>Global</t>
  </si>
  <si>
    <t>A-02-02-02-008-007-01-4 SERVICIOS DE MANTENIMIENTO Y REPARACIÓN DE MAQUINARIA Y EQUIPO DE TRANSPORTE</t>
  </si>
  <si>
    <t xml:space="preserve">43233501
43233504
</t>
  </si>
  <si>
    <t>DIRECCIÓN JURÍDICA</t>
  </si>
  <si>
    <t>80121500
80121600
80121700
80121800</t>
  </si>
  <si>
    <t>MARCELA ORTEGA MORENO. Ext. 750 aortega@funcionpublica.gov.co</t>
  </si>
  <si>
    <t>GRUPO GESTIÓN HUMANA</t>
  </si>
  <si>
    <t xml:space="preserve"> GRUPO GESTIÓN FINANCIERA</t>
  </si>
  <si>
    <t>NOHORA CONSTANZA SIABATO EXT. 430 nsiabato@funcionpublica.gov.co</t>
  </si>
  <si>
    <t>GRUPO GESTIÓN DOCUMENTAL</t>
  </si>
  <si>
    <t>32101617 
43233201</t>
  </si>
  <si>
    <t>JUDY MAGALI RODRIGUEZ SANTANA EXT. 420 jrodriguez@funcionpublica.gov.co</t>
  </si>
  <si>
    <t>81112102
43233501</t>
  </si>
  <si>
    <t>GRUPO GESTIÓN CONTRACTUAL</t>
  </si>
  <si>
    <t>LUZ DARY CUEVAS MUÑOZ EXT. 410
lcuevas@funcionpublica.gov.co</t>
  </si>
  <si>
    <t>OFICINA ASESORA DE PLANEACIÓN</t>
  </si>
  <si>
    <t>CARLOS ANDRÉS GUZMAN
EXT.850 
cguzman@funcionpublica.gov.co</t>
  </si>
  <si>
    <t>DIRECCIÓN GENERAL</t>
  </si>
  <si>
    <t>FERNANDO GRILLO RUBIANO EXT. 901
fgrillo@funcionpublica.gov.co</t>
  </si>
  <si>
    <t>JULIÁN TRUJILLO MARÍN EXT. 915
jtrujillo@funcionpublica.gov.co</t>
  </si>
  <si>
    <t>MARIA DEL PILAR GARCÍA EXT. 610 mpgarcia@funcionpublica.gov.co</t>
  </si>
  <si>
    <t>DIRECCIÓN DE PARTICIPACIÓN TRANSPARENCIA Y SERVICIO AL CIUDADANO</t>
  </si>
  <si>
    <t>FERNANDO SEGURA RESTREPO EXT. 630
fsegura@funcionpublica.gov.co</t>
  </si>
  <si>
    <t>DIRECCIÓN DE EMPLEO PÚBLICO</t>
  </si>
  <si>
    <t>ARMANDO LÓPEZ CORTES. Ext. 741 alopez@funcionpublica.gov.co</t>
  </si>
  <si>
    <t>DIRECCIÓN DE GESTIÓN DEL CONOCIMIENTO</t>
  </si>
  <si>
    <t>MAGDALENA FORERO
EXT.920
mforero@funcionpublica.gov.co</t>
  </si>
  <si>
    <t>LUZ STELLA PATIÑO Ext 600 lpatino@funcionpublica.gov.co</t>
  </si>
  <si>
    <t>SECRETARÍA GENERAL</t>
  </si>
  <si>
    <t>JAIME JIMENEZ EXT. 300
jjimenez@funcionpublica.gov.co</t>
  </si>
  <si>
    <r>
      <t xml:space="preserve">Adquisición de llantas, necesarias para el normal funcionamiento del parque automotor de la FUNCION PUBLICA. </t>
    </r>
    <r>
      <rPr>
        <b/>
        <sz val="20"/>
        <rFont val="Arial"/>
        <family val="2"/>
      </rPr>
      <t xml:space="preserve"> LINEA PAA No 1</t>
    </r>
  </si>
  <si>
    <t>C-0505-1000-3 PROYECTO MEJORAMIENTO ENTIDADES - RECURSO 11 - SSF</t>
  </si>
  <si>
    <t>C-0599-1000-4 MEJORAMIENTO DE LA IMAGEN Y FUNCIONALIDAD DEL EDIFICIO SEDE DEL DAFP - RECURSO 11 - CSF</t>
  </si>
  <si>
    <t>C-0505-1000-4 PROYECTO DISEÑO POLÍTICAS - RECURSO 11 - SSF</t>
  </si>
  <si>
    <t>C-0599-1000-5 PROYECTO TECNOLOGÍAS INFORMACIÓN - RECURSO 11 - SSF</t>
  </si>
  <si>
    <t>C-0599-1000-5 PROYECTO TECNOLOGÍAS INFORMACIÓN - RECURSO 11 - CSF</t>
  </si>
  <si>
    <t>C-0505-1000-3 PROYECTO MEJORAMIENTO ENTIDADES - RECURSO 11 - CSF</t>
  </si>
  <si>
    <r>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t>
    </r>
    <r>
      <rPr>
        <b/>
        <sz val="20"/>
        <rFont val="Arial"/>
        <family val="2"/>
      </rPr>
      <t xml:space="preserve">  LINEA PAA No 2</t>
    </r>
  </si>
  <si>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</si>
  <si>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</si>
  <si>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0505039 - Servicio de apoyo para el fortalecimiento de la gestión de las entidades públicas</t>
  </si>
  <si>
    <t>Adquisición  de la Papelería, para el desarrollo de talleres en territorio (contrato de suministros) .  LINEA PAA No 2</t>
  </si>
  <si>
    <t>Adquisición  y suministro de tóner y cartuchos para impresoras. (contrato de suministro)   LINEA PAA No 4</t>
  </si>
  <si>
    <t>Prestacion del servicio de Aseo y Cafeteria para el edificio Sede del Departamento.   LINEA PAA No 5</t>
  </si>
  <si>
    <t>Adquisición de SEGUROS SOAT PARA VEHICULOS.   LINEA PAA No 6</t>
  </si>
  <si>
    <t>Contratar el servicio de Mantenimiento y cargue de extintores de la Función Pública, incluidos repuestos.   LINEA PAA No 7</t>
  </si>
  <si>
    <t>Revisión, mantenimiento preventivo y correctivo de los sistemas de sonido ambiental- sonido del auditorio, hidráulico, de detección y extinción de incendios y sanitario  con respuestos y materiales.   LINEA PAA No 8</t>
  </si>
  <si>
    <t>Adquirir herramientas y materiales metálicos de ferretería para el mantenimiento preventivo y correctivo del inmueble del Departamento - contrato suministros.   LINEA PAA No 9</t>
  </si>
  <si>
    <t>Adquirir herramientas y materiales de ferretería para el mantenimiento preventivo y correctivo del inmueble del Departamento - contrato de suministros   LINEA PAA No 9</t>
  </si>
  <si>
    <t>Adquisición del programa de seguros de responsabilidad civil para los vehículos de la entidad   LINEA PAA No 10</t>
  </si>
  <si>
    <t>Renovar la suscripción y el soporte técnico del Sistema de Turnos Web de la entidad, incluida la renovación de los calificadores   LINEA PAA No 11</t>
  </si>
  <si>
    <t>Adquisición de Unidades de Imagen para Impresoras ( contrato de suministros)   LINEA PAA No 12</t>
  </si>
  <si>
    <t>Publicación de Edictos y convocatorias del Departamento Administrativo de la Función Pública en un diario de amplia circulación Nacional  LINEA PAA No 14</t>
  </si>
  <si>
    <t>MESAS PARA EL AUDITORIO DE LA ENTIDAD  LINEA PAA No 15</t>
  </si>
  <si>
    <t>0505028 - Sistemas de información actualizados</t>
  </si>
  <si>
    <t>Planta eléctrica para el edificio sede 500 kva   LINEA PAA No 17</t>
  </si>
  <si>
    <t>Equipos y materiales para  necesidades del plan de austeridad y gestión ambiental - residuos sólidos  LINEA PAA No 18</t>
  </si>
  <si>
    <t>Certificación de inspección de acreditación  de los dos ascensores  LINEA PAA No 19</t>
  </si>
  <si>
    <t>0599016 - Sedes mantenidas</t>
  </si>
  <si>
    <t>Prestación de servicios de apoyo a la gestión   LINEA PAA No 21</t>
  </si>
  <si>
    <t>Prestación de servicios profesionales   LINEA PAA No 22</t>
  </si>
  <si>
    <t>Servicios de Fumigación de las áreas locativas del DAFP  LINEA PAA No 24</t>
  </si>
  <si>
    <t>Reparaciones locativas  LINEA PAA No 26</t>
  </si>
  <si>
    <t>Adquisición del programa de seguros del inmueble y bienes muebles y responsabilidad civil de servidores públicos  LINEA PAA No 27</t>
  </si>
  <si>
    <t>Obras de adecuación edificio sede  LINEA PAA No 28</t>
  </si>
  <si>
    <t>Impresora a color trabajo pesado  LINEA PAA No 30</t>
  </si>
  <si>
    <t>Radios de comunicación  LINEA PAA No 31</t>
  </si>
  <si>
    <t>Soporte técnico y mantenimiento preventivo y correctivo de los aires acondicionados del auditorio de la entidad.  LINEA PAA No 33</t>
  </si>
  <si>
    <t>Soporte y mantenimiento Sigep I  LINEA PAA No 34</t>
  </si>
  <si>
    <t>Soporte y mantenimiento Sigep II  LINEA PAA No 35</t>
  </si>
  <si>
    <t xml:space="preserve">0599068 - Documentos para la planeación estratégica en TI </t>
  </si>
  <si>
    <t>Estrategia de Gobierno Digital - Arquitectura Iteración corta de Gestión de TI  LINEA PAA No 36</t>
  </si>
  <si>
    <t>Estrategia de Gobierno Digital - Seguridad de la información  LINEA PAA No 37</t>
  </si>
  <si>
    <t>Adquisición del soporte de la UPS   LINEA PAA No 39</t>
  </si>
  <si>
    <t>Adquisición de servidor para Xroad  LINEA PAA No 40</t>
  </si>
  <si>
    <t>Suscripción Herramienta de Chat  LINEA PAA No 41</t>
  </si>
  <si>
    <t>0599066 - Servicios de información actualizados</t>
  </si>
  <si>
    <t>Suscripción a herramienta de correo masivo  LINEA PAA No 42</t>
  </si>
  <si>
    <t>0599069 - Servicios tecnológicos</t>
  </si>
  <si>
    <t>Soporte para la plataforma de voz IP  LINEA PAA No 43</t>
  </si>
  <si>
    <t>Segunda fase de implementación IPV6  LINEA PAA No 44</t>
  </si>
  <si>
    <t>Renovación de suscripción de bloque de direcciones IP V.6   LINEA PAA No 45</t>
  </si>
  <si>
    <t>Suscripción al soporte de Licencias TOAD  LINEA PAA No 46</t>
  </si>
  <si>
    <t>Suscripción al Licenciamiento Microsoft Software Assurance, Office 365 y Bolsa de Soporte microsoft  LINEA PAA No 47</t>
  </si>
  <si>
    <t>Suscripción al licenciamiento CRM  LINEA PAA No 48</t>
  </si>
  <si>
    <t>Parametrización y ajustes de la plataforma CRM   LINEA PAA No 49</t>
  </si>
  <si>
    <t>Suscripción y soporte al servicio del software de inventarios  LINEA PAA No 50</t>
  </si>
  <si>
    <t>Prestar los servicios de soporte y derechos de actualizacion de versiones, para la correcta operación de la mesa de servicio de la herramienta proactivaNET.  LINEA PAA No 51</t>
  </si>
  <si>
    <t>Adquirir la renovación de la suscripción del licenciamiento Suite Adobe Creative Cloud durante doce (12) meses  LINEA PAA No 52</t>
  </si>
  <si>
    <t>Suscripción al licenciamiento de software de antivirus  LINEA PAA No 53</t>
  </si>
  <si>
    <t>Suscripción al licenciamiento de software de gestión de proyectos por 1 año  LINEA PAA No 54</t>
  </si>
  <si>
    <t>Suscripción al licenciamiento del software Tableau  LINEA PAA No 55</t>
  </si>
  <si>
    <t>Contratar el proceso de Interoperabilidad para el SIGEP II   LINEA PAA No 56</t>
  </si>
  <si>
    <t>Contratar el soporte y bolsa de horas de parametrización para el sistema de nómina  LINEA PAA No 58</t>
  </si>
  <si>
    <t>Diseño y desarrollo del Sistema de información SUIT versión 4  LINEA PAA No 59</t>
  </si>
  <si>
    <t>Oracle Licenciamiento y soporte  LINEA PAA No 60</t>
  </si>
  <si>
    <t>Adquisición de licenciamiento Redhat   LINEA PAA No 61</t>
  </si>
  <si>
    <t>Suscripción al licenciamiento, servicios de soporte para las licencias del software Liferay, así como entrenamiento y bolsa de horas de soporte especializado conforme lo especificado en la ficha técnica  LINEA PAA No 62</t>
  </si>
  <si>
    <t>Prestación de los servicios de Centro de Datos y Nube pública  LINEA PAA No 63</t>
  </si>
  <si>
    <t>Adquisición e instalación de un sistema de Pararrayos  LINEA PAA No 65</t>
  </si>
  <si>
    <t>Adquisición de un Regulador  LINEA PAA No 66</t>
  </si>
  <si>
    <t>Suscripciòn a servicio de mensajerìa  LINEA PAA No 67</t>
  </si>
  <si>
    <t>Transformador de corriente para el edificio sede  LINEA PAA No 68</t>
  </si>
  <si>
    <t>Adquisición de la dotación de labor y elementos de trabajo.    LINEA PAA No 70</t>
  </si>
  <si>
    <t>Contratar los Servicios de Bienestar Social e Incentivos para los servidores de la Función Pública y sus Familias  LINEA PAA No 72</t>
  </si>
  <si>
    <t>Adquirir elementos para la carnetización del personal de la entidad (Comtrato de suministros)  LINEA PAA No 73</t>
  </si>
  <si>
    <t>Prestación de servicios para la realización de valoraciones ocupacionales y exámenes médicos de ingreso, retiro, periódicos y otras complementarias, que sean necesarias realizar a los servidores del Departamento Administrativo de la Función Pública  LINEA PAA No 74</t>
  </si>
  <si>
    <t>Adquisición de dispositivos de firma digital para los servidores del Departamento que son  usuarios del SIIF.LINEA PAA No 75</t>
  </si>
  <si>
    <t>Prestar el servicio de Correo Electrónico Certificado, que proporcionen notificación electrónica por e-mail para Función Pública, optimizando la administración del correo electrónico actual.  LINEA PAA No 77</t>
  </si>
  <si>
    <t>Prestar el servicio de organización de eventos, catering, logística para los diferentes eventos de Función Pública  LINEA PAA No 78</t>
  </si>
  <si>
    <t>Prestación de Servicios por parte del Departamento Nacional de Estadística – DANE  para realizar el proceso de evaluación y certificación de la calidad del proceso estadístico implementado en la operación estadística "Medición del desempeño Institucional" a cargo del Departamento Administrativo de Función Pública DAFP, en el marco de los requisitos establecidos en la Norma Técnica de Calidad Estadística - Requisitos de calidad para la generación de estadísticas  (NTCPE1000:2017).  LINEA PAA No 79</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</si>
  <si>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80</t>
  </si>
  <si>
    <t xml:space="preserve">0505004 - Documento Metodológico </t>
  </si>
  <si>
    <t>Prestación de servicios profesionales  LINEA PAA No 81</t>
  </si>
  <si>
    <t>Prestación de servicios profesionales  LINEA PAA No 82</t>
  </si>
  <si>
    <t>Prestación de servicios profesionales  LINEA PAA No 83</t>
  </si>
  <si>
    <t>Prestación de servicios profesionales  LINEA PAA No 84</t>
  </si>
  <si>
    <t>0505002 - Documento de lineamientos técnicos</t>
  </si>
  <si>
    <t>Prestación de servicios profesionales  LINEA PAA No 85</t>
  </si>
  <si>
    <t xml:space="preserve">0503001 - Documentos de investigación </t>
  </si>
  <si>
    <t>Prestación de servicios profesionales  LINEA PAA No 87</t>
  </si>
  <si>
    <t>0505042 - Servicios de asistencia técnica para el diseño institucional de las entidades</t>
  </si>
  <si>
    <t>Prestación de servicios profesionales  LINEA PAA No 88</t>
  </si>
  <si>
    <t>Prestación de servicios profesionales  LINEA PAA No 89</t>
  </si>
  <si>
    <t>Prestación de servicios profesionales  LINEA PAA No 90</t>
  </si>
  <si>
    <t>0505005 - Documentos normativos o con lineamientos para la interpretación de las normas que regulan la política</t>
  </si>
  <si>
    <t>Prestación de servicios profesionales  LINEA PAA No 91</t>
  </si>
  <si>
    <t>0505003 - Documentos de Planeación</t>
  </si>
  <si>
    <t>Prestación de servicios profesionales  LINEA PAA No 92</t>
  </si>
  <si>
    <t>Prestación de servicios profesionales  LINEA PAA No 93</t>
  </si>
  <si>
    <t>0505037 - Sistema de Control Interno</t>
  </si>
  <si>
    <t>Prestación de servicios profesionales  LINEA PAA No 94</t>
  </si>
  <si>
    <t>Prestación de servicios profesionales  LINEA PAA No 95</t>
  </si>
  <si>
    <t>Prestación de servicios profesionales  LINEA PAA No 96</t>
  </si>
  <si>
    <t>Prestación de servicios profesionales  LINEA PAA No 97</t>
  </si>
  <si>
    <t>0505044 - Servicio de asistencia técnica para la implementación de la política de Integridad</t>
  </si>
  <si>
    <t>Prestación de servicios profesionales  LINEA PAA No 98</t>
  </si>
  <si>
    <t>Prestación de servicios profesionales  LINEA PAA No 99</t>
  </si>
  <si>
    <t>0505017 - Servicio de asistencia técnica para la implementación de la política de trámites</t>
  </si>
  <si>
    <t>Prestación de servicios profesionales  LINEA PAA No 100</t>
  </si>
  <si>
    <t>0505015 - Servicio de asistencia técnica en rendición de cuentas, participación, transparencia y servicio al ciudadano</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</si>
  <si>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</si>
  <si>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</si>
  <si>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</si>
  <si>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</si>
  <si>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</si>
  <si>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</si>
  <si>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</si>
  <si>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</si>
  <si>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</si>
  <si>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de apoyo a la gestión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</si>
  <si>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</si>
  <si>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</si>
  <si>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</si>
  <si>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</si>
  <si>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</si>
  <si>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</si>
  <si>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</si>
  <si>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</si>
  <si>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</si>
  <si>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de apoyo a la gestión  LINEA PAA No 121</t>
  </si>
  <si>
    <t>Prestación de servicios profesionales  LINEA PAA No 122</t>
  </si>
  <si>
    <t>Prestación de servicios profesionales  LINEA PAA No 123</t>
  </si>
  <si>
    <t>Prestación de servicios profesionales  LINEA PAA No 124</t>
  </si>
  <si>
    <t>Prestación de servicios profesionales  LINEA PAA No 125</t>
  </si>
  <si>
    <t>Prestación de servicios profesionales LINEA PAA No 126</t>
  </si>
  <si>
    <t>0505018 - Servicio de asistencia técnica para la implementación de las políticas de Gestión y Desempeño</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</si>
  <si>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</si>
  <si>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</si>
  <si>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</si>
  <si>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</si>
  <si>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</si>
  <si>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</si>
  <si>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</si>
  <si>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</si>
  <si>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</si>
  <si>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</si>
  <si>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</si>
  <si>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</si>
  <si>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</si>
  <si>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</si>
  <si>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</si>
  <si>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</si>
  <si>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</si>
  <si>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</si>
  <si>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</si>
  <si>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0505045 - Servicio de asistencia técnica para la implementación de la política de gestión del conocimiento y la innovación</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</si>
  <si>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</si>
  <si>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</si>
  <si>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</si>
  <si>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</si>
  <si>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</si>
  <si>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</si>
  <si>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</si>
  <si>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</si>
  <si>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</si>
  <si>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</si>
  <si>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</si>
  <si>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</si>
  <si>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</si>
  <si>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</si>
  <si>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</si>
  <si>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</si>
  <si>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</si>
  <si>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</si>
  <si>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</si>
  <si>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</si>
  <si>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</si>
  <si>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</si>
  <si>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</si>
  <si>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</si>
  <si>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</si>
  <si>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</si>
  <si>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</si>
  <si>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174</t>
  </si>
  <si>
    <t>Prestación de servicios de apoyo a la gestión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</si>
  <si>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</si>
  <si>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</si>
  <si>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</si>
  <si>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</si>
  <si>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</si>
  <si>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de apoyo a la gestión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</si>
  <si>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</si>
  <si>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</si>
  <si>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</si>
  <si>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</si>
  <si>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186</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</si>
  <si>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</si>
  <si>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</si>
  <si>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</si>
  <si>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</si>
  <si>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</si>
  <si>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</si>
  <si>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</si>
  <si>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</si>
  <si>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profesionales  LINEA PAA No 195</t>
  </si>
  <si>
    <t>Prestación de servicios profesionales  LINEA PAA No 196</t>
  </si>
  <si>
    <t>Prestación de servicios de apoyo a la gestión  LINEA PAA No 197</t>
  </si>
  <si>
    <t>0505006 - Servicio de Asistencia Técnica en Gestión Estratégica del Talento humano</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</si>
  <si>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</si>
  <si>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</si>
  <si>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</si>
  <si>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</si>
  <si>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</si>
  <si>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</si>
  <si>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</si>
  <si>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</si>
  <si>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</si>
  <si>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</si>
  <si>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</si>
  <si>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</si>
  <si>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Contratación Directa</t>
  </si>
  <si>
    <t>72101510
72101511   
72101509
72101507
72151605</t>
  </si>
  <si>
    <t>Soporte técnico y mantenimiento preventivo y correctivo de los equipos de computo y dispositivos tecnológicos, con soporte técnico, suministro de repuestos y personal de apoyo en sitio para el Departamento Administrativo de la Función Pública.  LINEA PAA No 13</t>
  </si>
  <si>
    <t>Tiquetes aéreos nacionales  LINEA PAA No 23</t>
  </si>
  <si>
    <t xml:space="preserve">72102103 -72102104 </t>
  </si>
  <si>
    <t>48101915
52121604</t>
  </si>
  <si>
    <t>Dotación  para el auditorio de la entidad y sala de juntas : Manteles, bandejas, cubremanteles, recipientes.  LINEA PAA No 25</t>
  </si>
  <si>
    <t>80101500
80101600</t>
  </si>
  <si>
    <t>32131000
39121000</t>
  </si>
  <si>
    <t>81111500
43211500</t>
  </si>
  <si>
    <t>81111500
81111800
43233500</t>
  </si>
  <si>
    <t>81112200
81111500
43232300
81112500
81112501</t>
  </si>
  <si>
    <t xml:space="preserve">
44102002 
55121807
</t>
  </si>
  <si>
    <t>Prestación de servicios profesionales  LINEA PAA No 110</t>
  </si>
  <si>
    <t>Prestación de servicios profesionales  LINEA PAA No 146</t>
  </si>
  <si>
    <t>LUZ DARY CUEVAS   EXT. 410
lcuevas@funcionpublica.gov.co</t>
  </si>
  <si>
    <t>Reparación de bienes muebles. LINEA DEL PAA No. 210</t>
  </si>
  <si>
    <t>CPS-019-2020</t>
  </si>
  <si>
    <t>LEONARDO SUAREZ TRUJILLO</t>
  </si>
  <si>
    <t>Prestar servicios de apoyo a la gestión en actividades tendientes a la organización y conservación de los bienes muebles e inmuebles de la Entidad y la prestación de los servicios a cargo del Grupo de Gestión Adm inistrativa de Función Pública.</t>
  </si>
  <si>
    <t>PRESTACION DE SERVICIOS DE APOYO A LA GESTIÓN</t>
  </si>
  <si>
    <t>Función Pública cancelará el valor total del contrato en doce (12) pagos, así: a. Un primer pago, por valor de NOVECIENTOS VEINTE MIL SETECIENTOS QUINCE PESOS ($920.715) M/CTE con corte al 31 de enero de 2020. b. Diez (1O) pagos mensuales, con corte al día 30 de cada mes, por valor de UN  MILLON   NOVECIENTOS   SETENTA   Y   DOS  MIL  NOVECIENTOS SESENTA PESOS ($1.972.960)  M/CTE. c. Un último pago a la finalización del contrato POR VALOR DE UN MILLON CINCUENTA Y DOS MIL DOSCIENTOS CUARENTA Y CINCO PESOS ($1.052.245)  M/CTE.</t>
  </si>
  <si>
    <t>Once (11) meses, contados a partir del perfeccionamiento del mismo y expedición del registro presupuestal.</t>
  </si>
  <si>
    <t>JULIÁN MAURICIO MARTÍNEZ ALVARADO</t>
  </si>
  <si>
    <t>GRUPO DE GESTIÓN ADMINISTRATIVA</t>
  </si>
  <si>
    <t>CPS-068-2020</t>
  </si>
  <si>
    <t>GABRIEL EDUARDO ISIDRO RAMOS</t>
  </si>
  <si>
    <t>Prestar servicios profesionales en el Grupo de Gestión Administrativa de Función Pública para apoyar a la Entidad en materia de gestión ambiental.</t>
  </si>
  <si>
    <t>PRESTACION DE SERVICIOS PROFESIONALES</t>
  </si>
  <si>
    <t>Función Pública cancelará el valor total del contrato en doce (12) pagos así: a. Un primer pago, por valor de UN MILLÓN TRESCIENTOS OCHO MIL TRESCIENTOS OCHENTA Y CUATRO PESOS ($1.308.384) M/CTE  con corte al 31 de enero de 2020. b. Diez (10) pagos mensuales, con corte al día 30 de cada mes, por valor de CUATRO MILLONES TRESCIENTOS SESENTA Y UN MIL DOSCIENTOS OCHENTA PESOS ($4.361.280) M/CTE. c. Un último pago a la finalización del contrato por valor de TRES MILLONES CINCUENTA Y DOS MIL OCHOC IENTOS NOVENTA Y SEIS PESOS ($3.052.896)  M/CTE.</t>
  </si>
  <si>
    <t>Será de once (11)  meses,  previo perfeccionam iento del mismo y expedición del registro presupuestal.</t>
  </si>
  <si>
    <t>054-2020</t>
  </si>
  <si>
    <t>FESTIVAL TOURS SAS</t>
  </si>
  <si>
    <t>Suministro de tiquetes aéreos nacionales para el desplazamiento de los servidores y contratistas (en cuyos contratos esté pactada esta obligación), del Departamento Administrativo de la Función Pública, de conformidad con las especificaciones técnicas del Acuerdo Marco de Precios.</t>
  </si>
  <si>
    <t>CONTRATO DE SUMINISTRO</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</si>
  <si>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pueda exceder la cuantía total del contrato.</t>
  </si>
  <si>
    <t>Hasta el 20 de diciembre de 2020, de conformidad con lo estipulado por el Acuerdo Marco de Precios de Colombia Compra Eficiente.</t>
  </si>
  <si>
    <t>078-2020</t>
  </si>
  <si>
    <t>REDNEET SAS</t>
  </si>
  <si>
    <t>Contratar la suscripción a la renovación del rango de direcciones IPV6 que están a nombre del Departamento Adm inistrativo de la Función Pública, según las especificaciones técnicas mínimas establecidas en el presente documento.</t>
  </si>
  <si>
    <t>PRESTACIÓN DE SERVICIOS</t>
  </si>
  <si>
    <t>Función Pública pagará el valor total del contrato en un (1) único pago, una vez se remita el correo con los datos de la renovación del rango de direcciones a nombre del Departamento Administrativo de la Función Pública y la vigencia y derechos de la entidad.</t>
  </si>
  <si>
    <t>Será de ocho (8) días calendario, contados a partir del perfeccionam iento del mismo, previa expedición del registro presupuestal.</t>
  </si>
  <si>
    <t>LEONARDO CALDERON BARRIOS</t>
  </si>
  <si>
    <t xml:space="preserve">OFICINA DE TECNOLOGIAS DE LA INFORMACIÓN Y LAS COMUNICACIONES </t>
  </si>
  <si>
    <t>CPS-011-2020</t>
  </si>
  <si>
    <t>JUAN MANUEL MENDOZA VARGAS</t>
  </si>
  <si>
    <t xml:space="preserve">Prestar servicios profesionales para apoyar las tareas que se deriven de las directrices impartidas por el Director General en cumplimiento de los compromisos estratégicos y misionales de la entidad. </t>
  </si>
  <si>
    <t xml:space="preserve">Función Pública cancelará el valor total del contrato en doce (12) pagos, así:  a) Un primer pago por valor de DOS MILLONES CUATROCIENTOS VEINTE MIL PESOS ($2.420.000) M/CTE con corte a treinta y uno (31) de enero de 2020. b) Diez (10) pagos mensuales, con corte al día treinta (30) de cada mes, por valor de TRES MILLONES TRESCIENTOS MIL PESOS ($3.300.000) M/CTE. c) Un último pago a la finalización del contrato, por valor de DOS MILLONES QUINIENTOS TREINTA MIL PESOS ($2.530.000) M/CTE. </t>
  </si>
  <si>
    <t xml:space="preserve">Hasta el veintitrés (23) de diciembre de 2020, contado a partir del perfeccionamiento del mismo y expedición del registro presupuestal. </t>
  </si>
  <si>
    <t xml:space="preserve">SANTIAGO ARANGO CORRALES </t>
  </si>
  <si>
    <t>CPS-050-2020</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</si>
  <si>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</si>
  <si>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en eventos  internacionales.</t>
  </si>
  <si>
    <t>Función Pública cancelará el valor total del contrato en doce (12) pagos, así: a) Un primer pago por valor de UN MILLÓN OCHOCIENTOS SESENTA  Y NUEVE MIL CIENTO VEINTE PESOS ($1.869.120)  M/CTE  con corte  a treinta  y uno (31) de enero de 2020. b) Diez (10) pagos mensuales, con corte al día treinta (30) de cada  mes, por valor de CINCO MILLONES SEISCIENTOS  SIETE  MIL  TRESCIENTOS  SESENTA PESOS  ($5.607.360)  M/CTE. c) Un último pago a la finalización del contrato, por valor  de  NOVECIENTOS TREINTA  Y CUATRO  MIL QUINIENTOS  SESENTA  PESOS  ($934.560)  M/CTE.</t>
  </si>
  <si>
    <t>Hasta el cinco (05) de diciembre de 2020, contado a partir del perfeccionamiento del mismo y expedición del  registro presupuestal.</t>
  </si>
  <si>
    <t>SANTIAGO ARANGO CORRALES</t>
  </si>
  <si>
    <t>CPS-051-2020</t>
  </si>
  <si>
    <t>ASTRID JULIANA TORRES GARZÓN</t>
  </si>
  <si>
    <t>Prestar los servicios  profesionales  en la Dirección General de Función Pública con el   propósito de  apoyar la  difusión de  la  oferta   académica internacional, la implementación y seguimiento  de  los  instrumentos  de cooperación  internacional suscritos  por la entidad, las actividades  relativas a innovación  pública.</t>
  </si>
  <si>
    <t>Función Pública cancelará el valor total del contrato en doce (12) pagos, así: a) Un primer pago por valor de OCHOCIENTOS SESENTA Y CINCO MIL TRESCIENTOS  TREINTA  Y TRES  PESOS ($865.333)  M/CTE con corte a treinta y uno (31) de enero de 2020. b) Diez (10) pagos mensuales,  con corte al día treinta (30) de cada mes, por valor de DOS MILLONES QUINIENTOS NOVENTA Y SEIS MIL PESOS ($2.596.000) M/CTE. c) Un último pago a la finalización  del contrato,  por valor  de CUATROCIENTOS
TREINTA Y DOS MIL SEISCIENTOS SESENTA Y SIETE PESOS ($432.667) M/CTE.</t>
  </si>
  <si>
    <t>Hasta el cinco (05) de diciembre de 2020, contado a partir del perfeccionamiento del mismo y expedición del registro presupuestal.</t>
  </si>
  <si>
    <t>CPS-101-2020</t>
  </si>
  <si>
    <t>JOSE ADOLFO HERRERA AGUIRRE</t>
  </si>
  <si>
    <t>Prestar servicios profesionales en la Dirección de Empleo Público de Función Pública,  para  apoyar  la  implementación  y  seguimiento  en  lo  señalado  por  el Decreto 2011 de 2017 , Circular Conjunta No. 005 de 2018 expedida por el Ministerio del Trabajo y Función Pública, la Circular Conjunta No. 025 de 2019 expedida por la Procuraduría General de la Nación y  Función Pública, así como preparar la participación del Director de Empleo Público en las sesiones del Consejo Nacional de Discapacidad.</t>
  </si>
  <si>
    <t>Función Pública cancelará el valor total del contrato en cinco (5) pagos, así:a) Un primer pago por valor de CUATRO MILLONES SEISCIENTOS CINCUENTA MIL PESOS ($4.650.000) M/CTE incluido IVA, con corte al último día calendario de febrero de 2020. b) Cuatro (04) pagos mensuales, con corte al día treinta (30) de cada mes, por valor de CUATRO MILLONES QUINIENTOS MIL PESOS ($4.500.000) M/CTE incluido IVA.</t>
  </si>
  <si>
    <t>Hasta el treinta (30) de junio de 2020, contado a partir del perfeccionamiento del mismo y expedición del registro presupuestal.</t>
  </si>
  <si>
    <t>JHON CÉSAR GUACHETÁ BENAVIDES</t>
  </si>
  <si>
    <t>CPS-006-2020</t>
  </si>
  <si>
    <t>LINA MARCELA GONZÁLEZ GONZÁLEZ</t>
  </si>
  <si>
    <t>Prestar servicios profesionales en la Subdirección de Función Pública para apoyar la gestión relacionada con la estrategia de Equipos Transversales y la identificación y consolidación de las necesidades de investigación, estudios e instrumentos, cuyo abordaje sea necesario en la agenda de trabajo del Departamento.</t>
  </si>
  <si>
    <t>Función Pública cancelará el valor total del contrato en doce (12) pagos, así: a) Un primer pago por valor de DOS MILLONES QUINIENTOS CUARENTA Y SIETE MIL QUINIENTOS CUARENTA Y UN PESOS ($2.547.541) M/CTE con corte a treinta y uno (31) de enero de 2020. b) Diez (1O) mensualidades vencidas, cada una por valor de TRES MILLONES TRESCIENTOS VEINTIDOS MIL OCHOCIENTOS OCHENTA PESOS ($3.322.880) M/CTE. c) Un último pago a la finalización del contrato por valor de DOS MILLONES CUATROCIENTOS TREINTA Y SEIS MIL SETECIENTOS SETENTA Y NUEVE PESOS ($2.436.779) M/CTE.</t>
  </si>
  <si>
    <t>Once (11) meses y quince (15) días calendario, contados a partir del perfeccionamiento del mismo y expedición del registro presupuestal.</t>
  </si>
  <si>
    <t>CLAUDIA PATRICIA HERNANDEZ LEON</t>
  </si>
  <si>
    <t>CPS-048-2020</t>
  </si>
  <si>
    <t>JOSE FERNANDO BERRIO BERRIO</t>
  </si>
  <si>
    <t>Prestar los servicios profesionales en la Subdirección de Función Pública para apoyar la revisión y trámite de las reformas institucionales y sectoriales, priorizadas por el Gobierno Nacional, para aportar al cumplimiento de las iniciativas y metas del Plan Nacional de Desarrollo "Pacto por Colombia. Pacto por la Equidad".</t>
  </si>
  <si>
    <t>Función Pública cancelará el va lor total del contrato en doce (12) pagos así: a) Un (1) pago, por valor de CUATRO MILLONES QUINIENTOS SESENTA Y OCHO MIL NOVECIENTOS SESENTA PESOS ($4.568.960) M/CTE incluido IVA demás gastos asociados a la ejecución del contrato con corte al 31 de enero de 2020.  b) diez (10) mensualidades vencidas por valor de DOCE MILLONES CUATROCIENTOS SESENTA MIL OCHOCIENTOS PESOS ($12'460.800) M/CTE, incluido IVA demás gastos asociados a la ejecución del contrato. c) Un último pago por valor de UN MILLON SEISCIENTOS SESENTA Y UN MIL CUATROSCIENTOS CUARENTA PESOS ($1.661.40) M/CTE. incluido IVA demás gastos asociados a la ejecución del contrato.</t>
  </si>
  <si>
    <t>Será de diez (10)  meses y quince (15)  días calendario, contados a partir del perfeccionam iento del mismo y expedición del registro presupuestal.</t>
  </si>
  <si>
    <t xml:space="preserve">CLAUDIA PATRICIA HERNANDEZ LEÓN </t>
  </si>
  <si>
    <t>CPS-014-2020</t>
  </si>
  <si>
    <t>FELIPE JIMENEZ PINZÓN</t>
  </si>
  <si>
    <t>Prestar servicios profesionales en la Subdirección de Función Pública para apoyar el seguimiento a la ejecución de los recursos asignados al fortalecimiento de los sistemas de información misionales, y el proceso de implementación del Costumer Relationship Management (CRM) en las áreas técnicas, misionales y de apoyo del Departamento.</t>
  </si>
  <si>
    <t>Función Pública cancelará el valor total del contrato en doce (12) pagos, así: a. Un primer pago, por valor de CUATRO  MILLONES  QUINIENTOS SETENTA Y NUEVE MIL TRESCIENTOS  CUARENTA Y CUATRO PESOS
($4.579.344) M/CTE, incluido IVA demás gastos asociados a la ejecución del contrato con corte al 31 de enero de 2020. b. Diez (1O) pagos mensuales, con corte al día 30 de cada mes, por valor de SIETE MILLONES SEISCIENTOS TREINTA Y DOS MIL DOSCIENTOS CUARENTA PESOS ($7.632.240) M/CTE, incluido IVA demás gastos asociados a la ejecución del contrato.
c. Un último pago a la finalización del contrato por valor de DOS MILLONES TREINTA Y CINCO MIL DOSCIENTOS SESENTA Y CUATRO PESOS ($3.052.896) M/CTE, incluido IVA demás gastos asociados a la ejecución del contrato.</t>
  </si>
  <si>
    <t>CPS-007-2020</t>
  </si>
  <si>
    <t>LAURA CAMILA RONDÓN LIZARAZO</t>
  </si>
  <si>
    <t>Prestar los servicios profesionales en la Subdirección de Función Pública para apoyar la definición del plan de acción y seguimiento al diseño, actualización e implementación de los lineamientos técnicos y estrategias requeridas para el cumplimiento de los compromisos asignados a Función Pública en el Plan Nacional de Desarrollo 2018-2022.</t>
  </si>
  <si>
    <t>Función Pública cancelará el valor total del contrato en doce (12) pagos, así: a) Un primer pago por valor de SEIS MILLONES TRESCIENTOS SESENTA Y OCHO MIL OCHOCIENTOS CINCUENTA Y TRES PESOS ($6.368.853) M/CTE con corte a treinta y uno (31) de enero de 2020.
b) Diez (1O) mensualidades vencidas, cada una por valor de OCHO MILLONES TRESCIENTOS SIETE MIL DOSCIENTOS PESOS ($8.307.200) M/CTE. c) Un último pago a la finalización del contrato por valor de SEIS MILLONES NOVENTA Y UN MIL NOVECIENTOS CUARENTA Y SEIS PESOS CON OCHENTA Y DOS CENTAVOS ($6.091.947) M/CTE.</t>
  </si>
  <si>
    <t>CPS-067-2020</t>
  </si>
  <si>
    <t>JORGE ANDRES ROJAS URREA</t>
  </si>
  <si>
    <t>Prestar servicios profesionales en la Subdirección, para apoyar en la revision y elaboración de conceptos , proyectos normativos, y demás documentos que sean requeridos para instrumentalizar las políticas del Departamento y el cumplimiento de los compromisos adquiridos en el Acuerdo Nacional Estatal.</t>
  </si>
  <si>
    <t>Función Pública cancelará el valor total del contrato en doce (12) pagos, así: a) Un primer pago por valor de UN  MILLÓN CUATROCIENTOS UN MIL OCHOCIENTOS CUARENTA PESOS ($1.401.840) M/CTE., con corte a treinta y uno
(31) de enero de 2020 . b) Diez (10) mensualidades vencidas , cada una por valor de CUATRO MILLONES SEISCIENTOS SETENTA Y DOS MIL OCHOCIENTOS PESOS ($4.672.800) M/CTE. c) Un último pago a la finalización del contrato por valor de NOVECIENTOS TREINTA Y CUATRO MIL QUINIENTOS SESENTA PESOS ($934.560) M/CTE.</t>
  </si>
  <si>
    <t>Hasta el seis (6) de diciembre de 2020 , contado a partir del perfeccionamiento del mismo y expedición del registro presupuestal.</t>
  </si>
  <si>
    <t>CPS-016-2020</t>
  </si>
  <si>
    <t>ARLINGTON FONSECA LEMUS</t>
  </si>
  <si>
    <t>Prestar servicios profesionales en la Dirección de Gestión y Desempeño Institucional de Función Pública para apoyar el desarrollo de la operación estadística "Medición del Desempeño Institucional" en sus etapas de procesamiento, análisis y difusión de los datos recolectados a través del "Formulario Único de Reporte y Avance de Gestión"</t>
  </si>
  <si>
    <t>Función Pública cancelará el valor total del contrato en doce (12) pagos, así: a) Un primer pago por valor de CUATRO MILLONES SETECIENTOS SESENTA Y SEIS MIL DOSCIENTOS CINCUENTA Y SEIS PESOS ($4766.256) Incluido IVA, con corte al 31 de enero de 2020 . b) Diez (10) pagos con corte al día 30 de cada mes, por valor de OCHO MILLONES CUATROCIENTOS ONCE MIL CUARENTA  PESOS ($8.411.040)  M/CTE. M/CTE. incluido IVA. c) Un último pago a la finalización del contrato por valor de TRES MILLONES SEISCIENTOS CUARENTA Y CUATRO MIL SETECIENTOS OCHENTA Y CUATRO PESOS ($3'644.784) M/CTE, incluido IVA y demás gastos asociados a la ejecución del mismo, previa presentación del informe correspondiente , de los productos definidos  y  del  certificado  de cumplimiento y evaluación del contratista firmado por el supervisor, sin que el monto total de los servicios prestados pueda exceder la cuantía total pactada para el contrato.</t>
  </si>
  <si>
    <t>MARÍA DEL PILAR GARCÍA GONZÁLEZ</t>
  </si>
  <si>
    <t>CPS-073-2020</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</si>
  <si>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</si>
  <si>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 procesamiento y análisis de los datos recolectados a través del Formulario Único de Reporte y Avance de Gestión durante el año 2020, con el propósito de producir información que permita a la Dirección de Gestión y Desempeño Institucional calcular los índices de desempeño.</t>
  </si>
  <si>
    <t>Función Pública cancelará el valor total del contrato en doce (12) pagos, así: a. Un primer pago, por valor UN MILLÓN CUATROCIENTOS NOVENTA Y CINCO  MIL  DOSCIENTOS  NOVENTA  Y  SEIS  PESOS  ($1'495.296)
M/CTE, con corte al 31 de enero de 2020. b. Diez (1O) pagos mensuales, con corte al día 30 de cada mes, por valor de CINCO MILLONES SEISCIENTOS SIETE MIL TRESCIENTOS SESENTA PESOS ($5'607.360) M/CTE. c. Un último pago a la fina lización del contrato por valor de UN MILLÓN TRESCIENTOS OCHO MIL TRESCIENTOS OCHENTA Y CUATRO PESOS ($1'308.384) M/CTE.</t>
  </si>
  <si>
    <t>Hasta el siete (7) de diciembre de 2020, contados a partir del perfeccionamiento del mismo y expedición del registro presupuestal.</t>
  </si>
  <si>
    <t>LINA MARÍA VASQUEZ</t>
  </si>
  <si>
    <t>CPS-061-2020</t>
  </si>
  <si>
    <t>JEIMY PAOLA ORTIZ GRACIA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</si>
  <si>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</si>
  <si>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(10) pagos mensuales, con corte al día 30 de cada mes, por valor de
cinco millones seiscientos siete mil trescientos sesenta pesos ($5.607.360) M/CTE. c. Un último pago a la finalización del contrato por valor de SETECIENTOS
CUARENTA  Y  SIETE  MIL SEISCIENTOS  CUARENTA  Y  OCHO  PESOS ($747.648)  M/CTE. </t>
  </si>
  <si>
    <t>Diez (10) meses y quince (15) días calendario , contados a partir del perfeccionamiento del mismo y expedición del registro presupuestal.</t>
  </si>
  <si>
    <t>MYRIAM CUBILLOS BENAVIDEZ</t>
  </si>
  <si>
    <t>CPS-043-2020</t>
  </si>
  <si>
    <t>CESAR ANDRÉS MARÍN CAMACHO</t>
  </si>
  <si>
    <t>Prestar servicios profesionales en la Dirección de Gestión y Desempeño Institucional de Función Pública para apoyar el desarrollo de la Operación Estadística “Medición del Desempeño Institucional” en sus etapas de detección y análisis de requerimientos y difusión de los datos recolectados a través del Formulario Único de Reporte y Avance de Gestión.</t>
  </si>
  <si>
    <t>Función Pública cancelará el valor total del contrato en doce (12) pagos, así:  a) un primer pago por valor de NOVECIENTOS CINCUENTA Y UN MIL OCHOCIENTOS SESENTA Y SEIS PESOS ($951.866) M/CTE, con corte al 31 de enero de 2020. b) Diez (10) pagos mensuales con corte al día 30 de cada mes, por valor de DOS MILLONES QUINIENTOS NOVENTA Y SEIS MIL PESOS ($2.596.000) M/CTE.  c) Un último pago a la finalización del contrato, por valor de UN MILLÓN NOVECIENTOS NOVENTA MIL DOSCIENTOS SESENTA Y SEIS PESOS ($1´990.266) M/CTE.</t>
  </si>
  <si>
    <t>Hasta el veintitrés (23) de diciembre de 2020, contado a partir del perfeccionamiento del mismo y expedición del registro presupuestal.</t>
  </si>
  <si>
    <t>DOLLY AMAYA CABALLERO</t>
  </si>
  <si>
    <t>CPS-062-2020</t>
  </si>
  <si>
    <t>GUSTAVO OLAYA FERREIRA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</si>
  <si>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</si>
  <si>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(1O) pagos mensuales, con corte al día 30 de cada mes, por valor de cinco millones seiscientos siete mil trescientos sesenta pesos ($5.607 .360) M/CTE. c. Un último pago a la finalización del contrato por va lor de SETECIENTOS CUARENTA Y SIETE MIL SEISCIENTOS CUARENTA Y OCHO PESOS ($747.648) M/CTE. 
</t>
  </si>
  <si>
    <t>EVA MERCEDES ROJAS</t>
  </si>
  <si>
    <t>CPS-018-2020</t>
  </si>
  <si>
    <t>EDINSON GABRIEL MALAGÓN MAYORGA</t>
  </si>
  <si>
    <t>Prestar servicios profesionales en la Dirección de Participación , Transparencia y Servicio al Ciudadano del Departamento Administrativo de la Función Pública para acompañar el proceso de formulación , elaboración , socialización y difusión de la política de integridad y las herramientas para su implementación así como apoyar técnicamente a las entidades y servidores públicos para su implementación .</t>
  </si>
  <si>
    <t>Función Pública cancelará el valor total del contrato en doce (12) así: a) Un primer pago por valor de CINCO MILLONES SESENTA MIL CUATROCIENTOS SESENTA Y NUEVE PESOS  ($5 '060.469)   M/CTE corte al 31 de enero de 2020 . b) Diez (1O) pagos mensuales con corte al día 30 de cada mes, por valor de OCHO MILLONES NOVECIENTOS TREINTA MIL DOSCIENTOS CUARENTA  PESOS ($8'930.240)  M/CTE., c) Un último pago a la finalización del contrato por valor de TRES MILLONES QUINIENTOS  SETENTA  Y  DOS  MIL  NOVENTA   Y   SEIS   PESOS ($3 '869.771) M/CTE.</t>
  </si>
  <si>
    <t>FERNANDO AUGUSTO SEGURA RESTREPO</t>
  </si>
  <si>
    <t>DIRECCIÓN DE PARTICIPACIÓN, TRANSPARENCIA Y SERVICIO AL CIUDADANO</t>
  </si>
  <si>
    <t>CPS-008-2020</t>
  </si>
  <si>
    <t>ANA MILENA CACERES CASTRO</t>
  </si>
  <si>
    <t>Prestar servicios profesionales en la Dirección de Participación, Transparencia y Servicio al Ciudadano de Función Pública para apoyar desde el punto de vista jurídico el proceso de implementación del Decreto Ley 2106 de 2019.</t>
  </si>
  <si>
    <t>Función Pública cancelará el valor total del contrato en doce (12) pagos, así: a. Un primer pago por valor de SIETE MILLONES CIENTO CUARENTA Y CUATRO MIL CIENTO NOVENTA Y DOS PESOS ($7'144.192) M/CTE, con corte al 31 de enero de 2020 . b. Diez (1O) pagos mensuales cada uno por valor de OCHO MILLONES NOVECIENTOS TREINTA MIL DOSCIENTOS CUARENTA PESOS ($8'930.240)  M/CTE. c. Un último pago a la finalización del contrato por valor de SEIS MILLONES DOSCIENTOS CINCUENTA Y UN MIL  CIENTO  SESENTA  Y  OCHO ($6 '251.168)</t>
  </si>
  <si>
    <t>Hasta el veintiuno (21) de diciembre de 2020, contado a partir del perfeccionamiento del mismo y expedición del registro presupuestal.</t>
  </si>
  <si>
    <t>JAIME ORLANDO DELGADO GORDILLO</t>
  </si>
  <si>
    <t>CPS-104-2020</t>
  </si>
  <si>
    <t>MARIA JOSE MARTINEZ CORENA</t>
  </si>
  <si>
    <t>Prestar servicios profesionales en la Dirección de Empleo Público de Función Pública, para apoyar el esquema, la actualización, la implementación y el seguimiento de las iniciativas y regulaciones relacionadas con la reforma de empleo público, meritocracia, evaluación del desempeño, jóvenes en el empleo público y seguimiento de los compromisos que se deriven de los convenios y contratos en materia de empleo público</t>
  </si>
  <si>
    <t>Función Pública cancelará el valor total del contrato en diez (1O) pagos, así: a) Un primer pago, por valor de SIETE MILLONES OCHOCIENTOS OCHENTA Y SEIS  MIL SEISCIENTOS CUARENTA Y OCHO PESOS ($7'886.648) M/CTE con corte al último día calendario de febrero de 2020 . b) ocho (8) pagos mensuales con corte al día 30 de cada mes, cada uno por valor de SIETE MILLONES SEISCIENTOS TREINTA Y DOS MIL DOSCIENTOS CUARENTA  PESOS (7.632.240) M/CTE, c) Un último pago a la finalización del contrato por valor de TRES MILLONES QUINIENTOS SESENTA Y UN MIL SETECIENTOS DOCE PESOS ($3'561.712) M/CTE.</t>
  </si>
  <si>
    <t>FRANCISCO ALFONSO CAMARGO SALAS</t>
  </si>
  <si>
    <t>CPS-036-2020</t>
  </si>
  <si>
    <t>KAROL NATALY PULIDO HERRERA</t>
  </si>
  <si>
    <t xml:space="preserve">Prestar los Servicios Profesionales en la Dirección Jurídica, para apoyar la verificación y actualización de normas, jurisprudencia, conceptos y documentos jurídicos del sector Función Pública, cargue de enlaces y concordancias en el Gestor Normativo, así como brindar apoyo en la elaboración de conceptos jurídicos. </t>
  </si>
  <si>
    <t>Función Pública cancelará el valor total del contrato en doce (12) pagos, así:  a) Un primer pago por valor de OCHOCIENTOS SESENTA Y CINCO MIL TRESCIENTOS TREINTA Y TRES PESOS ($865.333) M/CTE, con corte a treinta y uno (31) de enero de 2020. b) Diez (10) mensualidades vencidas, con corte al día 30 de cada mes, cada una por valor de DOS MILLONES QUINIENTOS NOVENTA Y SEIS MIL PESOS ($2.596.000) M/CTE. c) Un último pago a la finalización del contrato por valor de UN MILLÓN SETECIENTOS TREINTA MIL SEISCIENTOS SESENTA Y SIETE PESOS ($1.730.667) M/CTE.</t>
  </si>
  <si>
    <t>Hasta el veinte (20) de diciembre de 2020, contado a partir del perfeccionamiento del mismo y expedición del registro presupuestal.</t>
  </si>
  <si>
    <t>LUIS FERNANDO NUÑEZ</t>
  </si>
  <si>
    <t>DIRECCIÓN JURIDICA</t>
  </si>
  <si>
    <t>CPS-049-2020</t>
  </si>
  <si>
    <t>CHRISTIAN CAMILO AYALA MORALES</t>
  </si>
  <si>
    <t>CPS-037-2020</t>
  </si>
  <si>
    <t>CARLOS DAVID PLATIN DEL CASTILLO</t>
  </si>
  <si>
    <t>CPS-038-2020</t>
  </si>
  <si>
    <t>ANDREA LIZ FIGUEROA</t>
  </si>
  <si>
    <t>Prestar los Servicios Profesionales en la Dirección Jurídica, para apoyar la búsqueda, actualización y depuración de normas, jurisprudencia, conceptos y documentos jurídicos del sector Función Pública, así como brindar apoyo en la elaboración de conceptos jurídicos.</t>
  </si>
  <si>
    <t>Función Pública cancelará el valor total del contrato en doce (12) pagos, así:  a) Un primer pago por valor de UN MILLÓN DOSCIENTOS DIEZ MIL PESOS ($1.210.000) M/CTE con corte a treinta y uno (31) de enero de 2020. b) Diez (10) mensualidades vencidas, con corte al día 30 de cada mes, cada una por valor de TRES MILLONES TRESCIENTOS MIL PESOS ($3.300.000) M/CTE. c) Un último pago a la finalización del contrato por valor de DOS MILLONES NOVENTA MIL PESOS ($2.090.000) M/CTE.</t>
  </si>
  <si>
    <t>Hasta el diecinueve (19) de diciembre de 2020, contado a partir del perfeccionamiento del mismo y expedición del registro presupuestal.</t>
  </si>
  <si>
    <t>CPS-076-2020</t>
  </si>
  <si>
    <t>MARIA BIBIANA BELTRAN BALLESTEROS</t>
  </si>
  <si>
    <t>Prestar los Servicios de Apoyo a la Gestión en la Dirección Jurídica, para realizar labores de digitación e ingreso de la información necesaria para la actualización del Gestor Normativo que se requiera, incluyendo normas, jurisprude ncia, conceptos y demás documentos, necesarios para tal fin.</t>
  </si>
  <si>
    <t>Función Pública cancelará el valor total del contrato en doce (12) pagos, así: a. Un primer pago, por valor de QUINIENTOS DOCE MIL DOSCIENTOS SETENTA Y SIETE PESOS ($512.277) M/CTE con corte al 31 de enero de 2020. b. Diez (10) pagos mensuales, con corte al día 30 de cada mes, por valor de UN MILLÓN NOVECIENTOS VEINTIUN MIL CUARENTA PESOS ($1'921.040) M/CTE. c. Un último pago a la finalización del contrato por valor de UN MILLÓN CUATROCIENTOS OCHO MIL SETECIENTOS SESENTA Y TRES PESOS ($1.408.763) M/CTE.</t>
  </si>
  <si>
    <t>Hasta el veintidós (22) de diciembre de 2020, contado a partir del perfeccionamiento del mismo y expedición del registro presupuestal.</t>
  </si>
  <si>
    <t>CPS-021-2020</t>
  </si>
  <si>
    <t>MANUEL VICENTE CRUZ ALARCON</t>
  </si>
  <si>
    <t>Prestar los servicios profesionales en la Dirección Jurídica del Departamento Administrativo de la Función Pública, para apoyar en la revisión, proyección, elaboración de documentos jurídicos , conceptos, cartillas y proyectos normativos, así como en la revisión del impacto de la normatividad asociada a las políticas de la Función pública y el fortalecimiento de la gestión de sus grupos de trabajo .</t>
  </si>
  <si>
    <t>Función Pública cancelará el valor total del contrato en once (11) pagos, así: a) Un primer pago por valor de CUATRO MILLONES QUINIENTOS DOCE MIL NOVENTA Y SIETE PESOS ($4.512 .097) M/CTE con corte a treinta y uno (31) de enero de 2020. b) Diez (10) mensualidades vencidas, cada una por valor de NUEVE MILLONES SEISCIENTOS SESENTA Y OCHO MIL SETECIENTOS OCHENTA PESOS ($9.668.780) M/CTE.</t>
  </si>
  <si>
    <t>Hasta el treinta (30) de noviembre de 2020, contado a partir del perfeccionamiento del mismo y expedición del registro presupuestal.</t>
  </si>
  <si>
    <t>CPS-039-2020</t>
  </si>
  <si>
    <t>OLGA LUCIA ARANGO ALVAREZ</t>
  </si>
  <si>
    <t>Prestar los servicios profesionales en la Dirección Jurídica, para apoyar en la revisión de normas, identificando las derogatorias tácitas, así como efectuar la revisión y actualización de normas, jurisprudencia y conceptos jurídicos y técnicos relevantes del sector Función Pública, con la finalidad de robustecer el Gestor Normativo.</t>
  </si>
  <si>
    <t>Función Pública cancelará el valor total del contrato en doce (12) pagos, así:  a) Un primer pago por valor de DOS MILLONES TRESCIENTOS VEINTIÚN MIL SEISCIENTOS SESENTA PESOS ($2.321.660) M/CTE, incluido IVA, con corte a treinta y uno (31) de enero de 2020. b) Diez (10) mensualidades vencidas, con corte al día 30 de cada mes, cada una por valor de SEIS MILLONES TRESCIENTOS TREINTA Y UN MIL OCHOCIENTOS PESOS ($6.331.800) M/CTE incluido IVA. c) Un último pago a la finalización del contrato por valor de UN MILLÓN DOSCIENTOS SESENTA Y SEIS MIL TRESCIENTOS SESENTA PESOS ($1.266.360) M/CTE incluido IVA.</t>
  </si>
  <si>
    <t>Hasta el seis (06) de diciembre de 2020, contado a partir del perfeccionamiento del mismo y expedición del registro presupuestal.</t>
  </si>
  <si>
    <t>CPS-053-2020</t>
  </si>
  <si>
    <t>ADRIANA LUCIA SANCHEZ SIERRA</t>
  </si>
  <si>
    <t>Prestar servicios profesionales en la dirección jurídica de func ión pública para el apoyo en la proyección de respuestas a requerimientos sobre temas propios de la dependencia que formulen entre otras entidades, los organismos de control, así como las de.pendencias misiona les y las de apoyo de este Departamento.</t>
  </si>
  <si>
    <t>Función Pública cancelará el valor total del contrato en doce (12) pagos, así: a) Un primer pago por valor de UN MILLÓN QUINIENTOS VEINTICINCO MIL OCHOCIENTOS SESENTA PESOS ($1.525.860) M/CTE con corte a treinta y uno (31) de enero de 2020. b) Diez (1O) mensualidades vencidas, con corte al día 30 de cada mes, cada una por valor de CINCO MILLONES OCHENTA Y SEIS MIL DOSCIENTOS PESOS ($5.086.200) M/CTE. c) Un último pago a la finalización del contrato por valor de UN MILLÓN TRESCIENTOS CINCUENTA Y SEIS MIL TRESCIENTOS VEINTE PESOS ($1.356.320) M/CTE.</t>
  </si>
  <si>
    <t>Hasta el ocho de (08) de diciembre de 2020, contado a partir del perfeccionamiento del mismo y expedic ión del registro presupuesta!.</t>
  </si>
  <si>
    <t>CPS-040-2020</t>
  </si>
  <si>
    <t>CLAUDIA INES SILVIA PRIETO</t>
  </si>
  <si>
    <t>Prestar los servicios profesionales en la Dirección Jurídica de la Función Pública para apoyar en la proyección de conceptos sobre el régimen de inhabilidades, incompatibilidades y conflicto de intereses de los servidores públicos, así como también temas relacionados con el Derecho Laboral, administrativo y situaciones relacionadas con el desempeño de las entidades del nivel nacional y territorial.</t>
  </si>
  <si>
    <t>Función Pública cancelará el valor total del contrato en doce (12) pagos, así:  a) Un primer pago por valor de DOS MILLONES TRESCIENTOS VEINTIÚN MIL SEISCIENTOS SESENTA PESOS ($2.321.660) M/CTE con corte a treinta y uno (31) de enero de 2020. b) Diez (10) mensualidades vencidas, con corte al día 30 de cada mes, cada una por valor de SEIS MILLONES TRESCIENTOS TREINTA Y UN MIL OCHOCIENTOS PESOS ($6.331.800) M/CTE. c) Un último pago a la finalización del contrato por valor de UN MILLÓN DOSCIENTOS SESENTA Y SEIS MIL TRESCIENTOS SESENTA PESOS ($1.266.360) M/CTE.</t>
  </si>
  <si>
    <t>CPS-072-2020</t>
  </si>
  <si>
    <t>SANDRA LUCIA BARRIGA</t>
  </si>
  <si>
    <t>Prestar servicios profesionales a la  Dirección Jurídica de Función Pública para realizar la búsqueda e incorporación de normas de competencia de Función Pública, así como brindar apoyo en la actualización del "Gestor Normativo", de conceptos, proyectos normativos y documentos.</t>
  </si>
  <si>
    <t>Función Pública cancelará el valor total del contrato en doce (12) pagos, así: a) Un primer pago por valor de UN MILLÓN OCHOCIENTOS NOVENTA Y NUEVE MIL QUINIENTOS CUARENTA PESOS ($1.899.540) M/CTE con corte a treinta y uno (31) de enero de 2020. b) Diez (1O) mensualidades vencidas, con corte al día 30 de cada mes, cada una por valor de SEIS MILLONES TRESCIENTOS TREINTA Y UN MIL OCHOCIENTOS PESOS ($6.331.800) M/CTE. c) Un último pago a la finalización del contrato por valor de UN MILLÓN SEISCIENTOS OCHENTA Y OCHO MIL CUATROCIENTOS OCHENTA PESOS ($1.688.480) M/CTE.</t>
  </si>
  <si>
    <t>Hasta el ocho (08) de diciembre de 2020, contado a partir del perfeccionamiento del mismo y expedición del registro presupuesta!</t>
  </si>
  <si>
    <t>CPS-010-2020</t>
  </si>
  <si>
    <t>JAIME ANDRES URAZAN LEAL</t>
  </si>
  <si>
    <t>Prestar servicios profesionales en la Dirección de Desarrollo Organizacional de Función Pública para apoyar la implementación, desarrollo y monitoreo de la Estrategia de Gestión Territorial 2020, en el marco del proyecto "Mejoramiento de los niveles de eficiencia y productividad de las entidades públicas del orden nacional y territorial. Nacional”</t>
  </si>
  <si>
    <t>Función Pública cancelará el valor total de cada contrato en doce (12) pagos, así: a) Un primer pago por valor de SEIS MILLONES TRESCIENTOS SESENTA MIL DOSCIENTOS PESOS ($6'360.200), con corte al 31 de enero de 2020. b) Diez (1O) pagos mensuales, con corte al día 30 de cada mes, por valor de NUEVE MILLONES OCHENTA Y SEIS MIL PESOS ($9'086.000) M/CTE. c) Un último pago a  la fina lización del contrato, por valor  de SIETE  MILLONES DOSCIENTOS  SESENTA  Y  OCHO  MIL  OCHOCIENTOS   PESOS  (7'268.800) M/CTE.</t>
  </si>
  <si>
    <t>Hasta el veinticuatro (24) de diciembre de 2020, contado a partir del perfeccionamiento del mismo y expedición del registro presupuestal.</t>
  </si>
  <si>
    <t xml:space="preserve">HUGO ARMANDO PÉREZ BALLESTEROS </t>
  </si>
  <si>
    <t>CPS-009-2020</t>
  </si>
  <si>
    <t>ROSA MARIA BOLAÑOS TOVAR</t>
  </si>
  <si>
    <t>Prestar servicios profesionales en Función Pública para apoyar el seguimiento técnico y financiero del proceso de acción integral</t>
  </si>
  <si>
    <t>Función Pública cancelará el valor total del contrato en doce (12) pagos, así: a. Un primer pago, por valor de CUATRO MILLONES SETECIENTOS NOVENTA Y SIETE MIL CUATROCIENTOS OCHO PESOS ($4'797.408) M/CTE, con corte al 31 de enero de 2020.
b. Diez (10) pagos mensuales, con corte al día 30 de cada mes, por valor de SEIS MILLONES OCHOCIENTOS CINCUENTA Y TRES MIL CUATROCIENTOS  CUARENTA  PESOS ($6.853.440) M/CTE. c. Un último pago a la finalización del contrato por valor de CINCO MILLONES CUATROCIENTOS OCHENTA Y DOS MIL SETECIENTOS CINCUENTA Y DOS PESOS (5'482.752)  M/CTE.</t>
  </si>
  <si>
    <t>CPS-057-2020</t>
  </si>
  <si>
    <t>YULY VERONICA RUEDA PEREZ</t>
  </si>
  <si>
    <t>Prestar servicios profesionales en la Dirección de Desarrollo Organizacional para apoyar la programación y concertación de las asesorías en territorio por parte de contratistas y funcionarios del Departamento, así como la articulación y seguimiento del desarrollo de las comisiones de servicio relacionadas con la Estrategia de Gestión Territorial de la Entidad.</t>
  </si>
  <si>
    <t>Función Pública cancelará el valor total de cada contrato en doce (12) pagos, así: a) Un primer pago por valor de UN MILLON QUINIENTOS VEINTISEIS  MIL CUATROCIENTOS CUARENTA Y OCHO PESOS (1'526.448) M/CTE, con corte al 31 de enero de 2020. b) Diez (10) pagos mensuales, con corte al día 30 de cada mes, por valor de NUEVE MILLONES OCHENTA Y SEIS MIL PESOS ($5'088.160) M/CTE. c) Un último pago a la finalización del contrato, por valor de UN MILLON DIECISIETE MIL SEISCIENTOS TREINTA Y DOS PESOS ($1'017.632) M/CTE.</t>
  </si>
  <si>
    <t>Será de diez meses (10) y quince días (15), contados a partir del perfeccionamiento del mismo y expedición del registro presupuestal.</t>
  </si>
  <si>
    <t>CPS-058-2020</t>
  </si>
  <si>
    <t>GABRIEL HERNAN MOLANO</t>
  </si>
  <si>
    <t>Prestar servicios profesionales en la Dirección de Desarrollo Organizacional de Función Pública para apoyar la administración, actualización y optimización de la información generada mediante la Estrategia de Gestión Territorial.</t>
  </si>
  <si>
    <t>Función Pública cancelará el valor total del contrato en diez (10) pagos, así:  a. Un primer pago, por valor DOS MILLONES DOSCIENTOS MIL PESOS (2’200.000) M/CTE, con corte al 31 de enero de 2020.  b. Ocho (8) pagos mensuales, con corte al día 30 de cada mes, por valor de SEIS MILLONES DE PESOS ($6.000.000) M/CTE.  c. Un último pago a la finalización del contrato por valor de CINCO MILLONES SEISCIENTOS MIL PESOS ($5’600.000) M/CTE.</t>
  </si>
  <si>
    <t>Hasta el veinticinco (25) de octubre de 2020, contado a partir del perfeccionamiento del mismo y expedición del registro presupuestal.</t>
  </si>
  <si>
    <t>CPS-059-2020</t>
  </si>
  <si>
    <t>ERIKA NATALIA COCA SANCHEZ</t>
  </si>
  <si>
    <t>Prestar servicios de apoyo a la gestión en la Dirección de Desarrollo Organizacional para el desarrollo de actividades administrativas relacionadas para la recolección, revisión, digitalización, organización y archivo de información, que surja en el desarrollo de la Estrategia de Gestión Territorial de la Entidad.</t>
  </si>
  <si>
    <t>Función Pública cancelará el valor total del contrato en doce (12) pagos, así: a. Un primer pago, por valor de SEISCIENTOS CINCUENTA Y CUATRO MIL CIENTO NOVENTA Y DOS PESOS ($654.192) M/CTE con corte al 31 de enero de 2020. b. Diez (1O) pagos mensuales, con corte al día 30 de cada mes, por valor de DOS MILLONES CIENTO OCHENTA MIL SEISCIENTOS CUARENTA MIL PESOS ($2.180.640) M/CTE. c. Un último pago a la finalización del contrato por valor de CUATROCIENTOS TREINTA Y SEIS MIL CIENTO VEINTIOCHO PESOS ($436.128) M/CTE.</t>
  </si>
  <si>
    <t>Será de diez (10) meses y quince (15) días, contados a partir del perfeccionamiento del mismo y registro presupuestal.</t>
  </si>
  <si>
    <t>CPS-084-2020</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</si>
  <si>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</si>
  <si>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</si>
  <si>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del contrato en doce (12) pagos, así: a. Un primer pago, por valor de UN MILLÓN CIENTO OCHENTA Y SIETE MIL DOSCIENTOS TREINTA Y SIETE PESOS ($1'187.237) M/CTE, con corte al 31 de enero de 2020 . b. Diez (1O) pagos mensuales, con corte al día 30 de cada mes, por valor de CINCO MILLONES OCHENTA Y OCHO MIL CIENTO SESENTA PESOS ($5.088.160) M/CTE. c. Un último pago a la finalización del contrato por valor de UN MILLON TRESCIENTOS CINCUENTA Y SEIS MIL OCHOCIENTOS CUARENTA Y TRES PESOS ($1'356.843) M/CTE.</t>
  </si>
  <si>
    <t>Hasta el ocho (8) de diciembre de 2020, contado a partir del perfeccionamiento del mismo y expedición del registro presupuestal.</t>
  </si>
  <si>
    <t>CPS-005-2020</t>
  </si>
  <si>
    <t>SUSY JEHIMMY HERNANDEZ PIRACHICAN</t>
  </si>
  <si>
    <t>Prestar servicios profesionales en la Dirección de Desarrollo Organizacional de Función Pública para apoyar la elaboración de las cajas de herramientas para la adopción de estructuras, procesos y procedimientos, funciones y plantas de personal tipo, en las temáticas priorizadas por la dependencia, y su pilotaje con las entidades de los órdenes nacional y territorial asignadas.</t>
  </si>
  <si>
    <t>Función Pública cancelará el valor total del contrato en doce (12) pagos, así: a. Un primer pago, por valor de SIETE MILLONES DOSCIENTOS  SESENTA Y OCHO MIL OCHOCIENTOS PESOS ($7'268.000) M/CTE con corte al 31 de enero de 2020 . b. Diez (10) pagos mensuales , con corte al día 30 de cada mes, por valor de NUEVE MILLONES OCHENTA Y SEIS MIL PESOS ($9'086.000) M/CTE. c. Un último pago a la finalización del contrato por valor de SEIS MILLONES TRESCIENTOS SESENTA MIL DOSCIENTOS PESOS ($6'360.000) M/CTE.</t>
  </si>
  <si>
    <t>CPS-075-2020</t>
  </si>
  <si>
    <t>LUZ ANGELA PINZON SERRANO</t>
  </si>
  <si>
    <t>Prestar servicios profesionales en la Dirección de Desarrollo Organizacional de Función Pública, para realizar actividades de apoyo administrativo que se generan en el desarrollo e implementación de la Estrategia de Gestión Territorial 2020, en el marco del proyecto de inversión: Mejoramiento de los niveles de eficiencia y productividad de las entidades públicas del orden nacional y territorial. Nacional".</t>
  </si>
  <si>
    <t>Función Pública cancelará el valor total del contrato en doce (12) pagos, así: a. Un primer pago, por valor de UN MILLON DOSCIENTOS CUARENTA Y SEIS MIL OCHENTA PESOS ($1'246.080) M/CTE con corte al 31 de enero de 2020. b. DIEZ (1O) pagos mensuales , con corte al día 30 de cada mes, por valor de CUATRO MILLONES SEISCIENTOS SETENTA Y DOS  MIL OCHOCIENTOS  PESOS ($4'672.800) M/CTE. c. Un último pago a la finalización del contrato por valor de UN MILLON NOVENTA MIL TRESCIENTOS VEINTE  PESOS ($1'090.320) M/CTE.</t>
  </si>
  <si>
    <t>Hasta el siete (7) de diciembre de 2020, contado a partir del perfeccionamiento del mismo y expedición del registro presupuestal.</t>
  </si>
  <si>
    <t>CPS-099-2020</t>
  </si>
  <si>
    <t>LINA MARIA AYCARDI ALDANA</t>
  </si>
  <si>
    <t>Prestar servicios profesionales en la Dirección de Desarrollo Organizacional de Función Pública para apoyar acciones de planificación y alistamiento de la ejecución y seguimiento de la Política de Fortalecimiento Institucional de las entidades públicas; y la actualización y socialización de información y recomendaciones, que aporten en el acompañamiento técnico a los procesos de modernización institucional.</t>
  </si>
  <si>
    <t>Función Pública cancelará el valor total del contrato en doce (12) pagos, así: a. Un primer pago, por valor de SEISCIENTOS TREINTA Y SEIS MIL OCHOCIENTOS OCHENTA Y CINCO PESOS ($636.885) M/CTE, con corte al 31 de enero de 2020. b. Diez (10)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</si>
  <si>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Hasta el trece (13) de diciembre de 2020 , contado a partir del perfeccionamiento del mismo y expedición del registro presupuestal.</t>
  </si>
  <si>
    <t>CPS-100-2020</t>
  </si>
  <si>
    <t>NOHORA MARCELA ACOSTA ORJUELA</t>
  </si>
  <si>
    <t>Función Pública cancelará el valor total del contrato en doce (12) pagos, así: a. Un primer pago, por valor de SEISCIENTOS TREINTA Y SEIS MIL OCHOCIENTOS OCHENTA Y CINCO PESOS ($636.885) M/CTE, con corte al 31 de enero de 2020. b. Diez (1O)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</si>
  <si>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CPS-022-2020</t>
  </si>
  <si>
    <t>SONIA JHOANA MUÑOZ RAMIREZ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</si>
  <si>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</si>
  <si>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</si>
  <si>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</si>
  <si>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CPS-041-2020</t>
  </si>
  <si>
    <t>RICARDO ANDRÉS MOLINA SUÁREZ</t>
  </si>
  <si>
    <t>Prestar servicios profesionales a Función Pública para asistir técnicamente a las entidades territoriales asignadas, en procesos de transformación organizacional y fortalecimiento de capacidades institucionales ,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</si>
  <si>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</si>
  <si>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</si>
  <si>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CPS-024-2020</t>
  </si>
  <si>
    <t>MAURICIO ENRIQUE RAMIREZ ALVAREZ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</si>
  <si>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 l articulada con entidades delorden nacional.</t>
  </si>
  <si>
    <t xml:space="preserve">Función Pública cancelará el valor total del contrato en doce (12) pagos, así: a. Un primer pago, por valor TRES MILLONES TRESCIENTOS TREINTA Y UN MIL QUINIENTOS TREINTA Y TRES PESOS ($3'331.533) M/CTE, con corte al 31 de enero de 2020. b. Diez (10) pagos mensuales, con corte al día 30 de cada mes, por valor de NUEVE MILLONES OCHENTA Y SEIS MIL PESOS ($9.086.000) M/CTE. c. Un último pago a la finalización del contrato por valor de SEIS MILLONES TRESCIENTOS SESENTA MIL DOSCIENTOS PESOS ($6'360.200) M/CTE.
</t>
  </si>
  <si>
    <t>Hasta el dieciocho (18) de diciembre de 2020, contado a partir del perfeccionamiento de los mismos y expedición del registro presupuestal.</t>
  </si>
  <si>
    <t>CPS-042-2020</t>
  </si>
  <si>
    <t>GIOVANNA CONSUELO PARDO BERNAL</t>
  </si>
  <si>
    <t>CPS-026-2020</t>
  </si>
  <si>
    <t>LUZ ENETH MOREANO GOMEZ</t>
  </si>
  <si>
    <t>CPS-025-2020</t>
  </si>
  <si>
    <t>GLADYS RAMIREZ PEÑA</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</si>
  <si>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</si>
  <si>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CPS-044-2020</t>
  </si>
  <si>
    <t>LINA MARÍA PADILLA SAIBIS</t>
  </si>
  <si>
    <t>CPS-027-2020</t>
  </si>
  <si>
    <t>JORGE ENRIQUE CAMPOS PEREZ</t>
  </si>
  <si>
    <t>CPS-028-2020</t>
  </si>
  <si>
    <t>CESAR YUDIS CRUZ MOSQUERA</t>
  </si>
  <si>
    <t>Prestar servicios profesionales a Función Pública para asistir técnicamente a las entidades territoriales asignadas, en procesos de transformac ión organizacional y fortalecimiento de capacidades institucionales, a partir de la implementación de las políticas de gestión y desempeño , en el marco de la Estrategia de Gestión Territorial articulada con entidades del orden nacional.</t>
  </si>
  <si>
    <t>CPS-029-2020</t>
  </si>
  <si>
    <t>JENNY VIVIANA TORRES CASILIMA</t>
  </si>
  <si>
    <t>CPS-030-2020</t>
  </si>
  <si>
    <t>FRANCISCO JAVIER GOMEZ BURGOS</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</si>
  <si>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Territorial articulada con entidades del orden nacional.</t>
  </si>
  <si>
    <t>CPS-045-2020</t>
  </si>
  <si>
    <t xml:space="preserve">HELMY FERNANDO ENCISO BENITEZ </t>
  </si>
  <si>
    <t>CPS-047-2020</t>
  </si>
  <si>
    <t>INGRID JOHANA NEIRA BARRERO</t>
  </si>
  <si>
    <t>CPS-077-2020</t>
  </si>
  <si>
    <t>DIANA SOULANGEL JIMENEZ MONGUI</t>
  </si>
  <si>
    <t>Prestar servicios profesionales en Función Pública para apoyar la gestión requerida en el otorgamiento de comisiones de servicio a funcionarios públicos y autorización de manutención y desplazamiento a contratistas, así como la adquisición de tiquetes aéreos.</t>
  </si>
  <si>
    <t>Función Pública cancelará el valor total del contrato en doce (12) pagos, así: a. Un primer pago, por valor de UN MILLÓN NOVENTA MIL TRESCIENTOS VEINTE PESOS ($1.090.320) M/CTE con corte al 31 de enero de 2020. b. Diez (1O) pagos mensuales, con corte al día 30 de cada mes, por valor de TRES MILLONES SEISCIENTOS TREINTA Y CUATRO MIL CUATROCIENTOS PESOS ($3.634.400) M/CTE. c. Un último pago a la finalización del contrato por valor de SETECIENTOS VEINTE SEIS MIL OCHOCIENTOS OCHENTA PESOS ($726.880) M/CTE.</t>
  </si>
  <si>
    <t>Hasta el seis (6) de diciembre de 2020, contados a partir del perfeccionamiento del mismo y expedición del registro presupuestal.</t>
  </si>
  <si>
    <t>JULIÁN FELIPE AGUILAR ARBOLEDA</t>
  </si>
  <si>
    <t>GRUPO DE GESTIÓN HUMANA</t>
  </si>
  <si>
    <t>CPS-069-2020</t>
  </si>
  <si>
    <t>IVAN ALEJANDRO ORTIZ CARDONA</t>
  </si>
  <si>
    <t>Prestar servicios profesionales en la Dirección de Gestión del Conocimiento de Función Pública, para apoyar la recopilación y revisión de información necesaria para estimar el avance en la implementación de la dimensión de gestión del conocimiento y la innovación y colaborar con la gestión de temas institucionales a cargo del área.</t>
  </si>
  <si>
    <t>La Función Pública cancelará el valor total del contrato en doce (12) pagos, así: a) Un  primer  pago,  por  valor  de  OCHOCIENTOS  SETENTA  MIL  PESOS ($870.000) M/CTE con corte al 31 de enero de 2020 b) Diez (10) pagos mensuales, con corte al día 30 de cada mes, por valor de DOS MILLONES NOVECIENTOS MIL PESOS ($2'900.000) M/CTE. c) Un último pago a la finalización del contrato por valor de DOS MILLONES TREINTA MIL PESOS ($2'030.000) M/CTE.</t>
  </si>
  <si>
    <t>Hasta el veintiuno (21) de diciembre 2020, contados a partir del perfeccionamiento del mismo y expedición del registro presupuestal.</t>
  </si>
  <si>
    <t>MARÍA MAGDALENA FORERO MORENO</t>
  </si>
  <si>
    <t>CPS-102-2020</t>
  </si>
  <si>
    <t>PAOLA LILIANA QUIJANO BARÓN</t>
  </si>
  <si>
    <t>Prestar los servicios profesionales en la Dirección de Gestión del Conocimiento de Función Pública, para apoyar y acompañar a las entidades públicas en la implementación de acciones para fortalecer la gestión del conocimiento y la innovación.</t>
  </si>
  <si>
    <t>Función Pública cancelará el valor total del contrato en once (11) pagos, así: a) Un primer pago por va lor de OCHO MILLONES CIENTO CINCUENTA Y CUATRO MIL NOVECIENTOS UN PESOS ($8'154.901) M/CTE con corte al último día calendario de febrero de 2020. b) Nueve (9) mensualidades vencidas, por valor de SIETE MILLONES OCHOCIENTOS NOVENTA Y UN MIL OCHOCIENTOS CUARENTA PESOS ($7.891.840.) M/CTE, y c) un último pago por TRES MILLONES SEISCIENTOS OCHENTA Y DOS MIL OCHOCIENTOS CINCUENTA Y NUEVE PESOS ($3'682.859) M/CTE incluidos impuestos y demás costos derivados de la ejecución del contrato, los cuales serán cubiertos con cargo al presupuesto de inversión señalado en el acápite primero del presente estudio.</t>
  </si>
  <si>
    <t>Hasta el catorce (14) de diciembre de 2020 contados a partir del perfeccionamiento del mismo y expedición del registro presupuestal.</t>
  </si>
  <si>
    <t>CPS-092-2020</t>
  </si>
  <si>
    <t>JOHANN ANDRES TRIANA OLAYA</t>
  </si>
  <si>
    <t>Prestar servicios profesionales en la Oficina de Tecnologías de la información y las Comunicaciones de Función Pública para gestionar los requerimientos funcionales y no funcionales de los componentes de interoperabilidad para los Sistemas de Información.</t>
  </si>
  <si>
    <t xml:space="preserve">Función Pública cancelará el valor total del contrato en doce (12) pagos, así: a. Un primer pago, por valor de UN MILLON NOVENTA MIL TRESCIENTOS VEINTE PESOS ($1.090.320) M/CTE con corte al 31 de enero de 2020 . b. Diez (1O) pagos mensuales, con corte al día 30 de cada mes, por valor de CUATRO MILLONES SEISCIENTOS SETENTA  Y  DOS  MIL OCHOCIENTOS PESOS ($ 4.672 .800) M/CTE. c. Un último pago a la finalización del contrato por valor de TRES MILLONES QUINIENTOS OCHENTA Y DOS MIL CUATROCIENTOS  OCHENTA PESOS ($3.582.480)  M/CTE. </t>
  </si>
  <si>
    <t>Once (11) meses calendario, contados a partir del perfeccionamiento del mismo y expedición del registro presupuestal.</t>
  </si>
  <si>
    <t>CPS-066-2020</t>
  </si>
  <si>
    <t>ANDRES SOTO NEIRA</t>
  </si>
  <si>
    <t>Prestar servicios profesionales en la Oficina de Tecnologías de la información y las Comunicaciones de Función Pública para apoyar la validación, configuración, migración, despliegue, monitoreo, soporte, ajustes y optimización de la infraestructu ra tecnológica requerida para la implementación y puesta en marcha de los servicios de información, sistemas de información y servicios tecnológicos de la Entidad.</t>
  </si>
  <si>
    <t>Función Pública cancelará el valor total del contrato en doce (12) pagos, así: a. Un primer pago, por valor de UN MILLON NOVECIENTOS MIL DOSCIENTOS SETENTA Y DOS PESOS ($1.900.272) M/CTE, incluido IVA y demás gastos asociados a la ejecución del contrato, con corte al 31 de enero de 2020. b. Diez (1O) pagos mensuales, con corte al día 30 de cada mes, por valor de SEIS MILLONES TRESCIENTOS TREINTA Y CUATRO MIL DOSCIENTOS CUARENTA PESOS ($6'334.240) M/CTE, incluido IVA y demás gastos asociados a la ejecución del contrato. c. Un último pago a la finalización del contrato por valor de CUATRO MILLONES CUATROCIENTOS TREINTA Y TRES MIL NOVECIENTOS SESENTA Y OCHO PESOS ($4.433 .968) M/CTE, incluido IVA y demás gastos asociados a la ejecuc ión del contrato.</t>
  </si>
  <si>
    <t>Hasta el día veintiuno (21) de diciembre de 2020, contado a partir del perfeccionamiento del mismo y expedición del registro presupuestal.</t>
  </si>
  <si>
    <t>EDWIN VARGAS ANTOLINEZ</t>
  </si>
  <si>
    <t>CPS-070-2020</t>
  </si>
  <si>
    <t>GERMAN ANDRES MAHECHA SUAREZ</t>
  </si>
  <si>
    <t>Prestar servicios profesionales para apoyar a la Oficina de Tecnologías de la Información y las Comunicaciones de Función Pública en el desarrollo, pruebas e implementación de nuevas funcionalidades de las aplicaciones que se le asignen, así como el soporte técnico de las mismas.</t>
  </si>
  <si>
    <t xml:space="preserve">Función Pública cancelará el valor total del contrato en doce (12) pagos, así: a. Un primer pago, por valor de DOS MILLONES CINCUENTA Y SEIS MIL TREINTA Y DOS PESOS ($2.056.032) M/CTE, incluido IVA y demás gastos asociados a la ejecuc ión, con corte al 31 de enero de 2020. b. Diez (1O) pagos mensuales, con corte al día 30 de cada mes, por valor de SEIS  MILLONES  OCHOCIENTOS  CINCUENTA  Y   TRES   MIL CUATROC IENTOS CUARENTA  PESOS ($ 6.853.440) M/CTE, incluido  IVA y demás gastos asociados a la ejecución. c. Un último pago a la finalización del contrato por valor de CUATRO MILLONES SETECIENTOS NOVENTA Y SIETE MIL CUATROCIENTOS OCHO PESOS ($4.797.408) M/CTE, incluido IVA y demás gastos asociados a la ejecución. 
</t>
  </si>
  <si>
    <t>EDUARD ALFONSO GAVIRIA VERA</t>
  </si>
  <si>
    <t>CPS-031-2020</t>
  </si>
  <si>
    <t>VICTOR HUGO JAUREGUI PAZ</t>
  </si>
  <si>
    <t>Prestar servicios profesionales en la Oficina de Tecnologías de la Información y las Comunicaciones de Función Pública para apoyar el soporte, mantenimiento y monitoreo del Formulario único Reporte de Avance de la Gestión -FURAG, y demás sistemas de información misionales que le sean asignados , así como, apoyar en la validación y puesta en marcha de la nueva versión del sistema FURAG.</t>
  </si>
  <si>
    <t>Función Pública cancelará el valor total del contrato en doce (12) pagos, así: a. Un primer pago, por valor de DOS MILLONES SETECIENTOS CUARENTA Y UN MIL DOSCIENTOS SETENTA Y SEIS PESOS ($2.741.276) M/CTE con corte al 31 de enero de 2020. b. Diez (10) pagos mensuales, con corte al día 30 de cada mes, por valor de SIETE MILLONES CUATROCIENTOS SETENTA Y SEIS MIL CUATROCIENTOS OCHENTA PESOS ($ 7.476.480) M/CTE. c. Un último pago a la finalización del contrato por valor de CUATRO MILLONES SETECIENTOS TREINTA Y CINCO MIL CIENTO CUATRO PESOS ($4.735.104) M/CTE.</t>
  </si>
  <si>
    <t>JULIO CESAR RIVERA MORATO</t>
  </si>
  <si>
    <t>CPS-091-2020</t>
  </si>
  <si>
    <t>EDSSON YANNICK BONILLA HERNANDEZ</t>
  </si>
  <si>
    <t>Prestar servicios profesionales en la Oficina de Tecnologías de la Información y las Comunicaciones de Función Pública para apoyar el desarrollo e implementación de los requerimientos funcionales y no funcionales, para el soporte técnico del Sistema Único de Información de Trámites –SUIT y demás sistemas de información misionales que le sean asignados.</t>
  </si>
  <si>
    <t xml:space="preserve">Función Pública cancelará el valor total del contrato en doce (12) pagos así: a. Un primer pago, por valor de UN MILLON QUINIENTOS CUAENTA MIL PESOS ($1.540.000) M/CTE con corte al 31 de enero de 2020. b. Diez (1O) pagos mensuales, con corte al día 30 de cada mes, por valor de SEIS MILLONES SEISCIENTO MIL PESOS ($ 6.600.000) M/CTE. c. Un último pago a la finalización del contrato por valor de CINCO MILLONES SESENTA MIL PESOS ($5.060.000) M/CTE.
</t>
  </si>
  <si>
    <t>CPS-032-2020</t>
  </si>
  <si>
    <t>CARLOS ALBERTO GUARIN RAMIREZ</t>
  </si>
  <si>
    <t>Prestar los Servicios Profesionales en la Oficina de Tecnologías de Información y las Comunicaciones de Función Pública, para apoyar las labores de seguimiento de los sistemas SIGEP 11 y el nuevo sistema en desarrollo FURAG 3.</t>
  </si>
  <si>
    <t>Función Pública cancelará el valor total del contrato en doce (12) pagos, así: a. Un primer pago, por valor de CUATRO MILLONES TRESCIENTOS SETENTA Y OCHO MIL QUINIENTOS OCHENTA Y SIETE PESOS ($4.378.587) M/CTE, incluido IVA y demás gastos asociados a la ejecución, con corte al 31 de enero de 2020. b. Diez (1O) pagos mensuales, con corte al día 30 de cada mes, por valor de ONCE MILLONES NOVECIENTOS CUARENTA Y UN MIL SEISCIENTOS PESOS ($ 11.941.600) M/CT., incluido IVA y demás gastos asociados a la ejecución. c. Un último pago a la finalización del contrato por valor de SIETE MILLONES QUINIENTOS SESENTA Y TRES MIL TRECE PESOS ($7.563.013) M/CTE., incluido IVA y demás gastos asociados a la ejecución.</t>
  </si>
  <si>
    <t>CPS-097-2020</t>
  </si>
  <si>
    <t>JUAN GERMAN LOPEZ DUSSAN</t>
  </si>
  <si>
    <t>Prestar servicios profesionales en la Oficina de Tecnologías de la información y las Comunicaciones de Función Pública para apoyar en las actividades gestión del cambio requeridas para la implementación y operación del Sistema de Información y Gestión del Empleo Público en su segunda versión - SIGEP II y también para el apoyo técnico transversal que se requiera en ejecución de las actividades de los proyectos relacionados con SUIT 4 y FURAG 3.</t>
  </si>
  <si>
    <t>Función Pública cancelará el valor total del contrato en doce (12) pagos, así: a. Un primer pago, por valor de SEISCIENTOS TREINTA Y TRES MIL CUATROCIENTOS VEINTICUATRO PESOS ($633.424) M/CTE con corte al 31 de enero de 2020. b. Diez (10) pagos mensuales, con corte al día 30 de cada mes, por valor de SEIS MILLONES TRESCIENTOS  TREINTA  Y  CUATRO  MIL DOSCIENTOS CUARENTA PESOS ($ 6.334.240) M/CTE. c. Un último pago a la finalización del contrato por valor de DOS MILLONES QUINIENTOS TREINTA Y TRES MIL SEISCIENTOS NOVENTA Y SEIS MIL PESOS ($2.533.696) M/CTE.</t>
  </si>
  <si>
    <t>Hasta el día 12 de diciembre de 2020, contados a partir del perfeccionamiento del mismo y expedición del registro presupuestal.</t>
  </si>
  <si>
    <t>FRANCISCO JOSE URBINA</t>
  </si>
  <si>
    <t>CPS-023-2020</t>
  </si>
  <si>
    <t>GERSON ENRIQUE CARRILLO GELVEZ</t>
  </si>
  <si>
    <t>Prestar servicios profesionales en la Oficina de Tecnologías de la información y las Comunicaciones de Función Pública, para apoyar las actividades relacionadas con los requerimientos de inteligencia de negocios, analítica de datos, arquitectura de software, requerimientos no funcionales y la integralidad del funcionamiento de los sistemas de información SIGEP II, FURAG 3.0 y demás sistemas misionales que le sean asignados según los lineamientos de Gobierno Digital.</t>
  </si>
  <si>
    <t>Función Pública cancelará el valor total del contrato en doce (12) pagos, así: a. Un primer pago, por valor de TRES MILLONES DOSCIENTOS SETENTA Y CUATRO MIL CUATROCIENTOS  VEINTIDOS  PESOS  ($3.274.422) M/CTE con corte al 31 de enero de 2020. b. Diez (1O) pagos mensuales, con corte al día 30 de cada mes, por valor de OCHO MILLONES NOVECIENTOS TREINTA MIL DOSCIENTOS CUARENTA PESOS ($ 8.930.240) M/CTE. c. Un último pago a la finalización del contrato por valor de CINCO MILLONES SEISCIENTOS CINCUENTA Y CINCO MIL OCHOCIENTOS DIECIOCHO MIL ($5.655.818)  M/CTE.</t>
  </si>
  <si>
    <t>CPS-033-2020</t>
  </si>
  <si>
    <t>DIANA MARITZA PINZON FRANCO</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</si>
  <si>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funcionales y no funcionales del mismo.</t>
  </si>
  <si>
    <t xml:space="preserve">Función Pública cancelará el valor total de cada contrato en doce (12) pagos, así:  a. Un primer pago, por valor de DOS MILLONES TRESCIENTOS VEINTIDOS MIL QUINIENTOS CINCUENTA Y CUATRO PESOS ($2’322.554) M/CTE con corte al 31 de enero de 2020.  b. Diez (10) pagos mensuales, con corte al día 30 de cada mes, por valor de SEIS MILLONES TRESCIENTOS TREINTA Y CUATRO MIL DOSCIENTOS CUARENTA PESOS ($6’334.240) M/CTE. c. Un último pago a la finalización del contrato por valor de CUATRO MILLONES ONCE MIL SEISCIENTOS OCHENTA Y SEIS PESOS ($4’011.686) M/CTE. </t>
  </si>
  <si>
    <t>LINA ESPERANZA ESCOBAR RODRIGUEZ</t>
  </si>
  <si>
    <t>CPS-055-2020</t>
  </si>
  <si>
    <t>ANDREA ALEJANDRA VELASCO TRIANA</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</si>
  <si>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 les y no funcionales del mismo.</t>
  </si>
  <si>
    <t>Función Pública cancelará el valor total de cada contrato en doce (12) pagos, así: a. Un primer pago, por valor de DOS MILLONES CIENTO ONCE MIL CUATROC IENTOS TRECE PESOS ($2'111.413) M/CTE con corte al 31 de enero de 2020.  b. Diez ( 10) pagos mensuales, con corte al día 30 de cada mes, por valor de SEIS MILLONES TRESCIENTOS TREINTA Y CUATRO MIL DOSCIENTOS CUARENTA PESOS ($6'334.240) M/CTE. c. Un último pago a la finalización del contrato por valor de CUATRO MILLONES DOSCIENTOS VEINTIDOS MIL OCHOCIENTOS VEINTISIETE PESOS ($4'222.827) M/CTE.</t>
  </si>
  <si>
    <t>Hasta el veinte (20) de diciembre de 2020, contados a partir del perfeccionamiento del mismo y expedición del registro presupuestal.</t>
  </si>
  <si>
    <t>CPS-034-2020</t>
  </si>
  <si>
    <t>YARIMA ZULAY RUEDA BERMUDEZ</t>
  </si>
  <si>
    <t>CPS-035-2020</t>
  </si>
  <si>
    <t>YARILENE VEGA PEREZ</t>
  </si>
  <si>
    <t>CPS-015-2020</t>
  </si>
  <si>
    <t>GREISTLY KARINE VEGA PEREZ</t>
  </si>
  <si>
    <t>Prestar servicios profesionales en la Oficina de Tecnologías de la Información y las Comunicaciones de Función Pública para dar apoyo financiero en las diferentes etapas de los procesos de selección y contratación para la adquisición de bienes y servicios de TI que hacen parte de la planeación estratégica de la OTIC.</t>
  </si>
  <si>
    <t xml:space="preserve">Función Pública cancelará el valor total del contrato en doce (12) pagos, así: a. Un primer pago, por valor de DOS MILLONES SEISCIENTOS CUARENTA Y SIETE MIL NOVECIENTOS VEINTE PESOS ($2.647.920) M/CTE con corte al 31 de enero de 2020. b. Diez (1O)  pagos mensuales , con corte al día 30 de cada mes, por valor de CUATRO MILLONES SEISC IENTOS SETENTA Y  DOS  MIL OCHOCIENTOS  PESOS ($4.672.800) M/CTE. c. Un último pago a la finalización del contrato por valor de DOS MILLONES VEINTICUATRO MIL OCHOCIENTOS OCHENTA PESOS ($2.024.880) M/CTE. </t>
  </si>
  <si>
    <t>HECTOR JULIO MELO OCAMPO</t>
  </si>
  <si>
    <t>CPS-064-2020</t>
  </si>
  <si>
    <t>JHON EDINSON HALLEY MOSQUERA MIRANDA</t>
  </si>
  <si>
    <t>Prestar servicios profesionales en la Oficina de Tecnologías de la Información y las Comunicaciones de Función Pública, para apoyar el  desarrollo, implementación , soporte y mantenimiento de soluciones web que fortalezcan la Gestión y las Políticas lideradas por Función Pública a Nivel Nacional y territorial.</t>
  </si>
  <si>
    <t>Función Pública cancelará el valor total del contrato en doce (12) pagos así: a. Un primer pago, por valor de DOS MILLONES CINCUENTA Y SEIS MIL TREINTA Y DOS PESOS ($2.056.032) M/CTE con corte al 31 de enero de 2020. b. Diez (1O) pagos mensuales, con corte al día 30 de cada mes, por valor de SEIS MILLONES OCHOCIENTOS CINCUENTA Y TRES MIL CUATROCIENTOS CUARENTA  PESOS ($ 6'853.440) M/CTE. c. Un último pago  a  la  finalización  del  contrato  por  valor  de  UN  MILLON Tl ESCIENTOS SETENTA MIL SEISCIENTOS OCHENTA Y OCHO PESOS ($1.370.688) M/CTE.</t>
  </si>
  <si>
    <t>Hasta el día seis (6) de diciembre de 2020 , contados a partir del perfeccionamiento del mismo y expedición del registro presupuestal.</t>
  </si>
  <si>
    <t>CPS-012-2020</t>
  </si>
  <si>
    <t>JOHANNA JIMENEZ CORREA</t>
  </si>
  <si>
    <t xml:space="preserve">Prestar servicios profesionales en la Oficina Asesora de Planeación de Función Pública para apoyar con el monitoreo al cumplimiento de las iniciativas estratégicas planteadas para la vigencia 2020 por el departamento y el sector, así como la elaboración de informes de la ejecución de las políticas públicas institucionales y apoyo en la articulación con los compromisos institucionales, sectoriales y los recursos de inversión de la Entidad. </t>
  </si>
  <si>
    <t>Función Pública cancelará el valor total del contrato en doce (12) pagos, así : a) Un primer pago por valor  de CUATRO  MILLONES SEISCIENTOS  VEINTE  MIL/ PESOS ($4'620 .000) M/CTE corte al 31 de enero de 2020. b) Diez (10) pagos mensuales con corte al día 30 de cada mes por valor de SEIS MILLONES SEICIENTOS MIL PESOS ($6'600.000) M/CTE. c) Un último pago pago a la finalización del contrato por valor de CINCO MILLONES SESENTA MIL PESOS ($5'060.000) M/CTE.</t>
  </si>
  <si>
    <t xml:space="preserve">CARLOS ANDRÉS GUZMÁN RODRÍGUEZ  </t>
  </si>
  <si>
    <t>CPS-017-2020</t>
  </si>
  <si>
    <t>ALEXANDER HERNANDEZ ZORRO</t>
  </si>
  <si>
    <t>Prestar los servicios profesionales  a la Oficina Asesora de Planeación para el mantenimiento y mejora de los procesos institucionales , articulados a los requerimientos de las políticas de MIPG V2 y a los lineamientos del nuevo PND 2018-2022 .</t>
  </si>
  <si>
    <t>Función Pública cancelará el valor total del contrato en doce (12) pagos, así: a. Un primer pago, por valor de TRES MILLONES CIENTO SETENTA Y SIETE MIL QUINIENTOS CUATRO PESOS ($3'177.504) M/CTE, con corte al 31 de enero de 2020. b. Diez (1O) pagos mensuales, con corte al día 30 de cada mes, por valor de
CINCO MILLONES SEISCIENTOS SIETE MIL TRESCIENTOS  SESENTA PESOS ($5'607.360) M/CTE. c. Un último pago a la finalización del contrato por valor de DOS MILLONES CUATROCIENTOS VEINTINUEVE MIL OCHOCIENTOS CINCUENTA Y SEIS PESOS (2'429 .856) M/CTE.</t>
  </si>
  <si>
    <t>OLGA LUCIA ARANGO BARBARÁN</t>
  </si>
  <si>
    <t>CPS-020-2020</t>
  </si>
  <si>
    <t>CARLOS ANDRES SALINAS ANDRADE</t>
  </si>
  <si>
    <t>Prestar los servicios profesionales a la Oficina Asesora de Planeación para apoyar en la implementación de las políticas de participación, transparencia , servicio al ciudadano y trámites , así como la estrateg ia de forta lecimiento de la gestión institucional , contemplando  los requerimientos legales aplicables a la entidad.</t>
  </si>
  <si>
    <t>Función Pública cancelará el valor total del contrato en doce (12) pagos, así: a. Un primer pago, por valor de UN MILLON NOVECIENTOS TREINTA Y OCHO MIL TRESCIENTOS CUARE NTA Y SIETE PESOS ($1'938.347) M/CTE, con corte al 31 de enero de 2020. b. Diez (1O) pagos mensuales, con corte al día 30 de cada mes, por valor de CUATRO MILLONES CIENTO CINCUENTA Y TRES MIL SEISCIENTOS PESOS ($4'153.600) M/CTE. c. Un último pago a la finalización del contrato por valor de TRES MILLONES CIENTO OCHENTA Y CUATRO MIL CUATROCIENTOS VEINTISIETE PESOS ($3' 184.427) M/CTE.</t>
  </si>
  <si>
    <t>CPS-063-2020</t>
  </si>
  <si>
    <t>LUIS ERNESTO SUAREZ RIVERA</t>
  </si>
  <si>
    <t>Prestar los servicios profesionales en la Oficina Asesora de Planeación para apoyar el mejoramiento y actualización del esquema de seguimiento y control a la gestión institucional, así como apoyar la articulación y actualización documental del Sistema Integrado de Planeación y Gestión de acuerdo con requerimientos de MIPG-V2.</t>
  </si>
  <si>
    <t>Función Pública cancelará el valor total del contrato en doce (12) pagos, así: a) Un primer pago por valor de UN MILLÓN CUATROCIENTOS CINCUENTA Y TRES MIL SETECIENTOS SESENTA PESOS ($1'453 .760) M/CTE. b) Diez (10) pagos mensuales por valor de CUATRO MILLONES TRESCIENTOS SESENTA Y UN MIL DOSCIENTOS OCHENTA PESOS ($4.361.280) M/CTE.  c) Un último pago por valor de TRES MILLONES TRESC IENTOS CUARENTA Y TRES MIL SEISCIENTOS CUARENTA Y OCHO PESOS ($ 3 '343.648) M/CTE.</t>
  </si>
  <si>
    <t>Hasta el 23 de diciembre de 2020 contado a partir del perfeccionamiento del mismo y expedición del registro presupuestal.</t>
  </si>
  <si>
    <t>CPS-098-2020</t>
  </si>
  <si>
    <t>MIGUEL SEBASTIAN RINCÓN ORTEGA</t>
  </si>
  <si>
    <t xml:space="preserve">Prestar los servicios profesionales en la Oficina Asesora de Planeación de Función Pública, para apoyar la actualización de información en el Sistema de Información Estratégica – SIE, en las etapas de esquema, elaboración, actualización y publicación de reportes automatizados, así como el mantenimiento y actualización del aplicativo.
</t>
  </si>
  <si>
    <t>Función Pública cancelará elvalor total del contrato en doce (12) pagos, así: a. Un primer pago por valor de TRESCIENTOS SESENTA Y TRES MIL CUATROCIENTOS CUARENTA PESOS ($363.440) M/CTE, con corte al 31 de enero de 2020. b. Diez (1O) pagos mensuales, con corte al día 30 de cada mes por valor de TRES MILLONES SEISCIENTOS TREINTA Y CUATRO MIL CUATROCIENTOS PESOS ($3.634.400) c. Un último pago a la finalización del contrato por valor de DOS MILLONES SETECIENTOS OCHENTA Y SEIS MIL TRESCIENTOS SETENTA Y TRES PESOS ($2.786.373) M/CTE.</t>
  </si>
  <si>
    <t>Hasta el veintitrés (23) de diciembre de 2020 , contado a partir del perfeccionamiento del mismo y registro presupuestal.</t>
  </si>
  <si>
    <t>CPS-083-2020</t>
  </si>
  <si>
    <t>LUISA FERNANDA ESTEBAN RUIZ</t>
  </si>
  <si>
    <t>Prestar los servicios profesionales en la Oficina Asesora de Planeación de Función Pública, para apoyar la implementación de la iniciativa de Gobierno Abierto-Datos Abiertos , de acuerdo a los lineamientos emitidos por Mintic y el fortalecimiento del Sistema de Información Estratégica-SIE, así como el análisis de las políticas públicas de la entidad.</t>
  </si>
  <si>
    <t>Función Pública cancelará el valor total del contrato en once (12) pagos, así: a) Un primer pago por valor de UN MILLÓN DIECISIETE MIL SEISCIENTOS TREINTA Y DOS PESOS ($1.017.632)  M/ CTE. con corte al 31 de enero de 2020. b) Diez (1O) pagos mensuales , con corte al día 30 de cada mes, por un valor de CUATRO MILLONES TRESCIENTOS SESENTA Y UN MIL DOSCIENTOS OCHENTA PESOS ($4'361.280) M/CTE . c) Un último pago a la finalización del contrato por valor de TRES MILLONES TRESCIENTOS CUARENTA Y TRES MIL SEISCIENTOS CUARENTA Y OCHO PESOS ($3.343.648) M/CTE.</t>
  </si>
  <si>
    <t>CPS-079-2020</t>
  </si>
  <si>
    <t>MARITZA IBARRA DUARTE</t>
  </si>
  <si>
    <t>Prestar los servicios profesionales en la Oficina Asesora de Planeación con el fin de apoyar el fortalecimiento y producción de información estadística que facilite la consolidación de resultados para el fortalecimiento de la gestión de las entidades públicas del orden nacional y territorial , así como el cumplimiento de las obligaciones de la Entidad en el marco del Sistema Estadístico Nacional - SEN.</t>
  </si>
  <si>
    <t>Función Pública cancelará el valor total del contrato en doce (12) pagos, así : a. Un primer  pago por valor de  UN MILLÓN SEISCIENTOS SEIS MIL CINCUENTA Y OCHO PESOS ($1'606.058) M/CTE, con corte al 31 de enero de 2020 . b. Diez (10) pagos mensuales, con corte al día 30 de cada mes por valor de SEIS MILLONES VEINTIDÓS MIL SETECIENTOS VEINTE PESOS ($6'022.720)  M/CTE. c. Un último pago a la finalización del contrato por valor de CUATRO MILLONES SEISCIENTOS DIECISIETE MIL CUATROCIENTOS DIECIOCHO PESOS ($4'617.418) M/CTE.</t>
  </si>
  <si>
    <t>Hasta el veintitrés (23) de diciembre de 2020, contados a partir del perfeccionamiento del mismo y expedic ión del registro presupuestal.</t>
  </si>
  <si>
    <t>CPS-096-2020</t>
  </si>
  <si>
    <t>WENDY PAOLA GUERRERO RODRIGUEZ</t>
  </si>
  <si>
    <t>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t>
  </si>
  <si>
    <t>Función Pública cancelará el valor total del contrato en doce (12) pagos, así: a. Un primer pago, por valor de DOSCIENTOS SETENTA Y SEIS MIL NOVECIENTOS SIETE PESOS ($276.907) M/CTE con corte al 31 de enero de 2020. b. Diez (1O) pagos mensuales, con corte al día 30 de cada mes, por valor de DOS MILLONES SETENTA Y SEIS MIL OCHOCIENTOS PESOS ($2.076.800)  M/CTE. c. Un último pago a la finalización del contrato por valor de UN MILLON QUINIENTOS NOVENTA Y DOS MIL DOSCIENTOS TRECE PESOS ($1'592.213) M/CTE.</t>
  </si>
  <si>
    <t>JUDY MAGALI RODRIGUEZ SANTANA</t>
  </si>
  <si>
    <t>GRUPO DE GESTIÓN DOCUMENTAL</t>
  </si>
  <si>
    <t>CPS-088-2020</t>
  </si>
  <si>
    <t>JUAN CARLOS ALARCON SUESCUN</t>
  </si>
  <si>
    <t>Prestar los servicios profesionales a la Oficina Asesora de Planeación para apoyar la  implementación  y  seguimiento  del plan de  transformación  digital y  la mejora continua del sistema de gestión con énfasis en seguridad de la información en la Entidad, de acuerdo con los requisitos normativos en la materia y el Modelo Integrado de Planeación y Gestión - MIPG.</t>
  </si>
  <si>
    <t>Función Pública cancelará el valor total del contrato en doce (12) pagos, así: a. Un primer pago, por valor de DOS MILLONES DOSCIENTOS VEINTINUEVE MIL NOVENTA Y NUEVE PESOS ($2'229.099) M/CTE, con corte al 31 de enero de 2020. b. Diez (1O) pagos mensuales, con corte al día 30 de cada mes, por valor de NUEVE MILLONES QUINIENTOS CINCUENTA Y  TRES  MIL DOSCIENTOS OCHENTA PESOS ($ 9'553.280) M/CTE. c) Un último pago a la finalización del contrato por valor de SIETE MILLONES TRESCIENTOS VEINTICUATRO MIL CIENTO OCHENTA Y UN PESOS ($7'324.181)  M/CTE.</t>
  </si>
  <si>
    <t>CPS-060-2020</t>
  </si>
  <si>
    <t>JORGE IVAN GIRALDO DIAZ</t>
  </si>
  <si>
    <t>Prestar servicios profesionales en la Oficina Asesora de Comunicaciones de Función Pública, para apoyar la implementación y desarrollo de la estrategia de redes sociales institucionales y administración de los contenidos digitales para la difusión de la gestión de la Entidad.</t>
  </si>
  <si>
    <t>Función Pública cancelará el valor total del contrato en doce (12) pagos, asi: a) Un primer pago por valor de UN MILLON CUATROCIENTOS SESENTA Y CUATRO MIL CIENTO CUARENTA Y CUATRO PESOS ($1'464.144) M/CTE con corte a treinta (30) de enero de 2020. b) Diez (10) mensualidades vencidas, cada una por valor de CUATRO MILLONES OCHOCIENTOS   OCHENTA   MIL   CUATROCIENTOS    OCHENTA    PESOS ($4 '880.480) M/CTE. c) Un último pago a la finalización del contrato por valor de TRES MILLONES CUATROCIENTOS DIECISEIS MIL TRESCIENTOS TREINTA Y SEIS PESOS ($3'416.336 ) M/CTE.</t>
  </si>
  <si>
    <t>Hasta el veintiuno (21) de diciembre de 2020, contado a partir del perfeccionamiento del mismo y registro presupuestal.</t>
  </si>
  <si>
    <t>DIANA MARÍA BOHÓRQUEZ LOSADA</t>
  </si>
  <si>
    <t>CPS-081-2020</t>
  </si>
  <si>
    <t xml:space="preserve">NOHORA SUSANA BONILLA GUZMÁN </t>
  </si>
  <si>
    <t>Prestar servicios profesionales en la Oficina Asesora de Comunicaciones de Función Pública para apoyar la diagramación de los documentos técnicos y publicaciones de la Entidad.</t>
  </si>
  <si>
    <t>Función Pública cancelará el valor total del contrato .en doce (12) pagos, así: a) Un primer pago por valor de UN MILLÓN CIENTO OCHENTA Y SIETE MIL DOSCIENTOS TREINTA Y SIETE PESOS ($1'187.237) M/CTE con corte a treinta y uno (31) de enero de 2020. b) Diez (1O) mensualidades vencidas , cada una por valor de CINCO MILLONES OCHENTA Y OCHO MIL CIENTO SESENTA PESOS ($5'088.160) M/CTE. c) Un último pago a la finalización del contrato por valor de TRES MILLONES NOVEC IENTOS MIL NOVEC IENTOS VEINTITRES PESOS ($3'900.923) M/CTE.</t>
  </si>
  <si>
    <t>CPS-013-2020</t>
  </si>
  <si>
    <t>DAVID LEONARDO ROMERO LEON</t>
  </si>
  <si>
    <t>Prestar servicios profesionales en la Oficina Asesora de Comunicaciones de Función Pública para apoyar la generación de contenidos informativos , para la socialización y publicación de los avances de la gestión de la entidad a través de los canales de comunicación dispuestos para tal fin.</t>
  </si>
  <si>
    <t>Función Pública cancelará el valor total del contrato en once (12) pagos así:  A) Un primer pago, por valor de TRES MILLONES SEISCIENTOS TRECE MIL SEISCIENTOS TREINTA Y UN PESOS ($3.613.631) M/CTE con corte al 31 de enero de 2020. B) Diez (10) pagos mensuales, con corte al día 30 de cada mes, por valor de SEIS MILLONES VEINTIDOS MIL SETENCIENTOS VEINTE PESOS ($ 6.022.720)   M/CTE. C) Un  último  pago  a  la  finalización  del  contrato  por MILLONES SEISCIENTOS DIESCISIETE MIL DIECINUEVE PESOS ($ 4.617.419) M/CTE.</t>
  </si>
  <si>
    <t>CPS-065-2020</t>
  </si>
  <si>
    <t>WILLIAM JAVIER PINTO SOLER</t>
  </si>
  <si>
    <t>Prestar servicios  profesionales en la Oficina Asesora de Comunicaciones de Función Pública para acompañar el mantenimiento y programación de contenidos del portal web institucional y apoyar la grabación, edición y finalización de  las piezas audiovisuales y videos que requiera la Entidad.</t>
  </si>
  <si>
    <t>CPS-046-2020</t>
  </si>
  <si>
    <t xml:space="preserve">BRANDON NUMBIER MARULANDA BERNAL </t>
  </si>
  <si>
    <t>Prestar servicios de apoyo a la gestión en la Oficina Asesora de Comunicaciones de Función Pública para generar registros fotográficos que ilustren los contenidos informativos, documentos técnicos y productos audiovisuales, que permitan la difusión de la gestión institucional.</t>
  </si>
  <si>
    <t>Función Pública cancelará el valor total del contrato en doce (12) pagos, así:  a) Un primer pago por valor de UN MILLÓN CIEN MIL PESOS ($1’100.000) M/CTE con corte a treinta y uno (31) de enero de 2020. b) Diez (10) mensualidades vencidas, cada una por valor de TRES MILLONES DE PESOS ($ 3.000.000) M/CTE. c) Un último pago a la finalización del contrato por valor de CUATROCIENTOS MIL PESOS ($400.000) M/CTE.</t>
  </si>
  <si>
    <t>Será de diez (10) meses y quince (15) días calendario, contados a partir del perfeccionamiento del mismo y registro presupuestal.</t>
  </si>
  <si>
    <t>CPS-086-2020</t>
  </si>
  <si>
    <t>JAVIER LEÓN RICARDO SANCHEZ LIZARAZO</t>
  </si>
  <si>
    <t>Prestar servicios profesionales en la Oficina Asesora de Comunicaciones de Función Pública para apoyar la gestión de los cursos virtuales ya implementados , el diseño web de contenidos y micrositios y el desarrollo de las funcional idades de EVA que la Entidad requiera.</t>
  </si>
  <si>
    <t>Función Pública cancelará el valor total del contrato en doce (12) pagos, así :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 .360) M/CTE. c) Un último pago a la finalización del contrato por va lor de  UN MILLON CUATROCIENTOS NOVENTA Y CINCO MIL DOSCIENTOS NOVENTA Y SEIS PESOS ($1'495.296)  M/CTE.</t>
  </si>
  <si>
    <t>Hasta el ocho (8) de diciembre de 2020, contado a partir del perfeccionamiento del mismo y registro presupuestal.</t>
  </si>
  <si>
    <t>CPS-085-2020</t>
  </si>
  <si>
    <t>MONICA SILVA ELIAS</t>
  </si>
  <si>
    <t>Prestar servicios profesionales en la Oficina Asesora de Comunicaciones de Función Pública para apoyar el diseño gráfico requerido en el Espacio Virtual de Asesoría - EVA para sus contenidos , cursos virtuales, micrositios y portales de la Entidad.</t>
  </si>
  <si>
    <t>Función Pública cancelará el valor total del contrato en doce (12) pagos, así: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($5.607.360) M/CTE. c) Un último pago a la finalización del contrato  por valor de UN MILLON CUATROCIENTOS NOVENTA Y CINCO MIL DOSCIENTOS NOVENTA Y SEIS PESOS ($1'495.296)  M/CTE.</t>
  </si>
  <si>
    <t>CPS-082-2020</t>
  </si>
  <si>
    <t>LEIDY CAROLINA MOGOLLON DELGADO</t>
  </si>
  <si>
    <t>Prestar servicios profesionales en la Oficina Asesora de Comunicaciones de Función Pública para apoyar la revisión editorial y de estilo de los documentos técnicos producidos por Función Pública y revisión de textos de los contenidos informat ivos .</t>
  </si>
  <si>
    <t>Función Pública cancelará el valor total del contrato en doce (12) pagos, así : a) Un primer pago por valor de UN MILLON TRESCIENTOS OCHO MIL TRESCIENTOS OCHENTA Y CUATRO PESOS ($1'308.384) M/CTE con corte a treinta y uno (31) de enero de 2020. b) Diez (10) mensualidades vencidas , cada una por valor de CINCO MILLONES SEISCIENTOS SIETE MIL TRESCIENTOS SESENTA PESOS ($5'607.360) M/CTE. c) Un último pago a la finalización del contrato por valor de CUATRO MILLONES DOSCIENTOS NOVENTA Y OCHO MIL NOVECIENTOS SETENTA Y SEIS PESOS ($4'298.976) M/CTE.</t>
  </si>
  <si>
    <t>CPS-080-2020</t>
  </si>
  <si>
    <t>JUAN MAURICIO CORNEJO RODRIGUEZ</t>
  </si>
  <si>
    <t>Prestar los servicios profesionales en la Oficina de control interno de Función Pública para apoyar la ejecución del plan de auditorías internas y seguimientos con énfasis en las actividades de verificación del cumplimiento de la normatividad vigente en materia de Tecnolog ías de la Información y Comunicaciones.</t>
  </si>
  <si>
    <t>Función Pública cancelará el valor total del contrato en doce (12) pagos, así: a) Un primer pago por valor de UN MILLON CUATROCIENTOS NOVENTA Y CINCO MIL DOSCIENTOS NOVENTA Y SEIS PESOS ($1'495.296) M/CTE con corte a treinta y uno (31) de enero de 2020. b) Diez (10) mensualidades vencidas , cada una por valor de CINCO MILLONES SEISCIENTOS SIETE MIL TRESCIENCIENTOS SESENTA PESOS ($5.607.360) M/CTE. c) Un último pago a la finalización del contrato por valor de UN MILLON TRESCIENTOS OCHO MIL TRESCIENTOS OCHENTA Y CUATRO PESOS ($1'308.384) M/CTE.</t>
  </si>
  <si>
    <t>LUZ STELLA PATIÑO JURADO</t>
  </si>
  <si>
    <t>CPS-004-2020</t>
  </si>
  <si>
    <t>JUAN GUILLERMO ZUTA BARAHONA</t>
  </si>
  <si>
    <t>Prestar servicios de apoyo a la gestión desde el punto de vista operacional en el Grupo de Gestión Contractual de Función Pública para la actualización de los expedientes y sistemas de información, así como el seguimiento a la información de las plataformas dentro de los procesos de selección objetiva que se adelanten para la adquisición de bienes y servicios por la Entidad</t>
  </si>
  <si>
    <t>Función Pública cancelará el valor total del contrato en doce (12) pagos, así: a. Un primer pago, por valor de UN MILLÓN SEISCIENTOS SESENTA Y UN MIL CUATROCIENTOS CUARENTA PESOS ($1.661.440) M/CTE con corte al 31 de enero de 2020. b. Diez (10) pagos mensuales, con corte al día 30 de cada mes, por valor de DOS MILLONES SETENTA Y SEIS MIL OCHOCIENTOS PESOS ($2.076.800)  M/CTE. c. Un último pago a la finalización del contrato por valor de UN MILLON CUATROCIENTOS CINCUENTA Y TRES MIL SETECIENTOS SESENTA PESOS ($1.453 .760) M/CTE.</t>
  </si>
  <si>
    <t>LUZ DARY CUEVAS MUÑOZ</t>
  </si>
  <si>
    <t>GRUPO DE GESTIÓN CONTRACTUAL</t>
  </si>
  <si>
    <t>CPS-087-2020</t>
  </si>
  <si>
    <t>RUBEN FELIPE VERGARA GUTIERREZ</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</si>
  <si>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</si>
  <si>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Función Pública cancelará el valor total del contrato en doce (12) pagos, así: a. Un primer pago, por valor de NOVECIENTOS SESENTA Y NUEVE MIL CIENTO SETENTA Y TRES  PESOS ($969. 173) M/CTE con corte al 31 de enero de 2020. b. Diez (10) pagos mensuales, con corte al día 30 de cada mes, por valor de CUATRO MILLONES CIENTO CINCUENTA Y TRES MIL SEISCIENTOS PESOS ($4.153.600) M/CTE. c. Un último pago a la finalización del contrato por valor de TRES MILLONES CIENTO OCHENTA Y CUATRO MIL CUATROCIENTOS VEINTISIETE PESOS ($3.184.427) M/CTE.</t>
  </si>
  <si>
    <t>JAIME HUMBERTO JIMÉNEZ VERGEL</t>
  </si>
  <si>
    <t>CPS-089-2020</t>
  </si>
  <si>
    <t>YENNY STELLA CHACON SANTAMARIA</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</si>
  <si>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</si>
  <si>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CPS-090-2020</t>
  </si>
  <si>
    <t>LAURA MELISSA GONZÁLEZ FORERO</t>
  </si>
  <si>
    <t>Prestar servicios profesionales en el Grupo de Servicio al Ciudadano Institucional de Función Pública para apoyar en la orientación o respuesta de peticiones en las cuales la Entidad se haya pronunciado o se tenga una posición frente el particular que debe ser atendida desde el primer nivel de servicio. Igualmente se requiere atender las quejas, reclamos y sugerencias que se registren en la Entidad, a través de los diferentes canales de atención.</t>
  </si>
  <si>
    <t>Función Pública cancelará el valor total del contrato en doce (12) pagos, así: a. Un primer pago, por valor de UN MILLÓN TRECIENTOS OCHO MIL TRESCIENTOS OCHENTA Y  CUATRO  ($1.308.384)  M/CTE  con corte  al 31 de enero de 2020 . b. Diez (1O) pagos mensuales , con corte al día 30 de cada mes, por valor de CINCO MILLONES SEISCIENTOS SIETE MIL TRECIENTOS SESENTA / PESOS ($5.607.360) M/CTE.  c. Un último  pago a  la fina lización  del contrato  por valor de CUATRO / MILLONES DOSCIENTOS NOVENTA Y OCHO MIL  NOVECIENTOS SETENTA Y SEIS PESOS ($4.298.976) M/CTE.</t>
  </si>
  <si>
    <t>CPS-095-2020</t>
  </si>
  <si>
    <t>CRISTIAN YESID TORRES GUERRERO</t>
  </si>
  <si>
    <t>Prestar servicios profesionales en el Grupo de Servicio al Ciudadano institucional de Función Pública, para apoyar la consolidación de datos requeridos para la elaboración, consolidación de los informes de las diferentes bases de datos, así como apoyar el seguimiento y reporte de las actividades que sean establecidas para dar cumplimiento al objetivo institucional del grupo.</t>
  </si>
  <si>
    <t>CPS-093-2020</t>
  </si>
  <si>
    <t>JORGE MARIO SIMANCAS CARDENAS</t>
  </si>
  <si>
    <t>CPS-094-2020</t>
  </si>
  <si>
    <t>WILLIAM ALEXANDER JUNIELES</t>
  </si>
  <si>
    <t>Función Pública cancelará el valor total del contrato en doce (12) pagos, así: a. Un primer pago, por valor de UN MILLÓN TRECIENTOS OCHO MIL TRESCIENTOS OCHENTA Y CUATRO ($1.308.384) M/CTE con corte al 31 de enero de 2020. b. Diez (1O) pagos mensuales, con corte al día 30 de cada mes, por va lor de CINCO MILLONES SEISCIENTOS SIETE MIL TRECIENTOS SESENTA PESOS ($5.607.360) M/CTE. c. Un último pago a la finalización del contrato por valor de CUATRO MILLONES DOSCIENTOS NOVENTA Y OCHO MIL NOVECIENTOS SETENTA Y SEIS PESOS ($4.298.976) M/CTE.</t>
  </si>
  <si>
    <t>CPS-056-2020</t>
  </si>
  <si>
    <t>CELIA AURORA CASTILLO CABARCAS</t>
  </si>
  <si>
    <t>Prestar servicios profesionales en el Grupo de Gestión Humana de Función Pública con el fin de apoyar los procesos propios del grupo en torno al Sistema de Información de Talento Humano.</t>
  </si>
  <si>
    <t>Función Pública cancelará el valor total del contrato en doce (12) pagos, así:  a. Un primer pago, por valor de UN MILLÓN TRES MIL SETECIENTOS OCHENTA Y SIETE PESOS ($1.003.787) M/CTE con corte al 31 de enero de 2020.  b. Diez (10) mensualidades vencidas cada una por valor de TRES MILLONES ONCE MIL TRESCIENTOS SESENTA PESOS ($3.011.360) M/CTE. c. Un último pago a la finalización del contrato por valor de QUINIENTOS UN MIL OCHOCIENTOS NOVENTA Y TRES PESOS ($501.893) M/CTE.</t>
  </si>
  <si>
    <t>Hasta el cinco (5) de diciembre de 2020, contados a partir del perfeccionamiento del mismo y expedición del registro presupuestal.</t>
  </si>
  <si>
    <t>CPS-001-2020</t>
  </si>
  <si>
    <t>LINA PATRICIA DIMATE BENJUMEA</t>
  </si>
  <si>
    <t>Prestar servicios profesionales en el Grupo de Gestión Contractual de Función Pública para apoyar el trámite de los procesos de selección objetiva necesarios para la adquisición de bienes, obras y servicios requeridos por la entidad.</t>
  </si>
  <si>
    <t xml:space="preserve">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M/CTE.c) Un último pago por valor de TRES MILLONES NOVECIENTOS VEINTICUATRO MIL NOVECIENTOS PESOS ($3'924.900) M/CTE.
</t>
  </si>
  <si>
    <t>CPS-002-2020</t>
  </si>
  <si>
    <t>DIANA PATRICIA BERMÚDEZ CETINA</t>
  </si>
  <si>
    <t>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 c) Un último pago por valor de TRES MILLONES NOVECIENTOS VEINTICUATRO MIL NOVECIENTOS PESOS ($3'924.900) M/CTE.</t>
  </si>
  <si>
    <t>CPS-052-2020</t>
  </si>
  <si>
    <t>HENRY DALADIER POLO QUIROGA</t>
  </si>
  <si>
    <t>Prestar servicios profesionales especializados a la Dirección General para apoyar lo relacionado con el análisis de datos estadísticos y demás información cualitativa y cuantitativa , en el marco del desarrollo y puesta en marcha de la estrategia institucional de analítica de datos, que aporte al fortalecimiento y modernización de la gestión pública.</t>
  </si>
  <si>
    <t>Función Pública cancelará el valor total del contrato en once (11) pagos, así: a) Un primer pago por va lor de DOS MILLONES TRESCIENTOS TREINTA Y TRES MIL TRESCIENTOS TREINTA Y TRES PESOS ($2.333.333) M/CTE, incluido IVA con corte a treinta y uno (31) de enero de 2020 . b) Nueve (09) pagos mensuales, con corte al día treinta  (30) de cada mes, por valor de DIEZ MILLONES DE PESOS ($10.000.000) M/CTE incluido IVA. C) Un último pago a la finalización del contrato, por valor de SIETE MILLONES TRESCIENTOS TREINTA Y TRES MIL TRESCIENTOS TREINTA Y TRES PESOS ($7.333.333) M/CTE incluido IVA.</t>
  </si>
  <si>
    <t>Hasta el veintidós (22) de noviembre de 2020, contado a partir del perfeccionamiento del mismo y expedición del registro presupuestal.</t>
  </si>
  <si>
    <t>CPS-103-2020</t>
  </si>
  <si>
    <t>ANA ESPERANZA CASTRO JAIMES</t>
  </si>
  <si>
    <t>Prestar servicios profesionales en la Subdirección de Función Pública para apoyar la gestión y el seguimiento de la estrategia de revisión de los manuales de funciones de las entidades públicas y en la revisión y elaboración de conceptos, proyectos normativos, y demás documentos que sean requeridos para instrumentalizar las políticas del Departamento y  el cumplimiento de los compromisos adquiridos en el Acuerdo Nacional Estatal.</t>
  </si>
  <si>
    <t>Función Pública cancelará el valor total del contrato en once (11) pagos, así: a) Un primer pago por valor de NUEVE MILLONES DOSCIENTOS VEINTISIETE MIL NOVECIENTOS QUINCE PESOS ($9.227.915) M/CTE., con corte al último / dla calendario del mes de febrero de 2020. b) Nueve (9) mensualidades vencidas, cada una por valor de OCHO MILLONES NOVECIENTOS TREINTA MIL DOSCIENTOS CUARENTA PESOS ($8.930.240) / M/CTE. c) Un último pago a la finalización del contrato por valor de CUATRO MILLÓNES CIENTO SESENTA Y SIETE MIL CUATROCIENTOS CUARENTA Y CINCO / PESOS ($4.167.445) M/CTE.</t>
  </si>
  <si>
    <t>Hasta el catorce (14) de diciembre de 2020, contado a partir del perfeccionamiento del mismo y expedición del registro presupuestal.</t>
  </si>
  <si>
    <t>CPS-003-2020</t>
  </si>
  <si>
    <t>ANDRES JAVIER SEJIN SOTO</t>
  </si>
  <si>
    <t>Prestar los servicios profesionales en el Grupo de Gestión Contractual de Función Pública para apoyar jurídicamente los aspectos relacionados con los procesos de selección objetiva para la adquisición de bienes, obras y servicios de TI, en las etapas precontractual, contractual y post-contractual  que hacen parte de la planeación estratégica</t>
  </si>
  <si>
    <t>Función Pública cancelará el valor total de cada contrato en doce (12) pagos, así: a) Un primer pago por valor de CUATRO MILLONES DOSCIENTOS NOVENTA Y OCHO MIL NOVECIENTOS SETENTA Y SEIS PESOS ($4.298.976) M/CTE, con corte al 31 de enero de 2020. b) Diez (10) Pagos mensuales con corte al día 30 de cada mes, por valor de CINCO MILLONES SEISCIENTOS SIETE MIL TRESCIENTOS SESENTA PESOS ($5'607.360) M/CTE. c) Un último pago a la finalización del contrato, por valor de CUATRO MILLONES/ CIENTO DOCE MIL SESENTA Y CUATRO PESOS ($4.112.064) M/CTE.</t>
  </si>
  <si>
    <t>Prestar los servicios de vigilancia, seguimiento y control diario de los procesos  judiciales  LINEA PAA No 69</t>
  </si>
  <si>
    <t>OFICINA TECNOLOGIAS DE LA INFORMACIÓN Y LAS COMUNICACIONES/GRUPO GESTIÓN ADMINISTRATIVA</t>
  </si>
  <si>
    <t>DICIEMBRE</t>
  </si>
  <si>
    <t>Prestación de servicios profesionales  en la Oficina Asesora de Planeación LINEA PAA No 86</t>
  </si>
  <si>
    <t>0505024 - Servicio de educación informal de Multiplicadores en procesos de control social</t>
  </si>
  <si>
    <t>Febrero</t>
  </si>
  <si>
    <t>OFICINA DE TECNOLOGÍAS DE LA INFORMACIÓN Y LAS COMUNICACIONES</t>
  </si>
  <si>
    <t>CARLOS ANDRÉS GUZMÁN EXT. 850
cguzman@funcionpublica.gov.co</t>
  </si>
  <si>
    <t>A-02-02-01-003-006-02 OTROS PRODUCTOS DE CAUCHO</t>
  </si>
  <si>
    <t>10,5</t>
  </si>
  <si>
    <t>CPS-105-2020</t>
  </si>
  <si>
    <t>DIEGO FERNANDO DUQUE SALAZAR</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</si>
  <si>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relacionados con la política de fortalecimiento organizacional y simplificación de procesos.</t>
  </si>
  <si>
    <t>Función Pública cancelará el valor total de cada contrato en once (11) pagos, así: a) Un primer pago por valor de CINCO MILLONES DOSCIENTOS VEINTITRES MIL CUATROCIENTOS SETENTA Y SIETE PESOS ($5’621.205) M/CTE, con corte al último día calendario de febrero de 2020. b) Nueve (9) pagos mensuales, con corte al día 30 de cada mes, por valor de SEIS MILLONES VEINTIDOS MIL SETECIENTOS VEINTE PESOS ($6’022.720) M/CTE. c) Un último pago a la finalización del contrato, por valor de DOS MILLONES OCHOCIENTOS DIEZ MIL SEISCIENTOS DOS PESOS ($2.810.602) M/CTE.</t>
  </si>
  <si>
    <t>Será a partir del tres (3) de febrero y hasta el catorce (14) de diciembre de 2020, contado a partir del perfeccionamiento del mismo y previa expedición del registro presupuestal.</t>
  </si>
  <si>
    <t>CPS-106-2020</t>
  </si>
  <si>
    <t>NORIS MERCEDEZ MARTINEZ OSORIO</t>
  </si>
  <si>
    <t>Prestar servicios profesionales en la Dirección de Empleo Público de Función Pública, para proponer nuevos lineamientos e instrumentos en materia de bienestar, incentivos, seguridad y salud en el trabajo y cultura organizacional , que permitan fortalecer la Gestión Estratégica de Talento Humano y el acompañamiento que se brinda a las entidades públicas.</t>
  </si>
  <si>
    <t>Función Pública cancelará el valor total del contrato en once (11) pagos, así: a) Un primer pago, por valor de C INCO MILLONES DOSC IENTOS CINCUENTA Y CUATRO MIL TRESC IENTOS CUATRO PESOS ($5.254.304) M/CTE con corte al último día calendario del febrero de 2020 . b) Nueve (9) mensualidades vencidas , cada una por valor de SEIS MILLONES OCHOCIENTOS CINCUENTA Y TRES MIL CUATROCIENTOS CUARENTA PESOS (6.853.440) MCTE. c) Un último pago a la finalización del contrato por valor de CINCO MILLONES DOSCIENTOS CINCUENTA Y CUATRO MIL  TRESCIENTOS  CUATRO PESOS ($5'254.304) M/CTE.</t>
  </si>
  <si>
    <t>Será hasta el veintitrés (23) de diciembre de 2020 , contado a partir del perfeccionamiento del mismo y expedición del registro presupuestal.</t>
  </si>
  <si>
    <t>CPS-107-2020</t>
  </si>
  <si>
    <t>DIANA CAROLINA OSORIO BUITRAGO</t>
  </si>
  <si>
    <t>Función Pública cancelará el valor total del contrato en once (11) pagos, así: a. Un primer pago, por valor  SEIS  MILLONES  NOVECIENTOS SESENTA Y CINCO MIL  NOVECIENTOS TREINTA Y TRES PESOS ($6'965.933) M/CTE, con corte al último día calendario de febrero de 2020. b. Nueve (9) pagos mensuales, con corte al día 30 de cada mes, por valor de NUEVE MILLONES OCHENTA Y SEIS MIL PESOS ($9.086.000) M/CTE. c. Un último pago a la finalización del contrato por valor de SEIS MILLONES TRESCIENTOS SESENTA MIL DOSCIENTOS PESOS ($6'360.200) M/CTE.</t>
  </si>
  <si>
    <t>Será hasta el veintiuno (21) de diciembre de 2020, contados a partir del perfeccionamiento del mismo y expedición del registro presupuestal.</t>
  </si>
  <si>
    <t>CPS-108-2020</t>
  </si>
  <si>
    <t>JIMMY ALEJANDRO ESCOBAR CASTRO</t>
  </si>
  <si>
    <t>Prestar servicios profesionales en la Dirección de Empleo Público:"para apoyar la implementación de lineamientos técnicos , herramientas e instrumentos para la política de empleo público y la gestión estratégica del talento humano.</t>
  </si>
  <si>
    <t>Función Pública cancelará el valor total del contrato en once (11) pagos, así: a. Un primer pago, por valor de CINCO MILLONES DOSCIENTOS CINCUENTA Y CUATRO MIL TRESCIENTOS CUATRO PESOS ($5'254.304) M/CTE con corte al último día de febrero de 2020. b. Nueve (9) pagos mensuales, con corte al día 30 de cada mes, por valor de SEIS MILLONES OCHOCIENTOS CINCUENTA Y TRES MIL CUATROCIENTOS CUARENTA  PESOS ($6.853.440) M/CTE. c. Un último pago a la finalización del contrato por valor de CUATRO MILLONES SETECIENTOS NOVENTA Y SIETE MIL CUATROCIENTOS OCHO PESOS ($5'025.856) M/CTE.</t>
  </si>
  <si>
    <t>Será hasta el veintidós (22) de diciembre de 2020, contados a partir del perfeccionamiento del mismo y expedición del registro presupuestal.</t>
  </si>
  <si>
    <t>JOHN CÉSAR GUACHETA BENAVIDES</t>
  </si>
  <si>
    <t>CPS-110-2020</t>
  </si>
  <si>
    <t>VIRGINIA GUEVARA SIERRA</t>
  </si>
  <si>
    <t>Prestar los servicios profesionales en la Dirección de Participación, Transparencia y Servicio al Ciudadano de Función Pública para apoyar el proceso de acompañamiento a las entidades públicas que adoptan las políticas que mejoran la  relación  Estado-ciudadano  así como  la actualización  del  Plan Nacional de Formación para el Control Social y su implementación a través de talleres de formación de multiplicadores en control social con articulación interinstitucional.</t>
  </si>
  <si>
    <t>Función Pública cancelará el valor total del contrato en once ( 11) pagos, así: a) Un primer pago, por valor de SEIS MILLONES CIENTO SETENTA Y DOS MIL DOSCIENTOS CATORCE PESOS ($6'172.214) M/CTE con corte al último día calendario del mes de febrero de 2020.  b) Nueve (9) mensualidades vencidas, cada una por valor de OCHO MILLONES CINCUENTA MIL SETECIENTOS QUINCE PESOS ($8'050.715) M/CTE. c) Un último pago por valor de CINCO MILLONES NOVECIENTOS TRES MIL OCHOCIENTOS CINCUENTA Y SIETE PESOS ($5'903.857) M/CTE.</t>
  </si>
  <si>
    <t>Será hasta el veintidós (22) de diciembre de 2020 , contado a partir del perfeccionamiento del mismo y expedición del registro presupuestal.</t>
  </si>
  <si>
    <t>CPS-111-2020</t>
  </si>
  <si>
    <t>LILIA MARINA MONTES RODRIGUEZ</t>
  </si>
  <si>
    <t xml:space="preserve">Prestar los servicios profesionales en la Dirección de Participación, Transparencia y Servicio al ciudadano para apoyar en el esquema, implementac ión y seguimiento de la estrategia de comunicación de la Política Pública de Transparencia , Integridad y Legalidad, y demás iniciativas de que establezca el Gobierno Nacional para la lucha contra la corrupción. </t>
  </si>
  <si>
    <t>Función Pública cancelará el valor total del contrato en once (11) pagos, así: a) Un primer pago, por valor de CINCO MILLONES OCHOCIENTOS QUINCE MIL CUARENTA  PESOS ($5'815.040)  M/CTE con corte al último día¡ calendario de febrero de 2020. b) Nueve (9) pagos mensuales, cada una por valor de SIETE MILLONES DOSCIENTOS SESENTA Y OCHO MIL OCHOCIENTOS PESOS¡ ($7.268.800) M/CTE. c) Un (1) último pago por valor de CINCO MILLONES OCHENTA Y OCHO/ MIL CIENTO SESENTA PESOS ($ 5 '088.160) M/CTE.</t>
  </si>
  <si>
    <t>112-2020</t>
  </si>
  <si>
    <t>VIAJA POR EL MUNDO WEB NICKISIX 360 SAS</t>
  </si>
  <si>
    <t>Suministro de tiquetes aéreos nacionales e internacionales para llevar a cabo el desplazamiento de los servidores y contratistas del Departamento Administ rativo de la Función Pública (en cuyos contratos esté pactada esta obligación), de conformidad con las espec ificaciones técnicas del Acuerdo Marco de Precios de Colombia Compra Eficiente.</t>
  </si>
  <si>
    <t>Función Pública pagará el valor del Contrato, de conformidad con las condiciones estipuladas por Colombia Compra Eficiente, en el Acuerdo Marco de Precios resultante de la Licitación Pública CCENEG-008-1-2018 , para el suministro de tiquetes aéreos, previa presentac ión de la respectiva factura y expedición del certificado de recibido a satisfacción por parte del supervisor del contrato, sin que el monto total de los servicios de soporte pueda exceder la cuantía total del Contrato.</t>
  </si>
  <si>
    <t>Será hasta el veintisiete (27) de Diciembre de 2020 , de conformidad con lo estipulado por el Acuerdo Marco de Precios de Colombia Compra Eficiente.</t>
  </si>
  <si>
    <t>CPS-113-2020</t>
  </si>
  <si>
    <t>KAREN JHOANA PALACIOS BOTIA</t>
  </si>
  <si>
    <t>Prestar los Servicios Profesionales en la Dirección de Participación, Transparencia y Servicio al Ciudadano de la Función Pública, para brindar asistencia técnica en la identificación de mejoras en los procesos y procedimientos de las entidades priorizadas y en la elaboración de instrumentos técnicos que sirvan de apoyo en la mejora de los trámites en el Estado, en el marco de la implementación del Decreto Ley 2106 de 2019.</t>
  </si>
  <si>
    <t>Función Pública cancelará el valor total del contrato en once (11) pagos, así: a) Un primer pago, por valor de CINCO MILLONES OCHOCIENTOS CINCUENTA Y UN MIL TRESCIENTOS OCHENTA Y CUATRO PESOS ($5'851.384) M/CTE con corte al último día calendario de febrero de 2020. b) Nueve (09) mensualidades vencidas , cada una por valor de SIETE MILLONES SEISCIENTOS TREINTA Y DOS MIL DOSCIENTOS CUARENTA PESOS ($7.632.240) M/CTE c) Un pago al final del contrato por CINCO MILLONES QUINIENTOS NOVENTA Y/ SEIS MIL NOVECIENTOS SETENTA Y SEIS PESOS ($5'596.976) M/CTE</t>
  </si>
  <si>
    <t xml:space="preserve">0505042 - SERVICIOS DE ASISTENCIA TÉCNICA PARA EL DISEÑO INSTITUCIONAL DE LAS ENTIDADES </t>
  </si>
  <si>
    <t>82111901
83121701
83121702
83121703</t>
  </si>
  <si>
    <t>81111820
81112200
81112300
45111500</t>
  </si>
  <si>
    <t>Prestación de servicios profesionales LINEA PAA No 211</t>
  </si>
  <si>
    <t>Prestación de servicios de apoyo a la gestión LINEA PAA No 213</t>
  </si>
  <si>
    <t>Prestación de servicios profesionales LINEA PAA No 214</t>
  </si>
  <si>
    <t>Prestación de servicios profesionalesLINEA PAA No 215</t>
  </si>
  <si>
    <t>Prestación de servicios profesionalesLINEA PAA No 216</t>
  </si>
  <si>
    <t>CPS-126-2020</t>
  </si>
  <si>
    <t>NATALIA MARLEN CARRION BONIFACIO</t>
  </si>
  <si>
    <t>Prestar servicios profesionales a la Oficina Asesora de Pjaneación del Departamento Administrativo de la Función Pública, para apoyar .él desarrollo de actividades de gestión y seguimiento de los planes, proyectos y procesos que el área intervenga , de acuerdo con la normatividad vigente.</t>
  </si>
  <si>
    <t>Función Pública cancelará el valor total del contrato en once (11) pagos, así: a. Un primer pago, por valor de UN MILLON SEISCIENTOS MIL PESOS ($1'600.000) M/CTE con corte al último día calendario del mes de febrero de 2020. b. Nueve (9) pagos mensuales, con corte al día 30 de cada mes por valor de TRES MILLONES DE PESOS ($3.000.000) M/CTE. c. Un último pago a la finalización del contrato por valor de DOS MILLONES TRESC IENTOS MIL PESOS ($2'300.000) M/CTE.</t>
  </si>
  <si>
    <t>Hasta el veintitrés (23) de diciembre de
2020, contados a partir del perfeccionamiento del mismo y expedición del registro presupuestal.</t>
  </si>
  <si>
    <t>JULIAN ALBERTO TRUJILLO MARÍN</t>
  </si>
  <si>
    <t>CPS-128-2020</t>
  </si>
  <si>
    <t>MANUEL FERNANDEZ OCHOA</t>
  </si>
  <si>
    <t>Prestar los servicios profesionales en la Dirección de Participación, Transparencia y Servicio al Ciudadano de la Función Pública para apoyar el proceso de formulación , articulación interinstitucional e implementación de la Política Pública de Transparencia, Integridad y Legalidad, el Sistema Nacional de Rendición de Cuentas y el Plan de Acción de la Alianza para el Gobierno Abierto.</t>
  </si>
  <si>
    <t>Función Pública cancelará el valor total del contrato en nueve (9) pagos, así: a. Un primer pago, por valor de DOS MILLONES QUINIENTOS TREINTA Y TRES MIL SEISC IENTOS NOVENTA Y SEIS PESOS ($2 '533.696) M/CTE con corte al último día calendario de febrero de 2020 . b. Siete (7) pagos mensuales, con corte al día 30 de cada mes, por valor de SEIS MILLONES TRESCIENTOS TREINTA Y CUATRO MIL DOSCIENTOS CUARENTA ($6 '334.240) M/CTE. c. Un último pago a la finalización del contrato por valor de CUATRO MILLONES CUATROCIENTOS TREINTA Y TRES MIL NOVECIENTOS SESENTA Y OCHO  PESOS ($4 '433 .968) M/CTE.</t>
  </si>
  <si>
    <t>Hasta el veintiuno (21) de octubre de 2020 , contado a partir del perfeccionamiento del mismo y expedición del registro presupuestal.</t>
  </si>
  <si>
    <t>CPS-120-2020</t>
  </si>
  <si>
    <t>MARIA FERNANDA GOMEZ CASTILLA</t>
  </si>
  <si>
    <t>Prestar los Servicios Profesionales en la Dirección Jurídica, para apoyar la búsqueda de jurisprudenc ia y documentos juríd icos del sector  Función Pública, con el fin de ser incorporados en el Gestor Normativo, así como las disposiciones legales y reglamentarias vigentes , así mismo , en el acompañamiento en la producción de los conceptos , y demás documentos jurídicos que sean requeridos para instrumentalizar las políticas públicas.</t>
  </si>
  <si>
    <t>Función Pública cancelará el valor total del contrato en once (11) pagos, así: a) Un primer pago por valor de TRES MILLONES OCHENTA Y CUATRO MIL CUARENTA Y OCHO PESOS ($3.084.048) M/CTE, con corte a veintinueve (29) de febrero de 2020 b) Nueve (09) mensualidades vencidas, cada una por valor de CINCO MILLONES CIENTO CUARENTA MIL OCHENTA PESOS ($5.140.080) M/CTE. c) Un último pago a la finalización del contrato por valor de DOS MILLONES CINCUENTA Y SEIS MIL TREINTA Y DOS PESOS ($2.056.032) M/CTE.</t>
  </si>
  <si>
    <t>Hasta el doce (12) de diciembre de 2020, contado a partir del perfeccionamiento del mismo y expedición del registro presupuestal.</t>
  </si>
  <si>
    <t>CPS-074-2020</t>
  </si>
  <si>
    <t>LUZ EDITH OCHOA TABARES</t>
  </si>
  <si>
    <t>Prestar servicios profesionales en la Dirección de Desarrollo Organizacional de Función Pública para apoyar la elaboración e implementación del modelo integral de seguimiento técnico a la Estrategia de Gestión Territorial de la Entidad.</t>
  </si>
  <si>
    <t>Función Pública cancelará el valor total del contrato en doce (12) pagos, así: a. Un primer pago, por valor DOS MILLONES CINCUENTA Y SEIS MIL TREINTA Y DOS PESOS (2'056.032) M/CTE, con corte al 31 de enero de 2020. b. Diez (10) pagos mensuales, con corte al día 30 de cada mes, por valor de SEIS MILLONES OCHOCIENTOS CINCUENTA Y TRES MIL CUATROCIENTOS CUARENTA PESOS ($6.853.440) M/CTE. C) Un último pago a la finalización del contrato por valor de CUATRO MILLONES SETECIENTOS NOVENTA Y SIETE MIL CUATROCI ENTOS OCHO PESOS ($4'797.408) M/CTE.</t>
  </si>
  <si>
    <t>Hasta el veintiuno (21) de diciembre de 2020 , contado a partir del perfeccionamiento del mismo y expedición del registro presupuestal.</t>
  </si>
  <si>
    <t>CPS-121-2020</t>
  </si>
  <si>
    <t>JUAN FELIPE YEPES GONZALEZ</t>
  </si>
  <si>
    <t>Prestar servicios profesionales en la Dirección de Gestión del Conocimiento de Función Pública para apoyar la consolidación de herramientas metodológicas para la implementación de la Gestión del Conocimiento y la innovación, en el marco de la sexta dimensión del Modelo Integrado de Planeación y Gestión  -MIPG,  así como el apoyo en actividades de socialización de estas herramientas.</t>
  </si>
  <si>
    <t>Función Pública cancelará el valor total del contrato en once (11) pagos, así: a) Un primer pago, por valor de CUATRO MILLONES SETECIENTOS TREINTA Y CINCO MIL CIENTO CUATRO  PESOS ($4.735.104) M/CTE incluido IVA, con corte al último día calendario de febrero 2020 . b) Nueve (9) mensualidades vencidas, por valor de SIETE MILLONES OCHO CIENTOS NOVENTA Y UN MIL OCHOCIENTOS CUARENTA PESOS ($7.891.840) cada una, incluido IVA y demás gastos asociados a la ejecución , previa presentación del informe correspondiente , de la entrega del producto solicitado y del certificado de cumplimiento y evaluación del contratista firmado por el supervisor; y, c) Un último pago por SEIS MILLONES CINCUENTA MIL CUATROCIENTOS ONCE PESOS ($6.050.411) M/CTE incluido IVA.</t>
  </si>
  <si>
    <t>CPS-071-2020</t>
  </si>
  <si>
    <t>ZULMA CONSTANZA GONZALEZ MORENO</t>
  </si>
  <si>
    <t>Prestar los servicios profesionales en la Dirección de·Gestión del Conocimiento de Función Pública para apoyar la documentación y gestión de buenas prácticas y lecciones aprendidas.</t>
  </si>
  <si>
    <t>Función Pública cancelará el valor total del contrato en doce (12) pagos, así: a. Un primer pago por valor de NOVECIENTOS SESENTA Y NUEVE MIL CIENTO SETENTA Y CUATRO PESOS ($969.174) M/CTE, con corte al 31 de enero de 2020. b. Diez (1O) pagos mensuales, con corte al día 30 de cada mes por valor de TRES MILLONES SEISCIENTOS TREINTA Y CUATRO MIL CUATROCIENTOS  PESOS ($3.634.400) c. Un último pago a la finalización del contrato por valor de DOS MILLONES SEISCIENTOS SESENTA Y DOS MIL DOSCIENTOS VEINTISÉIS PESOS ($2'662.226) M/CTE.</t>
  </si>
  <si>
    <t>CPS-127-2020</t>
  </si>
  <si>
    <t>OSCAR ALEXANDER NOPE SAAVEDRA</t>
  </si>
  <si>
    <t xml:space="preserve">Prestar  servicios  profesionales  en  la  Oficina  de  Tecnologías  de  la  Información  y  las Comunicaciones de Función Pública para apoyar en el desarrollo, implementación , soporte y  / mantenimiento de soluciones web que fortalezcan las políticas lideradas por Función Públical a nivel nacional y territorial. </t>
  </si>
  <si>
    <t>Función Pública cancelará el valor total del contrato en once (11) pagos, así: a. Un primer pago, por valor de TRES MILLONES DOSCIENTOS MIL PESOS ($3.200.000) M/CTE., incluido IVA, con corte al último día calendario del mes de febrero . b. Nueve (9) pagos mensuales, por valor de SEIS MILLONES DE PESOS ($ 6, 000,000) M/CTE, incluido IVA, con corte al último día calendario de cada mes. c. Un pago final, por valor de CUATRO MILLONES SEISCIENTOS MIL PESOS ($ 4, 600,000) M/CTE.</t>
  </si>
  <si>
    <t xml:space="preserve">NELSON ALBERTO GUTIERREZ PINILLA   </t>
  </si>
  <si>
    <t>CPS-122-2020</t>
  </si>
  <si>
    <t>IVONNE ALDANA JIMENEZ</t>
  </si>
  <si>
    <t xml:space="preserve">Prestar los servicios de apoyo a la gestion en la validación de requisitos funcionales del sistema de gestion documental electrónicas de archivo según los procesos y procedimientos que están a cargo del Grupo de Gestión Documental del Departamento Administrativo de la Función Pública. </t>
  </si>
  <si>
    <t xml:space="preserve">
Función Pública cancelará el valor total del contrato en once (11) pagos, así: a. Un  primer  pago,  por  valor  de  UN  MILLON  OCHENTA  Y  OCHO  MIL QUINIENTOS SESENTA Y SIETE PESOS ($1.088.567) M/CTE, corte a_y último día calendario del mes de febrero de 2020. b. nueve (9) pagos mensuales, con corte al día 30 de cada mes, por valor de UN MILLON NOVECIENTOS VEINTIUN MIL PESOS ($1.921.000) M/CTE. M/CTE. c. Un último pago a la finalización del contrato por valor de UN MILLÓN CUATROCIENTOS SETENTA Y DOS MIL SETECIENTOS SESENTA Y SIETE PESOS ($1.472.767) M/CTE.
</t>
  </si>
  <si>
    <t>CPS-131-2020</t>
  </si>
  <si>
    <t>JESSICA DANICZA CHARRY MORENO</t>
  </si>
  <si>
    <t xml:space="preserve">Prestar servicios profesionales en la Secretaría General de Función Pública para apoyar la actualización y control de las acciones derivadas de los planes institucionales a cargo de sus grupos internos de trabajo. </t>
  </si>
  <si>
    <t>Función Pública cancelará el valor total del contrato en once (11) pagos, así: a. Un primer pago, por valor de SETECIENTOS SETENTA Y OCHO MIL OCHOCIENTOS PESOS ($778.800) M/CTE con corte al último día calendario del mes de febrero de 2020. b. Nueve (9) pagos mensuales, con corte al día 30 de cada mes, por valor de DOS MILLONES QUINIENTOS NOVENTA Y SEIS MIL PESOS ($2.596.000) M/CTE. c. Un último pago a  la finalización del contrato por valor de UN MILLÓN NOVECIENTOS NOV.ENTA MIL DOSCIENTOS SESENTA Y SIETE PESOS ($1.990.267) M/CTE.</t>
  </si>
  <si>
    <t>Hasta el veintitrés (23) de diciembre de 2020, contado a partir del perfeccionamiento de los mismos y expedición de los registros  presupuestales.</t>
  </si>
  <si>
    <t xml:space="preserve">VÍCTOR HUGO CALDERÓN JARAMILLO </t>
  </si>
  <si>
    <t>SECRETARIA GENERAL</t>
  </si>
  <si>
    <t>CPS-130-2020</t>
  </si>
  <si>
    <t>MÓNICA YIZETH GONZÁLEZ GARCÍA</t>
  </si>
  <si>
    <t>Prestar servicios profesionales para apoyar la implementación de la estrategia de fortalecimiento de la gestión pública en las entidades del orden nacional y territorial, para la vigencia 2020, a través de la revisión, orientación, acompañamiento y actualización de los manuales específicos de funciones y de competencias laborales, de las entidades asignadas.</t>
  </si>
  <si>
    <t>Función Pública cancelará el valor total de cada contrato en once (11) pagos, así:  a) Un primer pago por valor de UN MILLON OCHOC IENTOS SEIS MIL OCHOCIENTOS OIECISEIS PESOS (1'806.816) M/CTE, con corte al veintinueve de febrero de 2020.  b) Nueve (9) pagos mensuales, con corte al día 30 de cada mes, por va lor de SEIS MILLONES VEINTIDOS MIL SETECIENTOS VEINTE PESOS ($6'022.720) M/CTE. c) Un último pago a la finalización del contrato, por valor de CUATRO  MILLONES SEISCIENTOS DIECISIETE MIL CUATROCIENTOS DIECINUEVE PESOS ($4'617.419)  M/CTE.</t>
  </si>
  <si>
    <t>CPS-129-2020</t>
  </si>
  <si>
    <t>LINDA JOHANNA LÓPEZ RINCÓN</t>
  </si>
  <si>
    <t>CPS-123-2020</t>
  </si>
  <si>
    <t>JEAN GUY VERGNAUD CALDERON</t>
  </si>
  <si>
    <t>Prestar servicios profesionales a la Dirección de Desarrollo Organizacional de Función Pública, para apoyar la orientación y acompañamiento técnico a las entidades públicas asignadas en los temas relacionados con la política de fortalecimiento organizacional y simplificación de procesos.</t>
  </si>
  <si>
    <t>Función Pública cancelará el valor total de cada contrato en once (11) pagos, así: a) Un primer pago por valor de TRES MILLONES OCHOCIENTOS OCHENTA Y TRES MIL SEISCIENTOS DIECISEIS PESOS ($3.883.616) M/CTE IVA incluido, con corte al 29 de febrero de 2020. b) Nueve (9) pagos mensuales, con corte al día 30 de cada mes, por valor de SEIS MILLONES OCHOCIENTOS CINCUENTA Y TRES MIL CUATROCIENTOS CUARENTA PESOS ($6.853.440) M/CTE IVA incluido. c) Un último pago a la finalización del contrato, por valor de CINCO MILLONES DOSCIENTOS CINCUENTA Y CUATRO MIL TRESCIENTOS CUATRO PESOS ($5’254.304) M/CTE, IVA incluido.</t>
  </si>
  <si>
    <t>CPS-115-2020</t>
  </si>
  <si>
    <t xml:space="preserve">DIANA KATHERIN RUIZ AMAYA </t>
  </si>
  <si>
    <t xml:space="preserve">Prestar servicios profesionales en el Grupo de Gestión Humana para apoyar la gestión relacionada con el cumplimiento de las actividades del .Plan Estratégico del Talento humano, y en especial con las relacionadas al proceso de modernización institucional para el cumplimiento de las metas institucionales del Departamento. </t>
  </si>
  <si>
    <t>Función Pública cancelará el valor total del contrato en once (11) pagos, así: a. Un primer pago, por valor de UN MILLON SEISC IENTOS CUARENTA Y CUATRO MIL CIENTO TRE INTA Y TRES PESOS ($1.644.133) M/CTE con corte al último día calendario del mes de febrero de 2020. b. nueve (9) pagos mensuales, con corte al día 30 de cada mes, por valor de DOS MILLONES QUINIENTOS NOVENTA Y SEIS MIL PESOS ($2.596.000) M/CTE.  c. Un último pago a la fina lización del contrato  por valor  de  UN MILLÓN NOVECIENTOS  NOVENTA  MIL  DOSCIENTOS  SESENTA  Y  SIETE  PESO ($1.990.267) M/CTE.</t>
  </si>
  <si>
    <t>Hasta el veintitrés (23 de diciembre del 2020, contados a partir del perfeccionamiento del mismo y expedición del registro presupuestal.</t>
  </si>
  <si>
    <t>CPS-132-2020</t>
  </si>
  <si>
    <t>JUAN CARLOS HERMOSA ROJAS</t>
  </si>
  <si>
    <t xml:space="preserve">Prestar servicios profesionales en la Dirección de Desarrollo Organizacional de Función  Pública  para  apoyar  en  la estructuración  de  modelos  de  operación diferenciales para entidades territoriales y esquemas asociat ivos , con base en las cajas de herramientas previamente desarrolladas. </t>
  </si>
  <si>
    <t>Función Pública cancelará el valor total del contrato en once (11) pagos, así: a. Un primer pago, por valor  de  UN  MILLON  QUINIENTOS  MIL  PESOS ($1'500.000) M/CTE, con corte al 29 de febrero de 2020. b. Nueve (9) pagos mensuales, con corte al día 30 de cada mes, por valor de CINCO MILLONES DE PESOS ($5'000.000) M/CTE. c. Un último pago a la finalización del contrato por valor de TRES MILLONES QUINIENTOS MIL PESOS ($3'500.000) M/CTE.</t>
  </si>
  <si>
    <t>Hasta el veintiuno (21) de diciembre de 2020, contado a partir del perfeccionamiento del mismo y expedición registro presupuestal.</t>
  </si>
  <si>
    <t>Adquisición de servidor  de backup  LINEA PAA No 38</t>
  </si>
  <si>
    <t>Monitoreo de medios LINEA PAA No 217</t>
  </si>
  <si>
    <t>GRUPO APOYO A LA GESTIÓN MERITOCRÁTICA</t>
  </si>
  <si>
    <t>Adquirir pines evaluación meritocrático</t>
  </si>
  <si>
    <t>FRANCISCO AMEZQUITA EXT- 810 famezquita@funcionpublica.gov.co</t>
  </si>
  <si>
    <t>Prestación de servicios profesionales  LINEA PAA No 219</t>
  </si>
  <si>
    <t>JULIANA VALENCIA A  EXT 801 jvalencia@funcionpublica.gov.co</t>
  </si>
  <si>
    <t>MINIMA CUANTÍA</t>
  </si>
  <si>
    <t>142-2020</t>
  </si>
  <si>
    <t>E&amp;M INGENIERIA SAS</t>
  </si>
  <si>
    <t>Renovar la suscripción y el soporte técnico, del Sistema de Turnos Web de la entidad.</t>
  </si>
  <si>
    <t>PRESTACION DE SERVICIOS</t>
  </si>
  <si>
    <t>Función Pública pagará el valor total del contrato en dos (2) pagos, así : a. Un pago, por valor de SEIS MILLONES NOVECIENTOS SESENTA Y NUEVE MIL TRESCIENTOS SESENTA Y OCHO PESOS ($6'969.368) M/CTE incluido IVA y demás gastos asociados a la ejecución del contrato , correspondiente a los servicios de suscripción, soporte y mantenimiento que necesita el sistema de Turnos Web de Función Pública, previa entrega del certificado de suscripción al soporte técnico, del Sistema de Turnos Web.  b. Un segundo pago, por valor de DOS MILLONES NOVECIENTOS TREINTA Y NUEVE MIL TRESCIENTOS PESOS ($2'939.300) M/CTE incluido IVA y demás gastos asociados a la ejecución del contrato , correspondiente al cambio del acrílico, instalación y configuración  de los calificadores , previa presentac ión de la respectiva factura  por parte del Contratista y los certificados de recibido a satisfacción , por parte del Supervisor / del Contrato, sin que el monto total de los servicios prestados pueda exceder la cuantía total del mismo.</t>
  </si>
  <si>
    <t xml:space="preserve">Será de doce ( 12) meses, contados a partir de la entrega del certificado de suscr ipción al soporte técnico , del Sistema de Turnos Web, previo perfeccionamiento del mismo, expedición del registro presupuesta! y aprobac ión de garantías.
</t>
  </si>
  <si>
    <t>EDWIN SÁNCHEZ ROZO</t>
  </si>
  <si>
    <t>143-2020</t>
  </si>
  <si>
    <t xml:space="preserve">HEINSOHN HGS </t>
  </si>
  <si>
    <t>Prestar el servicio de soporte técnico especializado para el Sistema de Información de Gestión de Empleo Público (SIGEP) en la versión I.</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</si>
  <si>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t>
  </si>
  <si>
    <t>Hasta el 18 de diciembre de 2020, una vez verificado el perfeccionamiento del mismo, previa aprobación de las garantías correspondientes y la expedición del registro presupuestal.</t>
  </si>
  <si>
    <t>138-2020</t>
  </si>
  <si>
    <t>MEGASOFT SAS</t>
  </si>
  <si>
    <t>Contratar la renovación de la suscripción al Software de Gestión de Bienes - Sistema Neón, como servicio  para la Gestión de bienes y activos fijos  para Función Pública, con el respectivo soporte, conforme con las condiciones técnicas establecidas en el presente documento.</t>
  </si>
  <si>
    <t>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Los desembolsos estarán supeditados al pago al Sistema Seguridad Social Integral en Salud, Pensiones, Riesgos Laborales y aportes parafiscales.</t>
  </si>
  <si>
    <t>Un (1) año, contado a partir de la entrega por parte del contratista de la suscripción al software Neon, previa aprobación de las garantías correspondientes y la expedición del registro presupuestal.</t>
  </si>
  <si>
    <t>HILDA CONSTANZA SANCHEZ                             JULIÁN MAURICIO MARTÍNEZ ALVARADO</t>
  </si>
  <si>
    <t>139-2020</t>
  </si>
  <si>
    <t>LITIGAR PUNTO COM SAS</t>
  </si>
  <si>
    <t>Prestar los servicios de vigilancia, seguimiento y control diario de los procesos adelantados en los despachos judiciales a nivel Nacional, en los que es parte Función Pública o tenga algún interés, así como aquellos que se inicien durante la ejecución del contrato.</t>
  </si>
  <si>
    <t>Ocho (8) meses  , contados a partir del perfeccionamiento del mismo y expedición del registro presupuestal.</t>
  </si>
  <si>
    <t>CAMILO ESCOVAR PLATA</t>
  </si>
  <si>
    <t>140-2020</t>
  </si>
  <si>
    <t xml:space="preserve">SOCIEDAD HOTELERA TEQUENDAMA S.A. </t>
  </si>
  <si>
    <t>Prestar servicios de apoyo logístico necesarios para la organización y realización de los eventos requeridos por Función Pública en la vigencia 2020.</t>
  </si>
  <si>
    <t>Función Pública desembolsará el valor del contrato así: a) Un pago anticipado por valor de CIENTO OCHENTA Y SIETE MILLONES  DE PESOS ($187.000.0000) M.CTE incluido IVA, equivalente al 50% del valor total del contrato, una vez cumplidos los requisitos de perfeccionamiento y ejecución , previa firma de acta de inicio del contrato y del acta de distribución del pago anticipado, por los supervisores  del contrato. b) El 50% del valor del contrato restante se pagará mensualmente sobre los eventos realizados y/o prestación del servicio requerido durante el periodo del  objeto contractual. Cada desembolso incluye IVA, impuestos a los que haya lugar y gastos asociados a la ejecución del contrato. El contratista debe presentar la factura correspondiente , así como el certificado de cumplimiento firmado por el supervisor, sin que el monto total de los servicios prestados pueda exceder la cuantía total del contrato.</t>
  </si>
  <si>
    <t>Hasta el dieciocho (18) de diciembre de 2020 , contado a partir de la suscripción del acta de inicio, previo perfeccionamiento del mismo, expedición del registro presupuesta! y aprobación de las garantías .</t>
  </si>
  <si>
    <t>CPS-144-2020</t>
  </si>
  <si>
    <t>ALBERTO GUEVARA VALENCIA</t>
  </si>
  <si>
    <t>Prestar servicios profesionales en la Dirección de Gestión y Desempeño Institucional de Función Pública, para apoyar la definición de lineamientos, guías y/o instrumentos de la política de Control Interno, con enfoque en prevención de la corrupción y prácticas de soborno, en el marco del Modelo Integrado de Planeación y Gestión MIPG, así como en el desarrollo de herramientas metodológicas de medición en materia de prevención de la corrupción.</t>
  </si>
  <si>
    <t>a) Un primer pago, por valor de CUATRO MILLONES SETECIENTOS SESENTA Y SEIS MIL SEISCIENTOS SESENTA Y SEIS PESOS ($4 766.666) M/CTE con corte al último día calendario de marzo de 2020. b) Ocho (8) mensualidades vencidas , cada una por va lor de CINCO MILLONES QUINIENTOS MIL PESOS ($5.500.000) M/CTE incluido IVA. c) Un último pago a la finalización del contrato por valor de DOS MILLONES QUINIENTOS SESENTA Y SEIS MIL SEISCIENYOS SESENTA Y SEIS PESOS ($2'566.666) M/CTE incluido IVA. Para autorizar el primer pago, se requiere que el contratista previamente haya hecho entrega al supervisor , del respectivo examen médico pre-ocupacional o de ingreso.</t>
  </si>
  <si>
    <t>Hasta el catorce (14) de diciembre de 2020, contados  a partir del  perfeccionamiento  del mismo  y expedición  del  registro presupuestal.</t>
  </si>
  <si>
    <t>CPS-135-2020</t>
  </si>
  <si>
    <t>CARLOS FERNANDO JARAMILLO ORTIZ</t>
  </si>
  <si>
    <t>Prestar servicios profesionales en la Oficina de Tecnologías de la Información y las Comunicaciones de Función Pública, para el desarrollo de requerimientos de interoperabilidad de los Sistema de Información de la Entidad con otros Sistemas de Información de entidades del Sector Público a través de información que la entidad requiera, siguiendo los lineamientos del Marco de lnteroperabilidad de Gobierno Digital establecidos por el MINTIC.</t>
  </si>
  <si>
    <t>Función Pública cancelará el valor total del contrato en once (11) pagos así: a. Un primer pago, por valor de OCHOCIENTOS MIL PESOS ($800.000) M/CTE con corte al 29 de febrero de 2020. b. Nueve (9) pagos mensuales, con corte al día 30 de cada mes, por valor de SEIS MILLONES DE PESOS ($ 6'000.000) M/CTE. c. Un último pago por valor de CUATRO MILLONES SEISCIENTOS MIL PESOS ($4'600.000') M/CTE equivalente a los días correspondientes de diciembre.</t>
  </si>
  <si>
    <t>Hasta el 23 de diciembre de 2020, contado a partir delperfeccionamiento del mismo y la expedición del correspondiente registro presupuestal.</t>
  </si>
  <si>
    <t>FRANCISCO JOSE URBINA SUAREZ</t>
  </si>
  <si>
    <t>CPS-134-2020</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</si>
  <si>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</si>
  <si>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</si>
  <si>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Función Pública cancelará el valor total del contrato en once (11) pagos, así: a. Un primer pago,  por valor  de  UN MILLON  CINCUENTA  Y  NUEVE  MIL C IENTO SESENTA Y OCHO PESOS ($1.059.168) M/CTE, con corte al 29 de febrero de 2020 . b. Nueve (9) pagos mensuales , con corte al día 30 de cada mes, por valor de SIETE MILLONES NOVECIENTOS CUARENTA Y TRES MIL SETECIENTOS SESENTA PESOS ($ 7.943.760) M/CTE. c. Un último pago por valor de DOS NOVECIENTOS DOCE MIL SETECIENTOS DOCE PESOS  ($2.912 .712) M/CTE.</t>
  </si>
  <si>
    <t>Hasta el 11 de diciembre de 2020, e iniciará a partir del perfeccionamiento del mismo una vez expedido el registro presupuesta! correspondiente.</t>
  </si>
  <si>
    <t>CPS-149-2020</t>
  </si>
  <si>
    <t>PEDRO ALFONSO HERNANDEZ MARTINEZ</t>
  </si>
  <si>
    <t>Prestar servicios profesionales en el Departamento Administrativo de la Función Pública para apoyar la revisión, depuración o ampliación de los contenidos previamente elaborados por el Departamento para la primera versión del curso de empleo público, así como en la elaboración de contenidos y documentos de apoyo de los nuevos módulos del curso virtual de empleo público.</t>
  </si>
  <si>
    <t>Función Pública cancelará el valor total del contrato en cuatro (4) pagos, así: a) Un primer pago, por valor de CATORCE MILLONES DE PESOS ($14'000.000) M/CTE con corte al último día calendario de marzo de 2020. b) Dos (2) pagos mensuales con corte al día 30 de cada mes, cada uno por valor de VEINTE MILLONES DE PESOS ($20.000.000)  M/CTE, incluido IVA. c) Un último pago a la finalización del contrato por valor de SEIS MILLONES DE PESOS ($6'000.000) M/CTE.</t>
  </si>
  <si>
    <t>Será de tres (3) meses, contados a partir del perfeccionamiento del mismo y expedición del registro presupuestal.</t>
  </si>
  <si>
    <t>CPS-136-2020</t>
  </si>
  <si>
    <t>ALFONSO SEPULVEDA GALEANO</t>
  </si>
  <si>
    <t xml:space="preserve">Prestar servicios profesionales en Función Pública para apoyar la implementación del Proceso de Asesoría Integral por medio de la orientación y acompañamiento en los temas la Dirección de Desarrollo Organizacional en las entidades asignadas, para la vigencia 2020. </t>
  </si>
  <si>
    <t>Función Pública cancelará el valor total de cada contrato en once (11) pagos, así: a) Un primer pago por valor de SEISCIENTOS DOS MIL DOSCIENTOS SETENTA Y DOS PESOS ($602.272) M/CTE, con corte al veintinueve de febrero de 2020. b) Nueve (9) pagos mensuales, con corte al día 30 de cada mes, por valor de SEIS MILLONES VEINTIDOS MIL SETECIENTOS VEINTE PESOS ($6’022.720) M/CTE. c) Un último pago a la finalización del contrato, por valor de CUATRO MILLONES SEISCIENTOS DIECISIETE MIL CUATROCIENTOS DIECINUEVE PESOS ($4’617.419) M/CTE.</t>
  </si>
  <si>
    <t>CPS-147-2020</t>
  </si>
  <si>
    <t xml:space="preserve">PAULA ALEJANDRA RESTREPO RAMIREZ </t>
  </si>
  <si>
    <t>Prestar servicios  profesionales en Función Pública para apoyar la implementación del Proceso de Asesoría  Integral por medio de la orientación y acompañamiento en  los  temas la  Dirección  de  Desarrollo  Organizacional  en  las  entidades asignadas, para la vigencia 2020 .</t>
  </si>
  <si>
    <t>a) Un primer pago por valor de CINCO MILLONES DIECIOCHO MIL NOVECIENTOS TREINTA Y TRES PESOS ($5.018.933) M/CTE, con corte al 30 de marzo de 2020 . b) Ocho (8) pagos mensuales, con corte al día 30 de cada mes, por valor de SEIS MILLONES VEINTIDOS MIL SETECIENTOS VEINTE PESOS ($6'022.720) M/CTE. c) Un último pago a la finalización del contrato , por valor de CUATRO MILLONES SEISCIENTOS DIECISIETE MIL CUATROC IENTOS DIECINUEVE PESOS ($4'617.419) M/CTE.</t>
  </si>
  <si>
    <t>Hasta el veintitrés (23) de diciembre de 2020, contado a partir del perfeccionamiento de los mismos y expedición de los registros presupuestales.</t>
  </si>
  <si>
    <t>CPS-146-2020</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</si>
  <si>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</si>
  <si>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públicas asignadas en materia de estructuras orgánicas, modelos de operación,  estructuras organizacionales, plantas de personal, salarios y manual de funciones.</t>
  </si>
  <si>
    <t>a) Un primer pago por valor de SEIS MILLONES DOSCIENTOS CINCUENTA MIL PESOS (6.250.000) M/CTE IVA incluido, con corte al 30 de marzo de 2020. b) Ocho (8) pagos mensuales, con corte al día 30 de cada mes, por valor de SIETE MILLONES QUINIENTOS MIL PESOS ($7.500.000) M/CTE IVA incluido. c) Un último pago a la finalización del contrato, por valor de CINCO MILLONES DOSCIENTOS CINCUENTA MIL PESOS ($5'250.000) M/CTE, IVA incluido</t>
  </si>
  <si>
    <t>Hasta el veintiún (21) de diciembre de
2020, contado a partir del perfeccionamiento del mismo y expedición del registro presupuestal.</t>
  </si>
  <si>
    <t>Función Pública cancelará el valor total del contrato en ocho (8) pagos, distribuidos en mensualidades vencidas, de acuerdo con el servicio efectivamente recibido,  teniendo en cuenta que no variará de acuerdo a la cantidad de procesos y tutelas revisadas, siendo el límite de procesos y tutelas a revisar trescientos setenta (370), es decir que el valor de cada uno de los pagos mensuales, no dependerá del número de procesos judiciales y acciones de tutela que permanezcan en vigilancia y control, toda vez que el número de procesos puede variar de acuerdo con las necesidades de la Entidad.</t>
  </si>
  <si>
    <t>148-2020</t>
  </si>
  <si>
    <t xml:space="preserve"> PSIGMA CORPORATION SAS</t>
  </si>
  <si>
    <t>Adquirir los códigos de acceso (PIN) para la evaluación de las competencias laborales de los aspirantes a cargos de Gerentes de las Empresas sociales del Estado, por parte de Función Pública.</t>
  </si>
  <si>
    <t>Función Pública cancelará el valor del Contrato en un (1) solo pago, previa certificación emitida por el contratista, en la cual indique la activación de dos mil (2.000) Códigos de Acceso (PIN) para desarrollar la prueba KOMPE Estatal, sin que el monto total de los servicios prestados pueda exceder la cuantía total del mismo.</t>
  </si>
  <si>
    <t xml:space="preserve">Será de dieciocho (18) meses, contado a partir de la asignación del cien por ciento (100%) de los dos mil (2.000) códigos de acceso (PIN), en la cuenta que para tal efecto tenga Función Pública en la
plataforma PSIGMA ONLINE, del perfeccionamiento del mismo y expedición del registro presupuestal. </t>
  </si>
  <si>
    <t>43201402 
43201830</t>
  </si>
  <si>
    <t>158-2020</t>
  </si>
  <si>
    <t>PROYECTOS INGENIERIA Y MANTENIMIENTO S.A.S</t>
  </si>
  <si>
    <t>Prestar  el servicio de mantenimiento preventivo y correctivo a   los   sistemas hidrosanitarios, extinción de incendio, alarmas de evacuación e incendios y sonido / ambiental del edificio sede de Función Pública.</t>
  </si>
  <si>
    <t>Función Pública pagará el valor del Contrato, de acuerdo con los servicios efectivamente prestados, para lo cual EL CONTRATISTA deberá realizar los mantenimientos preventivos establecidos en el Anexo 2. Especificaciones técnicas mínimas y en los presentes estudios previos, así  como  los  mantenimientos correctivos requeridos por la Entidad durante la ejecución del contrato.</t>
  </si>
  <si>
    <t>Será de seis (6) meses contando a partir del perfeccionamiento del mismo, expedición del registro presupuestal y aprobación de garantías.</t>
  </si>
  <si>
    <t>DIANA PAOLA MOROS SANABRIA</t>
  </si>
  <si>
    <t>CPS-152-2020</t>
  </si>
  <si>
    <t>DANIELA MORENO MEJIA</t>
  </si>
  <si>
    <t>Prestar los servicios profesionales en el Grupo de Apoyo a la Gestión Meritocrática , para apoyar los procesos de selección meritocrát icos que regularmente adelanta la Función Pública.</t>
  </si>
  <si>
    <t>Función Pública cance lará el valor total del contrato en diez (10) pagos, así: a) Un primer pago por valor de UN MILLÓN SEISCIENTOS CUARENTA Y CUATRO MIL CIENTO TREINTA Y TRES PESOS ($1.644.133) M/CTE con corte al último día calendario de marzo. b) Ocho (08) mensualidades vencidas , cada una por valor de DOS MILLONES QUINIENTOS NOVENTA Y SEIS MIL PESOS ($2.596.000) M/CTE. c) Un último pago a la finalización del contrato por valor de UN MILLÓN NOVECIENTOS NOVENTA MIL DOSCIENTOS SESENTA Y SIETE PESOS ($1.990.267) M/CTE.</t>
  </si>
  <si>
    <t>FRANCISCO JAVIER AMEZQUITA RODRIGUEZ</t>
  </si>
  <si>
    <t>GRUPO DE APOYO MERITOCRATICO</t>
  </si>
  <si>
    <t>CPS-153-2020</t>
  </si>
  <si>
    <t>CAMILO ANDRES REYES BUENO</t>
  </si>
  <si>
    <t>Prestar servicios profesionales en la Dirección de Desarrollo Organizacional de Función  Pública, para apoyar jurídicamente  la implementación  del proceso de/ acción integral.</t>
  </si>
  <si>
    <t>Función Pública cancelará el valor total del contrato en diez (10) pagos, así: a. Un primer  pago,  por valor  de  UN  MILLÓN  OCHOCIENTOS  MIL  PESOS/ ($1'800.000) M/CTE, con corte al último día calendario de marzo. b. Ocho (8) pagos mensuales, con corte al día 30 de cada mes, por valor de TRES MILLONES OCHENTA Y OCHO MIL CIENTO SESENTA PESOS/ ($3.000.000) M/CTE. c. Un último pago a la finalizac ión del contrato por valor de DOS MILLONES/ TRESC IENTOS MIL PESOS ($2'300.000) M/CTE.</t>
  </si>
  <si>
    <t>Hasta el veintitrés (23) de diciembre de 2020 , contado a partir del perfeccionamiento del mismo y expedición del registro/ presupuestal.</t>
  </si>
  <si>
    <t>CPS-160-2020</t>
  </si>
  <si>
    <t>KAROL YOLIMA MERCHAN PARRA</t>
  </si>
  <si>
    <t>Prestar los servicios profesionales en el Grupo de Gestión Documental de la Función Pública para apoyar la implementación y seguimiento a las actividades de planeación en el proceso de gestión documental, así como apoyar la verificación de los requerimientos funcionales del sistema de gestión de documentos electrónicos de archivo</t>
  </si>
  <si>
    <t>Función Pública cancelará el valor total del contrato en (10) pagos, así: a. Un primer pago, por valor de SETECIENTOS CUARENTA Y SEIS MIL SEISCIENTOS SESENTA Y SIETE PESOS ($746.667) M/CTE con corte al último día calendario del mes de marzo de 2020. b. Ocho (8) pagos mensuales, con corte al día 30 de cada mes, por valor de CINCO MILLONES SEISIENTOS MIL PESOS ($5.600.000) M/CTE. c. Un último pago por valor de CUATRO MILLONES DOSCIENTOS NOVENTA Y TRES MIL TRESCIENTOS TREINTA Y TRES PESOS ($4.293.333) M/CTE.</t>
  </si>
  <si>
    <t xml:space="preserve">El plazo de ejecución del contrato será hasta el veintitrés (23) de diciembre de 2020, contado a partir del perrfeccionamiento del mismo y expedición del registro presupuestal. </t>
  </si>
  <si>
    <t xml:space="preserve">YUDY MAGALY RODRIGUEZ SANTANA </t>
  </si>
  <si>
    <t>CPS-150-2020</t>
  </si>
  <si>
    <t>JENNIFER ANDREA VILLAMARÍN GARZÓN</t>
  </si>
  <si>
    <t>Prestar servicios profesionales para apoyar a la Dirección de Desarrollo Organizacional de Función Pública, a través de orientación y acompañamiento técnico a las entidades públicas asignadas en los temas relacionados con la política de fortalecimiento organizacional y simplificación de procesos.</t>
  </si>
  <si>
    <t>Función Pública cancelará el valor total de cada contrato en diez (10) pagos, así: a) Un primer pago por valor de UN MILLON SEISCIENTOS CUARENTA Y CUATRO MIL CIENTO TREINTA Y TRES PESOS ($1'644.133) M/CTE, con corte al treinta (30) de marzo de 2020. b) Ocho (8) pagos mensuales, con corte al día 30 de cada mes, por valor de DOS MILLONES QUINIENTOS NOVENTA Y SEIS MIL PESOS ($2'596.000) M/CTE. c) Un último pago a la finalización del contrato, por valor de UN MILLÓN OCHOCIENTOS DIECISIETE MIL DOSCIENTOS PESOS ($1.817 .200) M/CTE.</t>
  </si>
  <si>
    <t>Hasta el veintiuno (21) de diciembre de 2020, contado a partir del perfeccionamiento del mismo y previa expedición del registro presupuestal.</t>
  </si>
  <si>
    <t>CPS-157-2020</t>
  </si>
  <si>
    <t>LUCELLEN CASTAÑEDA SANCHEZ</t>
  </si>
  <si>
    <t>Función Pública cancelará el valor total del contrato en diez (10) pagos, así: a) Un primer pago por valor de TRES MILLONES TREINTA Y TRES MIL TRESCIENTOS TREINTA Y TRES PESOS ($3.033.333) M/CTE IVA incluido con corte al último día calendario de marzo. b) Ocho (08) mensualidades vencidas, cada una por valor de SIETE MILLONES DE PESOS ($7.000.000) M/CTE incluido IVA.
c) Un último pago a la finalización del contrato por valor de CINCO MILLONES TRESCIENTOS SESENTA Y SEIS MIL SEISCIENTOS SESENTA Y SIETE PESOS ($5.366 .667) M/CTE incluido IVA.</t>
  </si>
  <si>
    <t>Hasta el veintitrés (23) de diciembre de 2020, contado a partir del perfeccionam iento del mismo y expedic ión del registro presupuestal.</t>
  </si>
  <si>
    <t>JULIANA VALENCIA ANDRADE</t>
  </si>
  <si>
    <t>24´578.484</t>
  </si>
  <si>
    <t>245´784.840</t>
  </si>
  <si>
    <t>Contratar rediseño y mejoras al espacio virtual de asesorías EVA de Función Pública LINEA PAA No 57</t>
  </si>
  <si>
    <t xml:space="preserve">80101500
80101600
</t>
  </si>
  <si>
    <t>78111500
81111500</t>
  </si>
  <si>
    <t>159-2020</t>
  </si>
  <si>
    <t>SOLUCIONES INTEGRALES INDUSTRIALES Y EMPRESARIALES S.A.S.</t>
  </si>
  <si>
    <t>Prestar el servicio de fumigación,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</si>
  <si>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mantenimientos preventivos establecidos en los presentes estudios previos, presentacion de la factura y a la expedición del certificado de recibido a satisfaccion por parte del supervisor del contrato, sin que el monto total de los sevicios prestados pueda exceder la cuantía total del mismo.</t>
  </si>
  <si>
    <t xml:space="preserve">Hasta el cuatro (4) de diciembre de 2020, contado a partir del perrfeccionamiento del mismo y expedición del registro presupuestal. </t>
  </si>
  <si>
    <t xml:space="preserve">MILTON ANDRÉS PINILLA   CÁRDENAS         </t>
  </si>
  <si>
    <t>164-2020</t>
  </si>
  <si>
    <t>SOFTWARE COLOMBIA SERVICIOS INFORMATICOS SAS</t>
  </si>
  <si>
    <t>Contratar la suscripción a una bolsa de correos masivos con su respectivo soporte para Función Pública, acorde con las condiciones técnicas del proceso.</t>
  </si>
  <si>
    <t>Función Pública pagará el valor del contrato en un (1) ú o pago, previa entrega de la certificac ión de indique la suscripción a la bolsa de correos con su respectivo soporte, previa presentación de la respect iva factura y expedición del certificado de recibido a satisfacción por parte del superv isor del contrato , sin que el monto total de los servicios prestads pueda exceder la cuantía total pactada.</t>
  </si>
  <si>
    <t>ANDREA MARTÍNEZ CALVO</t>
  </si>
  <si>
    <t>145-2020</t>
  </si>
  <si>
    <t>DIGITALWARE SAS</t>
  </si>
  <si>
    <t>Prestar el servicio de suscripción al servicio de Soporte y mantenimiento durante la vigenc ia  2020  de  la  solución  KACTUS-HCM , acompañamiento  para  salida  en  producción  y transferencia  de  conocimiento  para  usuarios finales  y  horas para  parametrización  e implementac ión de los centros de costo de la nómina temporal</t>
  </si>
  <si>
    <t>Función Pública cancelará el valor total del contrato así:
1. Un primer pago por valor de SETENTA Y UN MILLONES CUATROCIENTOS MIL PESOS MCTE ($71.400.000) incluido IVA, equivalente a la suscripción del software de nómina Kactus-HCM  para el año 2020.
2, Pagos mensuales equivalentes al número de horas consumidas correspondientes al mes anterior.</t>
  </si>
  <si>
    <t>Hasta el 31 de diciembre de 2020 , previa aprobación de las garantías correspondientes  y la expedición del registro presupuestal.</t>
  </si>
  <si>
    <t>165-2020</t>
  </si>
  <si>
    <t>PROYECTOS ESPECIALES INGENIERIA SAS</t>
  </si>
  <si>
    <t>Instalar y certificar  un Regulador de Voltaje de 40 KVA, en el edificio sede del Departamento Administrativo de la Función Pública.</t>
  </si>
  <si>
    <t>Función Pública pagará el valor del contrato en un (1) solo pago, por el valor total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</si>
  <si>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Un (1) mes contado a partir del perfeccionamiento del mismo, registro presupuestal, aprobación de pólizas y suscripción de acta de inicio.</t>
  </si>
  <si>
    <t>CPS-163-2020</t>
  </si>
  <si>
    <t>CLARA PAOLA CARDENAS SOLANO</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</si>
  <si>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</si>
  <si>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nueve (9) pagos, así: a. Un primer pago, por valor DOS MILLONES SETECIENTOS VEINTICINCO MIL OCHOCIENTOS PESOS ($2’725.800) M/CTE, con corte al treinta (30) de abril de 2020. 6b. Siete (7)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</si>
  <si>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del mismo y previa expedición del registro presupuestal.</t>
  </si>
  <si>
    <t>HUGO ARMANDO PÉREZ BALLESTEROS</t>
  </si>
  <si>
    <t>DIRECTOR DE DESARROLLO ORGANIZACIONAL</t>
  </si>
  <si>
    <t>CPS-162-2020</t>
  </si>
  <si>
    <t>DIEGO ARMANDO QUIROGA SOSA</t>
  </si>
  <si>
    <t xml:space="preserve">Prestar servicios profesionales en la Oficina de Tecnologías de la Información y las Comunicaciones de Función Pública, apoyando la verificación de calidad de los módulos que componen los sistemas de información SUIT 4.0 y/o SIGEP II y/o FURAG 3.0, específicamente revisando el cumplimiento de los requerimientos funcionales y no funcionales de los módulos relacionados con Entidades.
 </t>
  </si>
  <si>
    <t xml:space="preserve">Función Pública cancelará el valor total del contrato en nueve (9) pagos, así:  a. Un primer pago con corte al día 30 del mes de abril por valor de TRES MILLONES QUINIENTOS OCHENTA Y NUEVE MIL CUATROCIENTOS DOS PESOS ($ 3.589.402) M/CTE. b. Siete (7) pagos mensuales, con corte al día 30 de cada mes, por valor de SEIS MILLONES TRECIENTOS TREINTA Y CUATRO MIL DOSCIENTOS CUARENTA PESOS ($6,334.240) M/CTE. c. Un último pago a la finalización del contrato por valor de CUATRO MILLONES OCHOCIENTOS CINCUENTA Y SEIS MIL DOSCIENTOS CINCUENTA PESOS ($ 4.856.250) M/CTE. </t>
  </si>
  <si>
    <t xml:space="preserve">Hasta el 23 de diciembre de 2020, contado a partir del perfeccionamiento del mismo y la expedición del correspondiente registro presupuestal. </t>
  </si>
  <si>
    <t>PANAMERICANA LIBRERÍA Y PAPELERIA S.A</t>
  </si>
  <si>
    <t>COMPRAVENTA</t>
  </si>
  <si>
    <t>166-2020</t>
  </si>
  <si>
    <t>TCM TECNOLOGÍAS CON CLASE MUNDIAL</t>
  </si>
  <si>
    <t>Prestación de servicio de soporte técnico, actualización y mantenimiento de la herramienta de mesa de servicio "ProactivaNET", de propiedad de función pública, acorde
con las especificaciones mínimas establecidas en la ficha técnica del proceso.</t>
  </si>
  <si>
    <t xml:space="preserve">FUNCIÓN PÚBLICA pagará el valor del contrato en un (1) único pago, previa entrega de la certificación de la suscripción al servicio de soporte, derechos de actualización de versiones, suscripción a la bolsa de horas y a la entrega del cronograma para la
transferencia de conocimientos, conforme a las condiciones técnicas establecidas en el presente documento y del certificado de recibido a satisfacción firmado por el Supervisor. </t>
  </si>
  <si>
    <t>168-2020</t>
  </si>
  <si>
    <t>Adquirir elementos de medición de temperatura corporal - termómetro digital infra-rojo para la Función Pública, de conformidad con los lineamientos establecidos en la Tienda Virtual del Estado Colombiano – Grandes Superficies.</t>
  </si>
  <si>
    <t>Función Pública pagará el valor del contrato en un (1) solo pago, por un valor estimado de SEISCIENTOS MIL PESOS ($600.000) M/CTE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</si>
  <si>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Será veinte (20) días calendario contados a partir del registro presupuestal. En todo caso el Contratista deberá entregar al Departamento Administrativo de la Función Pública, los bienes a más tardar dentro de los cinco (5) días  calendario siguientes, a la fecha de la colocación de la Orden de Compra en la Tienda
Virtual del Estado Colombiano. </t>
  </si>
  <si>
    <t>CPS-167-2020</t>
  </si>
  <si>
    <t>NELSON ANDRES PARDO FIGUEROA</t>
  </si>
  <si>
    <t>Prestar servicios profesionales en la Oficina Asesora de Planeación , para apoyar en la construcción de la metodología para la articulación y seguimiento de la planeación institucional y sectorial de acuerdo con lo establecido en el Modelo Integrado de Planeación y Gestión, así como en la identificación de una metodología para efectuar análisis y seguimiento de las políticas públicas de competencia de.Función Pública.</t>
  </si>
  <si>
    <t>Función Pública cancelará el valor total del contrato en ocho (8) pagos,asi: a.Un primer pago, por valor de CUATRO MILLONES SEISCIENTOS DIECISIETE MIL CUATROCIENTOS DIECIOCHO PESOS ($4'617.418) M/CTE, con corte al último día calendario del mes de mayo de 2020. b.Seis (6) pagos mensuales, con corte al día 30 de cada mes, por valor de SEIS MILLONES VEINTIDÓS MIL SETECIENTOS VEINTE PESOS ($6'022.720) M/CTE. c.Un último pago a la finalización del contrato por valor de CUATRO MILLONES DOSCIENTOS QUINCE MIL NOVECIENTOS CUATRO PESOS ($4'215.904) M/CTE.</t>
  </si>
  <si>
    <t>Será hasta el veintiuno (21) de diciembre de 2020 contado a partir del perfeccionamiento del mismo y expedición registro presupuesta.</t>
  </si>
  <si>
    <t>Servicio de mantenimiento preventivo y correctivo  para el parque automotor del Departamento, incluidos los repuestos  LINEA PAA No 32</t>
  </si>
  <si>
    <t>Adquisición de bienes para el bienestar de los servidores públicos de la entidad.  LINEA PAA No 16</t>
  </si>
  <si>
    <t>AGREGACIÓN DE DEMANDA</t>
  </si>
  <si>
    <t>Dotacion industrial para el personal de la entidad - EPP.  LINEA PAA No 71</t>
  </si>
  <si>
    <t>Estudios técnicos de sismorresistencia del edificio sede  y estudios y diseños para adquisición, instalación y puesta en funcionamiento de  planta eléctrica, transformador de corriente y apantallamiento.  LINEA PAA No 20</t>
  </si>
  <si>
    <t>Interventoría técnica, administrativa y financiera . Para adquisición, instalacion y puesta en funcionamiento de equipos eléctricos edificio. LINEA PAA No 29</t>
  </si>
  <si>
    <t>SELECCIÓN ABREVIADA  SUBASTA INVERSA</t>
  </si>
  <si>
    <t>Adquisición de bienes para el bienestar de los servidores públicos de la entidad.  LINEA PAA No 220</t>
  </si>
  <si>
    <t>GRUPO GESTIÓN ADMINISTRATIVA</t>
  </si>
  <si>
    <t>JULIANA VALENCIA ANDRADE
 SECRETARIA GENERAL</t>
  </si>
  <si>
    <t>JULIAN MAURICIO MARTINEZ ALVARADO
COORDINADOR GRUPO GESTIÓN ADMINISTRATIVA</t>
  </si>
  <si>
    <t>174-2020</t>
  </si>
  <si>
    <t>LA PREVISORA S.A. COMPAÑÍA DE SEGUROS</t>
  </si>
  <si>
    <t>Adquirir seguros obligatorios de accidentes de tránsito – SOAT para vehículos del parque automotor de uso y responsabilidad de la entidad, según las especificaciones
técnicas mínimas.</t>
  </si>
  <si>
    <t>Función Pública cancelará el valor de cada SOAT expedido, de acuerdo con las tarifas comerciales vigentes y la propuesta presentada, en un solo pago, previo envío de los SOAT debidamente expedidos por parte del Contratista y del certificado de recibido a satisfacción por parte del Supervisor del contrato, sin que el monto total de los seguros emitidos pueda exceder la cuantía total del mismo.</t>
  </si>
  <si>
    <t>Será hasta 31 de diciembre de 2020,teniendo en cuenta la fecha de vigencia del seguro anterior, para cada uno de los vehículos. El término para el cumplimiento del contrato se contará a partir del perfeccionamiento del mismo y expedición del registro presupuestal.</t>
  </si>
  <si>
    <t>IVAN ADOLFO MORANTES MOJICA</t>
  </si>
  <si>
    <t>170-2020</t>
  </si>
  <si>
    <t>SIGLO DATA SAS</t>
  </si>
  <si>
    <t>Prestar el servicio de monitoreo de medios y entrega de
reportes de las noticias que difundan los medios de
comunicación y las redes sociales sobre la gestión que
adelanta Función Pública a nivel nacional y territorial.</t>
  </si>
  <si>
    <t>Función Pública pagará el valor del contrato que resulte del proceso de selección, en mensualidades sucesivas, vencidas, previa presentación del informe mensual de actividades y recibido a satisfacción por parte del supervisor.</t>
  </si>
  <si>
    <t>El plazo de ejecución del contrato estará sujeto al tiempo que sea cubierto por el valor adjudicado en el presente proceso, el cual no podrá exceder del treinta y uno (31) de diciembre de 2020 o del agotamiento de los recursos, lo primero que ocurra. El plazo inicia a partir del perfeccionamiento del contrato, expedición del registro presupuestal y aprobación de pólizas.</t>
  </si>
  <si>
    <t>177-2020</t>
  </si>
  <si>
    <t>YUBARTA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</si>
  <si>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</si>
  <si>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resultante de la Licitación Pública CCE-967-AMP-2019, para la adquisición de la dotación de vestuario de calle, previa presentación de la respectiva factura y expedición del certificado de recibido a satisfacción por parte del supervisor del contrato, sin que el monto total de los servicios pueda exceder la cuantía total del contrato.</t>
  </si>
  <si>
    <t>Será hasta el 20 de diciembre de 2020, una vez suscrita el acta de inicio, de conformidad con lo estipulado por el Acuerdo Marco de Precios de
Colombia Compra Eficiente.</t>
  </si>
  <si>
    <t>JULIANA PIEDRAHITA MORALES</t>
  </si>
  <si>
    <t>178-2020</t>
  </si>
  <si>
    <t>UNION TEMPORAL HERMANOS
BLANCO</t>
  </si>
  <si>
    <t>Función Pública pagará el valor del Contrato, de conformidad con las condiciones estipuladas por Colombia Compra Eficiente, en el Acuerdo Marco de Precios resultante de la Licitación Pública CCE-967-AMP-2019, para la adquisición de la dotación de
vestuario de calle, previa presentación de la respectiva factura y expedición del certificado de recibido a satisfacción por parte del supervisor del contrato, sin que el monto total de los servicios pueda exceder la cuantía total del contrato.</t>
  </si>
  <si>
    <t>179-2020</t>
  </si>
  <si>
    <t>DOTACION INTEGRAL S.A.S.</t>
  </si>
  <si>
    <t>180-2020</t>
  </si>
  <si>
    <t>SPARTA SHOES S.A.S</t>
  </si>
  <si>
    <t>176-2020</t>
  </si>
  <si>
    <t>JM GRUPO EMPRESARIAL</t>
  </si>
  <si>
    <t>Adquirir los elementos de protección personal y de bioseguridad para la Función Pública, conforme a los lineamientos establecidos en el Instrumento de Agregación de Demanda - IAD Emergencia COVID-19.</t>
  </si>
  <si>
    <t>Función Pública pagará el valor del Contrato, de conformidad con las condiciones estipuladas por Colombia Compra Eficiente, en el Instrumento de Agregación de Demanda - IAD Emergencia COVID-19, previa presentación de la respectiva factura y expedición del certificado de recibido a satisfacción por parte del supervisor del contrato, sin que el monto total de los servicios pueda exceder la cuantía total del contrato.</t>
  </si>
  <si>
    <t>Será hasta el quince (15) de junio de 2020, de conformidad con lo estipulado en el Instrumento de Agregación de Demanda - IAD Emergencia COVID-19 de Colombia Compra Eficiente.</t>
  </si>
  <si>
    <t>JOSÉ CARLOS CHAPARRO FIRACATIVE</t>
  </si>
  <si>
    <t>Fecha estimada de inicio del proceso de selección</t>
  </si>
  <si>
    <t>Prestación de servicios profesionales LINEA PAA No 225</t>
  </si>
  <si>
    <t>Prestación de servicios profesionales LINEA PAA No 224</t>
  </si>
  <si>
    <t>Prestación de servicios de apoyo a la gestión LINEA PAA No 223</t>
  </si>
  <si>
    <t>Prestación de servicios de apoyo a la gestión LINEA PAA No 222</t>
  </si>
  <si>
    <t>Prestación de servicios de apoyo a la gestión LINEA PAA No 221</t>
  </si>
  <si>
    <t>Adquirir los  dispositivos de firma digital y los servicios para el estampado cronológico como mecanismo de protección y autenticidad e integridad de los documentos electrónicos de la entidad   LINEA PAA No 76</t>
  </si>
  <si>
    <t>Servicio de limpieza y desinfección de los vidrios del edificio sede de la entidad.   LINEA PAA No 226</t>
  </si>
  <si>
    <t>199-2020</t>
  </si>
  <si>
    <t>CENCOSUD COLOMBIA S.A.</t>
  </si>
  <si>
    <t xml:space="preserve">Adquisición del tóner para las impresoras color Kyocera FS-C2626MFP de Función Pública, de conformidad con los lineamientos establecidos en la Tienda Virtual del Estado Colombiano – Grandes Superficies. </t>
  </si>
  <si>
    <t xml:space="preserve">FUNCIÓN PÚBLICA pagará el valor del contrato en un (1) solo pago, por un valor estimado de VEINTICUATRO MILLONES CIENTO NOVENTA Y OCHO MIL SEIS PESOS ($24’198.006,00)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</si>
  <si>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sesenta (60) días calendario, contados a partir del registro presupuestal. </t>
  </si>
  <si>
    <t>196-2020</t>
  </si>
  <si>
    <t>Adquisición de las unidades de imagen (DRUM UNIT) para las impresoras monocromáticas y la fotocopiadora de Función Pública, de conformidad con los lineamientos establecidos en la Tienda Virtual del Estado Colombiano – Grandes Superficies.</t>
  </si>
  <si>
    <t xml:space="preserve">FUNCIÓN PÚBLICA pagará el valor del contrato en un (1) solo pago, por un valor estimado de CATORCE MILLONES QUINIENTOS VEINTIDOS MIL SEISCIENTOS SETENTA Y UN PESOS  ($14’522.671,oo)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</si>
  <si>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sesenta (60) días calendario,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 </t>
  </si>
  <si>
    <t>197-2020</t>
  </si>
  <si>
    <t>T&amp;S COMP S.A.S</t>
  </si>
  <si>
    <t>Prestar los servicios de soporte y mantenimiento preventivo y correctivo de Hardware y Software, incluido repuestos, para los equipos de cómputo de Función Pública, de acuerdo con el Anexo de Especificaciones Técnicas Mínimas del proceso</t>
  </si>
  <si>
    <t>Función Pública pagará el valor del Contrato que resulte del proceso de selección, en mensualidades vencidas por la suma de DIECIOCHO MILLONES OCHOCIENTOS
SETENTA MIL PESOS ($18.870.000) M/CTE, incluido IVA y demás gastos asociados a la ejecución del contrato, previa presentación de la factura y expedición del formato único de pagos por parte del Supervisor del Contrato, sin que el monto total de los servicios prestados pueda exceder la cuantía total del contrato.</t>
  </si>
  <si>
    <t>195-2020</t>
  </si>
  <si>
    <t>UNIVERSIDAD NACIONAL DE COLOMBIA</t>
  </si>
  <si>
    <t>Realizar los estudios y diseños de vulnerabilidad sísmica, del reforzamiento estructural del edificio, y de la adquisición, instalación y puesta en funcionamiento de sus equipos eléctricos, así como, la definición técnica de la subestación eléctrica y del transformador de corriente ubicados en la Sede de Función Pública.</t>
  </si>
  <si>
    <t>CONTRATO INTERADMINISTRATIVO</t>
  </si>
  <si>
    <t xml:space="preserve">Función Pública cancelará el valor total del contrato en cinco (5) pagos así: a) Un primer (1) pago anticipado en el mes de junio de 2020, equivalente al cuarenta por ciento (40%) del valor total del contrato, es decir la suma de DOSCIENTOS VEINTE MILLONES DE PESOS ($220’000.000) M/CTE, una vez suscrita el acta de inicio del contrato, el plan de trabajo que establezca el cronograma, actividades a desarrollar y los productos a entregar, y se presenten los profesionales y el personal de apoyo que van a desarrollar el proyecto, ante el supervisor del contrato. b) Un segundo (2) pago en el mes de agosto de 2020 equivalente al veinticinco por ciento (25%) del valor total del contrato, es decir la suma de CIENTO TREINTA Y SIETE MILLLONES QUINIENTOS MIL PESOS ($137´500.000) M/CTE, una vez presentado el informe correspondiente a la ejecución de las actividades y la entrega de los productos previstos en el plan de trabajo que
estableció el cronograma, las actividades y productos para la ejecución
del contrato. c) Un tercer (3) pago en el mes de octubre de 2020
equivalente al veinticinco por ciento (25%) del valor total del contrato, por valor de CIENTO TREINTA Y SIETE MILLLONES QUINIENTOS MIL PESOS ($137´500.000) M/CTE, una vez presentado el informe correspondiente a la ejecución de las actividades y la entrega de los productos previstos en el plan de trabajo que estableció el cronograma, las actividades y productos para la ejecución del contrato. d) Un cuarto (4) pago en el mes noviembre de 2020 equivalente al cinco por ciento (5%) del valor total del contrato por valor de VEINTISIETE MILLLONES QUINIENTOS MIL PESOS ($27´500.000) M/CTE, una vez presentado el informe correspondiente a la ejecución de las actividades y la entrega de los productos previstos en el plan de trabajo que estableció el cronograma, las actividades y productos para la ejecución del contrato, y e) Un quinto (5) y último pago equivalente al cinco por ciento (5%) del valor total del contrato por valor de VEINTISIETE MILLLONES QUINIENTOS MIL PESOS ($27´500.000) M/CTE, una vez cumplidas las obligaciones contractuales y la totalidad de las actividades y productos previstos en el plan de trabajo. Los pagos se efectuarán previa presentación de la factura, el pago de los parafiscales, la expedición del certificado de recibido a satisfacción por parte del Supervisor del Contrato, sin que el monto total de los servicios prestados pueda exceder la cuantía total del mismo. </t>
  </si>
  <si>
    <t>Hasta el 30 de noviembre de 2020, contado a partir del acta de inicio del contrato, previo perfeccionamiento del mismo, expedición del registro presupuestal y aprobación de garantías.</t>
  </si>
  <si>
    <t>202-2020</t>
  </si>
  <si>
    <t xml:space="preserve">Adquisición de una (1) impresora multifuncional a color para el Departamento Administrativo de la Función Pública, de acuerdo con las especificaciones técnicas que se anexan dentro de este documento, dentro de los lineamientos establecidos en la Tienda Virtual del Estado Colombiano – Grandes Superficies. </t>
  </si>
  <si>
    <t xml:space="preserve">FUNCIÓN PÚBLICA pagará el valor del contrato en un (1) solo pago, por un valor estimado de DIECINUEVE MILLONES NOVECIENTOS QUINCE MIL PESOS ($19’915.000,00)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</si>
  <si>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200-2020</t>
  </si>
  <si>
    <t xml:space="preserve">Adquirir radios de comunicación Motorola DTR 620 para Función Pública, de conformidad con los lineamientos establecidos en la Tienda Virtual del Estado Colombiano – Grandes Superficies. </t>
  </si>
  <si>
    <t xml:space="preserve">FUNCIÓN PÚBLICA pagará el valor del contrato en un (1) solo pago, por un valor estimado de OCHO MILLONES CUATROCIENTOS SETENTA MIL QUINIENTOS OCHENTA Y CUATRO PESOS ($8´470.584,oo)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</si>
  <si>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192-2020</t>
  </si>
  <si>
    <t>INGEAL S.A.</t>
  </si>
  <si>
    <t xml:space="preserve">Contratar la suscripción de la garantía extendida de fábrica y el soporte para la UPS APC modelo Symmetra PX 80kW con Serial PD0804160048, acorde a lo detallado en
las condiciones técnicas del presente documento. </t>
  </si>
  <si>
    <t>Función Pública pagará el valor del contrato en un (1) único pago, previa entrega, del documento del fabricante donde se indique la suscripción al servicio de garantía
extendida de fábrica con soporte y mantenimiento para la UPS APC modelo Symmetra PX 80kW con Serial PD0804160048 desde el 28/06/2020 y hasta el 27/06/2021.</t>
  </si>
  <si>
    <t xml:space="preserve">Será hasta el 27 de junio de 2021, contado a partir del perfeccionamiento del mismo, previa expedición del registro presupuestal, aprobación de
pólizas y suscripción del acta de inicio. </t>
  </si>
  <si>
    <t>Será de máximo un (1) año o hasta agotar la bolsa de correos, lo que ocurra primero, contado a partir del perfccionam iento del contrato, registro presupuestal, aprobación de pólizas, suscripcion de acta de inicio y la entrega donde se indique el derecho de uso de suscripcion.</t>
  </si>
  <si>
    <t>203-2020</t>
  </si>
  <si>
    <t>CONTROLES EMPRESARIALES</t>
  </si>
  <si>
    <t xml:space="preserve">Contratar la suscripción al licenciamiento de la herramienta Dynamics CRM (Customer Relationship Management) de Microsoft, así como el servicio de parametrización y ajustes, de conformidad con los lineamientos establecidos en el Instrumento de Agregación de Demanda suscrito por Colombia Compra Eficiente. </t>
  </si>
  <si>
    <t xml:space="preserve">Función Pública pagará el valor del Contrato, de conformidad con las condiciones estipuladas en el Instrumento de Agregación de Demanda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 </t>
  </si>
  <si>
    <t xml:space="preserve">Será de un (1) año, contado a partir de la entrega por correo electrónico con las claves de activación y el perfeccionamiento del mismo
y registro presupuestal. </t>
  </si>
  <si>
    <t>Será de un (1) año, contado a partir del
perfeccionamiento del contrato, registro presupuestal, aprobación de pólizas y suscripción del acta de inicio.</t>
  </si>
  <si>
    <t>194-2020</t>
  </si>
  <si>
    <t>DB SYSTEM LTDA</t>
  </si>
  <si>
    <t>Contratar la renovación de la suscripción y soporte técnico para el Licenciamiento Liferay que posee Función Pública; así como una bolsa horas de soporte especializado, acorde con lo especificado en la Ficha Técnica del proceso.</t>
  </si>
  <si>
    <t xml:space="preserve">Función Pública pagará el valor del contrato en un (1) único pago, previa entrega de la certificación de indique la renovación de la suscripción y el derecho de uso por un (1) año de los servicios de soporte, para las tres (3) licencias del software Liferay DXP, detallando que dos (2) licencias son de producción y una (1) de pre producción y el documento para la bolsa de horas para soporte especializado, previa presentación de la respectiva factura y expedición del certificado de recibido a satisfacción por parte del supervisor del contrato. </t>
  </si>
  <si>
    <t xml:space="preserve">Será hasta el 24 de junio de 2021, contado a partir del perfeccionamiento del contrato, expedición del registro presupuestal, aprobación de
pólizas y suscripción del acta de inicio. </t>
  </si>
  <si>
    <t>ASTRID RUIZ ZAMUDIO</t>
  </si>
  <si>
    <t>PROFESIONAL ESPECIALIZADA</t>
  </si>
  <si>
    <t>198-2020</t>
  </si>
  <si>
    <t>DANE - FONDANE</t>
  </si>
  <si>
    <t xml:space="preserve">Realizar el proceso de evaluación de la calidad del proceso estadístico de la operación estadística “Medición del Desempeño Institucional”, producida por el Departamento Administrativo de la Función Pública – DAFP, siguiendo los requisitos establecidos en la Norma Técnica de Calidad del Proceso Estadístico (NTC PE1000:2017). </t>
  </si>
  <si>
    <t>Función Pública realizará el desembolso del valor del contrato, en tres (3) pagos, así: a) Un primer pago correspondiente al 40% del valor total del contrato, es decir la suma de ONCE MILLONES SESISCIENTOS NOVENTA Y NUEVE MIL TRESCIENTOS CINCUENTA Y OCHO PESOS ($11.699.358) M/CTE., cancelados a la entrega del plan de evaluación. b) Un segundo pago correspondiente al 40% del valor total del contrato, es decir la suma de ONCE MILLONES SESISCIENTOS NOVENTA Y NUEVE MIL TRESCIENTOS CINCUENTA Y OCHO PESOS ($11.699.358) los cuales serán cancelados al momento de la entrega del informe de consistencia de bases de datos. c) Un tercer pago correspondiente al último 20 % del valor total del contrato, es decir, un valor correspondiente a la suma de CINCO MILLONES OCHOCIENTOS CUARENTA Y NUEVE MIL SEISCIENTOS SETENTA Y NUEVE PESOS ($5.849.680) M/CTE, incluido IVA previa presentación de la respectiva factura por parte del contratista y entrega del informe de la evaluación que contenga (conformidades, no conformidades, observaciones, oportunidades de mejora y fortalezas) producto del proceso de evaluación y certificación, así como la comunicación de la decisión tomada en el Comité de Certificación y los certificados de recibido a satisfacción, por parte del Supervisor del Contrato, sin que el monto total de los servicios prestados pueda exceder la cuantía total del mismo.</t>
  </si>
  <si>
    <t>Será de cinco (5) meses, sin que dicho plazo supere el veinte (20) de diciembre de 2020, contado a partir del
perfeccionamiento del mismo y expedición del registro presupuestal.</t>
  </si>
  <si>
    <t>Prestar los servicios profesionales al Departamento Administrativo de la Función Pública, para apoyar el cumplimiento de objetivos institucionales a través de la ejecución de actividades a cargo de la Secretaría General.</t>
  </si>
  <si>
    <t>206-2020</t>
  </si>
  <si>
    <t>LAURA SUAREZ SEGURA</t>
  </si>
  <si>
    <t>Prestar servicios de apoyo a la gestión en la Dirección de
Gestión del Conocimiento de Función Pública con el fin
colaborar con la organización y disposición de los insumos
necesarios para llevar a cabo las actividades dirigidas a las entidades interesadas en la implementación de la sexta
dimensión del MIPG.</t>
  </si>
  <si>
    <t>Función Pública cancelará el valor total del contrato en seis (6) pagos, así: a) Cinco (5) pagos mensuales, con corte al día 30 de cada mes, por valor de DOS MILLONES VEINTICUATRO MIL OCHOCIENTOS OCHENTA PESOS ($2.024.880) M/CTE. b) Un último pago a la finalización del contrato por valor de UN MILLON DOSCIENTOS CATORCE MIL NOVECIENTOS VEINTIOCHO PESOS ($1.214.928) M/CTE.</t>
  </si>
  <si>
    <t>Será hasta el dieciocho (18) de diciembre de 2020, contados a partir del perfeccionamiento del mismo y expedición del registro presupuestal.</t>
  </si>
  <si>
    <t>204-2020</t>
  </si>
  <si>
    <t>YANET LOURDES ACOSTA BURITICA</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</si>
  <si>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de
competencia de la dirección técnica.</t>
  </si>
  <si>
    <t>Función Pública cancelará el valor total de cada contrato en seis (6) pagos, así: a) Cinco (5) pagos mensuales, con corte al último día de cada mes, por valor de SEIS MILLONES VEINTIDOS MIL SETECIENTOS VEINTE PESOS ($6’022.720) M/CTE. c) Un último pago a la finalización del contrato, por valor de CUATRO MILLONES
SEISCIENTOS DIECISIETE MIL CUATROCIENTOS DIECINUEVE PESOS ($4’617.419) M/CTE.</t>
  </si>
  <si>
    <t>Será hasta el veintitrés (23) de diciembre de 2020, contado a partir del perfeccionamiento de los mismos y expedición de los registros presupuestales.</t>
  </si>
  <si>
    <t>205-2020</t>
  </si>
  <si>
    <t>SANDRA MELISSA CARDENAS ESPINOSA</t>
  </si>
  <si>
    <t>Adquisición  y suministro de tóner y cartuchos para impresoras. (contrato de suminIstro)    LINEA PAA No 3</t>
  </si>
  <si>
    <t>Prestación de servicios profesionales  LINEA PAA No 212</t>
  </si>
  <si>
    <t>NOVIEMBRE</t>
  </si>
  <si>
    <t>Prestar los servicios de vigilancia, seguimiento y control diario de los procesos  judiciales  LINEA PAA No 227</t>
  </si>
  <si>
    <t>ARMANDO LOPEZ. Ext. 750 alopez@funcionpublica.gov.co</t>
  </si>
  <si>
    <t>GRUPO GESTION ADMINISTRATIVA</t>
  </si>
  <si>
    <t>72101507+D50</t>
  </si>
  <si>
    <t>72101510
72101507</t>
  </si>
  <si>
    <t>Equipo Aro de luz led con trípode para celular de uso en transmisiones virtuales o televisivas  LINEA PAA No 230</t>
  </si>
  <si>
    <t>43211500, 43212200, 43201800, 43201600.</t>
  </si>
  <si>
    <t>Adquisición de memorias Ram DDR3, DDR4 y disco de estado sólido para equipos de cómputo de escritorio y portátiles que hacen parte del inventario de Función Pública  LINEA PAA No 64</t>
  </si>
  <si>
    <t xml:space="preserve"> GRUPO GESTIÓN ADMINISTRATIVA</t>
  </si>
  <si>
    <t>43211500, 43212200, 43201800, 43201600</t>
  </si>
  <si>
    <t>Adquisicion de computadores LÍNEA PAA No 229</t>
  </si>
  <si>
    <t>214-2020</t>
  </si>
  <si>
    <t>S.O.S SOLUCIONES DE OFICINA &amp; SUMINISTROS SAS</t>
  </si>
  <si>
    <t xml:space="preserve">Adquisición de Consumibles para las impresoras monocromáticas del Departamento Administrativo de la Función Pública, de conformidad con los lineamientos
establecidos en el Acuerdo Marco de Precios para el suministro de consumibles, con sistema de control EDS de Colombia Compra Eficiente. </t>
  </si>
  <si>
    <t xml:space="preserve">Función Pública pagará el valor del Contrato, de conformidad con las condiciones estipuladas por Colombia Compra Eficiente, en el Acuerdo Marco de Precios LPAMP-120-2016, para el Suministro de Consumibles de impresión, previa presentación de la respectiva factura, expedición del certificado de recibido a satisfacción por parte del Supervisor del Contrato y certificado de ingreso al almacén, sin que el monto total de los servicios de soporte pueda exceder la cuantía total del
contrato. </t>
  </si>
  <si>
    <t xml:space="preserve">Será de dos (2) meses, de conformidad con lo estipulado por el acuerdo marco de precios de Colombia Compra Eficiente. </t>
  </si>
  <si>
    <t>215-2020</t>
  </si>
  <si>
    <t>GRUPO LOS LAGOS SAS</t>
  </si>
  <si>
    <t xml:space="preserve">Adquisición de Consumibles para las impresoras monocromáticas del Departamento Administrativo de la Función Pública, de conformidad con los lineamientos establecidos en el Acuerdo Marco de Precios para el suministro de consumibles, con sistema de control EDS de Colombia Compra Eficiente. </t>
  </si>
  <si>
    <t>224-2020</t>
  </si>
  <si>
    <t>SUMIMAS SAS</t>
  </si>
  <si>
    <t>216-2020</t>
  </si>
  <si>
    <t xml:space="preserve">Adquisición de mesas plegables para el auditorio de Función Pública, conforme las condiciones técnicas establecidas en el presente documento. </t>
  </si>
  <si>
    <t>Función Pública pagará el valor del contrato en un (1) solo pago, por un valor estimado de CINCO MILLONES OCHOCIENTOS MIL PESOS ($5’800.000,00)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</si>
  <si>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Será de cuarenta y cinco (45) días calendario, contado a partir de la expedición del registro presupuestal</t>
  </si>
  <si>
    <t>221-2020</t>
  </si>
  <si>
    <t>UT SOFT IG 3</t>
  </si>
  <si>
    <t xml:space="preserve">Contratar la adquisición de productos y servicios Microsoft de conformidad con los lineamientos establecidos en el Instrumento de Agregación de Demanda suscrito por Colombia Compra Eficiente. </t>
  </si>
  <si>
    <t xml:space="preserve">Función Pública pagará el valor del Contrato, de conformidad con las condiciones estipuladas en el Instrumento de Agregación de Demanda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
Función Pública cancelará el valor total del contrato de la siguiente forma: a) Un (1) pago inicial por el valor de las licencias previa presentación de la respectiva factura, expedición del certificado de recibido a satisfacción por parte del Supervisor del Contrato y el correspondiente certificado de ingreso al almacén. b) Cinco (5) Pagos mensualizados durante la vigencia 2020, por el equivalente a las horas de soporte técnico e instalación de licencias efectivamente realizadas, incluido IVA y demás gastos asociados a la ejecución del contrato, previa presentación de la respectiva factura y expedición del certificado de recibido a satisfacción por parte del supervisor del contrato. </t>
  </si>
  <si>
    <t xml:space="preserve">Será de un año contado a partir del cinco (5) de agosto de 2020 y hasta el cuatro (4) agosto de 2021, previo perfeccionamiento del mismo, aprobación de pólizas y expedición del registro presupuestal. </t>
  </si>
  <si>
    <t>210-2020</t>
  </si>
  <si>
    <t>LA CORPORACIÓN AGENCIA NACIONAL DE GOBIERNO DIGITAL – AND</t>
  </si>
  <si>
    <t>Aunar esfuerzos entre la FUNCIÓN PÚBLICA y la AGENCIA NACIONAL DIGITAL, con el fin de realizar el análisis, diseño y desarrollo de la segunda fase de la nueva versión del Sistema Único de Información de Trámites – SUIT para facilitar su evolución técnico-funcional en el marco de las políticas de transformación digital del Estado.</t>
  </si>
  <si>
    <t>CONVENIO INTERADMINISTRATIVO</t>
  </si>
  <si>
    <t>Función Pública realizará el desembolso del valor del convenio, así: $329.407.906 50,95% y $317.063.504 49,05% .</t>
  </si>
  <si>
    <t xml:space="preserve">Será hasta el veinticuatro (24) de diciembre de 2020, contado a partir del acta de inicio, previa expedición del registro presupuestal y aprobación de las garantías </t>
  </si>
  <si>
    <t>JULIO CESAR RIVERA MORATO                    FERNANDO AUGUSTO SEGURA RESTREPO</t>
  </si>
  <si>
    <t>CPS-207-2020</t>
  </si>
  <si>
    <t>ERIKA GISSELE ACOSTA GUERRERO</t>
  </si>
  <si>
    <t>Prestar los servicios de apoyo a la gestión en el Grupo de
Servicio al Ciudadano Institucional (GSCI) de la Función
Pública para apoyar en la atención de las peticiones
asignadas a la mesa de ayuda técnica del Sistema de
Información y Gestión del Empleo Público – SIGEP, a través
de los diferentes canales de atención.</t>
  </si>
  <si>
    <t>Función Pública cancelará el valor total de cada contrato en seis (6) pagos, así:a)Un primer pago, por valor de DOS MILLONES TRESCIENTOS OCHENTA MIL PESOS ($2.380.000) M/CTE., con corte a 31 de julio de 2020. b. Cuatro (4) pagos mensuales, con corte al día 30 de cada mes, por valor de DOS MILLONES TRESCIENTOS OCHENTA MIL PESOS ($2’380.000) M/CTE, cada uno. c. Un último pago a la finalización del contrato por valor de UN MILLON CUATROCIENTOS VEINTIOCHO MIL PESOS ($1’428.000) M/CTE, cada uno.</t>
  </si>
  <si>
    <t>CPS-208-2020</t>
  </si>
  <si>
    <t>ADA HAYDE GONZALEZ GARCIA</t>
  </si>
  <si>
    <t>Adquisición del programa de seguros de responsabilidad civil para los vehículos de la entidad   LINEA PAA No 232</t>
  </si>
  <si>
    <t>Mantenimiento sistema eléctrico del edificio. Linea 233</t>
  </si>
  <si>
    <t>EN PROCESO</t>
  </si>
  <si>
    <t>Reconstrucción del tanque de aguas lluvias y suministro e instalación de un sistema de apantallamiento para el edificio sede . LINEA 234</t>
  </si>
  <si>
    <t>Demolición de cuartos de acopio reciclaje LINEA PAA No 228</t>
  </si>
  <si>
    <t>72102900
72101507
72121400
39121621</t>
  </si>
  <si>
    <t xml:space="preserve">INVERSIÓN </t>
  </si>
  <si>
    <t>APROBADA</t>
  </si>
  <si>
    <t>11191606
78101803</t>
  </si>
  <si>
    <t>Prestación del servicio de Transporte, Chatarrización, entrega del Certificado de destrucción de los vehículos y entrega del Certificado de Cancelación de la Matricula, de conformidad con las Especificaciones Técnicas . LINEA 235</t>
  </si>
  <si>
    <t>84131500
84131600</t>
  </si>
  <si>
    <r>
      <rPr>
        <sz val="22"/>
        <rFont val="Arial"/>
        <family val="2"/>
      </rPr>
      <t>81112100
81111500</t>
    </r>
    <r>
      <rPr>
        <sz val="20"/>
        <rFont val="Arial"/>
        <family val="2"/>
      </rPr>
      <t xml:space="preserve">
43232300
43232400</t>
    </r>
  </si>
  <si>
    <t>232-2020</t>
  </si>
  <si>
    <t>COLOMBIANA DE COMERCIO S.A Y/O
ALKOSTO S.A</t>
  </si>
  <si>
    <t>Adquirir las llantas para siete (07) vehículos, de los que actualmente conforman el parque automotor del Departamento Administrativo de la Función Pública, de conformidad con ficha técnica descrita en el presente documento.</t>
  </si>
  <si>
    <t>FUNCIÓN PÚBLICA pagará el valor del contrato en un (1) solo pago, por un valor estimado de NUEVE MILLONES SEISCIENTOS CINCUENTA Y UN MIL QUINIENTOS PESOS ($9.651,500)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t>
  </si>
  <si>
    <t>Será de sesenta (60) días calendario, contados a partir del registro presupuestal y dando cumplimiento al protocolo de bioseguridad, siendo el caso que la entrega se realizare dentro del tiempo de aislamiento preventivo decretado por el Gobierno Nacional. En todo caso, los bienes adquiridos se entregarán a más tardar, en la sede de la entidad, dentro de los cuarenta y cinco (45) días calendario, siguientes al perfeccionamiento del
contrato.</t>
  </si>
  <si>
    <t>YURIANNI YERALDIN BALLEN</t>
  </si>
  <si>
    <t>233-2020</t>
  </si>
  <si>
    <t>ASEGURADORA SOLIDARIA DE COLOMBIA LTDA</t>
  </si>
  <si>
    <t xml:space="preserve">Adquirir la Póliza de Responsabilidad Civil de vehículos para la protección de los automóviles pertenecientes al parque automotor de Función Pública, según las especificaciones técnicas mínimas que se describen en el presente documento. </t>
  </si>
  <si>
    <t xml:space="preserve">Función Pública pagará el valor del Contrato de conformidad con las condiciones estipuladas por Colombia Compra Eficiente en el Acuerdo Marco de Precios Nº CCENEG-012-1-2019, para el suministro de la Póliza de Responsabilidad Civil para automóviles, previa presentación de la respectiva factura y expedición del Certificado de Recibido a Satisfacción por parte del Supervisor del Contrato, sin que el monto total de los servicios suministrados pueda exceder la cuantía total del contrato. </t>
  </si>
  <si>
    <t xml:space="preserve">Será de un (1) año de acuerdo a las fechas y condiciones establecidas en la ficha técnica del presente documento, de conformidad con lo estipulado por el Acuerdo Marco de Precios de Colombia Compra Eficiente. </t>
  </si>
  <si>
    <t>81112500
81112100</t>
  </si>
  <si>
    <t>43232703
43233500
81111500
81111800</t>
  </si>
  <si>
    <t>81111500
81111800
43233200</t>
  </si>
  <si>
    <t>45121500
52161200</t>
  </si>
  <si>
    <t>Adquisicion de Cámaras para computador LÍNEA PAA No 231</t>
  </si>
  <si>
    <t>OFICINA DE TECNOLOGÍAS DE LA INFORMACIÓN Y LAS COMUNICACIONES
GRUPO GESTIÓN ADMINISTRATIVA</t>
  </si>
  <si>
    <t xml:space="preserve">45121500
45121600 </t>
  </si>
  <si>
    <t>Adquisicion de video cámara y sus accesorios  LINEA PAA No  236</t>
  </si>
  <si>
    <t>prestación de servicios profesionales para apoyar la implementación de la Estrategia de Gestión Territorial, a través de orientación y acompañamiento técnico a las entidades territoriales asignadas en los temas de competencia de la Dirección de Desarrollo Organizacional LINEA PAA No  237</t>
  </si>
  <si>
    <t>prestación de servicios profesionales para apoyar la implementación de la Estrategia de Gestión Territorial, a través de orientación y acompañamiento técnico a las entidades territoriales asignadas en los temas de competencia de la Dirección de Desarrollo Organizacional LINEA PAA No   238</t>
  </si>
  <si>
    <t>230-2020</t>
  </si>
  <si>
    <t>CASSA CREATIVA SAS</t>
  </si>
  <si>
    <t>Publicar un (1) aviso de prensa, en un periódico de amplia circulación nacional de acuerdo con las condiciones establecidas por Función Pública.</t>
  </si>
  <si>
    <t xml:space="preserve">Función Pública cancelará el valor total del contrato en un (1) pago, de acuerdo con lo efectivamente ejecutado y facturado, pago que estará supeditado a la presentación del ejemplar en donde se publique el aviso de prensa y la expedición del certificado de recibido
a satisfacción por el supervisor del contrato sin que el monto total de los servicios prestados pueda exceder la cuantía total del mismo. </t>
  </si>
  <si>
    <t xml:space="preserve">Hasta el día treinta (30) de noviembre de 2020 o una vez realizada la publicación de que trata el presente contrato, contados a partir del perfeccionamiento del mismo, previo registro presupuestal. </t>
  </si>
  <si>
    <t>234-2020</t>
  </si>
  <si>
    <t>MNEMO COLOMBIA SAS</t>
  </si>
  <si>
    <t xml:space="preserve">Prestar servicios para la implementación de controles de seguridad de la información en los sistemas de información y centro de datos de Función Pública, y contribuir a la implementación de lineamientos en materia de seguridad y privacidad de la información al interior del Departamento. </t>
  </si>
  <si>
    <t xml:space="preserve">1) Un primer pago correspondiente al valor del documento de diagnóstico y recomendaciones,
de los componentes, respecto al Sistema de Seguridad y privacidad de la información de
la Función Pública.
2) Un segundo pago correspondiente al valor de las Fichas técnicas con la definición de los
proyectos propuestos en la Hoja de ruta de gestión de la seguridad de la información
vigencias 2021-2022.
3) Un tercer pago correspondiente al valor del documento que presente el estado de las
políticas de seguridad configurados sobre el sistema de información SIGEP II y el manual
con los controles se deben adoptar las etapas de captura, procesamiento y
almacenamiento de la información para el sistema de información SIGEP II.
4) Un cuarto pago correspondiente al valor de la documentación del estado de configuración
de los controles de seguridad de la información sobre las bases de datos Oracle.
5) Un pago final correspondiente al valor del documento con el Informe del análisis de
vulnerabilidades y las pruebas de ingeniería social y ataques controlados de Phishing. </t>
  </si>
  <si>
    <t xml:space="preserve">Hasta el quince (15) de diciembre de 2020, contado a partir del perfeccionamiento del mismo, previo registro presupuestal, aprobación de pólizas y suscripción del acta de inicio. </t>
  </si>
  <si>
    <t xml:space="preserve">HILDA CONSTANZA SANCHEZ                             </t>
  </si>
  <si>
    <t>229-2020</t>
  </si>
  <si>
    <t>UBIQUOM S.A</t>
  </si>
  <si>
    <t>Adquisición de un paquete de 750.000 de mensajes de texto (SMS) los cuales pueden ser enviados a todos los operadores de telefonía vigente, así como el servicio de soporte, para enviar la información correspondiente a los usuarios de los Sistemas de información misionales de Función Pública.</t>
  </si>
  <si>
    <t>Función Pública pagará el valor del contrato en un (1) solo pago, previa presentación de la factura presentada por el contratista y expedición del Certificado de recibido a satisfacción por parte del Supervisor del Contrato, sin que el monto total de los servicios prestados pueda exceder la cuantía total del contrato.</t>
  </si>
  <si>
    <t>Un (1) año o cuando se agote la bolsa de mensajes contratada, lo primero que ocurra, contado a partir del perfeccionamiento del mismo, expedición del registro presupuestal, expedición del acta de entrega y aprobación de garantías.</t>
  </si>
  <si>
    <t>231-2020</t>
  </si>
  <si>
    <t>COMERCIALIZADORA
ORIKUA SAS</t>
  </si>
  <si>
    <t>Hasta sesenta (60) días calendario, a partir del perfeccionamiento y registro presupuestal del contrato, de conformidad con lo estipulado en el Instrumento de Agregación de Demanda - IAD Emergencia COVID-19 de Colombia
Compra Eficiente.</t>
  </si>
  <si>
    <t>DIANA ALEJANDRA OSPINA MORENO</t>
  </si>
  <si>
    <t>228-2020</t>
  </si>
  <si>
    <t>SOFTWARE IT SAS</t>
  </si>
  <si>
    <t>Contratar la renovación de la suscripción anual de las Licencias de Adobe Creative Cloud for Teams suite completa que utiliza Función Pública.</t>
  </si>
  <si>
    <t>Función Pública pagará el valor del contrato que resulte del proceso de selección, en un (1) solo pago, previa presentación de la factura presentada por el contratista y a la entrega del documento donde se indique la suscripción al Licenciamiento de las cuatro (4) Licencias de la Suite de Adobe a nombre del Departamento Administrativo de la Función Pública, la expedición del Certificado de recibido a satisfacción por parte del Supervisor del Contrato y el ingreso al almacén de las suscripciones, sin que el monto total de los servicios prestados pueda exceder la cuantía total del contrato.</t>
  </si>
  <si>
    <t xml:space="preserve">Será de un (1) año a partir del 15 de agosto de 2020, previo perfeccionamiento del mismo y expedición del registro presupuestal </t>
  </si>
  <si>
    <t>SANDRA YASMIN FLOREZ ABRIL</t>
  </si>
  <si>
    <t>DIANA ALEJANDRA OSPINA EXT. 500  dospina@funcionpublica.gov.co</t>
  </si>
  <si>
    <t>30181600 24112600 24121800 24122000 24111500 27112100 27112700 12352104 46181500 46181700 46181800</t>
  </si>
  <si>
    <t>Dotacion industrial para el personal de la entidad y elementos de bioseguridad- EPP.  LINEA PAA No 239</t>
  </si>
  <si>
    <t>235-2020</t>
  </si>
  <si>
    <t>MASIVA SAS</t>
  </si>
  <si>
    <t>Será hasta sesenta (60) días calendario, a partir  perfeccionamiento y registro presupuestal del contrato, de conformidad con lo estipulado en el Instrumento de Agregación de Demanda - IAD Emergencia COVID-19 de Colombia
Compra Eficiente.</t>
  </si>
  <si>
    <t>238-2020</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</si>
  <si>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</si>
  <si>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VEINTICUATRO MILLONES QUINIENTOS SETENTA Y SIETE MIL OCHOCIENTOS NOVENTA Y CUATRO PESOS ($24’577.894,00)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t>
  </si>
  <si>
    <t xml:space="preserve">Será de sesenta (60) días calendario, contado a partir de la expedición del registro presupuestal. En todo caso el Contratista deberá entregar al
Departamento Administrativo de la Función Pública, los bienes a más tardar dentro de los treinta (30) días calendario siguientes, a la fecha de la colocación de la Orden de Compra en la Tienda Virtual del Estado Colombiano. </t>
  </si>
  <si>
    <t>Será de ocho (8) meses, contando a partir de la expedición del registro
presupuestal, aprobación de garantías y suscripción del acta de 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</si>
</sst>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1" formatCode="_-* #,##0_-;\-* #,##0_-;_-* &quot;-&quot;_-;_-@_-"/>
    <numFmt numFmtId="44" formatCode="_-&quot;$&quot;* #,##0.00_-;\-&quot;$&quot;* #,##0.00_-;_-&quot;$&quot;* &quot;-&quot;??_-;_-@_-"/>
    <numFmt numFmtId="164" formatCode="_-&quot;$&quot;\ * #,##0_-;\-&quot;$&quot;\ * #,##0_-;_-&quot;$&quot;\ * &quot;-&quot;_-;_-@_-"/>
    <numFmt numFmtId="165" formatCode="_-&quot;$&quot;\ * #,##0.00_-;\-&quot;$&quot;\ * #,##0.00_-;_-&quot;$&quot;\ *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89" x14ac:knownFonts="1">
    <font>
      <sz val="16"/>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18"/>
      <name val="Arial"/>
      <family val="2"/>
    </font>
    <font>
      <sz val="20"/>
      <name val="Arial"/>
      <family val="2"/>
    </font>
    <font>
      <b/>
      <sz val="20"/>
      <color indexed="81"/>
      <name val="Tahoma"/>
      <family val="2"/>
    </font>
    <font>
      <sz val="20"/>
      <color indexed="81"/>
      <name val="Tahoma"/>
      <family val="2"/>
    </font>
    <font>
      <b/>
      <sz val="48"/>
      <color theme="5" tint="-0.499984740745262"/>
      <name val="Calibri"/>
      <family val="2"/>
      <scheme val="minor"/>
    </font>
    <font>
      <b/>
      <sz val="32"/>
      <color theme="1"/>
      <name val="Calibri"/>
      <family val="2"/>
      <scheme val="minor"/>
    </font>
    <font>
      <b/>
      <sz val="28"/>
      <color theme="1"/>
      <name val="Calibri"/>
      <family val="2"/>
      <scheme val="minor"/>
    </font>
    <font>
      <b/>
      <sz val="32"/>
      <color rgb="FFFF0000"/>
      <name val="Calibri"/>
      <family val="2"/>
      <scheme val="minor"/>
    </font>
    <font>
      <b/>
      <sz val="32"/>
      <color rgb="FF002060"/>
      <name val="Arial Narrow"/>
      <family val="2"/>
    </font>
    <font>
      <b/>
      <sz val="48"/>
      <name val="Arial"/>
      <family val="2"/>
    </font>
    <font>
      <b/>
      <sz val="32"/>
      <name val="Arial"/>
      <family val="2"/>
    </font>
    <font>
      <b/>
      <sz val="28"/>
      <name val="Arial"/>
      <family val="2"/>
    </font>
    <font>
      <b/>
      <sz val="28"/>
      <color theme="1"/>
      <name val="Arial"/>
      <family val="2"/>
    </font>
    <font>
      <sz val="48"/>
      <color theme="1"/>
      <name val="Calibri"/>
      <family val="2"/>
      <scheme val="minor"/>
    </font>
    <font>
      <sz val="22"/>
      <name val="Arial"/>
      <family val="2"/>
    </font>
    <font>
      <b/>
      <sz val="28"/>
      <color theme="0"/>
      <name val="Calibri"/>
      <family val="2"/>
      <scheme val="minor"/>
    </font>
    <font>
      <sz val="28"/>
      <color rgb="FF002060"/>
      <name val="Arial Narrow"/>
      <family val="2"/>
    </font>
    <font>
      <strike/>
      <sz val="20"/>
      <name val="Arial"/>
      <family val="2"/>
    </font>
    <font>
      <b/>
      <strike/>
      <sz val="32"/>
      <name val="Arial"/>
      <family val="2"/>
    </font>
    <font>
      <b/>
      <strike/>
      <sz val="32"/>
      <color rgb="FFFF0000"/>
      <name val="Arial"/>
      <family val="2"/>
    </font>
    <font>
      <b/>
      <strike/>
      <sz val="18"/>
      <name val="Arial"/>
      <family val="2"/>
    </font>
    <font>
      <b/>
      <strike/>
      <sz val="15"/>
      <name val="Arial"/>
      <family val="2"/>
    </font>
    <font>
      <strike/>
      <sz val="15"/>
      <name val="Arial"/>
      <family val="2"/>
    </font>
    <font>
      <b/>
      <strike/>
      <sz val="20"/>
      <name val="Arial"/>
      <family val="2"/>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s>
  <cellStyleXfs count="149">
    <xf numFmtId="0" fontId="0" fillId="0" borderId="0"/>
    <xf numFmtId="0" fontId="28" fillId="2" borderId="0" applyNumberFormat="0" applyBorder="0" applyAlignment="0" applyProtection="0"/>
    <xf numFmtId="41" fontId="32" fillId="0" borderId="0" applyFont="0" applyFill="0" applyBorder="0" applyAlignment="0" applyProtection="0"/>
    <xf numFmtId="0" fontId="40" fillId="0" borderId="0" applyNumberFormat="0" applyFill="0" applyBorder="0" applyAlignment="0" applyProtection="0"/>
    <xf numFmtId="42"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167" fontId="26" fillId="0" borderId="0" applyFont="0" applyFill="0" applyBorder="0" applyAlignment="0" applyProtection="0"/>
    <xf numFmtId="41" fontId="32" fillId="0" borderId="0" applyFont="0" applyFill="0" applyBorder="0" applyAlignment="0" applyProtection="0"/>
    <xf numFmtId="0" fontId="64" fillId="0" borderId="0"/>
    <xf numFmtId="0" fontId="32" fillId="0" borderId="0"/>
    <xf numFmtId="9" fontId="32" fillId="0" borderId="0" applyFont="0" applyFill="0" applyBorder="0" applyAlignment="0" applyProtection="0"/>
    <xf numFmtId="41" fontId="25" fillId="0" borderId="0" applyFont="0" applyFill="0" applyBorder="0" applyAlignment="0" applyProtection="0"/>
    <xf numFmtId="42"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41" fontId="24" fillId="0" borderId="0" applyFont="0" applyFill="0" applyBorder="0" applyAlignment="0" applyProtection="0"/>
    <xf numFmtId="42" fontId="24" fillId="0" borderId="0" applyFont="0" applyFill="0" applyBorder="0" applyAlignment="0" applyProtection="0"/>
    <xf numFmtId="167" fontId="24" fillId="0" borderId="0" applyFont="0" applyFill="0" applyBorder="0" applyAlignment="0" applyProtection="0"/>
    <xf numFmtId="166" fontId="24" fillId="0" borderId="0" applyFont="0" applyFill="0" applyBorder="0" applyAlignment="0" applyProtection="0"/>
    <xf numFmtId="41" fontId="24" fillId="0" borderId="0" applyFont="0" applyFill="0" applyBorder="0" applyAlignment="0" applyProtection="0"/>
    <xf numFmtId="41" fontId="23" fillId="0" borderId="0" applyFont="0" applyFill="0" applyBorder="0" applyAlignment="0" applyProtection="0"/>
    <xf numFmtId="42" fontId="23" fillId="0" borderId="0" applyFont="0" applyFill="0" applyBorder="0" applyAlignment="0" applyProtection="0"/>
    <xf numFmtId="167" fontId="23" fillId="0" borderId="0" applyFont="0" applyFill="0" applyBorder="0" applyAlignment="0" applyProtection="0"/>
    <xf numFmtId="166" fontId="23" fillId="0" borderId="0" applyFont="0" applyFill="0" applyBorder="0" applyAlignment="0" applyProtection="0"/>
    <xf numFmtId="41" fontId="23"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41" fontId="2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167" fontId="20" fillId="0" borderId="0" applyFont="0" applyFill="0" applyBorder="0" applyAlignment="0" applyProtection="0"/>
    <xf numFmtId="166" fontId="20" fillId="0" borderId="0" applyFont="0" applyFill="0" applyBorder="0" applyAlignment="0" applyProtection="0"/>
    <xf numFmtId="41" fontId="20" fillId="0" borderId="0" applyFont="0" applyFill="0" applyBorder="0" applyAlignment="0" applyProtection="0"/>
    <xf numFmtId="0" fontId="19" fillId="0" borderId="0"/>
    <xf numFmtId="9" fontId="19" fillId="0" borderId="0" applyFont="0" applyFill="0" applyBorder="0" applyAlignment="0" applyProtection="0"/>
    <xf numFmtId="164" fontId="19"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1" fontId="18"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167" fontId="17" fillId="0" borderId="0" applyFont="0" applyFill="0" applyBorder="0" applyAlignment="0" applyProtection="0"/>
    <xf numFmtId="166" fontId="17" fillId="0" borderId="0" applyFont="0" applyFill="0" applyBorder="0" applyAlignment="0" applyProtection="0"/>
    <xf numFmtId="41" fontId="17"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167" fontId="16" fillId="0" borderId="0" applyFont="0" applyFill="0" applyBorder="0" applyAlignment="0" applyProtection="0"/>
    <xf numFmtId="166"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7" fontId="16" fillId="0" borderId="0" applyFont="0" applyFill="0" applyBorder="0" applyAlignment="0" applyProtection="0"/>
    <xf numFmtId="167" fontId="15" fillId="0" borderId="0" applyFont="0" applyFill="0" applyBorder="0" applyAlignment="0" applyProtection="0"/>
    <xf numFmtId="41" fontId="15" fillId="0" borderId="0" applyFont="0" applyFill="0" applyBorder="0" applyAlignment="0" applyProtection="0"/>
    <xf numFmtId="167"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166" fontId="15" fillId="0" borderId="0" applyFont="0" applyFill="0" applyBorder="0" applyAlignment="0" applyProtection="0"/>
    <xf numFmtId="42" fontId="15"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67" fontId="14"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167" fontId="13" fillId="0" borderId="0" applyFont="0" applyFill="0" applyBorder="0" applyAlignment="0" applyProtection="0"/>
    <xf numFmtId="166"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167" fontId="13" fillId="0" borderId="0" applyFont="0" applyFill="0" applyBorder="0" applyAlignment="0" applyProtection="0"/>
    <xf numFmtId="0" fontId="13" fillId="0" borderId="0"/>
    <xf numFmtId="42" fontId="12" fillId="0" borderId="0" applyFont="0" applyFill="0" applyBorder="0" applyAlignment="0" applyProtection="0"/>
    <xf numFmtId="9" fontId="12" fillId="0" borderId="0" applyFont="0" applyFill="0" applyBorder="0" applyAlignment="0" applyProtection="0"/>
    <xf numFmtId="0" fontId="12" fillId="0" borderId="0"/>
    <xf numFmtId="167" fontId="12" fillId="0" borderId="0" applyFont="0" applyFill="0" applyBorder="0" applyAlignment="0" applyProtection="0"/>
    <xf numFmtId="41" fontId="11" fillId="0" borderId="0" applyFont="0" applyFill="0" applyBorder="0" applyAlignment="0" applyProtection="0"/>
    <xf numFmtId="42"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167" fontId="11"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66"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167" fontId="10" fillId="0" borderId="0" applyFont="0" applyFill="0" applyBorder="0" applyAlignment="0" applyProtection="0"/>
    <xf numFmtId="42" fontId="9" fillId="0" borderId="0" applyFont="0" applyFill="0" applyBorder="0" applyAlignment="0" applyProtection="0"/>
    <xf numFmtId="0" fontId="9" fillId="0" borderId="0"/>
    <xf numFmtId="9" fontId="9" fillId="0" borderId="0" applyFont="0" applyFill="0" applyBorder="0" applyAlignment="0" applyProtection="0"/>
    <xf numFmtId="167" fontId="9" fillId="0" borderId="0" applyFont="0" applyFill="0" applyBorder="0" applyAlignment="0" applyProtection="0"/>
    <xf numFmtId="164" fontId="26"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44" fontId="26"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167" fontId="8" fillId="0" borderId="0" applyFont="0" applyFill="0" applyBorder="0" applyAlignment="0" applyProtection="0"/>
    <xf numFmtId="166" fontId="8" fillId="0" borderId="0" applyFont="0" applyFill="0" applyBorder="0" applyAlignment="0" applyProtection="0"/>
    <xf numFmtId="41" fontId="7" fillId="0" borderId="0" applyFont="0" applyFill="0" applyBorder="0" applyAlignment="0" applyProtection="0"/>
    <xf numFmtId="42" fontId="7" fillId="0" borderId="0" applyFont="0" applyFill="0" applyBorder="0" applyAlignment="0" applyProtection="0"/>
    <xf numFmtId="167" fontId="7" fillId="0" borderId="0" applyFont="0" applyFill="0" applyBorder="0" applyAlignment="0" applyProtection="0"/>
    <xf numFmtId="166" fontId="7" fillId="0" borderId="0" applyFont="0" applyFill="0" applyBorder="0" applyAlignment="0" applyProtection="0"/>
    <xf numFmtId="0" fontId="6" fillId="0" borderId="0"/>
    <xf numFmtId="44" fontId="6"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41" fontId="6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42" fontId="2" fillId="0" borderId="0" applyFont="0" applyFill="0" applyBorder="0" applyAlignment="0" applyProtection="0"/>
    <xf numFmtId="0" fontId="2" fillId="0" borderId="0"/>
    <xf numFmtId="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1" fontId="2" fillId="0" borderId="0" applyFont="0" applyFill="0" applyBorder="0" applyAlignment="0" applyProtection="0"/>
    <xf numFmtId="166" fontId="2" fillId="0" borderId="0" applyFont="0" applyFill="0" applyBorder="0" applyAlignment="0" applyProtection="0"/>
    <xf numFmtId="42" fontId="2" fillId="0" borderId="0" applyFont="0" applyFill="0" applyBorder="0" applyAlignment="0" applyProtection="0"/>
  </cellStyleXfs>
  <cellXfs count="207">
    <xf numFmtId="0" fontId="0" fillId="0" borderId="0" xfId="0"/>
    <xf numFmtId="0" fontId="3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31" fillId="0" borderId="0" xfId="0" applyFont="1" applyBorder="1" applyAlignment="1">
      <alignment vertical="center" wrapText="1"/>
    </xf>
    <xf numFmtId="0" fontId="0" fillId="0" borderId="0" xfId="0" applyFont="1" applyFill="1" applyBorder="1" applyAlignment="1">
      <alignment horizontal="center" vertical="center" wrapText="1"/>
    </xf>
    <xf numFmtId="0" fontId="33"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36" fillId="4" borderId="0" xfId="0" applyFont="1" applyFill="1" applyBorder="1" applyAlignment="1">
      <alignment horizontal="center" vertical="center" wrapText="1"/>
    </xf>
    <xf numFmtId="0" fontId="37" fillId="0" borderId="0" xfId="0" applyFont="1" applyBorder="1" applyAlignment="1">
      <alignment horizontal="center" vertical="center" wrapText="1"/>
    </xf>
    <xf numFmtId="0" fontId="31" fillId="0" borderId="0" xfId="0" applyFont="1" applyBorder="1" applyAlignment="1">
      <alignment horizontal="left" vertical="center" wrapText="1"/>
    </xf>
    <xf numFmtId="0" fontId="30" fillId="3" borderId="0" xfId="0" applyFont="1" applyFill="1" applyAlignment="1">
      <alignment horizontal="center" vertical="center" wrapText="1"/>
    </xf>
    <xf numFmtId="0" fontId="30" fillId="0" borderId="2" xfId="0" applyFont="1" applyBorder="1" applyAlignment="1">
      <alignment horizontal="center" vertical="center" wrapText="1"/>
    </xf>
    <xf numFmtId="0" fontId="33" fillId="4" borderId="0" xfId="0" applyFont="1" applyFill="1" applyAlignment="1">
      <alignment vertical="center" wrapText="1"/>
    </xf>
    <xf numFmtId="0" fontId="3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41" fillId="0" borderId="0" xfId="3" quotePrefix="1" applyFont="1" applyBorder="1" applyAlignment="1">
      <alignment horizontal="center" vertical="center" wrapText="1"/>
    </xf>
    <xf numFmtId="0" fontId="27"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42" fillId="0" borderId="2" xfId="0" applyFont="1" applyBorder="1" applyAlignment="1">
      <alignment horizontal="center" vertical="center" wrapText="1"/>
    </xf>
    <xf numFmtId="167" fontId="33" fillId="4" borderId="0" xfId="0" applyNumberFormat="1" applyFont="1" applyFill="1" applyAlignment="1">
      <alignment vertical="center" wrapText="1"/>
    </xf>
    <xf numFmtId="171" fontId="33" fillId="4" borderId="0" xfId="0" applyNumberFormat="1" applyFont="1" applyFill="1" applyAlignment="1">
      <alignment vertical="center" wrapText="1"/>
    </xf>
    <xf numFmtId="0" fontId="54" fillId="4" borderId="17" xfId="1" applyFont="1" applyFill="1" applyBorder="1" applyAlignment="1">
      <alignment horizontal="center" vertical="center" wrapText="1"/>
    </xf>
    <xf numFmtId="0" fontId="0" fillId="4" borderId="0" xfId="0" applyFill="1"/>
    <xf numFmtId="0" fontId="0" fillId="0" borderId="0" xfId="0" applyFill="1"/>
    <xf numFmtId="0" fontId="61" fillId="4" borderId="0" xfId="0" applyFont="1" applyFill="1"/>
    <xf numFmtId="0" fontId="61" fillId="0" borderId="0" xfId="0" applyFont="1" applyFill="1"/>
    <xf numFmtId="0" fontId="55" fillId="4" borderId="0" xfId="0" applyFont="1" applyFill="1" applyBorder="1" applyAlignment="1">
      <alignment horizontal="center" vertical="center" wrapText="1"/>
    </xf>
    <xf numFmtId="39" fontId="58" fillId="3" borderId="2" xfId="9" applyNumberFormat="1" applyFont="1" applyFill="1" applyBorder="1" applyAlignment="1">
      <alignment horizontal="right" vertical="center" wrapText="1"/>
    </xf>
    <xf numFmtId="0" fontId="0" fillId="3" borderId="0" xfId="0" applyFill="1"/>
    <xf numFmtId="0" fontId="52" fillId="7" borderId="16" xfId="1" applyFont="1" applyFill="1" applyBorder="1" applyAlignment="1">
      <alignment horizontal="center" vertical="center" wrapText="1"/>
    </xf>
    <xf numFmtId="0" fontId="53" fillId="7" borderId="16" xfId="1" applyFont="1" applyFill="1" applyBorder="1" applyAlignment="1">
      <alignment horizontal="center" vertical="center" wrapText="1"/>
    </xf>
    <xf numFmtId="0" fontId="30"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42"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44"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5" fontId="26" fillId="3" borderId="2" xfId="0" applyNumberFormat="1" applyFont="1" applyFill="1" applyBorder="1" applyAlignment="1">
      <alignment wrapText="1"/>
    </xf>
    <xf numFmtId="0" fontId="30" fillId="3" borderId="11" xfId="0" applyFont="1" applyFill="1" applyBorder="1" applyAlignment="1">
      <alignment horizontal="center" vertical="center" wrapText="1"/>
    </xf>
    <xf numFmtId="14" fontId="48"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4" fontId="31"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7" fontId="0" fillId="3" borderId="0" xfId="0" applyNumberFormat="1" applyFont="1" applyFill="1" applyAlignment="1">
      <alignment horizontal="center" vertical="center" wrapText="1"/>
    </xf>
    <xf numFmtId="171" fontId="26"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37" fillId="3" borderId="0" xfId="0" applyFont="1" applyFill="1" applyBorder="1" applyAlignment="1">
      <alignment horizontal="center" vertical="center" wrapText="1"/>
    </xf>
    <xf numFmtId="0" fontId="49" fillId="3" borderId="0"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0" fillId="0" borderId="0" xfId="0" applyAlignment="1">
      <alignment horizontal="center" vertical="center"/>
    </xf>
    <xf numFmtId="0" fontId="61" fillId="0" borderId="0" xfId="0" applyFont="1"/>
    <xf numFmtId="0" fontId="61" fillId="3" borderId="0" xfId="0" applyFont="1" applyFill="1"/>
    <xf numFmtId="0" fontId="69" fillId="0" borderId="0" xfId="0" applyFont="1" applyFill="1" applyBorder="1" applyAlignment="1">
      <alignment horizontal="center" vertical="center" wrapText="1"/>
    </xf>
    <xf numFmtId="0" fontId="70" fillId="0" borderId="0" xfId="0" applyFont="1" applyBorder="1" applyAlignment="1">
      <alignment horizontal="right" vertical="center" wrapText="1"/>
    </xf>
    <xf numFmtId="0" fontId="69" fillId="0" borderId="0" xfId="0" applyFont="1" applyFill="1" applyAlignment="1">
      <alignment horizontal="center" vertical="center" wrapText="1"/>
    </xf>
    <xf numFmtId="0" fontId="70" fillId="0" borderId="0" xfId="0" applyFont="1" applyFill="1" applyAlignment="1">
      <alignment horizontal="right" vertical="center" wrapText="1"/>
    </xf>
    <xf numFmtId="0" fontId="69" fillId="3" borderId="0" xfId="0" applyFont="1" applyFill="1" applyAlignment="1">
      <alignment horizontal="center" vertical="center" wrapText="1"/>
    </xf>
    <xf numFmtId="0" fontId="70" fillId="3" borderId="0" xfId="0" applyFont="1" applyFill="1" applyBorder="1" applyAlignment="1">
      <alignment horizontal="right" vertical="center" wrapText="1"/>
    </xf>
    <xf numFmtId="171" fontId="70" fillId="3" borderId="0" xfId="0" applyNumberFormat="1" applyFont="1" applyFill="1" applyAlignment="1">
      <alignment horizontal="center" vertical="center" wrapText="1"/>
    </xf>
    <xf numFmtId="0" fontId="73" fillId="7" borderId="16" xfId="1" applyFont="1" applyFill="1" applyBorder="1" applyAlignment="1">
      <alignment horizontal="center" vertical="center" wrapText="1"/>
    </xf>
    <xf numFmtId="0" fontId="70" fillId="0" borderId="0" xfId="0" applyFont="1"/>
    <xf numFmtId="0" fontId="78" fillId="0" borderId="0" xfId="0" applyFont="1" applyAlignment="1">
      <alignment horizontal="center" vertical="center"/>
    </xf>
    <xf numFmtId="0" fontId="71" fillId="0" borderId="0" xfId="0" applyFont="1"/>
    <xf numFmtId="0" fontId="55" fillId="4" borderId="4" xfId="0" applyFont="1" applyFill="1" applyBorder="1" applyAlignment="1">
      <alignment horizontal="center" vertical="center" wrapText="1"/>
    </xf>
    <xf numFmtId="0" fontId="53" fillId="6" borderId="20" xfId="1" applyFont="1" applyFill="1" applyBorder="1" applyAlignment="1">
      <alignment horizontal="center" vertical="center" wrapText="1"/>
    </xf>
    <xf numFmtId="49" fontId="29" fillId="0" borderId="0" xfId="0" applyNumberFormat="1" applyFont="1" applyFill="1" applyBorder="1" applyAlignment="1">
      <alignment horizontal="center" vertical="center" wrapText="1"/>
    </xf>
    <xf numFmtId="49" fontId="29" fillId="0" borderId="0" xfId="0" applyNumberFormat="1" applyFont="1" applyFill="1" applyAlignment="1">
      <alignment horizontal="center" wrapText="1"/>
    </xf>
    <xf numFmtId="49" fontId="29" fillId="0" borderId="0" xfId="0" applyNumberFormat="1" applyFont="1" applyFill="1" applyAlignment="1">
      <alignment horizontal="center" vertical="center" wrapText="1"/>
    </xf>
    <xf numFmtId="49" fontId="29" fillId="3" borderId="0" xfId="0" applyNumberFormat="1" applyFont="1" applyFill="1" applyAlignment="1">
      <alignment horizontal="center" vertical="center" wrapText="1"/>
    </xf>
    <xf numFmtId="49" fontId="53" fillId="7" borderId="16" xfId="1" applyNumberFormat="1" applyFont="1" applyFill="1" applyBorder="1" applyAlignment="1">
      <alignment horizontal="center" vertical="center" wrapText="1"/>
    </xf>
    <xf numFmtId="49" fontId="0" fillId="0" borderId="0" xfId="0" applyNumberFormat="1"/>
    <xf numFmtId="0" fontId="71" fillId="0" borderId="0" xfId="0" applyFont="1" applyAlignment="1">
      <alignment wrapText="1"/>
    </xf>
    <xf numFmtId="0" fontId="71" fillId="0" borderId="0" xfId="0" applyFont="1" applyAlignment="1">
      <alignment horizontal="center" vertical="center" wrapText="1"/>
    </xf>
    <xf numFmtId="167" fontId="71" fillId="0" borderId="0" xfId="0" applyNumberFormat="1" applyFont="1" applyAlignment="1">
      <alignment wrapText="1"/>
    </xf>
    <xf numFmtId="0" fontId="71" fillId="3" borderId="0" xfId="0" applyFont="1" applyFill="1" applyAlignment="1">
      <alignment wrapText="1"/>
    </xf>
    <xf numFmtId="0" fontId="71" fillId="3" borderId="0" xfId="0" applyFont="1" applyFill="1" applyAlignment="1">
      <alignment horizontal="center" vertical="center" wrapText="1"/>
    </xf>
    <xf numFmtId="167" fontId="71" fillId="3" borderId="0" xfId="0" applyNumberFormat="1" applyFont="1" applyFill="1" applyAlignment="1">
      <alignment wrapText="1"/>
    </xf>
    <xf numFmtId="165" fontId="71" fillId="3" borderId="0" xfId="0" applyNumberFormat="1" applyFont="1" applyFill="1" applyAlignment="1">
      <alignment wrapText="1"/>
    </xf>
    <xf numFmtId="167" fontId="80" fillId="3" borderId="0" xfId="0" applyNumberFormat="1" applyFont="1" applyFill="1" applyAlignment="1">
      <alignment wrapText="1"/>
    </xf>
    <xf numFmtId="171" fontId="71" fillId="3" borderId="0" xfId="0" applyNumberFormat="1" applyFont="1" applyFill="1" applyAlignment="1">
      <alignment wrapText="1"/>
    </xf>
    <xf numFmtId="171" fontId="71" fillId="3" borderId="0" xfId="0" applyNumberFormat="1" applyFont="1" applyFill="1" applyAlignment="1">
      <alignment horizontal="center" vertical="center" wrapText="1"/>
    </xf>
    <xf numFmtId="167" fontId="71" fillId="3" borderId="0" xfId="0" applyNumberFormat="1" applyFont="1" applyFill="1" applyAlignment="1">
      <alignment horizontal="center" vertical="center" wrapText="1"/>
    </xf>
    <xf numFmtId="0" fontId="81" fillId="6" borderId="20" xfId="1" applyFont="1" applyFill="1" applyBorder="1" applyAlignment="1">
      <alignment horizontal="center" vertical="center" wrapText="1"/>
    </xf>
    <xf numFmtId="0" fontId="74" fillId="3" borderId="2" xfId="0" applyFont="1" applyFill="1" applyBorder="1" applyAlignment="1">
      <alignment horizontal="center" vertical="center" wrapText="1"/>
    </xf>
    <xf numFmtId="0" fontId="66" fillId="0" borderId="2" xfId="0" applyFont="1" applyFill="1" applyBorder="1" applyAlignment="1">
      <alignment horizontal="center" vertical="center" wrapText="1"/>
    </xf>
    <xf numFmtId="166" fontId="73" fillId="7" borderId="16" xfId="147" applyFont="1" applyFill="1" applyBorder="1" applyAlignment="1">
      <alignment horizontal="center" vertical="center" wrapText="1"/>
    </xf>
    <xf numFmtId="167" fontId="51" fillId="3" borderId="0" xfId="145" applyFont="1" applyFill="1" applyAlignment="1">
      <alignment horizontal="right" vertical="center" wrapText="1"/>
    </xf>
    <xf numFmtId="167" fontId="50" fillId="3" borderId="0" xfId="145" applyFont="1" applyFill="1" applyAlignment="1">
      <alignment horizontal="right" vertical="center" wrapText="1"/>
    </xf>
    <xf numFmtId="0" fontId="34" fillId="3" borderId="0" xfId="146" applyNumberFormat="1" applyFont="1" applyFill="1" applyAlignment="1">
      <alignment horizontal="left" wrapText="1"/>
    </xf>
    <xf numFmtId="167" fontId="72" fillId="3" borderId="0" xfId="145" applyFont="1" applyFill="1" applyAlignment="1">
      <alignment horizontal="right" vertical="center" wrapText="1"/>
    </xf>
    <xf numFmtId="165" fontId="34" fillId="3" borderId="0" xfId="146" applyNumberFormat="1" applyFont="1" applyFill="1" applyAlignment="1">
      <alignment horizontal="left" wrapText="1"/>
    </xf>
    <xf numFmtId="41" fontId="70" fillId="3" borderId="0" xfId="146" applyFont="1" applyFill="1" applyAlignment="1">
      <alignment horizontal="center" vertical="center" wrapText="1"/>
    </xf>
    <xf numFmtId="41" fontId="70" fillId="3" borderId="0" xfId="146" applyFont="1" applyFill="1" applyBorder="1" applyAlignment="1">
      <alignment horizontal="right" vertical="center" wrapText="1"/>
    </xf>
    <xf numFmtId="0" fontId="34" fillId="3" borderId="2" xfId="146" applyNumberFormat="1" applyFont="1" applyFill="1" applyBorder="1" applyAlignment="1">
      <alignment horizontal="left" wrapText="1"/>
    </xf>
    <xf numFmtId="168" fontId="43" fillId="3" borderId="2" xfId="148" applyNumberFormat="1" applyFont="1" applyFill="1" applyBorder="1" applyAlignment="1">
      <alignment horizontal="left" wrapText="1"/>
    </xf>
    <xf numFmtId="168" fontId="44" fillId="3" borderId="2" xfId="148" applyNumberFormat="1" applyFont="1" applyFill="1" applyBorder="1" applyAlignment="1">
      <alignment wrapText="1"/>
    </xf>
    <xf numFmtId="168" fontId="44" fillId="0" borderId="2" xfId="148" applyNumberFormat="1" applyFont="1" applyBorder="1" applyAlignment="1">
      <alignment wrapText="1"/>
    </xf>
    <xf numFmtId="168" fontId="43" fillId="0" borderId="2" xfId="148" applyNumberFormat="1" applyFont="1" applyBorder="1" applyAlignment="1">
      <alignment horizontal="left" wrapText="1"/>
    </xf>
    <xf numFmtId="41" fontId="70" fillId="0" borderId="0" xfId="146" applyFont="1" applyFill="1" applyAlignment="1">
      <alignment horizontal="right" vertical="center" wrapText="1"/>
    </xf>
    <xf numFmtId="0" fontId="29" fillId="0" borderId="2" xfId="146" applyNumberFormat="1" applyFont="1" applyBorder="1" applyAlignment="1">
      <alignment horizontal="center" vertical="center" wrapText="1"/>
    </xf>
    <xf numFmtId="0" fontId="34" fillId="0" borderId="0" xfId="146" applyNumberFormat="1" applyFont="1" applyAlignment="1">
      <alignment horizontal="left" wrapText="1"/>
    </xf>
    <xf numFmtId="41" fontId="70" fillId="0" borderId="0" xfId="146" applyFont="1" applyBorder="1" applyAlignment="1">
      <alignment horizontal="right" vertical="center" wrapText="1"/>
    </xf>
    <xf numFmtId="0" fontId="74" fillId="3" borderId="17" xfId="0" applyFont="1" applyFill="1" applyBorder="1" applyAlignment="1">
      <alignment horizontal="center" vertical="center" wrapText="1"/>
    </xf>
    <xf numFmtId="0" fontId="74" fillId="3" borderId="18" xfId="0" applyFont="1" applyFill="1" applyBorder="1" applyAlignment="1">
      <alignment horizontal="center" vertical="center" wrapText="1"/>
    </xf>
    <xf numFmtId="42" fontId="26" fillId="3" borderId="0" xfId="148" applyFont="1" applyFill="1" applyBorder="1" applyAlignment="1">
      <alignment horizontal="center" wrapText="1"/>
    </xf>
    <xf numFmtId="42" fontId="26" fillId="3" borderId="0" xfId="148" applyFont="1" applyFill="1" applyBorder="1" applyAlignment="1">
      <alignment horizontal="center" vertical="center" wrapText="1"/>
    </xf>
    <xf numFmtId="0" fontId="1" fillId="0" borderId="0" xfId="0" applyFont="1" applyAlignment="1">
      <alignment wrapText="1"/>
    </xf>
    <xf numFmtId="0" fontId="1" fillId="3" borderId="0" xfId="0" applyFont="1" applyFill="1" applyAlignment="1">
      <alignment wrapText="1"/>
    </xf>
    <xf numFmtId="0" fontId="0" fillId="0" borderId="0" xfId="0" applyBorder="1"/>
    <xf numFmtId="0" fontId="71" fillId="0" borderId="0" xfId="0" applyFont="1" applyBorder="1"/>
    <xf numFmtId="0" fontId="35" fillId="5" borderId="0" xfId="0" applyFont="1" applyFill="1" applyBorder="1" applyAlignment="1">
      <alignment horizontal="center" vertical="center" wrapText="1"/>
    </xf>
    <xf numFmtId="0" fontId="37" fillId="0" borderId="0" xfId="0" applyFont="1" applyBorder="1" applyAlignment="1">
      <alignment horizontal="left" vertical="center" wrapText="1"/>
    </xf>
    <xf numFmtId="0" fontId="38" fillId="0" borderId="2" xfId="0" applyFont="1" applyBorder="1" applyAlignment="1">
      <alignment horizontal="center" vertical="center" wrapText="1"/>
    </xf>
    <xf numFmtId="0" fontId="39" fillId="0" borderId="2" xfId="0" applyFont="1" applyFill="1" applyBorder="1" applyAlignment="1">
      <alignment horizontal="center" vertical="center" wrapText="1"/>
    </xf>
    <xf numFmtId="0" fontId="38" fillId="0" borderId="2" xfId="0" quotePrefix="1" applyFont="1" applyBorder="1" applyAlignment="1">
      <alignment horizontal="center" vertical="center" wrapText="1"/>
    </xf>
    <xf numFmtId="0" fontId="38" fillId="0" borderId="0" xfId="0" quotePrefix="1" applyFont="1" applyAlignment="1">
      <alignment horizontal="center" vertical="center" wrapText="1"/>
    </xf>
    <xf numFmtId="0" fontId="45" fillId="3" borderId="6"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8" xfId="0" applyFont="1" applyFill="1" applyBorder="1" applyAlignment="1">
      <alignment horizontal="center" vertical="center" wrapText="1"/>
    </xf>
    <xf numFmtId="0" fontId="45" fillId="3" borderId="9" xfId="0" applyFont="1" applyFill="1" applyBorder="1" applyAlignment="1">
      <alignment horizontal="center" vertical="center" wrapText="1"/>
    </xf>
    <xf numFmtId="0" fontId="45" fillId="3" borderId="0" xfId="0" applyFont="1" applyFill="1" applyBorder="1" applyAlignment="1">
      <alignment horizontal="center" vertical="center" wrapText="1"/>
    </xf>
    <xf numFmtId="0" fontId="45" fillId="3" borderId="10" xfId="0" applyFont="1" applyFill="1" applyBorder="1" applyAlignment="1">
      <alignment horizontal="center" vertical="center" wrapText="1"/>
    </xf>
    <xf numFmtId="0" fontId="45" fillId="3" borderId="12" xfId="0" applyFont="1" applyFill="1" applyBorder="1" applyAlignment="1">
      <alignment horizontal="center" vertical="center" wrapText="1"/>
    </xf>
    <xf numFmtId="0" fontId="45" fillId="3" borderId="13" xfId="0" applyFont="1" applyFill="1" applyBorder="1" applyAlignment="1">
      <alignment horizontal="center" vertical="center" wrapText="1"/>
    </xf>
    <xf numFmtId="0" fontId="45" fillId="3" borderId="14" xfId="0" applyFont="1" applyFill="1" applyBorder="1" applyAlignment="1">
      <alignment horizontal="center" vertical="center" wrapText="1"/>
    </xf>
    <xf numFmtId="169" fontId="46" fillId="3" borderId="4" xfId="0" applyNumberFormat="1" applyFont="1" applyFill="1" applyBorder="1" applyAlignment="1">
      <alignment horizontal="right" vertical="center" wrapText="1"/>
    </xf>
    <xf numFmtId="169" fontId="46" fillId="3" borderId="5" xfId="0" applyNumberFormat="1" applyFont="1" applyFill="1" applyBorder="1" applyAlignment="1">
      <alignment horizontal="right" vertical="center" wrapText="1"/>
    </xf>
    <xf numFmtId="170" fontId="47" fillId="3" borderId="2" xfId="0" applyNumberFormat="1" applyFont="1" applyFill="1" applyBorder="1" applyAlignment="1">
      <alignment horizontal="right" vertical="center" wrapText="1"/>
    </xf>
    <xf numFmtId="42" fontId="47" fillId="3" borderId="2" xfId="148" applyFont="1" applyFill="1" applyBorder="1" applyAlignment="1">
      <alignment horizontal="right" vertical="center" wrapText="1"/>
    </xf>
    <xf numFmtId="14" fontId="46" fillId="5" borderId="4" xfId="0" applyNumberFormat="1" applyFont="1" applyFill="1" applyBorder="1" applyAlignment="1">
      <alignment horizontal="right" vertical="center" wrapText="1"/>
    </xf>
    <xf numFmtId="14" fontId="46" fillId="5" borderId="5" xfId="0" applyNumberFormat="1" applyFont="1" applyFill="1" applyBorder="1" applyAlignment="1">
      <alignment horizontal="right" vertical="center" wrapText="1"/>
    </xf>
    <xf numFmtId="0" fontId="74" fillId="3" borderId="17" xfId="0" applyFont="1" applyFill="1" applyBorder="1" applyAlignment="1">
      <alignment horizontal="center" vertical="center" wrapText="1"/>
    </xf>
    <xf numFmtId="0" fontId="74" fillId="3" borderId="19" xfId="0" applyFont="1" applyFill="1" applyBorder="1" applyAlignment="1">
      <alignment horizontal="center" vertical="center" wrapText="1"/>
    </xf>
    <xf numFmtId="0" fontId="74" fillId="3" borderId="18" xfId="0"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3" borderId="4" xfId="0" applyFont="1" applyFill="1" applyBorder="1" applyAlignment="1">
      <alignment horizontal="left" vertical="center" wrapText="1"/>
    </xf>
    <xf numFmtId="0" fontId="38" fillId="3" borderId="5" xfId="0" applyFont="1" applyFill="1" applyBorder="1" applyAlignment="1">
      <alignment horizontal="left" vertical="center" wrapText="1"/>
    </xf>
    <xf numFmtId="0" fontId="45" fillId="0" borderId="0" xfId="0" applyFont="1" applyBorder="1" applyAlignment="1">
      <alignment horizontal="center" wrapText="1"/>
    </xf>
    <xf numFmtId="0" fontId="37" fillId="3" borderId="15" xfId="0" applyFont="1" applyFill="1" applyBorder="1" applyAlignment="1">
      <alignment horizontal="left" vertical="center" wrapText="1"/>
    </xf>
    <xf numFmtId="42" fontId="26" fillId="3" borderId="0" xfId="148" applyFont="1" applyFill="1" applyBorder="1" applyAlignment="1">
      <alignment horizontal="center" wrapText="1"/>
    </xf>
    <xf numFmtId="42" fontId="26" fillId="3" borderId="0" xfId="148" applyFont="1" applyFill="1" applyBorder="1" applyAlignment="1">
      <alignment horizontal="center" vertical="center" wrapText="1"/>
    </xf>
    <xf numFmtId="0" fontId="66" fillId="0" borderId="18" xfId="0" applyFont="1" applyFill="1" applyBorder="1" applyAlignment="1">
      <alignment horizontal="center" vertical="center" wrapText="1"/>
    </xf>
    <xf numFmtId="0" fontId="66" fillId="0" borderId="14" xfId="0" applyFont="1" applyFill="1" applyBorder="1" applyAlignment="1">
      <alignment horizontal="center" vertical="center" wrapText="1"/>
    </xf>
    <xf numFmtId="0" fontId="66" fillId="0" borderId="18" xfId="0" applyFont="1" applyFill="1" applyBorder="1" applyAlignment="1">
      <alignment horizontal="left" vertical="center" wrapText="1"/>
    </xf>
    <xf numFmtId="14" fontId="66" fillId="0" borderId="18" xfId="0" applyNumberFormat="1" applyFont="1" applyFill="1" applyBorder="1" applyAlignment="1">
      <alignment horizontal="center" vertical="center" wrapText="1"/>
    </xf>
    <xf numFmtId="170" fontId="75" fillId="0" borderId="18" xfId="146" applyNumberFormat="1" applyFont="1" applyFill="1" applyBorder="1" applyAlignment="1">
      <alignment horizontal="right" vertical="center" wrapText="1"/>
    </xf>
    <xf numFmtId="167" fontId="75" fillId="0" borderId="18" xfId="145" applyNumberFormat="1" applyFont="1" applyFill="1" applyBorder="1" applyAlignment="1">
      <alignment horizontal="center" vertical="center" wrapText="1"/>
    </xf>
    <xf numFmtId="0" fontId="66" fillId="0" borderId="5" xfId="0" applyFont="1" applyFill="1" applyBorder="1" applyAlignment="1">
      <alignment horizontal="center" vertical="center" wrapText="1"/>
    </xf>
    <xf numFmtId="0" fontId="66" fillId="0" borderId="2" xfId="0" applyFont="1" applyFill="1" applyBorder="1" applyAlignment="1">
      <alignment horizontal="left" vertical="center" wrapText="1"/>
    </xf>
    <xf numFmtId="14" fontId="66" fillId="0" borderId="2" xfId="0" applyNumberFormat="1" applyFont="1" applyFill="1" applyBorder="1" applyAlignment="1">
      <alignment horizontal="center" vertical="center" wrapText="1"/>
    </xf>
    <xf numFmtId="170" fontId="75" fillId="0" borderId="2" xfId="146" applyNumberFormat="1" applyFont="1" applyFill="1" applyBorder="1" applyAlignment="1">
      <alignment horizontal="right" vertical="center" wrapText="1"/>
    </xf>
    <xf numFmtId="167" fontId="75" fillId="0" borderId="2" xfId="145" applyNumberFormat="1" applyFont="1" applyFill="1" applyBorder="1" applyAlignment="1">
      <alignment horizontal="center" vertical="center" wrapText="1"/>
    </xf>
    <xf numFmtId="0" fontId="82" fillId="0" borderId="2" xfId="0" applyFont="1" applyFill="1" applyBorder="1" applyAlignment="1">
      <alignment horizontal="center" vertical="center" wrapText="1"/>
    </xf>
    <xf numFmtId="0" fontId="82" fillId="0" borderId="5" xfId="0" applyFont="1" applyFill="1" applyBorder="1" applyAlignment="1">
      <alignment horizontal="center" vertical="center" wrapText="1"/>
    </xf>
    <xf numFmtId="0" fontId="82" fillId="0" borderId="2" xfId="0" applyFont="1" applyFill="1" applyBorder="1" applyAlignment="1">
      <alignment horizontal="left" vertical="center" wrapText="1"/>
    </xf>
    <xf numFmtId="14" fontId="82" fillId="0" borderId="2" xfId="0" applyNumberFormat="1" applyFont="1" applyFill="1" applyBorder="1" applyAlignment="1">
      <alignment horizontal="center" vertical="center" wrapText="1"/>
    </xf>
    <xf numFmtId="170" fontId="83" fillId="0" borderId="2" xfId="146" applyNumberFormat="1" applyFont="1" applyFill="1" applyBorder="1" applyAlignment="1">
      <alignment horizontal="right" vertical="center" wrapText="1"/>
    </xf>
    <xf numFmtId="167" fontId="83" fillId="0" borderId="2" xfId="145" applyNumberFormat="1" applyFont="1" applyFill="1" applyBorder="1" applyAlignment="1">
      <alignment horizontal="center" vertical="center" wrapText="1"/>
    </xf>
    <xf numFmtId="167" fontId="75" fillId="0" borderId="2" xfId="145" applyFont="1" applyFill="1" applyBorder="1" applyAlignment="1">
      <alignment horizontal="center" vertical="center" wrapText="1"/>
    </xf>
    <xf numFmtId="170" fontId="84" fillId="0" borderId="2" xfId="146" applyNumberFormat="1" applyFont="1" applyFill="1" applyBorder="1" applyAlignment="1">
      <alignment horizontal="right" vertical="center" wrapText="1"/>
    </xf>
    <xf numFmtId="167" fontId="84" fillId="0" borderId="2" xfId="145" applyNumberFormat="1" applyFont="1" applyFill="1" applyBorder="1" applyAlignment="1">
      <alignment horizontal="center" vertical="center" wrapText="1"/>
    </xf>
    <xf numFmtId="170" fontId="75" fillId="0" borderId="17" xfId="146" applyNumberFormat="1" applyFont="1" applyFill="1" applyBorder="1" applyAlignment="1">
      <alignment horizontal="center" vertical="center" wrapText="1"/>
    </xf>
    <xf numFmtId="167" fontId="75" fillId="0" borderId="17" xfId="145" applyNumberFormat="1" applyFont="1" applyFill="1" applyBorder="1" applyAlignment="1">
      <alignment horizontal="center" vertical="center" wrapText="1"/>
    </xf>
    <xf numFmtId="170" fontId="75" fillId="0" borderId="18" xfId="146" applyNumberFormat="1" applyFont="1" applyFill="1" applyBorder="1" applyAlignment="1">
      <alignment horizontal="center" vertical="center" wrapText="1"/>
    </xf>
    <xf numFmtId="167" fontId="75" fillId="0" borderId="18" xfId="145" applyNumberFormat="1" applyFont="1" applyFill="1" applyBorder="1" applyAlignment="1">
      <alignment horizontal="center" vertical="center" wrapText="1"/>
    </xf>
    <xf numFmtId="0" fontId="65" fillId="0" borderId="2" xfId="0" applyFont="1" applyFill="1" applyBorder="1" applyAlignment="1">
      <alignment horizontal="center" vertical="center" wrapText="1"/>
    </xf>
    <xf numFmtId="0" fontId="56" fillId="0" borderId="2" xfId="0" applyFont="1" applyFill="1" applyBorder="1" applyAlignment="1">
      <alignment horizontal="center" vertical="center" wrapText="1"/>
    </xf>
    <xf numFmtId="14" fontId="57" fillId="0" borderId="2" xfId="0" applyNumberFormat="1" applyFont="1" applyFill="1" applyBorder="1" applyAlignment="1">
      <alignment horizontal="center" vertical="center" wrapText="1"/>
    </xf>
    <xf numFmtId="0" fontId="57" fillId="0" borderId="2" xfId="0" applyFont="1" applyFill="1" applyBorder="1" applyAlignment="1">
      <alignment horizontal="left" vertical="center" wrapText="1"/>
    </xf>
    <xf numFmtId="0" fontId="57" fillId="0" borderId="2" xfId="0" applyFont="1" applyFill="1" applyBorder="1" applyAlignment="1">
      <alignment horizontal="center" vertical="center" wrapText="1"/>
    </xf>
    <xf numFmtId="44" fontId="57" fillId="0" borderId="2" xfId="117" applyFont="1" applyFill="1" applyBorder="1" applyAlignment="1">
      <alignment horizontal="center" vertical="center" wrapText="1"/>
    </xf>
    <xf numFmtId="169" fontId="58" fillId="0" borderId="2" xfId="117" applyNumberFormat="1" applyFont="1" applyFill="1" applyBorder="1" applyAlignment="1">
      <alignment horizontal="center" vertical="center" wrapText="1"/>
    </xf>
    <xf numFmtId="15" fontId="57" fillId="0" borderId="2" xfId="0" applyNumberFormat="1" applyFont="1" applyFill="1" applyBorder="1" applyAlignment="1">
      <alignment horizontal="center" vertical="center" wrapText="1"/>
    </xf>
    <xf numFmtId="0" fontId="59" fillId="0" borderId="2" xfId="0" applyFont="1" applyFill="1" applyBorder="1" applyAlignment="1">
      <alignment horizontal="center" vertical="center" wrapText="1"/>
    </xf>
    <xf numFmtId="167" fontId="76" fillId="0" borderId="2" xfId="7" applyFont="1" applyFill="1" applyBorder="1" applyAlignment="1">
      <alignment horizontal="center" vertical="center" wrapText="1"/>
    </xf>
    <xf numFmtId="169" fontId="76" fillId="0" borderId="2" xfId="7" applyNumberFormat="1" applyFont="1" applyFill="1" applyBorder="1" applyAlignment="1">
      <alignment horizontal="center" vertical="center" wrapText="1"/>
    </xf>
    <xf numFmtId="169" fontId="57" fillId="0" borderId="2" xfId="7" applyNumberFormat="1" applyFont="1" applyFill="1" applyBorder="1" applyAlignment="1">
      <alignment horizontal="center" vertical="center" wrapText="1"/>
    </xf>
    <xf numFmtId="0" fontId="57" fillId="0" borderId="2" xfId="7" applyNumberFormat="1" applyFont="1" applyFill="1" applyBorder="1" applyAlignment="1">
      <alignment horizontal="center" vertical="center" wrapText="1"/>
    </xf>
    <xf numFmtId="0" fontId="59" fillId="0" borderId="2" xfId="0" applyFont="1" applyFill="1" applyBorder="1" applyAlignment="1">
      <alignment horizontal="left" vertical="center" wrapText="1"/>
    </xf>
    <xf numFmtId="15" fontId="59" fillId="0" borderId="2" xfId="0" applyNumberFormat="1" applyFont="1" applyFill="1" applyBorder="1" applyAlignment="1">
      <alignment horizontal="center" vertical="center" wrapText="1"/>
    </xf>
    <xf numFmtId="0" fontId="71" fillId="0" borderId="2" xfId="0" applyFont="1" applyFill="1" applyBorder="1"/>
    <xf numFmtId="169" fontId="59" fillId="0" borderId="2" xfId="7" applyNumberFormat="1" applyFont="1" applyFill="1" applyBorder="1" applyAlignment="1">
      <alignment horizontal="center" vertical="center" wrapText="1"/>
    </xf>
    <xf numFmtId="0" fontId="0" fillId="0" borderId="2" xfId="0" applyFill="1" applyBorder="1"/>
    <xf numFmtId="0" fontId="60" fillId="0" borderId="2" xfId="0" applyFont="1" applyFill="1" applyBorder="1" applyAlignment="1">
      <alignment horizontal="center" vertical="center" wrapText="1"/>
    </xf>
    <xf numFmtId="167" fontId="77" fillId="0" borderId="2" xfId="7" applyFont="1" applyFill="1" applyBorder="1" applyAlignment="1">
      <alignment horizontal="center" vertical="center" wrapText="1"/>
    </xf>
    <xf numFmtId="169" fontId="77" fillId="0" borderId="2" xfId="7" applyNumberFormat="1" applyFont="1" applyFill="1" applyBorder="1" applyAlignment="1">
      <alignment horizontal="center" vertical="center" wrapText="1"/>
    </xf>
    <xf numFmtId="0" fontId="85" fillId="0" borderId="2" xfId="0" applyFont="1" applyFill="1" applyBorder="1" applyAlignment="1">
      <alignment horizontal="center" vertical="center" wrapText="1"/>
    </xf>
    <xf numFmtId="0" fontId="86" fillId="0" borderId="2" xfId="0" applyFont="1" applyFill="1" applyBorder="1" applyAlignment="1">
      <alignment horizontal="center" vertical="center" wrapText="1"/>
    </xf>
    <xf numFmtId="14" fontId="87" fillId="0" borderId="2" xfId="0" applyNumberFormat="1" applyFont="1" applyFill="1" applyBorder="1" applyAlignment="1">
      <alignment horizontal="center" vertical="center" wrapText="1"/>
    </xf>
    <xf numFmtId="0" fontId="87" fillId="0" borderId="2" xfId="0" applyFont="1" applyFill="1" applyBorder="1" applyAlignment="1">
      <alignment horizontal="left" vertical="center" wrapText="1"/>
    </xf>
    <xf numFmtId="0" fontId="87" fillId="0" borderId="2" xfId="0" applyFont="1" applyFill="1" applyBorder="1" applyAlignment="1">
      <alignment horizontal="center" vertical="center" wrapText="1"/>
    </xf>
    <xf numFmtId="44" fontId="87" fillId="0" borderId="2" xfId="117" applyFont="1" applyFill="1" applyBorder="1" applyAlignment="1">
      <alignment horizontal="center" vertical="center" wrapText="1"/>
    </xf>
    <xf numFmtId="169" fontId="88" fillId="0" borderId="2" xfId="117" applyNumberFormat="1" applyFont="1" applyFill="1" applyBorder="1" applyAlignment="1">
      <alignment horizontal="center" vertical="center" wrapText="1"/>
    </xf>
    <xf numFmtId="15" fontId="87" fillId="0" borderId="2" xfId="0" applyNumberFormat="1" applyFont="1" applyFill="1" applyBorder="1" applyAlignment="1">
      <alignment horizontal="center" vertical="center" wrapText="1"/>
    </xf>
    <xf numFmtId="169" fontId="57" fillId="0" borderId="2" xfId="117" applyNumberFormat="1" applyFont="1" applyFill="1" applyBorder="1" applyAlignment="1">
      <alignment horizontal="center" vertical="center" wrapText="1"/>
    </xf>
    <xf numFmtId="169" fontId="59" fillId="0" borderId="2" xfId="117" applyNumberFormat="1" applyFont="1" applyFill="1" applyBorder="1" applyAlignment="1">
      <alignment horizontal="center" vertical="center" wrapText="1"/>
    </xf>
    <xf numFmtId="0" fontId="71" fillId="0" borderId="0" xfId="0" applyFont="1" applyFill="1"/>
    <xf numFmtId="0" fontId="0" fillId="0" borderId="0" xfId="0" applyFill="1" applyBorder="1"/>
    <xf numFmtId="0" fontId="71" fillId="0" borderId="0" xfId="0" applyFont="1" applyFill="1" applyBorder="1"/>
  </cellXfs>
  <cellStyles count="149">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EDB70770-6870-460C-AB61-DFBB12B17EF8}"/>
    <cellStyle name="Millares [0] 2 3 2 2 4 3 4 2 2 2 2 2 2 2 2" xfId="137" xr:uid="{1DD262FD-6C3D-45B9-883C-503F06D94AD9}"/>
    <cellStyle name="Millares [0] 2 3 2 2 4 3 4 2 2 2 2 2 2 2 2 2" xfId="146" xr:uid="{D9F647E4-E60D-49E4-900F-995457BF1300}"/>
    <cellStyle name="Millares [0] 3" xfId="6" xr:uid="{00000000-0005-0000-0000-000030000000}"/>
    <cellStyle name="Millares [0] 3 2" xfId="15" xr:uid="{00000000-0005-0000-0000-000031000000}"/>
    <cellStyle name="Millares [0] 3 2 2" xfId="20" xr:uid="{00000000-0005-0000-0000-000032000000}"/>
    <cellStyle name="Millares [0] 3 2 2 2" xfId="25" xr:uid="{00000000-0005-0000-0000-000033000000}"/>
    <cellStyle name="Millares [0] 3 2 2 2 2" xfId="30" xr:uid="{00000000-0005-0000-0000-000034000000}"/>
    <cellStyle name="Millares [0] 3 2 2 2 3" xfId="35" xr:uid="{00000000-0005-0000-0000-000035000000}"/>
    <cellStyle name="Millares [0] 3 2 2 2 4" xfId="40" xr:uid="{00000000-0005-0000-0000-000036000000}"/>
    <cellStyle name="Millares [0] 3 2 2 2 4 2" xfId="48" xr:uid="{00000000-0005-0000-0000-000037000000}"/>
    <cellStyle name="Millares [0] 3 2 2 2 4 3" xfId="53" xr:uid="{00000000-0005-0000-0000-000038000000}"/>
    <cellStyle name="Millares [0] 3 2 2 2 4 3 2" xfId="58" xr:uid="{00000000-0005-0000-0000-000039000000}"/>
    <cellStyle name="Millares [0] 3 2 2 2 4 3 2 2" xfId="69" xr:uid="{00000000-0005-0000-0000-00003A000000}"/>
    <cellStyle name="Millares [0] 3 2 2 2 4 3 3" xfId="74" xr:uid="{00000000-0005-0000-0000-00003B000000}"/>
    <cellStyle name="Millares [0] 3 2 2 2 4 3 4" xfId="82" xr:uid="{00000000-0005-0000-0000-00003C000000}"/>
    <cellStyle name="Millares [0] 3 2 2 2 4 3 4 2" xfId="95" xr:uid="{00000000-0005-0000-0000-00003D000000}"/>
    <cellStyle name="Millares [0] 3 2 2 2 4 3 4 2 2" xfId="103" xr:uid="{00000000-0005-0000-0000-00003E000000}"/>
    <cellStyle name="Millares [0] 3 2 2 2 4 3 4 2 2 2" xfId="116" xr:uid="{00000000-0005-0000-0000-00003F000000}"/>
    <cellStyle name="Millares [0] 3 2 2 2 4 3 4 2 2 2 2" xfId="121" xr:uid="{00000000-0005-0000-0000-000040000000}"/>
    <cellStyle name="Millares [0] 3 2 2 2 4 3 4 2 2 2 2 2" xfId="125" xr:uid="{00000000-0005-0000-0000-000041000000}"/>
    <cellStyle name="Millares [0] 3 2 2 2 4 3 4 2 2 2 2 2 2" xfId="131" xr:uid="{00000000-0005-0000-0000-000042000000}"/>
    <cellStyle name="Millares [0] 3 2 2 2 4 3 4 2 2 2 2 2 2 2" xfId="136" xr:uid="{7E9D4AE0-CDF6-457C-B9D1-07C589750A91}"/>
    <cellStyle name="Millares [0] 3 2 2 2 4 3 4 2 2 2 2 2 2 2 2" xfId="140" xr:uid="{631471CE-6FFC-4A92-9D63-6A0D17C00F35}"/>
    <cellStyle name="Millares [0] 3 2 2 2 4 3 4 2 2 2 2 2 2 2 2 2" xfId="147" xr:uid="{D7B83611-E250-49BD-9E5E-4F03E2151513}"/>
    <cellStyle name="Millares [0] 4" xfId="132" xr:uid="{00000000-0005-0000-0000-000043000000}"/>
    <cellStyle name="Moneda" xfId="117" builtinId="4"/>
    <cellStyle name="Moneda [0] 2" xfId="44" xr:uid="{00000000-0005-0000-0000-000045000000}"/>
    <cellStyle name="Moneda [0] 2 2" xfId="4" xr:uid="{00000000-0005-0000-0000-000046000000}"/>
    <cellStyle name="Moneda [0] 2 2 2" xfId="13" xr:uid="{00000000-0005-0000-0000-000047000000}"/>
    <cellStyle name="Moneda [0] 2 2 2 2" xfId="18" xr:uid="{00000000-0005-0000-0000-000048000000}"/>
    <cellStyle name="Moneda [0] 2 2 2 2 2" xfId="23" xr:uid="{00000000-0005-0000-0000-000049000000}"/>
    <cellStyle name="Moneda [0] 2 2 2 2 2 2" xfId="28" xr:uid="{00000000-0005-0000-0000-00004A000000}"/>
    <cellStyle name="Moneda [0] 2 2 2 2 2 3" xfId="33" xr:uid="{00000000-0005-0000-0000-00004B000000}"/>
    <cellStyle name="Moneda [0] 2 2 2 2 2 4" xfId="38" xr:uid="{00000000-0005-0000-0000-00004C000000}"/>
    <cellStyle name="Moneda [0] 2 2 2 2 2 4 2" xfId="46" xr:uid="{00000000-0005-0000-0000-00004D000000}"/>
    <cellStyle name="Moneda [0] 2 2 2 2 2 4 3" xfId="51" xr:uid="{00000000-0005-0000-0000-00004E000000}"/>
    <cellStyle name="Moneda [0] 2 2 2 2 2 4 3 2" xfId="56" xr:uid="{00000000-0005-0000-0000-00004F000000}"/>
    <cellStyle name="Moneda [0] 2 2 2 2 2 4 3 2 2" xfId="70" xr:uid="{00000000-0005-0000-0000-000050000000}"/>
    <cellStyle name="Moneda [0] 2 2 2 2 2 4 3 3" xfId="72" xr:uid="{00000000-0005-0000-0000-000051000000}"/>
    <cellStyle name="Moneda [0] 2 2 2 2 2 4 3 4" xfId="80" xr:uid="{00000000-0005-0000-0000-000052000000}"/>
    <cellStyle name="Moneda [0] 2 2 2 2 2 4 3 4 2" xfId="93" xr:uid="{00000000-0005-0000-0000-000053000000}"/>
    <cellStyle name="Moneda [0] 2 2 2 2 2 4 3 4 2 2" xfId="101" xr:uid="{00000000-0005-0000-0000-000054000000}"/>
    <cellStyle name="Moneda [0] 2 2 2 2 2 4 3 4 2 2 2" xfId="114" xr:uid="{00000000-0005-0000-0000-000055000000}"/>
    <cellStyle name="Moneda [0] 2 2 2 2 2 4 3 4 2 2 2 2" xfId="119" xr:uid="{00000000-0005-0000-0000-000056000000}"/>
    <cellStyle name="Moneda [0] 2 2 2 2 2 4 3 4 2 2 2 2 2" xfId="123" xr:uid="{00000000-0005-0000-0000-000057000000}"/>
    <cellStyle name="Moneda [0] 2 2 2 2 2 4 3 4 2 2 2 2 2 2" xfId="129" xr:uid="{00000000-0005-0000-0000-000058000000}"/>
    <cellStyle name="Moneda [0] 2 2 2 2 2 4 3 4 2 2 2 2 2 2 2" xfId="134" xr:uid="{C9AC26EF-97FA-4BDB-8BBE-D11783647A29}"/>
    <cellStyle name="Moneda [0] 2 2 2 2 2 4 3 4 2 2 2 2 2 2 2 2" xfId="138" xr:uid="{C55D9EF5-1B55-4B87-9225-BD7E25699E32}"/>
    <cellStyle name="Moneda [0] 2 2 2 2 2 4 3 4 2 2 2 2 2 2 2 2 2" xfId="148" xr:uid="{7666B589-0889-4348-B0AB-EFE86E485C0B}"/>
    <cellStyle name="Moneda [0] 2 2 3" xfId="88" xr:uid="{00000000-0005-0000-0000-000059000000}"/>
    <cellStyle name="Moneda [0] 2 2 3 2" xfId="108" xr:uid="{00000000-0005-0000-0000-00005A000000}"/>
    <cellStyle name="Moneda [0] 2 2 3 2 2" xfId="141" xr:uid="{AAE98EF2-F364-4C67-B33C-4EF5CEBCF6E1}"/>
    <cellStyle name="Moneda [0] 2 3" xfId="112" xr:uid="{00000000-0005-0000-0000-00005B000000}"/>
    <cellStyle name="Moneda 2" xfId="7" xr:uid="{00000000-0005-0000-0000-00005C000000}"/>
    <cellStyle name="Moneda 2 2" xfId="5" xr:uid="{00000000-0005-0000-0000-00005D000000}"/>
    <cellStyle name="Moneda 2 2 2" xfId="14" xr:uid="{00000000-0005-0000-0000-00005E000000}"/>
    <cellStyle name="Moneda 2 2 2 2" xfId="19" xr:uid="{00000000-0005-0000-0000-00005F000000}"/>
    <cellStyle name="Moneda 2 2 2 2 2" xfId="24" xr:uid="{00000000-0005-0000-0000-000060000000}"/>
    <cellStyle name="Moneda 2 2 2 2 2 2" xfId="29" xr:uid="{00000000-0005-0000-0000-000061000000}"/>
    <cellStyle name="Moneda 2 2 2 2 2 3" xfId="34" xr:uid="{00000000-0005-0000-0000-000062000000}"/>
    <cellStyle name="Moneda 2 2 2 2 2 4" xfId="39" xr:uid="{00000000-0005-0000-0000-000063000000}"/>
    <cellStyle name="Moneda 2 2 2 2 2 4 2" xfId="47" xr:uid="{00000000-0005-0000-0000-000064000000}"/>
    <cellStyle name="Moneda 2 2 2 2 2 4 2 2" xfId="62" xr:uid="{00000000-0005-0000-0000-000065000000}"/>
    <cellStyle name="Moneda 2 2 2 2 2 4 2 2 2" xfId="65" xr:uid="{00000000-0005-0000-0000-000066000000}"/>
    <cellStyle name="Moneda 2 2 2 2 2 4 2 3" xfId="78" xr:uid="{00000000-0005-0000-0000-000067000000}"/>
    <cellStyle name="Moneda 2 2 2 2 2 4 2 4" xfId="86" xr:uid="{00000000-0005-0000-0000-000068000000}"/>
    <cellStyle name="Moneda 2 2 2 2 2 4 2 4 2" xfId="99" xr:uid="{00000000-0005-0000-0000-000069000000}"/>
    <cellStyle name="Moneda 2 2 2 2 2 4 2 4 2 2" xfId="107" xr:uid="{00000000-0005-0000-0000-00006A000000}"/>
    <cellStyle name="Moneda 2 2 2 2 2 4 3" xfId="52" xr:uid="{00000000-0005-0000-0000-00006B000000}"/>
    <cellStyle name="Moneda 2 2 2 2 2 4 3 2" xfId="57" xr:uid="{00000000-0005-0000-0000-00006C000000}"/>
    <cellStyle name="Moneda 2 2 2 2 2 4 3 2 2" xfId="63" xr:uid="{00000000-0005-0000-0000-00006D000000}"/>
    <cellStyle name="Moneda 2 2 2 2 2 4 3 3" xfId="73" xr:uid="{00000000-0005-0000-0000-00006E000000}"/>
    <cellStyle name="Moneda 2 2 2 2 2 4 3 4" xfId="81" xr:uid="{00000000-0005-0000-0000-00006F000000}"/>
    <cellStyle name="Moneda 2 2 2 2 2 4 3 4 2" xfId="94" xr:uid="{00000000-0005-0000-0000-000070000000}"/>
    <cellStyle name="Moneda 2 2 2 2 2 4 3 4 2 2" xfId="102" xr:uid="{00000000-0005-0000-0000-000071000000}"/>
    <cellStyle name="Moneda 2 2 2 2 2 4 3 4 2 2 2" xfId="115" xr:uid="{00000000-0005-0000-0000-000072000000}"/>
    <cellStyle name="Moneda 2 2 2 2 2 4 3 4 2 2 2 2" xfId="120" xr:uid="{00000000-0005-0000-0000-000073000000}"/>
    <cellStyle name="Moneda 2 2 2 2 2 4 3 4 2 2 2 2 2" xfId="124" xr:uid="{00000000-0005-0000-0000-000074000000}"/>
    <cellStyle name="Moneda 2 2 2 2 2 4 3 4 2 2 2 2 2 2" xfId="130" xr:uid="{00000000-0005-0000-0000-000075000000}"/>
    <cellStyle name="Moneda 2 2 2 2 2 4 3 4 2 2 2 2 2 2 2" xfId="135" xr:uid="{753279F6-D16F-41DF-ADEF-370173502E7F}"/>
    <cellStyle name="Moneda 2 2 2 2 2 4 3 4 2 2 2 2 2 2 2 2" xfId="139" xr:uid="{2B97101F-91B7-4149-9A49-DB82906015A8}"/>
    <cellStyle name="Moneda 2 2 2 2 2 4 3 4 2 2 2 2 2 2 2 2 2" xfId="145" xr:uid="{67D2ED7B-214C-4555-ABCB-92F446993454}"/>
    <cellStyle name="Moneda 2 2 3" xfId="91" xr:uid="{00000000-0005-0000-0000-000076000000}"/>
    <cellStyle name="Moneda 2 2 3 2" xfId="111" xr:uid="{00000000-0005-0000-0000-000077000000}"/>
    <cellStyle name="Moneda 2 2 3 2 2" xfId="144" xr:uid="{58F48279-0DEF-42EF-A383-EAB0ED63A99D}"/>
    <cellStyle name="Moneda 3" xfId="127" xr:uid="{00000000-0005-0000-0000-000078000000}"/>
    <cellStyle name="Normal" xfId="0" builtinId="0"/>
    <cellStyle name="Normal 2" xfId="9" xr:uid="{00000000-0005-0000-0000-00007A000000}"/>
    <cellStyle name="Normal 3" xfId="10" xr:uid="{00000000-0005-0000-0000-00007B000000}"/>
    <cellStyle name="Normal 3 2" xfId="87" xr:uid="{00000000-0005-0000-0000-00007C000000}"/>
    <cellStyle name="Normal 3 3" xfId="90" xr:uid="{00000000-0005-0000-0000-00007D000000}"/>
    <cellStyle name="Normal 3 3 2" xfId="109" xr:uid="{00000000-0005-0000-0000-00007E000000}"/>
    <cellStyle name="Normal 3 3 2 2" xfId="142" xr:uid="{24AE55DD-78C2-471D-8D8E-AE32A53E6B67}"/>
    <cellStyle name="Normal 4" xfId="42" xr:uid="{00000000-0005-0000-0000-00007F000000}"/>
    <cellStyle name="Normal 5" xfId="126" xr:uid="{00000000-0005-0000-0000-000080000000}"/>
    <cellStyle name="Porcentaje 2" xfId="11" xr:uid="{00000000-0005-0000-0000-000081000000}"/>
    <cellStyle name="Porcentaje 2 2" xfId="89" xr:uid="{00000000-0005-0000-0000-000082000000}"/>
    <cellStyle name="Porcentaje 2 2 2" xfId="110" xr:uid="{00000000-0005-0000-0000-000083000000}"/>
    <cellStyle name="Porcentaje 2 2 2 2" xfId="143" xr:uid="{DD9DEB3D-CE25-4F5E-AF2F-9D615F412064}"/>
    <cellStyle name="Porcentaje 3" xfId="43" xr:uid="{00000000-0005-0000-0000-00008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D6D95-21C2-487E-B1A9-DFA5D65D9A25}">
  <dimension ref="A1:AH272"/>
  <sheetViews>
    <sheetView tabSelected="1" topLeftCell="A4" zoomScale="25" zoomScaleNormal="25" zoomScaleSheetLayoutView="14" zoomScalePageLayoutView="24" workbookViewId="0">
      <selection activeCell="V270" sqref="V270"/>
    </sheetView>
  </sheetViews>
  <sheetFormatPr baseColWidth="10" defaultRowHeight="272.45" customHeight="1" x14ac:dyDescent="0.65"/>
  <cols>
    <col min="1" max="1" width="16.26953125" style="69" customWidth="1"/>
    <col min="2" max="2" width="26" style="78" customWidth="1"/>
    <col min="3" max="3" width="26.08984375" customWidth="1"/>
    <col min="4" max="4" width="31.1796875" customWidth="1"/>
    <col min="5" max="5" width="41.6328125" customWidth="1"/>
    <col min="6" max="6" width="15.7265625" customWidth="1"/>
    <col min="7" max="7" width="13.54296875" customWidth="1"/>
    <col min="8" max="8" width="20.26953125" customWidth="1"/>
    <col min="9" max="9" width="18.54296875" customWidth="1"/>
    <col min="10" max="10" width="27.36328125" style="57" customWidth="1"/>
    <col min="11" max="11" width="21.08984375" customWidth="1"/>
    <col min="12" max="12" width="35.6328125" customWidth="1"/>
    <col min="13" max="14" width="42.26953125" style="68" customWidth="1"/>
    <col min="15" max="15" width="12" customWidth="1"/>
    <col min="16" max="16" width="16.36328125" customWidth="1"/>
    <col min="17" max="17" width="27.08984375" customWidth="1"/>
    <col min="18" max="18" width="3.90625" style="25" customWidth="1"/>
    <col min="19" max="19" width="24" customWidth="1"/>
    <col min="20" max="20" width="31.08984375" customWidth="1"/>
    <col min="21" max="21" width="22" customWidth="1"/>
    <col min="22" max="22" width="39.08984375" customWidth="1"/>
    <col min="23" max="23" width="25.6328125" customWidth="1"/>
    <col min="24" max="26" width="29.08984375" style="70" customWidth="1"/>
    <col min="27" max="27" width="32.08984375" customWidth="1"/>
    <col min="28" max="28" width="17.81640625" customWidth="1"/>
    <col min="29" max="29" width="32" customWidth="1"/>
    <col min="30" max="31" width="15.08984375" customWidth="1"/>
    <col min="32" max="33" width="18.6328125" customWidth="1"/>
  </cols>
  <sheetData>
    <row r="1" spans="1:33" ht="61.5" x14ac:dyDescent="0.55000000000000004">
      <c r="A1" s="60"/>
      <c r="B1" s="73"/>
      <c r="C1" s="1"/>
      <c r="D1" s="2"/>
      <c r="E1" s="3"/>
      <c r="F1" s="2"/>
      <c r="G1" s="2"/>
      <c r="H1" s="2"/>
      <c r="I1" s="2"/>
      <c r="J1" s="2"/>
      <c r="K1" s="4"/>
      <c r="L1" s="2"/>
      <c r="M1" s="109"/>
      <c r="N1" s="61"/>
      <c r="O1" s="2"/>
      <c r="P1" s="2"/>
      <c r="Q1" s="2"/>
      <c r="R1" s="5"/>
      <c r="S1" s="6"/>
      <c r="T1" s="108"/>
      <c r="U1" s="114"/>
      <c r="V1" s="7"/>
      <c r="W1" s="7"/>
      <c r="X1" s="79"/>
      <c r="Y1" s="80"/>
      <c r="Z1" s="81"/>
      <c r="AA1" s="7"/>
      <c r="AB1" s="7"/>
      <c r="AC1" s="7"/>
      <c r="AD1" s="7"/>
      <c r="AE1" s="7"/>
      <c r="AF1" s="7"/>
      <c r="AG1" s="8"/>
    </row>
    <row r="2" spans="1:33" ht="61.5" x14ac:dyDescent="0.55000000000000004">
      <c r="A2" s="62"/>
      <c r="B2" s="74"/>
      <c r="C2" s="118" t="s">
        <v>147</v>
      </c>
      <c r="D2" s="118"/>
      <c r="E2" s="118"/>
      <c r="F2" s="118"/>
      <c r="G2" s="118"/>
      <c r="H2" s="118"/>
      <c r="I2" s="118"/>
      <c r="J2" s="118"/>
      <c r="K2" s="118"/>
      <c r="L2" s="118"/>
      <c r="M2" s="118"/>
      <c r="N2" s="118"/>
      <c r="O2" s="118"/>
      <c r="P2" s="118"/>
      <c r="Q2" s="118"/>
      <c r="R2" s="9"/>
      <c r="S2" s="6"/>
      <c r="T2" s="108"/>
      <c r="U2" s="114"/>
      <c r="V2" s="7"/>
      <c r="W2" s="7"/>
      <c r="X2" s="79"/>
      <c r="Y2" s="80"/>
      <c r="Z2" s="81"/>
      <c r="AA2" s="7"/>
      <c r="AB2" s="7"/>
      <c r="AC2" s="7"/>
      <c r="AD2" s="7"/>
      <c r="AE2" s="7"/>
      <c r="AF2" s="7"/>
      <c r="AG2" s="8"/>
    </row>
    <row r="3" spans="1:33" ht="61.5" x14ac:dyDescent="0.55000000000000004">
      <c r="A3" s="60"/>
      <c r="B3" s="73"/>
      <c r="C3" s="1"/>
      <c r="D3" s="10"/>
      <c r="E3" s="11"/>
      <c r="F3" s="2"/>
      <c r="G3" s="2"/>
      <c r="H3" s="2"/>
      <c r="I3" s="2"/>
      <c r="J3" s="2"/>
      <c r="K3" s="4"/>
      <c r="L3" s="2"/>
      <c r="M3" s="109"/>
      <c r="N3" s="61"/>
      <c r="O3" s="2"/>
      <c r="P3" s="2"/>
      <c r="Q3" s="2"/>
      <c r="R3" s="5"/>
      <c r="S3" s="6"/>
      <c r="T3" s="108"/>
      <c r="U3" s="114"/>
      <c r="V3" s="7"/>
      <c r="W3" s="7"/>
      <c r="X3" s="79"/>
      <c r="Y3" s="80"/>
      <c r="Z3" s="81"/>
      <c r="AA3" s="7"/>
      <c r="AB3" s="7"/>
      <c r="AC3" s="7"/>
      <c r="AD3" s="7"/>
      <c r="AE3" s="7"/>
      <c r="AF3" s="7"/>
      <c r="AG3" s="8"/>
    </row>
    <row r="4" spans="1:33" ht="61.5" x14ac:dyDescent="0.55000000000000004">
      <c r="A4" s="60"/>
      <c r="B4" s="73"/>
      <c r="C4" s="1"/>
      <c r="D4" s="119" t="s">
        <v>0</v>
      </c>
      <c r="E4" s="119"/>
      <c r="F4" s="2"/>
      <c r="G4" s="2"/>
      <c r="H4" s="2"/>
      <c r="I4" s="2"/>
      <c r="J4" s="2"/>
      <c r="K4" s="4"/>
      <c r="L4" s="2"/>
      <c r="M4" s="109"/>
      <c r="N4" s="61"/>
      <c r="O4" s="2"/>
      <c r="P4" s="2"/>
      <c r="Q4" s="2"/>
      <c r="R4" s="5"/>
      <c r="S4" s="6"/>
      <c r="T4" s="108"/>
      <c r="U4" s="114"/>
      <c r="V4" s="7"/>
      <c r="W4" s="7"/>
      <c r="X4" s="79"/>
      <c r="Y4" s="80"/>
      <c r="Z4" s="81"/>
      <c r="AA4" s="7"/>
      <c r="AB4" s="7"/>
      <c r="AC4" s="7"/>
      <c r="AD4" s="7"/>
      <c r="AE4" s="7"/>
      <c r="AF4" s="7"/>
      <c r="AG4" s="8"/>
    </row>
    <row r="5" spans="1:33" ht="61.5" x14ac:dyDescent="0.55000000000000004">
      <c r="A5" s="62"/>
      <c r="B5" s="75"/>
      <c r="C5" s="12"/>
      <c r="D5" s="13" t="s">
        <v>1</v>
      </c>
      <c r="E5" s="120" t="s">
        <v>2</v>
      </c>
      <c r="F5" s="120"/>
      <c r="G5" s="2"/>
      <c r="H5" s="6"/>
      <c r="I5" s="6"/>
      <c r="J5" s="121" t="s">
        <v>3</v>
      </c>
      <c r="K5" s="121"/>
      <c r="L5" s="121"/>
      <c r="M5" s="121"/>
      <c r="N5" s="121"/>
      <c r="O5" s="6"/>
      <c r="P5" s="6"/>
      <c r="Q5" s="6"/>
      <c r="R5" s="14"/>
      <c r="S5" s="6"/>
      <c r="T5" s="108"/>
      <c r="U5" s="114"/>
      <c r="V5" s="7"/>
      <c r="W5" s="7"/>
      <c r="X5" s="79"/>
      <c r="Y5" s="80"/>
      <c r="Z5" s="81"/>
      <c r="AA5" s="7"/>
      <c r="AB5" s="7"/>
      <c r="AC5" s="7"/>
      <c r="AD5" s="7"/>
      <c r="AE5" s="7"/>
      <c r="AF5" s="7"/>
      <c r="AG5" s="8"/>
    </row>
    <row r="6" spans="1:33" ht="61.5" x14ac:dyDescent="0.55000000000000004">
      <c r="A6" s="62"/>
      <c r="B6" s="75"/>
      <c r="C6" s="12"/>
      <c r="D6" s="15" t="s">
        <v>4</v>
      </c>
      <c r="E6" s="120" t="s">
        <v>5</v>
      </c>
      <c r="F6" s="120"/>
      <c r="G6" s="2"/>
      <c r="H6" s="6"/>
      <c r="I6" s="6"/>
      <c r="J6" s="121"/>
      <c r="K6" s="121"/>
      <c r="L6" s="121"/>
      <c r="M6" s="121"/>
      <c r="N6" s="121"/>
      <c r="O6" s="6"/>
      <c r="P6" s="6"/>
      <c r="Q6" s="6"/>
      <c r="R6" s="14"/>
      <c r="S6" s="6"/>
      <c r="T6" s="108"/>
      <c r="U6" s="114"/>
      <c r="V6" s="7"/>
      <c r="W6" s="7"/>
      <c r="X6" s="79"/>
      <c r="Y6" s="80"/>
      <c r="Z6" s="81"/>
      <c r="AA6" s="7"/>
      <c r="AB6" s="7"/>
      <c r="AC6" s="7"/>
      <c r="AD6" s="7"/>
      <c r="AE6" s="7"/>
      <c r="AF6" s="7"/>
      <c r="AG6" s="8"/>
    </row>
    <row r="7" spans="1:33" ht="61.5" x14ac:dyDescent="0.55000000000000004">
      <c r="A7" s="62"/>
      <c r="B7" s="75"/>
      <c r="C7" s="12"/>
      <c r="D7" s="15" t="s">
        <v>6</v>
      </c>
      <c r="E7" s="122">
        <v>7395656</v>
      </c>
      <c r="F7" s="122"/>
      <c r="G7" s="16"/>
      <c r="H7" s="6"/>
      <c r="I7" s="6"/>
      <c r="J7" s="121"/>
      <c r="K7" s="121"/>
      <c r="L7" s="121"/>
      <c r="M7" s="121"/>
      <c r="N7" s="121"/>
      <c r="O7" s="6"/>
      <c r="P7" s="6"/>
      <c r="Q7" s="6"/>
      <c r="R7" s="14"/>
      <c r="S7" s="6"/>
      <c r="T7" s="108"/>
      <c r="U7" s="114" t="s">
        <v>7</v>
      </c>
      <c r="V7" s="7"/>
      <c r="W7" s="7"/>
      <c r="X7" s="79"/>
      <c r="Y7" s="80"/>
      <c r="Z7" s="81"/>
      <c r="AA7" s="7"/>
      <c r="AB7" s="7"/>
      <c r="AC7" s="7"/>
      <c r="AD7" s="7"/>
      <c r="AE7" s="7"/>
      <c r="AF7" s="7"/>
      <c r="AG7" s="8"/>
    </row>
    <row r="8" spans="1:33" ht="61.5" x14ac:dyDescent="0.55000000000000004">
      <c r="A8" s="62"/>
      <c r="B8" s="75"/>
      <c r="C8" s="12"/>
      <c r="D8" s="15" t="s">
        <v>8</v>
      </c>
      <c r="E8" s="123" t="s">
        <v>9</v>
      </c>
      <c r="F8" s="123"/>
      <c r="G8" s="17"/>
      <c r="H8" s="6"/>
      <c r="I8" s="6"/>
      <c r="J8" s="121"/>
      <c r="K8" s="121"/>
      <c r="L8" s="121"/>
      <c r="M8" s="121"/>
      <c r="N8" s="121"/>
      <c r="O8" s="6"/>
      <c r="P8" s="6"/>
      <c r="Q8" s="6"/>
      <c r="R8" s="14"/>
      <c r="S8" s="6"/>
      <c r="T8" s="108"/>
      <c r="U8" s="114"/>
      <c r="V8" s="7"/>
      <c r="W8" s="7"/>
      <c r="X8" s="79"/>
      <c r="Y8" s="80"/>
      <c r="Z8" s="81"/>
      <c r="AA8" s="7"/>
      <c r="AB8" s="7"/>
      <c r="AC8" s="7"/>
      <c r="AD8" s="7"/>
      <c r="AE8" s="7"/>
      <c r="AF8" s="7"/>
      <c r="AG8" s="8"/>
    </row>
    <row r="9" spans="1:33" ht="61.5" x14ac:dyDescent="0.55000000000000004">
      <c r="A9" s="62"/>
      <c r="B9" s="75"/>
      <c r="C9" s="12"/>
      <c r="D9" s="15" t="s">
        <v>10</v>
      </c>
      <c r="E9" s="120" t="s">
        <v>11</v>
      </c>
      <c r="F9" s="120"/>
      <c r="G9" s="2"/>
      <c r="H9" s="6"/>
      <c r="I9" s="6"/>
      <c r="J9" s="121"/>
      <c r="K9" s="121"/>
      <c r="L9" s="121"/>
      <c r="M9" s="121"/>
      <c r="N9" s="121"/>
      <c r="O9" s="6"/>
      <c r="P9" s="6"/>
      <c r="Q9" s="6"/>
      <c r="R9" s="14"/>
      <c r="S9" s="18" t="s">
        <v>12</v>
      </c>
      <c r="T9" s="107" t="s">
        <v>13</v>
      </c>
      <c r="U9" s="18" t="s">
        <v>14</v>
      </c>
      <c r="V9" s="18" t="s">
        <v>15</v>
      </c>
      <c r="W9" s="7"/>
      <c r="X9" s="79"/>
      <c r="Y9" s="80"/>
      <c r="Z9" s="81"/>
      <c r="AA9" s="7"/>
      <c r="AB9" s="7"/>
      <c r="AC9" s="7"/>
      <c r="AD9" s="7"/>
      <c r="AE9" s="7"/>
      <c r="AF9" s="7"/>
      <c r="AG9" s="8"/>
    </row>
    <row r="10" spans="1:33" ht="61.5" x14ac:dyDescent="0.55000000000000004">
      <c r="A10" s="62"/>
      <c r="B10" s="75"/>
      <c r="C10" s="12"/>
      <c r="D10" s="15" t="s">
        <v>16</v>
      </c>
      <c r="E10" s="142" t="s">
        <v>17</v>
      </c>
      <c r="F10" s="142"/>
      <c r="G10" s="19"/>
      <c r="H10" s="6"/>
      <c r="I10" s="6"/>
      <c r="J10" s="20"/>
      <c r="K10" s="20"/>
      <c r="L10" s="20"/>
      <c r="M10" s="106"/>
      <c r="N10" s="63"/>
      <c r="O10" s="6"/>
      <c r="P10" s="6"/>
      <c r="Q10" s="6"/>
      <c r="R10" s="14"/>
      <c r="S10" s="21" t="s">
        <v>18</v>
      </c>
      <c r="T10" s="105" t="e">
        <f>SUM(#REF!)</f>
        <v>#REF!</v>
      </c>
      <c r="U10" s="104" t="e">
        <f>SUM(#REF!)</f>
        <v>#REF!</v>
      </c>
      <c r="V10" s="104" t="e">
        <f>SUM(#REF!)</f>
        <v>#REF!</v>
      </c>
      <c r="W10" s="7"/>
      <c r="X10" s="79"/>
      <c r="Y10" s="80"/>
      <c r="Z10" s="81"/>
      <c r="AA10" s="7"/>
      <c r="AB10" s="7"/>
      <c r="AC10" s="7"/>
      <c r="AD10" s="7"/>
      <c r="AE10" s="7"/>
      <c r="AF10" s="7"/>
      <c r="AG10" s="8"/>
    </row>
    <row r="11" spans="1:33" s="31" customFormat="1" ht="61.5" x14ac:dyDescent="0.55000000000000004">
      <c r="A11" s="64"/>
      <c r="B11" s="76"/>
      <c r="C11" s="12"/>
      <c r="D11" s="34" t="s">
        <v>19</v>
      </c>
      <c r="E11" s="143" t="s">
        <v>20</v>
      </c>
      <c r="F11" s="144"/>
      <c r="G11" s="19"/>
      <c r="H11" s="35"/>
      <c r="I11" s="35"/>
      <c r="J11" s="124" t="s">
        <v>21</v>
      </c>
      <c r="K11" s="125"/>
      <c r="L11" s="125"/>
      <c r="M11" s="125"/>
      <c r="N11" s="126"/>
      <c r="O11" s="35"/>
      <c r="P11" s="35"/>
      <c r="Q11" s="35"/>
      <c r="R11" s="14"/>
      <c r="S11" s="36" t="s">
        <v>22</v>
      </c>
      <c r="T11" s="102" t="e">
        <f>SUM(#REF!)</f>
        <v>#REF!</v>
      </c>
      <c r="U11" s="103" t="e">
        <f>SUM(#REF!)</f>
        <v>#REF!</v>
      </c>
      <c r="V11" s="103" t="e">
        <f>SUM(#REF!)</f>
        <v>#REF!</v>
      </c>
      <c r="W11" s="37"/>
      <c r="X11" s="82"/>
      <c r="Y11" s="83"/>
      <c r="Z11" s="84"/>
      <c r="AA11" s="37"/>
      <c r="AB11" s="37"/>
      <c r="AC11" s="37"/>
      <c r="AD11" s="37"/>
      <c r="AE11" s="37"/>
      <c r="AF11" s="37"/>
      <c r="AG11" s="38"/>
    </row>
    <row r="12" spans="1:33" s="31" customFormat="1" ht="61.5" x14ac:dyDescent="0.55000000000000004">
      <c r="A12" s="64"/>
      <c r="B12" s="76"/>
      <c r="C12" s="12"/>
      <c r="D12" s="34" t="s">
        <v>23</v>
      </c>
      <c r="E12" s="133">
        <f>SUM(N18)</f>
        <v>15904764702.309999</v>
      </c>
      <c r="F12" s="134"/>
      <c r="G12" s="39"/>
      <c r="H12" s="35"/>
      <c r="I12" s="35"/>
      <c r="J12" s="127"/>
      <c r="K12" s="128"/>
      <c r="L12" s="128"/>
      <c r="M12" s="128"/>
      <c r="N12" s="129"/>
      <c r="O12" s="35"/>
      <c r="P12" s="35"/>
      <c r="Q12" s="35"/>
      <c r="R12" s="14"/>
      <c r="S12" s="40" t="s">
        <v>24</v>
      </c>
      <c r="T12" s="102" t="e">
        <f>SUM(T10:T11)</f>
        <v>#REF!</v>
      </c>
      <c r="U12" s="102" t="e">
        <f>SUM(U10:U11)</f>
        <v>#REF!</v>
      </c>
      <c r="V12" s="102" t="e">
        <f>SUM(V10:V11)</f>
        <v>#REF!</v>
      </c>
      <c r="W12" s="37"/>
      <c r="X12" s="82"/>
      <c r="Y12" s="83"/>
      <c r="Z12" s="84"/>
      <c r="AA12" s="37"/>
      <c r="AB12" s="37"/>
      <c r="AC12" s="37"/>
      <c r="AD12" s="37"/>
      <c r="AE12" s="37"/>
      <c r="AF12" s="37"/>
      <c r="AG12" s="38"/>
    </row>
    <row r="13" spans="1:33" s="31" customFormat="1" ht="61.5" x14ac:dyDescent="0.55000000000000004">
      <c r="A13" s="64"/>
      <c r="B13" s="76"/>
      <c r="C13" s="12"/>
      <c r="D13" s="34" t="s">
        <v>25</v>
      </c>
      <c r="E13" s="135" t="s">
        <v>1126</v>
      </c>
      <c r="F13" s="135"/>
      <c r="G13" s="41"/>
      <c r="H13" s="35"/>
      <c r="I13" s="35"/>
      <c r="J13" s="127"/>
      <c r="K13" s="128"/>
      <c r="L13" s="128"/>
      <c r="M13" s="128"/>
      <c r="N13" s="129"/>
      <c r="O13" s="35"/>
      <c r="P13" s="35"/>
      <c r="Q13" s="19"/>
      <c r="R13" s="14"/>
      <c r="S13" s="42"/>
      <c r="T13" s="101"/>
      <c r="U13" s="101" t="s">
        <v>26</v>
      </c>
      <c r="V13" s="43" t="e">
        <f>SUM(T10-U10)</f>
        <v>#REF!</v>
      </c>
      <c r="W13" s="37"/>
      <c r="X13" s="82"/>
      <c r="Y13" s="83"/>
      <c r="Z13" s="84"/>
      <c r="AA13" s="37"/>
      <c r="AB13" s="37"/>
      <c r="AC13" s="37"/>
      <c r="AD13" s="37"/>
      <c r="AE13" s="37"/>
      <c r="AF13" s="37"/>
      <c r="AG13" s="38"/>
    </row>
    <row r="14" spans="1:33" s="31" customFormat="1" ht="61.5" x14ac:dyDescent="0.55000000000000004">
      <c r="A14" s="64"/>
      <c r="B14" s="76"/>
      <c r="C14" s="12"/>
      <c r="D14" s="34" t="s">
        <v>27</v>
      </c>
      <c r="E14" s="136" t="s">
        <v>1125</v>
      </c>
      <c r="F14" s="136"/>
      <c r="G14" s="41"/>
      <c r="H14" s="35"/>
      <c r="I14" s="35"/>
      <c r="J14" s="127"/>
      <c r="K14" s="128"/>
      <c r="L14" s="128"/>
      <c r="M14" s="128"/>
      <c r="N14" s="129"/>
      <c r="O14" s="35"/>
      <c r="P14" s="35"/>
      <c r="Q14" s="35"/>
      <c r="R14" s="14"/>
      <c r="S14" s="42"/>
      <c r="T14" s="101"/>
      <c r="U14" s="101" t="s">
        <v>26</v>
      </c>
      <c r="V14" s="43" t="e">
        <f>SUM(T11-U11)</f>
        <v>#REF!</v>
      </c>
      <c r="W14" s="37"/>
      <c r="X14" s="85"/>
      <c r="Y14" s="83"/>
      <c r="Z14" s="84"/>
      <c r="AA14" s="37"/>
      <c r="AB14" s="37"/>
      <c r="AC14" s="37"/>
      <c r="AD14" s="37"/>
      <c r="AE14" s="37"/>
      <c r="AF14" s="37"/>
      <c r="AG14" s="38"/>
    </row>
    <row r="15" spans="1:33" s="31" customFormat="1" ht="62.25" thickBot="1" x14ac:dyDescent="0.6">
      <c r="A15" s="64"/>
      <c r="B15" s="76"/>
      <c r="C15" s="12"/>
      <c r="D15" s="44" t="s">
        <v>28</v>
      </c>
      <c r="E15" s="137">
        <v>44074</v>
      </c>
      <c r="F15" s="138"/>
      <c r="G15" s="45"/>
      <c r="H15" s="35"/>
      <c r="I15" s="35"/>
      <c r="J15" s="130"/>
      <c r="K15" s="131"/>
      <c r="L15" s="131"/>
      <c r="M15" s="131"/>
      <c r="N15" s="132"/>
      <c r="O15" s="35"/>
      <c r="P15" s="46"/>
      <c r="Q15" s="35"/>
      <c r="R15" s="14"/>
      <c r="S15" s="42"/>
      <c r="T15" s="101"/>
      <c r="U15" s="101" t="s">
        <v>26</v>
      </c>
      <c r="V15" s="43" t="e">
        <f>SUM(T12-U12)</f>
        <v>#REF!</v>
      </c>
      <c r="W15" s="37"/>
      <c r="X15" s="82"/>
      <c r="Y15" s="83"/>
      <c r="Z15" s="84"/>
      <c r="AA15" s="37"/>
      <c r="AB15" s="37"/>
      <c r="AC15" s="37"/>
      <c r="AD15" s="37"/>
      <c r="AE15" s="37"/>
      <c r="AF15" s="37"/>
      <c r="AG15" s="38"/>
    </row>
    <row r="16" spans="1:33" s="31" customFormat="1" ht="61.5" x14ac:dyDescent="0.55000000000000004">
      <c r="A16" s="64"/>
      <c r="B16" s="76"/>
      <c r="C16" s="12"/>
      <c r="D16" s="19"/>
      <c r="E16" s="47"/>
      <c r="F16" s="48"/>
      <c r="G16" s="48"/>
      <c r="H16" s="35"/>
      <c r="I16" s="35"/>
      <c r="J16" s="19"/>
      <c r="K16" s="49"/>
      <c r="L16" s="50"/>
      <c r="M16" s="100"/>
      <c r="N16" s="65"/>
      <c r="O16" s="35"/>
      <c r="P16" s="35"/>
      <c r="Q16" s="51"/>
      <c r="R16" s="22"/>
      <c r="S16" s="35"/>
      <c r="T16" s="96"/>
      <c r="U16" s="115"/>
      <c r="V16" s="37"/>
      <c r="W16" s="37"/>
      <c r="X16" s="86"/>
      <c r="Y16" s="83"/>
      <c r="Z16" s="84"/>
      <c r="AA16" s="37"/>
      <c r="AB16" s="37"/>
      <c r="AC16" s="37"/>
      <c r="AD16" s="37"/>
      <c r="AE16" s="37"/>
      <c r="AF16" s="37"/>
      <c r="AG16" s="38"/>
    </row>
    <row r="17" spans="1:33" s="31" customFormat="1" ht="62.25" thickBot="1" x14ac:dyDescent="0.6">
      <c r="A17" s="64"/>
      <c r="B17" s="76"/>
      <c r="C17" s="12"/>
      <c r="D17" s="146" t="s">
        <v>29</v>
      </c>
      <c r="E17" s="146"/>
      <c r="F17" s="35"/>
      <c r="G17" s="52"/>
      <c r="H17" s="147"/>
      <c r="I17" s="147"/>
      <c r="J17" s="35"/>
      <c r="K17" s="52"/>
      <c r="L17" s="112"/>
      <c r="M17" s="99" t="s">
        <v>30</v>
      </c>
      <c r="N17" s="66" t="s">
        <v>31</v>
      </c>
      <c r="O17" s="35"/>
      <c r="P17" s="35"/>
      <c r="Q17" s="53"/>
      <c r="R17" s="23"/>
      <c r="S17" s="35"/>
      <c r="T17" s="98"/>
      <c r="U17" s="115"/>
      <c r="V17" s="37"/>
      <c r="W17" s="37"/>
      <c r="X17" s="87"/>
      <c r="Y17" s="88"/>
      <c r="Z17" s="89" t="s">
        <v>32</v>
      </c>
      <c r="AA17" s="30"/>
      <c r="AB17" s="37"/>
      <c r="AC17" s="37"/>
      <c r="AD17" s="37"/>
      <c r="AE17" s="37"/>
      <c r="AF17" s="37"/>
      <c r="AG17" s="38"/>
    </row>
    <row r="18" spans="1:33" s="31" customFormat="1" ht="67.5" customHeight="1" x14ac:dyDescent="0.4">
      <c r="A18" s="64"/>
      <c r="B18" s="76"/>
      <c r="C18" s="12"/>
      <c r="D18" s="54"/>
      <c r="E18" s="55"/>
      <c r="F18" s="35"/>
      <c r="G18" s="56"/>
      <c r="H18" s="148"/>
      <c r="I18" s="148"/>
      <c r="J18" s="35"/>
      <c r="K18" s="56"/>
      <c r="L18" s="113"/>
      <c r="M18" s="97">
        <f>SUBTOTAL(9,M20:M272)</f>
        <v>17034907079.259998</v>
      </c>
      <c r="N18" s="97">
        <f>SUBTOTAL(9,N20:N272)</f>
        <v>15904764702.309999</v>
      </c>
      <c r="O18" s="95"/>
      <c r="P18" s="35"/>
      <c r="Q18" s="35"/>
      <c r="R18" s="14"/>
      <c r="S18" s="35"/>
      <c r="T18" s="96"/>
      <c r="U18" s="115"/>
      <c r="V18" s="37"/>
      <c r="W18" s="37"/>
      <c r="X18" s="95">
        <f>SUBTOTAL(9,X20:X272)</f>
        <v>12746567560.630001</v>
      </c>
      <c r="Y18" s="95">
        <f>SUBTOTAL(9,Y20:Y272)</f>
        <v>0</v>
      </c>
      <c r="Z18" s="95">
        <f>SUBTOTAL(9,Z20:Z272)</f>
        <v>12746567560.630001</v>
      </c>
      <c r="AA18" s="94"/>
      <c r="AB18" s="94"/>
      <c r="AC18" s="37"/>
      <c r="AD18" s="37"/>
      <c r="AE18" s="37"/>
      <c r="AF18" s="37"/>
      <c r="AG18" s="38"/>
    </row>
    <row r="19" spans="1:33" ht="183.6" customHeight="1" x14ac:dyDescent="0.35">
      <c r="A19" s="32" t="s">
        <v>33</v>
      </c>
      <c r="B19" s="77" t="s">
        <v>34</v>
      </c>
      <c r="C19" s="33" t="s">
        <v>35</v>
      </c>
      <c r="D19" s="33" t="s">
        <v>36</v>
      </c>
      <c r="E19" s="33" t="s">
        <v>37</v>
      </c>
      <c r="F19" s="33" t="s">
        <v>38</v>
      </c>
      <c r="G19" s="33" t="s">
        <v>39</v>
      </c>
      <c r="H19" s="33" t="s">
        <v>1219</v>
      </c>
      <c r="I19" s="33" t="s">
        <v>40</v>
      </c>
      <c r="J19" s="33" t="s">
        <v>41</v>
      </c>
      <c r="K19" s="33" t="s">
        <v>42</v>
      </c>
      <c r="L19" s="33" t="s">
        <v>43</v>
      </c>
      <c r="M19" s="93" t="s">
        <v>44</v>
      </c>
      <c r="N19" s="67" t="s">
        <v>45</v>
      </c>
      <c r="O19" s="33" t="s">
        <v>46</v>
      </c>
      <c r="P19" s="33" t="s">
        <v>47</v>
      </c>
      <c r="Q19" s="33" t="s">
        <v>48</v>
      </c>
      <c r="R19" s="24"/>
      <c r="S19" s="72" t="s">
        <v>49</v>
      </c>
      <c r="T19" s="72" t="s">
        <v>50</v>
      </c>
      <c r="U19" s="72" t="s">
        <v>51</v>
      </c>
      <c r="V19" s="72" t="s">
        <v>52</v>
      </c>
      <c r="W19" s="72" t="s">
        <v>53</v>
      </c>
      <c r="X19" s="90" t="s">
        <v>54</v>
      </c>
      <c r="Y19" s="90" t="s">
        <v>55</v>
      </c>
      <c r="Z19" s="90" t="s">
        <v>142</v>
      </c>
      <c r="AA19" s="72" t="s">
        <v>56</v>
      </c>
      <c r="AB19" s="72" t="s">
        <v>57</v>
      </c>
      <c r="AC19" s="72" t="s">
        <v>58</v>
      </c>
      <c r="AD19" s="72" t="s">
        <v>59</v>
      </c>
      <c r="AE19" s="72" t="s">
        <v>60</v>
      </c>
      <c r="AF19" s="72" t="s">
        <v>61</v>
      </c>
      <c r="AG19" s="72" t="s">
        <v>62</v>
      </c>
    </row>
    <row r="20" spans="1:33" s="28" customFormat="1" ht="272.45" customHeight="1" x14ac:dyDescent="0.35">
      <c r="A20" s="111">
        <v>1</v>
      </c>
      <c r="B20" s="149"/>
      <c r="C20" s="149" t="s">
        <v>148</v>
      </c>
      <c r="D20" s="150">
        <v>84131512</v>
      </c>
      <c r="E20" s="151" t="s">
        <v>188</v>
      </c>
      <c r="F20" s="149" t="s">
        <v>63</v>
      </c>
      <c r="G20" s="149">
        <v>1</v>
      </c>
      <c r="H20" s="152" t="s">
        <v>64</v>
      </c>
      <c r="I20" s="149">
        <v>1</v>
      </c>
      <c r="J20" s="149" t="s">
        <v>65</v>
      </c>
      <c r="K20" s="149" t="s">
        <v>66</v>
      </c>
      <c r="L20" s="149" t="s">
        <v>67</v>
      </c>
      <c r="M20" s="153">
        <v>10000000</v>
      </c>
      <c r="N20" s="154">
        <v>10000000</v>
      </c>
      <c r="O20" s="149" t="s">
        <v>68</v>
      </c>
      <c r="P20" s="149" t="s">
        <v>69</v>
      </c>
      <c r="Q20" s="149" t="s">
        <v>70</v>
      </c>
      <c r="R20" s="25"/>
      <c r="S20" s="173" t="s">
        <v>1347</v>
      </c>
      <c r="T20" s="174" t="s">
        <v>1348</v>
      </c>
      <c r="U20" s="175">
        <v>44064</v>
      </c>
      <c r="V20" s="176" t="s">
        <v>1349</v>
      </c>
      <c r="W20" s="177" t="s">
        <v>1164</v>
      </c>
      <c r="X20" s="178">
        <v>9651500</v>
      </c>
      <c r="Y20" s="179">
        <v>0</v>
      </c>
      <c r="Z20" s="178">
        <v>9651500</v>
      </c>
      <c r="AA20" s="176" t="s">
        <v>1350</v>
      </c>
      <c r="AB20" s="177">
        <v>25820</v>
      </c>
      <c r="AC20" s="176" t="s">
        <v>1351</v>
      </c>
      <c r="AD20" s="180">
        <v>44064</v>
      </c>
      <c r="AE20" s="180">
        <v>44125</v>
      </c>
      <c r="AF20" s="181" t="s">
        <v>1352</v>
      </c>
      <c r="AG20" s="181" t="s">
        <v>433</v>
      </c>
    </row>
    <row r="21" spans="1:33" ht="409.6" customHeight="1" x14ac:dyDescent="0.35">
      <c r="A21" s="139">
        <v>2</v>
      </c>
      <c r="B21" s="92"/>
      <c r="C21" s="92" t="s">
        <v>148</v>
      </c>
      <c r="D21" s="155" t="s">
        <v>149</v>
      </c>
      <c r="E21" s="156" t="s">
        <v>195</v>
      </c>
      <c r="F21" s="92" t="s">
        <v>63</v>
      </c>
      <c r="G21" s="92">
        <v>1</v>
      </c>
      <c r="H21" s="157" t="s">
        <v>88</v>
      </c>
      <c r="I21" s="92">
        <v>2</v>
      </c>
      <c r="J21" s="92" t="s">
        <v>123</v>
      </c>
      <c r="K21" s="92" t="s">
        <v>66</v>
      </c>
      <c r="L21" s="92" t="s">
        <v>74</v>
      </c>
      <c r="M21" s="158">
        <v>23000000</v>
      </c>
      <c r="N21" s="159">
        <v>23000000</v>
      </c>
      <c r="O21" s="92" t="s">
        <v>68</v>
      </c>
      <c r="P21" s="92" t="s">
        <v>69</v>
      </c>
      <c r="Q21" s="92" t="s">
        <v>70</v>
      </c>
      <c r="S21" s="174"/>
      <c r="T21" s="174"/>
      <c r="U21" s="180"/>
      <c r="V21" s="176"/>
      <c r="W21" s="177"/>
      <c r="X21" s="182"/>
      <c r="Y21" s="183"/>
      <c r="Z21" s="182"/>
      <c r="AA21" s="176"/>
      <c r="AB21" s="177"/>
      <c r="AC21" s="176"/>
      <c r="AD21" s="180"/>
      <c r="AE21" s="180"/>
      <c r="AF21" s="177"/>
      <c r="AG21" s="184"/>
    </row>
    <row r="22" spans="1:33" ht="360" customHeight="1" x14ac:dyDescent="0.35">
      <c r="A22" s="140"/>
      <c r="B22" s="92"/>
      <c r="C22" s="92" t="s">
        <v>148</v>
      </c>
      <c r="D22" s="155" t="s">
        <v>71</v>
      </c>
      <c r="E22" s="156" t="s">
        <v>196</v>
      </c>
      <c r="F22" s="92" t="s">
        <v>63</v>
      </c>
      <c r="G22" s="92">
        <v>1</v>
      </c>
      <c r="H22" s="157" t="s">
        <v>88</v>
      </c>
      <c r="I22" s="92">
        <v>2</v>
      </c>
      <c r="J22" s="92" t="s">
        <v>123</v>
      </c>
      <c r="K22" s="92" t="s">
        <v>66</v>
      </c>
      <c r="L22" s="92" t="s">
        <v>144</v>
      </c>
      <c r="M22" s="158">
        <v>12000000</v>
      </c>
      <c r="N22" s="159">
        <v>12000000</v>
      </c>
      <c r="O22" s="92" t="s">
        <v>68</v>
      </c>
      <c r="P22" s="92" t="s">
        <v>69</v>
      </c>
      <c r="Q22" s="92" t="s">
        <v>70</v>
      </c>
      <c r="S22" s="174"/>
      <c r="T22" s="174"/>
      <c r="U22" s="180"/>
      <c r="V22" s="176"/>
      <c r="W22" s="177"/>
      <c r="X22" s="182"/>
      <c r="Y22" s="183"/>
      <c r="Z22" s="182"/>
      <c r="AA22" s="176"/>
      <c r="AB22" s="177"/>
      <c r="AC22" s="176"/>
      <c r="AD22" s="180"/>
      <c r="AE22" s="180"/>
      <c r="AF22" s="177"/>
      <c r="AG22" s="184"/>
    </row>
    <row r="23" spans="1:33" ht="321.60000000000002" customHeight="1" x14ac:dyDescent="0.35">
      <c r="A23" s="140"/>
      <c r="B23" s="92"/>
      <c r="C23" s="92" t="s">
        <v>148</v>
      </c>
      <c r="D23" s="155" t="s">
        <v>150</v>
      </c>
      <c r="E23" s="156" t="s">
        <v>197</v>
      </c>
      <c r="F23" s="92" t="s">
        <v>63</v>
      </c>
      <c r="G23" s="92">
        <v>1</v>
      </c>
      <c r="H23" s="157" t="s">
        <v>88</v>
      </c>
      <c r="I23" s="92">
        <v>2</v>
      </c>
      <c r="J23" s="92" t="s">
        <v>123</v>
      </c>
      <c r="K23" s="92" t="s">
        <v>66</v>
      </c>
      <c r="L23" s="92" t="s">
        <v>145</v>
      </c>
      <c r="M23" s="158">
        <v>12000000</v>
      </c>
      <c r="N23" s="159">
        <v>12000000</v>
      </c>
      <c r="O23" s="92" t="s">
        <v>68</v>
      </c>
      <c r="P23" s="92" t="s">
        <v>69</v>
      </c>
      <c r="Q23" s="92" t="s">
        <v>70</v>
      </c>
      <c r="S23" s="174"/>
      <c r="T23" s="174"/>
      <c r="U23" s="180"/>
      <c r="V23" s="176"/>
      <c r="W23" s="177"/>
      <c r="X23" s="182"/>
      <c r="Y23" s="183"/>
      <c r="Z23" s="182"/>
      <c r="AA23" s="176"/>
      <c r="AB23" s="177"/>
      <c r="AC23" s="176"/>
      <c r="AD23" s="180"/>
      <c r="AE23" s="180"/>
      <c r="AF23" s="177"/>
      <c r="AG23" s="184"/>
    </row>
    <row r="24" spans="1:33" ht="321.60000000000002" customHeight="1" x14ac:dyDescent="0.35">
      <c r="A24" s="141"/>
      <c r="B24" s="160" t="s">
        <v>198</v>
      </c>
      <c r="C24" s="160" t="s">
        <v>138</v>
      </c>
      <c r="D24" s="161" t="s">
        <v>71</v>
      </c>
      <c r="E24" s="162" t="s">
        <v>199</v>
      </c>
      <c r="F24" s="160" t="s">
        <v>63</v>
      </c>
      <c r="G24" s="160">
        <v>1</v>
      </c>
      <c r="H24" s="163" t="s">
        <v>75</v>
      </c>
      <c r="I24" s="160">
        <v>4</v>
      </c>
      <c r="J24" s="160" t="s">
        <v>123</v>
      </c>
      <c r="K24" s="160" t="s">
        <v>102</v>
      </c>
      <c r="L24" s="160" t="s">
        <v>189</v>
      </c>
      <c r="M24" s="164"/>
      <c r="N24" s="165"/>
      <c r="O24" s="160" t="s">
        <v>68</v>
      </c>
      <c r="P24" s="160" t="s">
        <v>69</v>
      </c>
      <c r="Q24" s="160" t="s">
        <v>151</v>
      </c>
      <c r="S24" s="174"/>
      <c r="T24" s="174"/>
      <c r="U24" s="180"/>
      <c r="V24" s="176"/>
      <c r="W24" s="177"/>
      <c r="X24" s="182"/>
      <c r="Y24" s="183"/>
      <c r="Z24" s="182"/>
      <c r="AA24" s="176"/>
      <c r="AB24" s="177"/>
      <c r="AC24" s="176"/>
      <c r="AD24" s="180"/>
      <c r="AE24" s="180"/>
      <c r="AF24" s="177"/>
      <c r="AG24" s="184"/>
    </row>
    <row r="25" spans="1:33" ht="220.5" customHeight="1" x14ac:dyDescent="0.35">
      <c r="A25" s="91">
        <v>3</v>
      </c>
      <c r="B25" s="160"/>
      <c r="C25" s="92" t="s">
        <v>148</v>
      </c>
      <c r="D25" s="155">
        <v>44103103</v>
      </c>
      <c r="E25" s="156" t="s">
        <v>1289</v>
      </c>
      <c r="F25" s="92" t="s">
        <v>63</v>
      </c>
      <c r="G25" s="92">
        <v>1</v>
      </c>
      <c r="H25" s="157" t="s">
        <v>75</v>
      </c>
      <c r="I25" s="92">
        <v>7</v>
      </c>
      <c r="J25" s="92" t="s">
        <v>73</v>
      </c>
      <c r="K25" s="92" t="s">
        <v>66</v>
      </c>
      <c r="L25" s="92" t="s">
        <v>76</v>
      </c>
      <c r="M25" s="166">
        <v>9088672.5999999996</v>
      </c>
      <c r="N25" s="166">
        <v>9088672.5999999996</v>
      </c>
      <c r="O25" s="92" t="s">
        <v>68</v>
      </c>
      <c r="P25" s="92" t="s">
        <v>69</v>
      </c>
      <c r="Q25" s="92" t="s">
        <v>70</v>
      </c>
      <c r="S25" s="173" t="s">
        <v>1303</v>
      </c>
      <c r="T25" s="174" t="s">
        <v>1304</v>
      </c>
      <c r="U25" s="175">
        <v>44028</v>
      </c>
      <c r="V25" s="176" t="s">
        <v>1305</v>
      </c>
      <c r="W25" s="177" t="s">
        <v>1164</v>
      </c>
      <c r="X25" s="178">
        <v>9088672.5999999996</v>
      </c>
      <c r="Y25" s="179">
        <v>0</v>
      </c>
      <c r="Z25" s="178">
        <v>9088672.5999999996</v>
      </c>
      <c r="AA25" s="176" t="s">
        <v>1306</v>
      </c>
      <c r="AB25" s="177">
        <v>23720</v>
      </c>
      <c r="AC25" s="176" t="s">
        <v>1307</v>
      </c>
      <c r="AD25" s="180">
        <v>44028</v>
      </c>
      <c r="AE25" s="180">
        <v>44089</v>
      </c>
      <c r="AF25" s="177" t="s">
        <v>1028</v>
      </c>
      <c r="AG25" s="177" t="s">
        <v>433</v>
      </c>
    </row>
    <row r="26" spans="1:33" ht="272.45" customHeight="1" x14ac:dyDescent="0.35">
      <c r="A26" s="91">
        <v>3</v>
      </c>
      <c r="B26" s="160"/>
      <c r="C26" s="92" t="s">
        <v>148</v>
      </c>
      <c r="D26" s="155">
        <v>44103103</v>
      </c>
      <c r="E26" s="156" t="s">
        <v>1289</v>
      </c>
      <c r="F26" s="92" t="s">
        <v>63</v>
      </c>
      <c r="G26" s="92">
        <v>1</v>
      </c>
      <c r="H26" s="157" t="s">
        <v>75</v>
      </c>
      <c r="I26" s="92">
        <v>7</v>
      </c>
      <c r="J26" s="92" t="s">
        <v>73</v>
      </c>
      <c r="K26" s="92" t="s">
        <v>66</v>
      </c>
      <c r="L26" s="92" t="s">
        <v>76</v>
      </c>
      <c r="M26" s="166">
        <v>1112126.3999999999</v>
      </c>
      <c r="N26" s="166">
        <v>1112126.3999999999</v>
      </c>
      <c r="O26" s="92" t="s">
        <v>68</v>
      </c>
      <c r="P26" s="92" t="s">
        <v>69</v>
      </c>
      <c r="Q26" s="92" t="s">
        <v>70</v>
      </c>
      <c r="S26" s="173" t="s">
        <v>1308</v>
      </c>
      <c r="T26" s="174" t="s">
        <v>1309</v>
      </c>
      <c r="U26" s="175">
        <v>44028</v>
      </c>
      <c r="V26" s="176" t="s">
        <v>1310</v>
      </c>
      <c r="W26" s="177" t="s">
        <v>1164</v>
      </c>
      <c r="X26" s="178">
        <v>1112126.3999999999</v>
      </c>
      <c r="Y26" s="179">
        <v>0</v>
      </c>
      <c r="Z26" s="178">
        <v>1112126.3999999999</v>
      </c>
      <c r="AA26" s="176" t="s">
        <v>1306</v>
      </c>
      <c r="AB26" s="177">
        <v>23720</v>
      </c>
      <c r="AC26" s="176" t="s">
        <v>1307</v>
      </c>
      <c r="AD26" s="180">
        <v>44028</v>
      </c>
      <c r="AE26" s="180">
        <v>44089</v>
      </c>
      <c r="AF26" s="177" t="s">
        <v>1028</v>
      </c>
      <c r="AG26" s="177" t="s">
        <v>433</v>
      </c>
    </row>
    <row r="27" spans="1:33" ht="272.45" customHeight="1" x14ac:dyDescent="0.35">
      <c r="A27" s="91">
        <v>3</v>
      </c>
      <c r="B27" s="92"/>
      <c r="C27" s="92" t="s">
        <v>148</v>
      </c>
      <c r="D27" s="155">
        <v>44103103</v>
      </c>
      <c r="E27" s="156" t="s">
        <v>1289</v>
      </c>
      <c r="F27" s="92" t="s">
        <v>63</v>
      </c>
      <c r="G27" s="92">
        <v>1</v>
      </c>
      <c r="H27" s="157" t="s">
        <v>75</v>
      </c>
      <c r="I27" s="92">
        <v>7</v>
      </c>
      <c r="J27" s="92" t="s">
        <v>73</v>
      </c>
      <c r="K27" s="92" t="s">
        <v>66</v>
      </c>
      <c r="L27" s="92" t="s">
        <v>76</v>
      </c>
      <c r="M27" s="166">
        <v>5284439.3099999996</v>
      </c>
      <c r="N27" s="166">
        <v>5284439.3099999996</v>
      </c>
      <c r="O27" s="92" t="s">
        <v>68</v>
      </c>
      <c r="P27" s="92" t="s">
        <v>69</v>
      </c>
      <c r="Q27" s="92" t="s">
        <v>70</v>
      </c>
      <c r="S27" s="173" t="s">
        <v>1311</v>
      </c>
      <c r="T27" s="174" t="s">
        <v>1312</v>
      </c>
      <c r="U27" s="175">
        <v>44035</v>
      </c>
      <c r="V27" s="176" t="s">
        <v>1310</v>
      </c>
      <c r="W27" s="177" t="s">
        <v>1164</v>
      </c>
      <c r="X27" s="178">
        <v>5284439.3099999996</v>
      </c>
      <c r="Y27" s="179">
        <v>0</v>
      </c>
      <c r="Z27" s="178">
        <v>5284439.3099999996</v>
      </c>
      <c r="AA27" s="176" t="s">
        <v>1306</v>
      </c>
      <c r="AB27" s="177">
        <v>23120</v>
      </c>
      <c r="AC27" s="176" t="s">
        <v>1307</v>
      </c>
      <c r="AD27" s="180">
        <v>44036</v>
      </c>
      <c r="AE27" s="180">
        <v>44097</v>
      </c>
      <c r="AF27" s="177" t="s">
        <v>1028</v>
      </c>
      <c r="AG27" s="177" t="s">
        <v>433</v>
      </c>
    </row>
    <row r="28" spans="1:33" ht="272.45" customHeight="1" x14ac:dyDescent="0.35">
      <c r="A28" s="91">
        <v>4</v>
      </c>
      <c r="B28" s="92"/>
      <c r="C28" s="92" t="s">
        <v>148</v>
      </c>
      <c r="D28" s="155">
        <v>44103103</v>
      </c>
      <c r="E28" s="156" t="s">
        <v>200</v>
      </c>
      <c r="F28" s="92" t="s">
        <v>63</v>
      </c>
      <c r="G28" s="92">
        <v>1</v>
      </c>
      <c r="H28" s="157" t="s">
        <v>75</v>
      </c>
      <c r="I28" s="92">
        <v>2</v>
      </c>
      <c r="J28" s="92" t="s">
        <v>65</v>
      </c>
      <c r="K28" s="92" t="s">
        <v>66</v>
      </c>
      <c r="L28" s="92" t="s">
        <v>76</v>
      </c>
      <c r="M28" s="158">
        <v>24415000</v>
      </c>
      <c r="N28" s="159">
        <v>24415000</v>
      </c>
      <c r="O28" s="92" t="s">
        <v>68</v>
      </c>
      <c r="P28" s="92" t="s">
        <v>69</v>
      </c>
      <c r="Q28" s="92" t="s">
        <v>70</v>
      </c>
      <c r="S28" s="173" t="s">
        <v>1227</v>
      </c>
      <c r="T28" s="174" t="s">
        <v>1228</v>
      </c>
      <c r="U28" s="175">
        <v>44001</v>
      </c>
      <c r="V28" s="176" t="s">
        <v>1229</v>
      </c>
      <c r="W28" s="177" t="s">
        <v>1164</v>
      </c>
      <c r="X28" s="178">
        <v>24198000</v>
      </c>
      <c r="Y28" s="179">
        <v>0</v>
      </c>
      <c r="Z28" s="178">
        <v>24198000</v>
      </c>
      <c r="AA28" s="176" t="s">
        <v>1230</v>
      </c>
      <c r="AB28" s="177">
        <v>2820</v>
      </c>
      <c r="AC28" s="176" t="s">
        <v>1231</v>
      </c>
      <c r="AD28" s="180">
        <v>44005</v>
      </c>
      <c r="AE28" s="180">
        <v>44065</v>
      </c>
      <c r="AF28" s="177" t="s">
        <v>1028</v>
      </c>
      <c r="AG28" s="177" t="s">
        <v>433</v>
      </c>
    </row>
    <row r="29" spans="1:33" ht="272.45" customHeight="1" x14ac:dyDescent="0.35">
      <c r="A29" s="110">
        <v>5</v>
      </c>
      <c r="B29" s="92"/>
      <c r="C29" s="92" t="s">
        <v>148</v>
      </c>
      <c r="D29" s="155">
        <v>81112006</v>
      </c>
      <c r="E29" s="156" t="s">
        <v>201</v>
      </c>
      <c r="F29" s="92" t="s">
        <v>63</v>
      </c>
      <c r="G29" s="92">
        <v>1</v>
      </c>
      <c r="H29" s="157" t="s">
        <v>77</v>
      </c>
      <c r="I29" s="92">
        <v>12</v>
      </c>
      <c r="J29" s="92" t="s">
        <v>81</v>
      </c>
      <c r="K29" s="92" t="s">
        <v>66</v>
      </c>
      <c r="L29" s="92" t="s">
        <v>82</v>
      </c>
      <c r="M29" s="158">
        <v>327500000</v>
      </c>
      <c r="N29" s="159">
        <v>42000000</v>
      </c>
      <c r="O29" s="92" t="s">
        <v>79</v>
      </c>
      <c r="P29" s="92" t="s">
        <v>1342</v>
      </c>
      <c r="Q29" s="92" t="s">
        <v>70</v>
      </c>
      <c r="S29" s="174"/>
      <c r="T29" s="174"/>
      <c r="U29" s="180"/>
      <c r="V29" s="176"/>
      <c r="W29" s="177"/>
      <c r="X29" s="182"/>
      <c r="Y29" s="183"/>
      <c r="Z29" s="182"/>
      <c r="AA29" s="185"/>
      <c r="AB29" s="177"/>
      <c r="AC29" s="186"/>
      <c r="AD29" s="187"/>
      <c r="AE29" s="187"/>
      <c r="AF29" s="177"/>
      <c r="AG29" s="177"/>
    </row>
    <row r="30" spans="1:33" ht="272.45" customHeight="1" x14ac:dyDescent="0.35">
      <c r="A30" s="110">
        <v>6</v>
      </c>
      <c r="B30" s="92"/>
      <c r="C30" s="92" t="s">
        <v>148</v>
      </c>
      <c r="D30" s="155">
        <v>84131603</v>
      </c>
      <c r="E30" s="156" t="s">
        <v>202</v>
      </c>
      <c r="F30" s="92" t="s">
        <v>63</v>
      </c>
      <c r="G30" s="92">
        <v>1</v>
      </c>
      <c r="H30" s="157" t="s">
        <v>75</v>
      </c>
      <c r="I30" s="92">
        <v>1</v>
      </c>
      <c r="J30" s="92" t="s">
        <v>1021</v>
      </c>
      <c r="K30" s="92" t="s">
        <v>66</v>
      </c>
      <c r="L30" s="92" t="s">
        <v>83</v>
      </c>
      <c r="M30" s="158">
        <v>6000000</v>
      </c>
      <c r="N30" s="159">
        <v>6000000</v>
      </c>
      <c r="O30" s="92" t="s">
        <v>68</v>
      </c>
      <c r="P30" s="92" t="s">
        <v>69</v>
      </c>
      <c r="Q30" s="92" t="s">
        <v>70</v>
      </c>
      <c r="S30" s="173" t="s">
        <v>1189</v>
      </c>
      <c r="T30" s="174" t="s">
        <v>1190</v>
      </c>
      <c r="U30" s="175">
        <v>43980</v>
      </c>
      <c r="V30" s="176" t="s">
        <v>1191</v>
      </c>
      <c r="W30" s="177" t="s">
        <v>1164</v>
      </c>
      <c r="X30" s="178">
        <v>5179950</v>
      </c>
      <c r="Y30" s="179">
        <v>0</v>
      </c>
      <c r="Z30" s="178">
        <v>5179950</v>
      </c>
      <c r="AA30" s="176" t="s">
        <v>1192</v>
      </c>
      <c r="AB30" s="177">
        <v>22120</v>
      </c>
      <c r="AC30" s="176" t="s">
        <v>1193</v>
      </c>
      <c r="AD30" s="180">
        <v>43980</v>
      </c>
      <c r="AE30" s="180">
        <v>44196</v>
      </c>
      <c r="AF30" s="177" t="s">
        <v>1194</v>
      </c>
      <c r="AG30" s="177" t="s">
        <v>433</v>
      </c>
    </row>
    <row r="31" spans="1:33" s="31" customFormat="1" ht="272.45" customHeight="1" x14ac:dyDescent="0.35">
      <c r="A31" s="110">
        <v>7</v>
      </c>
      <c r="B31" s="92"/>
      <c r="C31" s="92" t="s">
        <v>148</v>
      </c>
      <c r="D31" s="155">
        <v>72101517</v>
      </c>
      <c r="E31" s="156" t="s">
        <v>203</v>
      </c>
      <c r="F31" s="92" t="s">
        <v>63</v>
      </c>
      <c r="G31" s="92">
        <v>1</v>
      </c>
      <c r="H31" s="157" t="s">
        <v>88</v>
      </c>
      <c r="I31" s="92">
        <v>3</v>
      </c>
      <c r="J31" s="92" t="s">
        <v>85</v>
      </c>
      <c r="K31" s="92" t="s">
        <v>66</v>
      </c>
      <c r="L31" s="92" t="s">
        <v>87</v>
      </c>
      <c r="M31" s="158">
        <v>2000000</v>
      </c>
      <c r="N31" s="159">
        <v>2000000</v>
      </c>
      <c r="O31" s="92" t="s">
        <v>68</v>
      </c>
      <c r="P31" s="92" t="s">
        <v>69</v>
      </c>
      <c r="Q31" s="92" t="s">
        <v>70</v>
      </c>
      <c r="R31" s="25"/>
      <c r="S31" s="174"/>
      <c r="T31" s="174"/>
      <c r="U31" s="180"/>
      <c r="V31" s="176"/>
      <c r="W31" s="177"/>
      <c r="X31" s="182"/>
      <c r="Y31" s="183"/>
      <c r="Z31" s="182"/>
      <c r="AA31" s="176"/>
      <c r="AB31" s="177"/>
      <c r="AC31" s="176"/>
      <c r="AD31" s="180"/>
      <c r="AE31" s="180"/>
      <c r="AF31" s="177"/>
      <c r="AG31" s="184"/>
    </row>
    <row r="32" spans="1:33" ht="272.45" customHeight="1" x14ac:dyDescent="0.55000000000000004">
      <c r="A32" s="110">
        <v>8</v>
      </c>
      <c r="B32" s="92"/>
      <c r="C32" s="92" t="s">
        <v>148</v>
      </c>
      <c r="D32" s="155" t="s">
        <v>410</v>
      </c>
      <c r="E32" s="156" t="s">
        <v>204</v>
      </c>
      <c r="F32" s="92" t="s">
        <v>63</v>
      </c>
      <c r="G32" s="92">
        <v>1</v>
      </c>
      <c r="H32" s="157" t="s">
        <v>86</v>
      </c>
      <c r="I32" s="92">
        <v>8</v>
      </c>
      <c r="J32" s="92" t="s">
        <v>85</v>
      </c>
      <c r="K32" s="92" t="s">
        <v>66</v>
      </c>
      <c r="L32" s="92" t="s">
        <v>87</v>
      </c>
      <c r="M32" s="158">
        <v>23000000</v>
      </c>
      <c r="N32" s="159">
        <v>23000000</v>
      </c>
      <c r="O32" s="92" t="s">
        <v>68</v>
      </c>
      <c r="P32" s="92" t="s">
        <v>69</v>
      </c>
      <c r="Q32" s="92" t="s">
        <v>70</v>
      </c>
      <c r="S32" s="173" t="s">
        <v>1092</v>
      </c>
      <c r="T32" s="174" t="s">
        <v>1093</v>
      </c>
      <c r="U32" s="175">
        <v>43916</v>
      </c>
      <c r="V32" s="176" t="s">
        <v>1094</v>
      </c>
      <c r="W32" s="177" t="s">
        <v>1025</v>
      </c>
      <c r="X32" s="178">
        <v>15835000</v>
      </c>
      <c r="Y32" s="188"/>
      <c r="Z32" s="178">
        <v>15835000</v>
      </c>
      <c r="AA32" s="176" t="s">
        <v>1095</v>
      </c>
      <c r="AB32" s="177">
        <v>3520</v>
      </c>
      <c r="AC32" s="176" t="s">
        <v>1096</v>
      </c>
      <c r="AD32" s="180">
        <v>43936</v>
      </c>
      <c r="AE32" s="180">
        <v>44118</v>
      </c>
      <c r="AF32" s="177" t="s">
        <v>1097</v>
      </c>
      <c r="AG32" s="177" t="s">
        <v>433</v>
      </c>
    </row>
    <row r="33" spans="1:33" ht="272.45" customHeight="1" x14ac:dyDescent="0.35">
      <c r="A33" s="139">
        <v>9</v>
      </c>
      <c r="B33" s="92"/>
      <c r="C33" s="92" t="s">
        <v>148</v>
      </c>
      <c r="D33" s="155" t="s">
        <v>89</v>
      </c>
      <c r="E33" s="156" t="s">
        <v>205</v>
      </c>
      <c r="F33" s="92" t="s">
        <v>63</v>
      </c>
      <c r="G33" s="92">
        <v>1</v>
      </c>
      <c r="H33" s="157" t="s">
        <v>88</v>
      </c>
      <c r="I33" s="92">
        <v>2</v>
      </c>
      <c r="J33" s="92" t="s">
        <v>65</v>
      </c>
      <c r="K33" s="92" t="s">
        <v>66</v>
      </c>
      <c r="L33" s="92" t="s">
        <v>90</v>
      </c>
      <c r="M33" s="158">
        <v>15000000</v>
      </c>
      <c r="N33" s="159">
        <v>15000000</v>
      </c>
      <c r="O33" s="92" t="s">
        <v>68</v>
      </c>
      <c r="P33" s="92" t="s">
        <v>69</v>
      </c>
      <c r="Q33" s="92" t="s">
        <v>70</v>
      </c>
      <c r="S33" s="173" t="s">
        <v>1400</v>
      </c>
      <c r="T33" s="174" t="s">
        <v>1228</v>
      </c>
      <c r="U33" s="175">
        <v>44074</v>
      </c>
      <c r="V33" s="176" t="s">
        <v>1401</v>
      </c>
      <c r="W33" s="177" t="s">
        <v>1164</v>
      </c>
      <c r="X33" s="178">
        <v>24577894</v>
      </c>
      <c r="Y33" s="179">
        <v>0</v>
      </c>
      <c r="Z33" s="178">
        <v>24577894</v>
      </c>
      <c r="AA33" s="176" t="s">
        <v>1402</v>
      </c>
      <c r="AB33" s="177">
        <v>23320</v>
      </c>
      <c r="AC33" s="176" t="s">
        <v>1403</v>
      </c>
      <c r="AD33" s="180"/>
      <c r="AE33" s="180"/>
      <c r="AF33" s="177" t="s">
        <v>1028</v>
      </c>
      <c r="AG33" s="177" t="s">
        <v>433</v>
      </c>
    </row>
    <row r="34" spans="1:33" ht="272.45" customHeight="1" x14ac:dyDescent="0.35">
      <c r="A34" s="141"/>
      <c r="B34" s="92"/>
      <c r="C34" s="92" t="s">
        <v>148</v>
      </c>
      <c r="D34" s="155" t="s">
        <v>89</v>
      </c>
      <c r="E34" s="156" t="s">
        <v>206</v>
      </c>
      <c r="F34" s="92" t="s">
        <v>63</v>
      </c>
      <c r="G34" s="92">
        <v>1</v>
      </c>
      <c r="H34" s="157" t="s">
        <v>88</v>
      </c>
      <c r="I34" s="92">
        <v>2</v>
      </c>
      <c r="J34" s="92" t="s">
        <v>65</v>
      </c>
      <c r="K34" s="92" t="s">
        <v>66</v>
      </c>
      <c r="L34" s="92" t="s">
        <v>91</v>
      </c>
      <c r="M34" s="158">
        <v>20000000</v>
      </c>
      <c r="N34" s="159">
        <v>20000000</v>
      </c>
      <c r="O34" s="92" t="s">
        <v>68</v>
      </c>
      <c r="P34" s="92" t="s">
        <v>69</v>
      </c>
      <c r="Q34" s="92" t="s">
        <v>70</v>
      </c>
      <c r="S34" s="173" t="s">
        <v>1400</v>
      </c>
      <c r="T34" s="174" t="s">
        <v>1228</v>
      </c>
      <c r="U34" s="175">
        <v>44074</v>
      </c>
      <c r="V34" s="176" t="s">
        <v>1401</v>
      </c>
      <c r="W34" s="177" t="s">
        <v>1164</v>
      </c>
      <c r="X34" s="178">
        <v>24577894</v>
      </c>
      <c r="Y34" s="179">
        <v>0</v>
      </c>
      <c r="Z34" s="178">
        <v>24577894</v>
      </c>
      <c r="AA34" s="176" t="s">
        <v>1402</v>
      </c>
      <c r="AB34" s="177">
        <v>23320</v>
      </c>
      <c r="AC34" s="176" t="s">
        <v>1403</v>
      </c>
      <c r="AD34" s="180"/>
      <c r="AE34" s="180"/>
      <c r="AF34" s="177" t="s">
        <v>1028</v>
      </c>
      <c r="AG34" s="177" t="s">
        <v>433</v>
      </c>
    </row>
    <row r="35" spans="1:33" s="58" customFormat="1" ht="272.45" customHeight="1" x14ac:dyDescent="0.35">
      <c r="A35" s="91">
        <v>10</v>
      </c>
      <c r="B35" s="92"/>
      <c r="C35" s="92" t="s">
        <v>148</v>
      </c>
      <c r="D35" s="155">
        <v>84131512</v>
      </c>
      <c r="E35" s="156" t="s">
        <v>207</v>
      </c>
      <c r="F35" s="92" t="s">
        <v>63</v>
      </c>
      <c r="G35" s="92">
        <v>1</v>
      </c>
      <c r="H35" s="157" t="s">
        <v>77</v>
      </c>
      <c r="I35" s="92">
        <v>12</v>
      </c>
      <c r="J35" s="92" t="s">
        <v>73</v>
      </c>
      <c r="K35" s="92" t="s">
        <v>66</v>
      </c>
      <c r="L35" s="92" t="s">
        <v>92</v>
      </c>
      <c r="M35" s="158">
        <v>25600000</v>
      </c>
      <c r="N35" s="159">
        <v>25600000</v>
      </c>
      <c r="O35" s="92" t="s">
        <v>68</v>
      </c>
      <c r="P35" s="92" t="s">
        <v>69</v>
      </c>
      <c r="Q35" s="92" t="s">
        <v>70</v>
      </c>
      <c r="R35" s="27"/>
      <c r="S35" s="173" t="s">
        <v>1353</v>
      </c>
      <c r="T35" s="174" t="s">
        <v>1354</v>
      </c>
      <c r="U35" s="175">
        <v>44068</v>
      </c>
      <c r="V35" s="176" t="s">
        <v>1355</v>
      </c>
      <c r="W35" s="177" t="s">
        <v>1164</v>
      </c>
      <c r="X35" s="178">
        <v>8102229</v>
      </c>
      <c r="Y35" s="179">
        <v>0</v>
      </c>
      <c r="Z35" s="178">
        <v>8102229</v>
      </c>
      <c r="AA35" s="176" t="s">
        <v>1356</v>
      </c>
      <c r="AB35" s="177">
        <v>24020</v>
      </c>
      <c r="AC35" s="176" t="s">
        <v>1357</v>
      </c>
      <c r="AD35" s="180">
        <v>44068</v>
      </c>
      <c r="AE35" s="180">
        <v>44432</v>
      </c>
      <c r="AF35" s="181" t="s">
        <v>1135</v>
      </c>
      <c r="AG35" s="181" t="s">
        <v>433</v>
      </c>
    </row>
    <row r="36" spans="1:33" ht="272.45" customHeight="1" x14ac:dyDescent="0.35">
      <c r="A36" s="91">
        <v>11</v>
      </c>
      <c r="B36" s="92"/>
      <c r="C36" s="92" t="s">
        <v>148</v>
      </c>
      <c r="D36" s="155" t="s">
        <v>943</v>
      </c>
      <c r="E36" s="156" t="s">
        <v>208</v>
      </c>
      <c r="F36" s="92" t="s">
        <v>63</v>
      </c>
      <c r="G36" s="92">
        <v>1</v>
      </c>
      <c r="H36" s="157" t="s">
        <v>100</v>
      </c>
      <c r="I36" s="92">
        <v>10</v>
      </c>
      <c r="J36" s="92" t="s">
        <v>94</v>
      </c>
      <c r="K36" s="92" t="s">
        <v>66</v>
      </c>
      <c r="L36" s="92" t="s">
        <v>87</v>
      </c>
      <c r="M36" s="158">
        <v>10000000</v>
      </c>
      <c r="N36" s="159">
        <v>10000000</v>
      </c>
      <c r="O36" s="92" t="s">
        <v>68</v>
      </c>
      <c r="P36" s="92" t="s">
        <v>69</v>
      </c>
      <c r="Q36" s="92" t="s">
        <v>70</v>
      </c>
      <c r="S36" s="173" t="s">
        <v>1022</v>
      </c>
      <c r="T36" s="174" t="s">
        <v>1023</v>
      </c>
      <c r="U36" s="175">
        <v>43893</v>
      </c>
      <c r="V36" s="176" t="s">
        <v>1024</v>
      </c>
      <c r="W36" s="177" t="s">
        <v>1025</v>
      </c>
      <c r="X36" s="178">
        <v>9908668</v>
      </c>
      <c r="Y36" s="179">
        <v>0</v>
      </c>
      <c r="Z36" s="178">
        <v>9908668</v>
      </c>
      <c r="AA36" s="176" t="s">
        <v>1026</v>
      </c>
      <c r="AB36" s="177">
        <v>3420</v>
      </c>
      <c r="AC36" s="186" t="s">
        <v>1027</v>
      </c>
      <c r="AD36" s="187">
        <v>43896</v>
      </c>
      <c r="AE36" s="187">
        <v>44260</v>
      </c>
      <c r="AF36" s="181" t="s">
        <v>1028</v>
      </c>
      <c r="AG36" s="181" t="s">
        <v>433</v>
      </c>
    </row>
    <row r="37" spans="1:33" ht="272.45" customHeight="1" x14ac:dyDescent="0.35">
      <c r="A37" s="91">
        <v>12</v>
      </c>
      <c r="B37" s="92"/>
      <c r="C37" s="92" t="s">
        <v>148</v>
      </c>
      <c r="D37" s="155">
        <v>44101706</v>
      </c>
      <c r="E37" s="156" t="s">
        <v>209</v>
      </c>
      <c r="F37" s="92" t="s">
        <v>63</v>
      </c>
      <c r="G37" s="92">
        <v>1</v>
      </c>
      <c r="H37" s="157" t="s">
        <v>75</v>
      </c>
      <c r="I37" s="92">
        <v>2</v>
      </c>
      <c r="J37" s="92" t="s">
        <v>65</v>
      </c>
      <c r="K37" s="92" t="s">
        <v>66</v>
      </c>
      <c r="L37" s="92" t="s">
        <v>76</v>
      </c>
      <c r="M37" s="158">
        <v>20000000</v>
      </c>
      <c r="N37" s="159">
        <v>20000000</v>
      </c>
      <c r="O37" s="92" t="s">
        <v>68</v>
      </c>
      <c r="P37" s="92" t="s">
        <v>69</v>
      </c>
      <c r="Q37" s="92" t="s">
        <v>70</v>
      </c>
      <c r="S37" s="173" t="s">
        <v>1232</v>
      </c>
      <c r="T37" s="174" t="s">
        <v>1228</v>
      </c>
      <c r="U37" s="175">
        <v>43999</v>
      </c>
      <c r="V37" s="176" t="s">
        <v>1233</v>
      </c>
      <c r="W37" s="177" t="s">
        <v>1164</v>
      </c>
      <c r="X37" s="178">
        <v>14522671</v>
      </c>
      <c r="Y37" s="179">
        <v>0</v>
      </c>
      <c r="Z37" s="178">
        <v>14522671</v>
      </c>
      <c r="AA37" s="176" t="s">
        <v>1234</v>
      </c>
      <c r="AB37" s="177">
        <v>2920</v>
      </c>
      <c r="AC37" s="176" t="s">
        <v>1235</v>
      </c>
      <c r="AD37" s="180">
        <v>44000</v>
      </c>
      <c r="AE37" s="180">
        <v>44060</v>
      </c>
      <c r="AF37" s="177" t="s">
        <v>1028</v>
      </c>
      <c r="AG37" s="177" t="s">
        <v>433</v>
      </c>
    </row>
    <row r="38" spans="1:33" ht="272.45" customHeight="1" x14ac:dyDescent="0.35">
      <c r="A38" s="91">
        <v>13</v>
      </c>
      <c r="B38" s="92"/>
      <c r="C38" s="92" t="s">
        <v>148</v>
      </c>
      <c r="D38" s="155" t="s">
        <v>97</v>
      </c>
      <c r="E38" s="156" t="s">
        <v>411</v>
      </c>
      <c r="F38" s="92" t="s">
        <v>63</v>
      </c>
      <c r="G38" s="92">
        <v>1</v>
      </c>
      <c r="H38" s="157" t="s">
        <v>75</v>
      </c>
      <c r="I38" s="92">
        <v>7</v>
      </c>
      <c r="J38" s="92" t="s">
        <v>152</v>
      </c>
      <c r="K38" s="92" t="s">
        <v>66</v>
      </c>
      <c r="L38" s="92" t="s">
        <v>98</v>
      </c>
      <c r="M38" s="158">
        <v>124000000</v>
      </c>
      <c r="N38" s="159">
        <v>124000000</v>
      </c>
      <c r="O38" s="92" t="s">
        <v>68</v>
      </c>
      <c r="P38" s="92" t="s">
        <v>69</v>
      </c>
      <c r="Q38" s="92" t="s">
        <v>70</v>
      </c>
      <c r="S38" s="173" t="s">
        <v>1236</v>
      </c>
      <c r="T38" s="174" t="s">
        <v>1237</v>
      </c>
      <c r="U38" s="175">
        <v>44001</v>
      </c>
      <c r="V38" s="176" t="s">
        <v>1238</v>
      </c>
      <c r="W38" s="177" t="s">
        <v>1025</v>
      </c>
      <c r="X38" s="178">
        <v>113220000</v>
      </c>
      <c r="Y38" s="179">
        <v>0</v>
      </c>
      <c r="Z38" s="178">
        <v>113220000</v>
      </c>
      <c r="AA38" s="176" t="s">
        <v>1239</v>
      </c>
      <c r="AB38" s="177">
        <v>22220</v>
      </c>
      <c r="AC38" s="176" t="s">
        <v>1404</v>
      </c>
      <c r="AD38" s="180">
        <v>44004</v>
      </c>
      <c r="AE38" s="180">
        <v>44248</v>
      </c>
      <c r="AF38" s="177" t="s">
        <v>1028</v>
      </c>
      <c r="AG38" s="177" t="s">
        <v>433</v>
      </c>
    </row>
    <row r="39" spans="1:33" ht="272.45" customHeight="1" x14ac:dyDescent="0.35">
      <c r="A39" s="91">
        <v>14</v>
      </c>
      <c r="B39" s="92"/>
      <c r="C39" s="92" t="s">
        <v>148</v>
      </c>
      <c r="D39" s="155" t="s">
        <v>110</v>
      </c>
      <c r="E39" s="156" t="s">
        <v>210</v>
      </c>
      <c r="F39" s="92" t="s">
        <v>63</v>
      </c>
      <c r="G39" s="92">
        <v>1</v>
      </c>
      <c r="H39" s="157" t="s">
        <v>77</v>
      </c>
      <c r="I39" s="92">
        <v>9</v>
      </c>
      <c r="J39" s="92" t="s">
        <v>85</v>
      </c>
      <c r="K39" s="92" t="s">
        <v>66</v>
      </c>
      <c r="L39" s="92" t="s">
        <v>111</v>
      </c>
      <c r="M39" s="158">
        <v>2000000</v>
      </c>
      <c r="N39" s="159">
        <v>2000000</v>
      </c>
      <c r="O39" s="92" t="s">
        <v>68</v>
      </c>
      <c r="P39" s="92" t="s">
        <v>69</v>
      </c>
      <c r="Q39" s="92" t="s">
        <v>70</v>
      </c>
      <c r="S39" s="173" t="s">
        <v>1368</v>
      </c>
      <c r="T39" s="174" t="s">
        <v>1369</v>
      </c>
      <c r="U39" s="175">
        <v>44056</v>
      </c>
      <c r="V39" s="176" t="s">
        <v>1370</v>
      </c>
      <c r="W39" s="177" t="s">
        <v>1025</v>
      </c>
      <c r="X39" s="178">
        <v>1142000</v>
      </c>
      <c r="Y39" s="179">
        <v>0</v>
      </c>
      <c r="Z39" s="178">
        <v>1142000</v>
      </c>
      <c r="AA39" s="176" t="s">
        <v>1371</v>
      </c>
      <c r="AB39" s="177">
        <v>26820</v>
      </c>
      <c r="AC39" s="176" t="s">
        <v>1372</v>
      </c>
      <c r="AD39" s="180">
        <v>44056</v>
      </c>
      <c r="AE39" s="180">
        <v>44165</v>
      </c>
      <c r="AF39" s="177" t="s">
        <v>432</v>
      </c>
      <c r="AG39" s="177" t="s">
        <v>433</v>
      </c>
    </row>
    <row r="40" spans="1:33" ht="272.45" customHeight="1" x14ac:dyDescent="0.35">
      <c r="A40" s="91">
        <v>15</v>
      </c>
      <c r="B40" s="92"/>
      <c r="C40" s="92" t="s">
        <v>148</v>
      </c>
      <c r="D40" s="155" t="s">
        <v>112</v>
      </c>
      <c r="E40" s="156" t="s">
        <v>211</v>
      </c>
      <c r="F40" s="92" t="s">
        <v>63</v>
      </c>
      <c r="G40" s="92">
        <v>1</v>
      </c>
      <c r="H40" s="157" t="s">
        <v>64</v>
      </c>
      <c r="I40" s="92">
        <v>2</v>
      </c>
      <c r="J40" s="92" t="s">
        <v>65</v>
      </c>
      <c r="K40" s="92" t="s">
        <v>66</v>
      </c>
      <c r="L40" s="92" t="s">
        <v>113</v>
      </c>
      <c r="M40" s="158">
        <v>5800000</v>
      </c>
      <c r="N40" s="159">
        <v>5800000</v>
      </c>
      <c r="O40" s="92" t="s">
        <v>68</v>
      </c>
      <c r="P40" s="92" t="s">
        <v>69</v>
      </c>
      <c r="Q40" s="92" t="s">
        <v>70</v>
      </c>
      <c r="S40" s="173" t="s">
        <v>1313</v>
      </c>
      <c r="T40" s="174" t="s">
        <v>1228</v>
      </c>
      <c r="U40" s="175">
        <v>44028</v>
      </c>
      <c r="V40" s="176" t="s">
        <v>1314</v>
      </c>
      <c r="W40" s="177" t="s">
        <v>1164</v>
      </c>
      <c r="X40" s="178">
        <v>5799990</v>
      </c>
      <c r="Y40" s="179">
        <v>0</v>
      </c>
      <c r="Z40" s="178">
        <v>5799990</v>
      </c>
      <c r="AA40" s="176" t="s">
        <v>1315</v>
      </c>
      <c r="AB40" s="177">
        <v>26320</v>
      </c>
      <c r="AC40" s="176" t="s">
        <v>1316</v>
      </c>
      <c r="AD40" s="187">
        <v>44028</v>
      </c>
      <c r="AE40" s="187">
        <v>44073</v>
      </c>
      <c r="AF40" s="177" t="s">
        <v>1028</v>
      </c>
      <c r="AG40" s="177" t="s">
        <v>433</v>
      </c>
    </row>
    <row r="41" spans="1:33" ht="272.45" customHeight="1" x14ac:dyDescent="0.35">
      <c r="A41" s="91">
        <v>16</v>
      </c>
      <c r="B41" s="92"/>
      <c r="C41" s="92" t="s">
        <v>148</v>
      </c>
      <c r="D41" s="155">
        <v>48101909</v>
      </c>
      <c r="E41" s="156" t="s">
        <v>1179</v>
      </c>
      <c r="F41" s="92" t="s">
        <v>63</v>
      </c>
      <c r="G41" s="92">
        <v>1</v>
      </c>
      <c r="H41" s="157" t="s">
        <v>64</v>
      </c>
      <c r="I41" s="92">
        <v>2</v>
      </c>
      <c r="J41" s="92" t="s">
        <v>65</v>
      </c>
      <c r="K41" s="92" t="s">
        <v>66</v>
      </c>
      <c r="L41" s="92" t="s">
        <v>114</v>
      </c>
      <c r="M41" s="158">
        <v>600000</v>
      </c>
      <c r="N41" s="159">
        <v>600000</v>
      </c>
      <c r="O41" s="92" t="s">
        <v>68</v>
      </c>
      <c r="P41" s="92" t="s">
        <v>69</v>
      </c>
      <c r="Q41" s="92" t="s">
        <v>70</v>
      </c>
      <c r="S41" s="173" t="s">
        <v>1169</v>
      </c>
      <c r="T41" s="174" t="s">
        <v>1163</v>
      </c>
      <c r="U41" s="175">
        <v>43959</v>
      </c>
      <c r="V41" s="176" t="s">
        <v>1170</v>
      </c>
      <c r="W41" s="177" t="s">
        <v>1164</v>
      </c>
      <c r="X41" s="178">
        <v>600000</v>
      </c>
      <c r="Y41" s="179">
        <v>0</v>
      </c>
      <c r="Z41" s="178">
        <v>600000</v>
      </c>
      <c r="AA41" s="176" t="s">
        <v>1171</v>
      </c>
      <c r="AB41" s="177">
        <v>22920</v>
      </c>
      <c r="AC41" s="176" t="s">
        <v>1172</v>
      </c>
      <c r="AD41" s="187">
        <v>43959</v>
      </c>
      <c r="AE41" s="187">
        <v>43979</v>
      </c>
      <c r="AF41" s="177" t="s">
        <v>682</v>
      </c>
      <c r="AG41" s="177" t="s">
        <v>683</v>
      </c>
    </row>
    <row r="42" spans="1:33" ht="272.45" customHeight="1" x14ac:dyDescent="0.35">
      <c r="A42" s="91">
        <v>17</v>
      </c>
      <c r="B42" s="160" t="s">
        <v>212</v>
      </c>
      <c r="C42" s="160" t="s">
        <v>894</v>
      </c>
      <c r="D42" s="161" t="s">
        <v>154</v>
      </c>
      <c r="E42" s="162" t="s">
        <v>213</v>
      </c>
      <c r="F42" s="160" t="s">
        <v>63</v>
      </c>
      <c r="G42" s="160">
        <v>1</v>
      </c>
      <c r="H42" s="163" t="s">
        <v>77</v>
      </c>
      <c r="I42" s="160">
        <v>3</v>
      </c>
      <c r="J42" s="160" t="s">
        <v>122</v>
      </c>
      <c r="K42" s="160" t="s">
        <v>102</v>
      </c>
      <c r="L42" s="160" t="s">
        <v>155</v>
      </c>
      <c r="M42" s="164"/>
      <c r="N42" s="165"/>
      <c r="O42" s="160" t="s">
        <v>68</v>
      </c>
      <c r="P42" s="160" t="s">
        <v>69</v>
      </c>
      <c r="Q42" s="160" t="s">
        <v>70</v>
      </c>
      <c r="S42" s="174"/>
      <c r="T42" s="174"/>
      <c r="U42" s="180"/>
      <c r="V42" s="176"/>
      <c r="W42" s="177"/>
      <c r="X42" s="182"/>
      <c r="Y42" s="183"/>
      <c r="Z42" s="182"/>
      <c r="AA42" s="176"/>
      <c r="AB42" s="177"/>
      <c r="AC42" s="186"/>
      <c r="AD42" s="187"/>
      <c r="AE42" s="187"/>
      <c r="AF42" s="181"/>
      <c r="AG42" s="189"/>
    </row>
    <row r="43" spans="1:33" ht="272.45" customHeight="1" x14ac:dyDescent="0.35">
      <c r="A43" s="111">
        <v>17</v>
      </c>
      <c r="B43" s="160"/>
      <c r="C43" s="160" t="s">
        <v>1186</v>
      </c>
      <c r="D43" s="161" t="s">
        <v>154</v>
      </c>
      <c r="E43" s="162" t="s">
        <v>213</v>
      </c>
      <c r="F43" s="160" t="s">
        <v>63</v>
      </c>
      <c r="G43" s="160">
        <v>1</v>
      </c>
      <c r="H43" s="163" t="s">
        <v>77</v>
      </c>
      <c r="I43" s="160">
        <v>3</v>
      </c>
      <c r="J43" s="160" t="s">
        <v>122</v>
      </c>
      <c r="K43" s="160" t="s">
        <v>102</v>
      </c>
      <c r="L43" s="160" t="s">
        <v>190</v>
      </c>
      <c r="M43" s="164"/>
      <c r="N43" s="165"/>
      <c r="O43" s="160" t="s">
        <v>68</v>
      </c>
      <c r="P43" s="160" t="s">
        <v>69</v>
      </c>
      <c r="Q43" s="160" t="s">
        <v>70</v>
      </c>
      <c r="S43" s="174"/>
      <c r="T43" s="174"/>
      <c r="U43" s="180"/>
      <c r="V43" s="176"/>
      <c r="W43" s="177"/>
      <c r="X43" s="182"/>
      <c r="Y43" s="183"/>
      <c r="Z43" s="182"/>
      <c r="AA43" s="176"/>
      <c r="AB43" s="177"/>
      <c r="AC43" s="186"/>
      <c r="AD43" s="187"/>
      <c r="AE43" s="187"/>
      <c r="AF43" s="181"/>
      <c r="AG43" s="189"/>
    </row>
    <row r="44" spans="1:33" ht="272.45" customHeight="1" x14ac:dyDescent="0.35">
      <c r="A44" s="91">
        <v>18</v>
      </c>
      <c r="B44" s="160"/>
      <c r="C44" s="160" t="s">
        <v>148</v>
      </c>
      <c r="D44" s="161" t="s">
        <v>115</v>
      </c>
      <c r="E44" s="162" t="s">
        <v>214</v>
      </c>
      <c r="F44" s="160" t="s">
        <v>63</v>
      </c>
      <c r="G44" s="160">
        <v>1</v>
      </c>
      <c r="H44" s="163" t="s">
        <v>72</v>
      </c>
      <c r="I44" s="160">
        <v>2</v>
      </c>
      <c r="J44" s="160" t="s">
        <v>65</v>
      </c>
      <c r="K44" s="160" t="s">
        <v>66</v>
      </c>
      <c r="L44" s="160" t="s">
        <v>901</v>
      </c>
      <c r="M44" s="164"/>
      <c r="N44" s="165"/>
      <c r="O44" s="160" t="s">
        <v>68</v>
      </c>
      <c r="P44" s="160" t="s">
        <v>69</v>
      </c>
      <c r="Q44" s="160" t="s">
        <v>70</v>
      </c>
      <c r="S44" s="174"/>
      <c r="T44" s="174"/>
      <c r="U44" s="180"/>
      <c r="V44" s="176"/>
      <c r="W44" s="177"/>
      <c r="X44" s="182"/>
      <c r="Y44" s="183"/>
      <c r="Z44" s="182"/>
      <c r="AA44" s="176"/>
      <c r="AB44" s="177"/>
      <c r="AC44" s="186"/>
      <c r="AD44" s="187"/>
      <c r="AE44" s="187"/>
      <c r="AF44" s="181"/>
      <c r="AG44" s="189"/>
    </row>
    <row r="45" spans="1:33" ht="272.45" customHeight="1" x14ac:dyDescent="0.35">
      <c r="A45" s="91">
        <v>19</v>
      </c>
      <c r="B45" s="92"/>
      <c r="C45" s="92" t="s">
        <v>148</v>
      </c>
      <c r="D45" s="155">
        <v>81141804</v>
      </c>
      <c r="E45" s="156" t="s">
        <v>215</v>
      </c>
      <c r="F45" s="92" t="s">
        <v>63</v>
      </c>
      <c r="G45" s="92">
        <v>1</v>
      </c>
      <c r="H45" s="157" t="s">
        <v>77</v>
      </c>
      <c r="I45" s="92">
        <v>1</v>
      </c>
      <c r="J45" s="92" t="s">
        <v>85</v>
      </c>
      <c r="K45" s="92" t="s">
        <v>66</v>
      </c>
      <c r="L45" s="92" t="s">
        <v>109</v>
      </c>
      <c r="M45" s="158">
        <v>1800000</v>
      </c>
      <c r="N45" s="159">
        <v>1800000</v>
      </c>
      <c r="O45" s="92" t="s">
        <v>68</v>
      </c>
      <c r="P45" s="92" t="s">
        <v>69</v>
      </c>
      <c r="Q45" s="92" t="s">
        <v>70</v>
      </c>
      <c r="S45" s="174"/>
      <c r="T45" s="174"/>
      <c r="U45" s="180"/>
      <c r="V45" s="176"/>
      <c r="W45" s="177"/>
      <c r="X45" s="182"/>
      <c r="Y45" s="183"/>
      <c r="Z45" s="182"/>
      <c r="AA45" s="176"/>
      <c r="AB45" s="177"/>
      <c r="AC45" s="176"/>
      <c r="AD45" s="180"/>
      <c r="AE45" s="180"/>
      <c r="AF45" s="177"/>
      <c r="AG45" s="184"/>
    </row>
    <row r="46" spans="1:33" ht="272.45" customHeight="1" x14ac:dyDescent="0.35">
      <c r="A46" s="91">
        <v>20</v>
      </c>
      <c r="B46" s="92" t="s">
        <v>216</v>
      </c>
      <c r="C46" s="149" t="s">
        <v>148</v>
      </c>
      <c r="D46" s="155" t="s">
        <v>1128</v>
      </c>
      <c r="E46" s="156" t="s">
        <v>1182</v>
      </c>
      <c r="F46" s="92" t="s">
        <v>63</v>
      </c>
      <c r="G46" s="92">
        <v>1</v>
      </c>
      <c r="H46" s="157" t="s">
        <v>72</v>
      </c>
      <c r="I46" s="92">
        <v>6</v>
      </c>
      <c r="J46" s="92" t="s">
        <v>94</v>
      </c>
      <c r="K46" s="92" t="s">
        <v>102</v>
      </c>
      <c r="L46" s="92" t="s">
        <v>190</v>
      </c>
      <c r="M46" s="158">
        <v>550000000</v>
      </c>
      <c r="N46" s="159">
        <v>550000000</v>
      </c>
      <c r="O46" s="92" t="s">
        <v>68</v>
      </c>
      <c r="P46" s="92" t="s">
        <v>68</v>
      </c>
      <c r="Q46" s="92" t="s">
        <v>70</v>
      </c>
      <c r="S46" s="173" t="s">
        <v>1240</v>
      </c>
      <c r="T46" s="174" t="s">
        <v>1241</v>
      </c>
      <c r="U46" s="175">
        <v>44001</v>
      </c>
      <c r="V46" s="176" t="s">
        <v>1242</v>
      </c>
      <c r="W46" s="177" t="s">
        <v>1243</v>
      </c>
      <c r="X46" s="178">
        <v>550000000</v>
      </c>
      <c r="Y46" s="179"/>
      <c r="Z46" s="178">
        <v>550000000</v>
      </c>
      <c r="AA46" s="176" t="s">
        <v>1244</v>
      </c>
      <c r="AB46" s="177">
        <v>18320</v>
      </c>
      <c r="AC46" s="176" t="s">
        <v>1245</v>
      </c>
      <c r="AD46" s="187">
        <v>44008</v>
      </c>
      <c r="AE46" s="187">
        <v>44165</v>
      </c>
      <c r="AF46" s="177" t="s">
        <v>1097</v>
      </c>
      <c r="AG46" s="177" t="s">
        <v>433</v>
      </c>
    </row>
    <row r="47" spans="1:33" ht="272.45" customHeight="1" x14ac:dyDescent="0.35">
      <c r="A47" s="91">
        <v>21</v>
      </c>
      <c r="B47" s="92"/>
      <c r="C47" s="92" t="s">
        <v>148</v>
      </c>
      <c r="D47" s="155">
        <v>80101706</v>
      </c>
      <c r="E47" s="92" t="s">
        <v>217</v>
      </c>
      <c r="F47" s="92" t="s">
        <v>63</v>
      </c>
      <c r="G47" s="92">
        <v>1</v>
      </c>
      <c r="H47" s="157" t="s">
        <v>93</v>
      </c>
      <c r="I47" s="92">
        <v>11</v>
      </c>
      <c r="J47" s="92" t="s">
        <v>94</v>
      </c>
      <c r="K47" s="92" t="s">
        <v>66</v>
      </c>
      <c r="L47" s="92" t="s">
        <v>109</v>
      </c>
      <c r="M47" s="158">
        <v>21702560</v>
      </c>
      <c r="N47" s="159">
        <v>21702560</v>
      </c>
      <c r="O47" s="92" t="s">
        <v>68</v>
      </c>
      <c r="P47" s="92" t="s">
        <v>69</v>
      </c>
      <c r="Q47" s="92" t="s">
        <v>70</v>
      </c>
      <c r="S47" s="173" t="s">
        <v>426</v>
      </c>
      <c r="T47" s="174" t="s">
        <v>427</v>
      </c>
      <c r="U47" s="180">
        <v>43847</v>
      </c>
      <c r="V47" s="176" t="s">
        <v>428</v>
      </c>
      <c r="W47" s="177" t="s">
        <v>429</v>
      </c>
      <c r="X47" s="178">
        <v>21702560</v>
      </c>
      <c r="Y47" s="179">
        <v>0</v>
      </c>
      <c r="Z47" s="178">
        <v>21702560</v>
      </c>
      <c r="AA47" s="176" t="s">
        <v>430</v>
      </c>
      <c r="AB47" s="177">
        <v>3620</v>
      </c>
      <c r="AC47" s="176" t="s">
        <v>431</v>
      </c>
      <c r="AD47" s="180">
        <v>43847</v>
      </c>
      <c r="AE47" s="180">
        <v>44181</v>
      </c>
      <c r="AF47" s="177" t="s">
        <v>432</v>
      </c>
      <c r="AG47" s="177" t="s">
        <v>433</v>
      </c>
    </row>
    <row r="48" spans="1:33" ht="272.45" customHeight="1" x14ac:dyDescent="0.35">
      <c r="A48" s="91">
        <v>22</v>
      </c>
      <c r="B48" s="92"/>
      <c r="C48" s="92" t="s">
        <v>148</v>
      </c>
      <c r="D48" s="155">
        <v>80101706</v>
      </c>
      <c r="E48" s="156" t="s">
        <v>218</v>
      </c>
      <c r="F48" s="92" t="s">
        <v>63</v>
      </c>
      <c r="G48" s="92">
        <v>1</v>
      </c>
      <c r="H48" s="157" t="s">
        <v>93</v>
      </c>
      <c r="I48" s="92">
        <v>11</v>
      </c>
      <c r="J48" s="92" t="s">
        <v>94</v>
      </c>
      <c r="K48" s="92" t="s">
        <v>66</v>
      </c>
      <c r="L48" s="92" t="s">
        <v>109</v>
      </c>
      <c r="M48" s="158">
        <v>47974080</v>
      </c>
      <c r="N48" s="159">
        <v>47974080</v>
      </c>
      <c r="O48" s="92" t="s">
        <v>68</v>
      </c>
      <c r="P48" s="92" t="s">
        <v>69</v>
      </c>
      <c r="Q48" s="92" t="s">
        <v>70</v>
      </c>
      <c r="S48" s="173" t="s">
        <v>434</v>
      </c>
      <c r="T48" s="174" t="s">
        <v>435</v>
      </c>
      <c r="U48" s="180">
        <v>43852</v>
      </c>
      <c r="V48" s="176" t="s">
        <v>436</v>
      </c>
      <c r="W48" s="177" t="s">
        <v>437</v>
      </c>
      <c r="X48" s="178">
        <v>47974080</v>
      </c>
      <c r="Y48" s="179">
        <v>0</v>
      </c>
      <c r="Z48" s="178">
        <v>47974080</v>
      </c>
      <c r="AA48" s="176" t="s">
        <v>438</v>
      </c>
      <c r="AB48" s="177">
        <v>3720</v>
      </c>
      <c r="AC48" s="176" t="s">
        <v>439</v>
      </c>
      <c r="AD48" s="180">
        <v>43852</v>
      </c>
      <c r="AE48" s="180">
        <v>44186</v>
      </c>
      <c r="AF48" s="177" t="s">
        <v>432</v>
      </c>
      <c r="AG48" s="177" t="s">
        <v>433</v>
      </c>
    </row>
    <row r="49" spans="1:33" ht="272.45" customHeight="1" x14ac:dyDescent="0.35">
      <c r="A49" s="91">
        <v>23</v>
      </c>
      <c r="B49" s="92"/>
      <c r="C49" s="92" t="s">
        <v>148</v>
      </c>
      <c r="D49" s="155" t="s">
        <v>99</v>
      </c>
      <c r="E49" s="156" t="s">
        <v>412</v>
      </c>
      <c r="F49" s="92" t="s">
        <v>63</v>
      </c>
      <c r="G49" s="92">
        <v>1</v>
      </c>
      <c r="H49" s="157" t="s">
        <v>93</v>
      </c>
      <c r="I49" s="92">
        <v>11</v>
      </c>
      <c r="J49" s="92" t="s">
        <v>73</v>
      </c>
      <c r="K49" s="92" t="s">
        <v>66</v>
      </c>
      <c r="L49" s="92" t="s">
        <v>101</v>
      </c>
      <c r="M49" s="158">
        <v>27000000</v>
      </c>
      <c r="N49" s="159">
        <v>27000000</v>
      </c>
      <c r="O49" s="92" t="s">
        <v>68</v>
      </c>
      <c r="P49" s="92" t="s">
        <v>69</v>
      </c>
      <c r="Q49" s="92" t="s">
        <v>70</v>
      </c>
      <c r="S49" s="173" t="s">
        <v>440</v>
      </c>
      <c r="T49" s="174" t="s">
        <v>441</v>
      </c>
      <c r="U49" s="180">
        <v>43851</v>
      </c>
      <c r="V49" s="176" t="s">
        <v>442</v>
      </c>
      <c r="W49" s="177" t="s">
        <v>443</v>
      </c>
      <c r="X49" s="178">
        <v>27000000</v>
      </c>
      <c r="Y49" s="179">
        <v>0</v>
      </c>
      <c r="Z49" s="178">
        <v>27000000</v>
      </c>
      <c r="AA49" s="176" t="s">
        <v>444</v>
      </c>
      <c r="AB49" s="177">
        <v>1320</v>
      </c>
      <c r="AC49" s="176" t="s">
        <v>445</v>
      </c>
      <c r="AD49" s="180">
        <v>43851</v>
      </c>
      <c r="AE49" s="180">
        <v>44185</v>
      </c>
      <c r="AF49" s="177" t="s">
        <v>432</v>
      </c>
      <c r="AG49" s="177" t="s">
        <v>433</v>
      </c>
    </row>
    <row r="50" spans="1:33" ht="272.45" customHeight="1" x14ac:dyDescent="0.35">
      <c r="A50" s="91">
        <v>24</v>
      </c>
      <c r="B50" s="92"/>
      <c r="C50" s="92" t="s">
        <v>148</v>
      </c>
      <c r="D50" s="155" t="s">
        <v>413</v>
      </c>
      <c r="E50" s="156" t="s">
        <v>219</v>
      </c>
      <c r="F50" s="92" t="s">
        <v>63</v>
      </c>
      <c r="G50" s="92">
        <v>1</v>
      </c>
      <c r="H50" s="157" t="s">
        <v>86</v>
      </c>
      <c r="I50" s="92">
        <v>10</v>
      </c>
      <c r="J50" s="92" t="s">
        <v>85</v>
      </c>
      <c r="K50" s="92" t="s">
        <v>66</v>
      </c>
      <c r="L50" s="92" t="s">
        <v>130</v>
      </c>
      <c r="M50" s="158">
        <v>2500000</v>
      </c>
      <c r="N50" s="159">
        <v>2500000</v>
      </c>
      <c r="O50" s="92" t="s">
        <v>68</v>
      </c>
      <c r="P50" s="92" t="s">
        <v>69</v>
      </c>
      <c r="Q50" s="92" t="s">
        <v>70</v>
      </c>
      <c r="S50" s="173" t="s">
        <v>1130</v>
      </c>
      <c r="T50" s="174" t="s">
        <v>1131</v>
      </c>
      <c r="U50" s="175">
        <v>43917</v>
      </c>
      <c r="V50" s="176" t="s">
        <v>1132</v>
      </c>
      <c r="W50" s="177" t="s">
        <v>1025</v>
      </c>
      <c r="X50" s="178">
        <v>700000</v>
      </c>
      <c r="Y50" s="179">
        <v>0</v>
      </c>
      <c r="Z50" s="178">
        <v>700000</v>
      </c>
      <c r="AA50" s="176" t="s">
        <v>1133</v>
      </c>
      <c r="AB50" s="177">
        <v>3320</v>
      </c>
      <c r="AC50" s="176" t="s">
        <v>1134</v>
      </c>
      <c r="AD50" s="180">
        <v>43920</v>
      </c>
      <c r="AE50" s="180">
        <v>44169</v>
      </c>
      <c r="AF50" s="177" t="s">
        <v>1135</v>
      </c>
      <c r="AG50" s="177" t="s">
        <v>433</v>
      </c>
    </row>
    <row r="51" spans="1:33" ht="272.45" customHeight="1" x14ac:dyDescent="0.55000000000000004">
      <c r="A51" s="91">
        <v>25</v>
      </c>
      <c r="B51" s="92"/>
      <c r="C51" s="92" t="s">
        <v>148</v>
      </c>
      <c r="D51" s="155" t="s">
        <v>414</v>
      </c>
      <c r="E51" s="156" t="s">
        <v>415</v>
      </c>
      <c r="F51" s="92" t="s">
        <v>63</v>
      </c>
      <c r="G51" s="92">
        <v>1</v>
      </c>
      <c r="H51" s="157" t="s">
        <v>88</v>
      </c>
      <c r="I51" s="92">
        <v>1</v>
      </c>
      <c r="J51" s="92" t="s">
        <v>65</v>
      </c>
      <c r="K51" s="92" t="s">
        <v>66</v>
      </c>
      <c r="L51" s="92" t="s">
        <v>145</v>
      </c>
      <c r="M51" s="158">
        <v>3000000</v>
      </c>
      <c r="N51" s="159">
        <v>3000000</v>
      </c>
      <c r="O51" s="92" t="s">
        <v>68</v>
      </c>
      <c r="P51" s="92" t="s">
        <v>69</v>
      </c>
      <c r="Q51" s="92" t="s">
        <v>134</v>
      </c>
      <c r="S51" s="190"/>
      <c r="T51" s="190"/>
      <c r="U51" s="190"/>
      <c r="V51" s="190"/>
      <c r="W51" s="190"/>
      <c r="X51" s="188"/>
      <c r="Y51" s="188"/>
      <c r="Z51" s="188"/>
      <c r="AA51" s="190"/>
      <c r="AB51" s="190"/>
      <c r="AC51" s="190"/>
      <c r="AD51" s="190"/>
      <c r="AE51" s="190"/>
      <c r="AF51" s="190"/>
      <c r="AG51" s="190"/>
    </row>
    <row r="52" spans="1:33" ht="272.45" customHeight="1" x14ac:dyDescent="0.35">
      <c r="A52" s="91">
        <v>26</v>
      </c>
      <c r="B52" s="92"/>
      <c r="C52" s="92" t="s">
        <v>148</v>
      </c>
      <c r="D52" s="155" t="s">
        <v>1295</v>
      </c>
      <c r="E52" s="156" t="s">
        <v>220</v>
      </c>
      <c r="F52" s="92" t="s">
        <v>63</v>
      </c>
      <c r="G52" s="92">
        <v>1</v>
      </c>
      <c r="H52" s="157" t="s">
        <v>88</v>
      </c>
      <c r="I52" s="92">
        <v>2</v>
      </c>
      <c r="J52" s="92" t="s">
        <v>85</v>
      </c>
      <c r="K52" s="92" t="s">
        <v>66</v>
      </c>
      <c r="L52" s="92" t="s">
        <v>131</v>
      </c>
      <c r="M52" s="158">
        <v>23000000</v>
      </c>
      <c r="N52" s="159">
        <v>23000000</v>
      </c>
      <c r="O52" s="92" t="s">
        <v>143</v>
      </c>
      <c r="P52" s="92" t="s">
        <v>69</v>
      </c>
      <c r="Q52" s="92" t="s">
        <v>70</v>
      </c>
      <c r="S52" s="191"/>
      <c r="T52" s="191"/>
      <c r="U52" s="187"/>
      <c r="V52" s="186"/>
      <c r="W52" s="181"/>
      <c r="X52" s="192"/>
      <c r="Y52" s="193"/>
      <c r="Z52" s="192"/>
      <c r="AA52" s="186"/>
      <c r="AB52" s="181"/>
      <c r="AC52" s="186"/>
      <c r="AD52" s="187"/>
      <c r="AE52" s="187"/>
      <c r="AF52" s="181"/>
      <c r="AG52" s="189"/>
    </row>
    <row r="53" spans="1:33" ht="272.25" customHeight="1" x14ac:dyDescent="0.35">
      <c r="A53" s="91">
        <v>27</v>
      </c>
      <c r="B53" s="92"/>
      <c r="C53" s="92" t="s">
        <v>148</v>
      </c>
      <c r="D53" s="155" t="s">
        <v>1345</v>
      </c>
      <c r="E53" s="156" t="s">
        <v>221</v>
      </c>
      <c r="F53" s="92" t="s">
        <v>63</v>
      </c>
      <c r="G53" s="92">
        <v>1</v>
      </c>
      <c r="H53" s="157" t="s">
        <v>88</v>
      </c>
      <c r="I53" s="92">
        <v>20</v>
      </c>
      <c r="J53" s="92" t="s">
        <v>152</v>
      </c>
      <c r="K53" s="92" t="s">
        <v>66</v>
      </c>
      <c r="L53" s="92" t="s">
        <v>92</v>
      </c>
      <c r="M53" s="158">
        <v>136600000</v>
      </c>
      <c r="N53" s="159">
        <v>136600000</v>
      </c>
      <c r="O53" s="92" t="s">
        <v>68</v>
      </c>
      <c r="P53" s="92" t="s">
        <v>69</v>
      </c>
      <c r="Q53" s="92" t="s">
        <v>70</v>
      </c>
      <c r="S53" s="174"/>
      <c r="T53" s="174"/>
      <c r="U53" s="180"/>
      <c r="V53" s="176"/>
      <c r="W53" s="177"/>
      <c r="X53" s="182"/>
      <c r="Y53" s="183"/>
      <c r="Z53" s="182"/>
      <c r="AA53" s="176"/>
      <c r="AB53" s="177"/>
      <c r="AC53" s="176"/>
      <c r="AD53" s="180"/>
      <c r="AE53" s="180"/>
      <c r="AF53" s="177"/>
      <c r="AG53" s="184"/>
    </row>
    <row r="54" spans="1:33" ht="272.45" customHeight="1" x14ac:dyDescent="0.55000000000000004">
      <c r="A54" s="91">
        <v>28</v>
      </c>
      <c r="B54" s="160" t="s">
        <v>216</v>
      </c>
      <c r="C54" s="160" t="s">
        <v>148</v>
      </c>
      <c r="D54" s="161" t="s">
        <v>416</v>
      </c>
      <c r="E54" s="162" t="s">
        <v>222</v>
      </c>
      <c r="F54" s="160" t="s">
        <v>63</v>
      </c>
      <c r="G54" s="160">
        <v>1</v>
      </c>
      <c r="H54" s="163" t="s">
        <v>895</v>
      </c>
      <c r="I54" s="160">
        <v>15</v>
      </c>
      <c r="J54" s="160" t="s">
        <v>122</v>
      </c>
      <c r="K54" s="160" t="s">
        <v>102</v>
      </c>
      <c r="L54" s="160" t="s">
        <v>190</v>
      </c>
      <c r="M54" s="167"/>
      <c r="N54" s="168"/>
      <c r="O54" s="160" t="s">
        <v>79</v>
      </c>
      <c r="P54" s="160" t="s">
        <v>80</v>
      </c>
      <c r="Q54" s="160" t="s">
        <v>70</v>
      </c>
      <c r="S54" s="190"/>
      <c r="T54" s="190"/>
      <c r="U54" s="190"/>
      <c r="V54" s="190"/>
      <c r="W54" s="190"/>
      <c r="X54" s="188"/>
      <c r="Y54" s="188"/>
      <c r="Z54" s="188"/>
      <c r="AA54" s="190"/>
      <c r="AB54" s="190"/>
      <c r="AC54" s="190"/>
      <c r="AD54" s="190"/>
      <c r="AE54" s="190"/>
      <c r="AF54" s="190"/>
      <c r="AG54" s="190"/>
    </row>
    <row r="55" spans="1:33" ht="272.45" customHeight="1" x14ac:dyDescent="0.35">
      <c r="A55" s="91">
        <v>29</v>
      </c>
      <c r="B55" s="160" t="s">
        <v>216</v>
      </c>
      <c r="C55" s="160" t="s">
        <v>148</v>
      </c>
      <c r="D55" s="161" t="s">
        <v>416</v>
      </c>
      <c r="E55" s="162" t="s">
        <v>1183</v>
      </c>
      <c r="F55" s="160" t="s">
        <v>63</v>
      </c>
      <c r="G55" s="160">
        <v>1</v>
      </c>
      <c r="H55" s="163" t="s">
        <v>895</v>
      </c>
      <c r="I55" s="160">
        <v>3</v>
      </c>
      <c r="J55" s="160" t="s">
        <v>117</v>
      </c>
      <c r="K55" s="160" t="s">
        <v>102</v>
      </c>
      <c r="L55" s="160" t="s">
        <v>190</v>
      </c>
      <c r="M55" s="164"/>
      <c r="N55" s="165"/>
      <c r="O55" s="160" t="s">
        <v>68</v>
      </c>
      <c r="P55" s="160" t="s">
        <v>69</v>
      </c>
      <c r="Q55" s="160" t="s">
        <v>70</v>
      </c>
      <c r="S55" s="174"/>
      <c r="T55" s="174"/>
      <c r="U55" s="180"/>
      <c r="V55" s="176"/>
      <c r="W55" s="177"/>
      <c r="X55" s="182"/>
      <c r="Y55" s="183"/>
      <c r="Z55" s="182"/>
      <c r="AA55" s="185"/>
      <c r="AB55" s="177"/>
      <c r="AC55" s="186"/>
      <c r="AD55" s="187"/>
      <c r="AE55" s="187"/>
      <c r="AF55" s="177"/>
      <c r="AG55" s="177"/>
    </row>
    <row r="56" spans="1:33" s="26" customFormat="1" ht="272.45" customHeight="1" x14ac:dyDescent="0.35">
      <c r="A56" s="91">
        <v>30</v>
      </c>
      <c r="B56" s="160"/>
      <c r="C56" s="160" t="s">
        <v>148</v>
      </c>
      <c r="D56" s="161">
        <v>43212100</v>
      </c>
      <c r="E56" s="162" t="s">
        <v>223</v>
      </c>
      <c r="F56" s="160" t="s">
        <v>63</v>
      </c>
      <c r="G56" s="160">
        <v>1</v>
      </c>
      <c r="H56" s="163" t="s">
        <v>75</v>
      </c>
      <c r="I56" s="160">
        <v>1</v>
      </c>
      <c r="J56" s="160" t="s">
        <v>65</v>
      </c>
      <c r="K56" s="160" t="s">
        <v>66</v>
      </c>
      <c r="L56" s="160"/>
      <c r="M56" s="164"/>
      <c r="N56" s="165"/>
      <c r="O56" s="160" t="s">
        <v>68</v>
      </c>
      <c r="P56" s="160" t="s">
        <v>69</v>
      </c>
      <c r="Q56" s="160" t="s">
        <v>70</v>
      </c>
      <c r="R56" s="25"/>
      <c r="S56" s="194" t="s">
        <v>1246</v>
      </c>
      <c r="T56" s="195" t="s">
        <v>1228</v>
      </c>
      <c r="U56" s="196">
        <v>44007</v>
      </c>
      <c r="V56" s="197" t="s">
        <v>1247</v>
      </c>
      <c r="W56" s="198" t="s">
        <v>1164</v>
      </c>
      <c r="X56" s="199"/>
      <c r="Y56" s="200">
        <v>0</v>
      </c>
      <c r="Z56" s="199"/>
      <c r="AA56" s="197" t="s">
        <v>1248</v>
      </c>
      <c r="AB56" s="198">
        <v>22620</v>
      </c>
      <c r="AC56" s="197" t="s">
        <v>1231</v>
      </c>
      <c r="AD56" s="201">
        <v>44007</v>
      </c>
      <c r="AE56" s="201">
        <v>44067</v>
      </c>
      <c r="AF56" s="198" t="s">
        <v>1028</v>
      </c>
      <c r="AG56" s="198" t="s">
        <v>433</v>
      </c>
    </row>
    <row r="57" spans="1:33" s="26" customFormat="1" ht="272.45" customHeight="1" x14ac:dyDescent="0.35">
      <c r="A57" s="91">
        <v>31</v>
      </c>
      <c r="B57" s="92"/>
      <c r="C57" s="92" t="s">
        <v>148</v>
      </c>
      <c r="D57" s="155" t="s">
        <v>157</v>
      </c>
      <c r="E57" s="156" t="s">
        <v>224</v>
      </c>
      <c r="F57" s="92" t="s">
        <v>63</v>
      </c>
      <c r="G57" s="92">
        <v>1</v>
      </c>
      <c r="H57" s="157" t="s">
        <v>75</v>
      </c>
      <c r="I57" s="92">
        <v>1</v>
      </c>
      <c r="J57" s="92" t="s">
        <v>65</v>
      </c>
      <c r="K57" s="92" t="s">
        <v>66</v>
      </c>
      <c r="L57" s="92" t="s">
        <v>156</v>
      </c>
      <c r="M57" s="158">
        <v>9000000</v>
      </c>
      <c r="N57" s="159">
        <v>9000000</v>
      </c>
      <c r="O57" s="92" t="s">
        <v>68</v>
      </c>
      <c r="P57" s="92" t="s">
        <v>69</v>
      </c>
      <c r="Q57" s="92" t="s">
        <v>70</v>
      </c>
      <c r="R57" s="25"/>
      <c r="S57" s="173" t="s">
        <v>1249</v>
      </c>
      <c r="T57" s="174" t="s">
        <v>1228</v>
      </c>
      <c r="U57" s="175">
        <v>44001</v>
      </c>
      <c r="V57" s="176" t="s">
        <v>1250</v>
      </c>
      <c r="W57" s="177" t="s">
        <v>1164</v>
      </c>
      <c r="X57" s="178">
        <v>8470584</v>
      </c>
      <c r="Y57" s="179"/>
      <c r="Z57" s="178">
        <v>8470584</v>
      </c>
      <c r="AA57" s="176" t="s">
        <v>1251</v>
      </c>
      <c r="AB57" s="177">
        <v>22720</v>
      </c>
      <c r="AC57" s="176" t="s">
        <v>1231</v>
      </c>
      <c r="AD57" s="180">
        <v>44005</v>
      </c>
      <c r="AE57" s="180">
        <v>44065</v>
      </c>
      <c r="AF57" s="177" t="s">
        <v>1028</v>
      </c>
      <c r="AG57" s="177" t="s">
        <v>433</v>
      </c>
    </row>
    <row r="58" spans="1:33" s="26" customFormat="1" ht="272.45" customHeight="1" x14ac:dyDescent="0.55000000000000004">
      <c r="A58" s="91">
        <v>32</v>
      </c>
      <c r="B58" s="92"/>
      <c r="C58" s="92" t="s">
        <v>148</v>
      </c>
      <c r="D58" s="155">
        <v>78181500</v>
      </c>
      <c r="E58" s="156" t="s">
        <v>1178</v>
      </c>
      <c r="F58" s="92" t="s">
        <v>158</v>
      </c>
      <c r="G58" s="92">
        <v>1</v>
      </c>
      <c r="H58" s="157" t="s">
        <v>88</v>
      </c>
      <c r="I58" s="92">
        <v>24</v>
      </c>
      <c r="J58" s="92" t="s">
        <v>152</v>
      </c>
      <c r="K58" s="92" t="s">
        <v>66</v>
      </c>
      <c r="L58" s="92" t="s">
        <v>159</v>
      </c>
      <c r="M58" s="158">
        <v>153000000</v>
      </c>
      <c r="N58" s="159">
        <v>5000000</v>
      </c>
      <c r="O58" s="92" t="s">
        <v>79</v>
      </c>
      <c r="P58" s="92" t="s">
        <v>1342</v>
      </c>
      <c r="Q58" s="92" t="s">
        <v>70</v>
      </c>
      <c r="R58" s="25"/>
      <c r="S58" s="190"/>
      <c r="T58" s="190"/>
      <c r="U58" s="190"/>
      <c r="V58" s="190"/>
      <c r="W58" s="190"/>
      <c r="X58" s="188"/>
      <c r="Y58" s="188"/>
      <c r="Z58" s="188"/>
      <c r="AA58" s="190"/>
      <c r="AB58" s="190"/>
      <c r="AC58" s="190"/>
      <c r="AD58" s="190"/>
      <c r="AE58" s="190"/>
      <c r="AF58" s="190"/>
      <c r="AG58" s="190"/>
    </row>
    <row r="59" spans="1:33" s="26" customFormat="1" ht="272.45" customHeight="1" x14ac:dyDescent="0.55000000000000004">
      <c r="A59" s="91">
        <v>33</v>
      </c>
      <c r="B59" s="160"/>
      <c r="C59" s="160" t="s">
        <v>148</v>
      </c>
      <c r="D59" s="161">
        <v>72101511</v>
      </c>
      <c r="E59" s="162" t="s">
        <v>225</v>
      </c>
      <c r="F59" s="160" t="s">
        <v>63</v>
      </c>
      <c r="G59" s="160">
        <v>1</v>
      </c>
      <c r="H59" s="163" t="s">
        <v>64</v>
      </c>
      <c r="I59" s="160">
        <v>12</v>
      </c>
      <c r="J59" s="160" t="s">
        <v>85</v>
      </c>
      <c r="K59" s="160" t="s">
        <v>66</v>
      </c>
      <c r="L59" s="160" t="s">
        <v>78</v>
      </c>
      <c r="M59" s="164"/>
      <c r="N59" s="165"/>
      <c r="O59" s="160" t="s">
        <v>79</v>
      </c>
      <c r="P59" s="160" t="s">
        <v>80</v>
      </c>
      <c r="Q59" s="160" t="s">
        <v>70</v>
      </c>
      <c r="R59" s="25"/>
      <c r="S59" s="190"/>
      <c r="T59" s="190"/>
      <c r="U59" s="190"/>
      <c r="V59" s="190"/>
      <c r="W59" s="190"/>
      <c r="X59" s="188"/>
      <c r="Y59" s="188"/>
      <c r="Z59" s="188"/>
      <c r="AA59" s="190"/>
      <c r="AB59" s="190"/>
      <c r="AC59" s="190"/>
      <c r="AD59" s="190"/>
      <c r="AE59" s="190"/>
      <c r="AF59" s="190"/>
      <c r="AG59" s="190"/>
    </row>
    <row r="60" spans="1:33" s="28" customFormat="1" ht="272.45" customHeight="1" x14ac:dyDescent="0.35">
      <c r="A60" s="91">
        <v>34</v>
      </c>
      <c r="B60" s="92" t="s">
        <v>212</v>
      </c>
      <c r="C60" s="92" t="s">
        <v>153</v>
      </c>
      <c r="D60" s="155">
        <v>81112006</v>
      </c>
      <c r="E60" s="156" t="s">
        <v>226</v>
      </c>
      <c r="F60" s="92" t="s">
        <v>63</v>
      </c>
      <c r="G60" s="92">
        <v>1</v>
      </c>
      <c r="H60" s="157" t="s">
        <v>93</v>
      </c>
      <c r="I60" s="92">
        <v>9</v>
      </c>
      <c r="J60" s="92" t="s">
        <v>94</v>
      </c>
      <c r="K60" s="92" t="s">
        <v>102</v>
      </c>
      <c r="L60" s="92" t="s">
        <v>191</v>
      </c>
      <c r="M60" s="158">
        <f>180000*800</f>
        <v>144000000</v>
      </c>
      <c r="N60" s="159">
        <v>144000000</v>
      </c>
      <c r="O60" s="92" t="s">
        <v>68</v>
      </c>
      <c r="P60" s="92" t="s">
        <v>69</v>
      </c>
      <c r="Q60" s="92" t="s">
        <v>96</v>
      </c>
      <c r="R60" s="27"/>
      <c r="S60" s="173" t="s">
        <v>1029</v>
      </c>
      <c r="T60" s="174" t="s">
        <v>1030</v>
      </c>
      <c r="U60" s="175">
        <v>43895</v>
      </c>
      <c r="V60" s="176" t="s">
        <v>1031</v>
      </c>
      <c r="W60" s="177" t="s">
        <v>1025</v>
      </c>
      <c r="X60" s="178">
        <v>141168000</v>
      </c>
      <c r="Y60" s="179">
        <v>0</v>
      </c>
      <c r="Z60" s="178">
        <v>141168000</v>
      </c>
      <c r="AA60" s="186" t="s">
        <v>1032</v>
      </c>
      <c r="AB60" s="181">
        <v>14120</v>
      </c>
      <c r="AC60" s="186" t="s">
        <v>1033</v>
      </c>
      <c r="AD60" s="187">
        <v>43895</v>
      </c>
      <c r="AE60" s="187">
        <v>44183</v>
      </c>
      <c r="AF60" s="181" t="s">
        <v>1060</v>
      </c>
      <c r="AG60" s="181" t="s">
        <v>453</v>
      </c>
    </row>
    <row r="61" spans="1:33" ht="272.45" customHeight="1" x14ac:dyDescent="0.35">
      <c r="A61" s="91">
        <v>35</v>
      </c>
      <c r="B61" s="160" t="s">
        <v>212</v>
      </c>
      <c r="C61" s="160" t="s">
        <v>153</v>
      </c>
      <c r="D61" s="161">
        <v>81112006</v>
      </c>
      <c r="E61" s="162" t="s">
        <v>227</v>
      </c>
      <c r="F61" s="160" t="s">
        <v>63</v>
      </c>
      <c r="G61" s="160">
        <v>1</v>
      </c>
      <c r="H61" s="163" t="s">
        <v>72</v>
      </c>
      <c r="I61" s="160">
        <v>7</v>
      </c>
      <c r="J61" s="160" t="s">
        <v>94</v>
      </c>
      <c r="K61" s="160" t="s">
        <v>102</v>
      </c>
      <c r="L61" s="160" t="s">
        <v>191</v>
      </c>
      <c r="M61" s="164"/>
      <c r="N61" s="165"/>
      <c r="O61" s="160" t="s">
        <v>68</v>
      </c>
      <c r="P61" s="160" t="s">
        <v>69</v>
      </c>
      <c r="Q61" s="160" t="s">
        <v>96</v>
      </c>
      <c r="S61" s="174"/>
      <c r="T61" s="174"/>
      <c r="U61" s="180"/>
      <c r="V61" s="176"/>
      <c r="W61" s="177"/>
      <c r="X61" s="182"/>
      <c r="Y61" s="183"/>
      <c r="Z61" s="182"/>
      <c r="AA61" s="176"/>
      <c r="AB61" s="177"/>
      <c r="AC61" s="176"/>
      <c r="AD61" s="180"/>
      <c r="AE61" s="180"/>
      <c r="AF61" s="177"/>
      <c r="AG61" s="184"/>
    </row>
    <row r="62" spans="1:33" s="31" customFormat="1" ht="272.45" customHeight="1" x14ac:dyDescent="0.55000000000000004">
      <c r="A62" s="91">
        <v>36</v>
      </c>
      <c r="B62" s="160" t="s">
        <v>228</v>
      </c>
      <c r="C62" s="160" t="s">
        <v>153</v>
      </c>
      <c r="D62" s="161">
        <v>81111500</v>
      </c>
      <c r="E62" s="162" t="s">
        <v>229</v>
      </c>
      <c r="F62" s="160" t="s">
        <v>63</v>
      </c>
      <c r="G62" s="160">
        <v>1</v>
      </c>
      <c r="H62" s="163" t="s">
        <v>75</v>
      </c>
      <c r="I62" s="160">
        <v>6</v>
      </c>
      <c r="J62" s="160" t="s">
        <v>118</v>
      </c>
      <c r="K62" s="160" t="s">
        <v>102</v>
      </c>
      <c r="L62" s="160" t="s">
        <v>192</v>
      </c>
      <c r="M62" s="164"/>
      <c r="N62" s="165"/>
      <c r="O62" s="160" t="s">
        <v>68</v>
      </c>
      <c r="P62" s="160" t="s">
        <v>69</v>
      </c>
      <c r="Q62" s="160" t="s">
        <v>96</v>
      </c>
      <c r="R62" s="25"/>
      <c r="S62" s="190"/>
      <c r="T62" s="190"/>
      <c r="U62" s="190"/>
      <c r="V62" s="190"/>
      <c r="W62" s="190"/>
      <c r="X62" s="188"/>
      <c r="Y62" s="188"/>
      <c r="Z62" s="188"/>
      <c r="AA62" s="190"/>
      <c r="AB62" s="190"/>
      <c r="AC62" s="190"/>
      <c r="AD62" s="190"/>
      <c r="AE62" s="190"/>
      <c r="AF62" s="190"/>
      <c r="AG62" s="190"/>
    </row>
    <row r="63" spans="1:33" ht="272.45" customHeight="1" x14ac:dyDescent="0.35">
      <c r="A63" s="91">
        <v>37</v>
      </c>
      <c r="B63" s="92" t="s">
        <v>228</v>
      </c>
      <c r="C63" s="92" t="s">
        <v>153</v>
      </c>
      <c r="D63" s="155" t="s">
        <v>1129</v>
      </c>
      <c r="E63" s="156" t="s">
        <v>230</v>
      </c>
      <c r="F63" s="92" t="s">
        <v>63</v>
      </c>
      <c r="G63" s="92">
        <v>1</v>
      </c>
      <c r="H63" s="157" t="s">
        <v>75</v>
      </c>
      <c r="I63" s="92">
        <v>6</v>
      </c>
      <c r="J63" s="92" t="s">
        <v>117</v>
      </c>
      <c r="K63" s="92" t="s">
        <v>102</v>
      </c>
      <c r="L63" s="92" t="s">
        <v>192</v>
      </c>
      <c r="M63" s="158">
        <v>142444000</v>
      </c>
      <c r="N63" s="166">
        <v>142444000</v>
      </c>
      <c r="O63" s="92" t="s">
        <v>68</v>
      </c>
      <c r="P63" s="92" t="s">
        <v>69</v>
      </c>
      <c r="Q63" s="92" t="s">
        <v>96</v>
      </c>
      <c r="S63" s="173" t="s">
        <v>1373</v>
      </c>
      <c r="T63" s="174" t="s">
        <v>1374</v>
      </c>
      <c r="U63" s="175">
        <v>44070</v>
      </c>
      <c r="V63" s="176" t="s">
        <v>1375</v>
      </c>
      <c r="W63" s="177" t="s">
        <v>1025</v>
      </c>
      <c r="X63" s="178">
        <v>141000000</v>
      </c>
      <c r="Y63" s="179">
        <v>0</v>
      </c>
      <c r="Z63" s="178">
        <v>141000000</v>
      </c>
      <c r="AA63" s="176" t="s">
        <v>1376</v>
      </c>
      <c r="AB63" s="181">
        <v>23820</v>
      </c>
      <c r="AC63" s="186" t="s">
        <v>1377</v>
      </c>
      <c r="AD63" s="187">
        <v>44075</v>
      </c>
      <c r="AE63" s="187">
        <v>44180</v>
      </c>
      <c r="AF63" s="181" t="s">
        <v>1378</v>
      </c>
      <c r="AG63" s="181" t="s">
        <v>453</v>
      </c>
    </row>
    <row r="64" spans="1:33" ht="272.45" customHeight="1" x14ac:dyDescent="0.55000000000000004">
      <c r="A64" s="91">
        <v>38</v>
      </c>
      <c r="B64" s="92" t="s">
        <v>236</v>
      </c>
      <c r="C64" s="92" t="s">
        <v>153</v>
      </c>
      <c r="D64" s="155" t="s">
        <v>1298</v>
      </c>
      <c r="E64" s="156" t="s">
        <v>1014</v>
      </c>
      <c r="F64" s="92" t="s">
        <v>63</v>
      </c>
      <c r="G64" s="92">
        <v>1</v>
      </c>
      <c r="H64" s="157" t="s">
        <v>88</v>
      </c>
      <c r="I64" s="92">
        <v>3</v>
      </c>
      <c r="J64" s="92" t="s">
        <v>123</v>
      </c>
      <c r="K64" s="92" t="s">
        <v>102</v>
      </c>
      <c r="L64" s="92" t="s">
        <v>193</v>
      </c>
      <c r="M64" s="158">
        <v>120000000</v>
      </c>
      <c r="N64" s="159">
        <v>120000000</v>
      </c>
      <c r="O64" s="92" t="s">
        <v>68</v>
      </c>
      <c r="P64" s="92" t="s">
        <v>69</v>
      </c>
      <c r="Q64" s="92" t="s">
        <v>96</v>
      </c>
      <c r="S64" s="190"/>
      <c r="T64" s="190"/>
      <c r="U64" s="190"/>
      <c r="V64" s="190"/>
      <c r="W64" s="190"/>
      <c r="X64" s="188"/>
      <c r="Y64" s="188"/>
      <c r="Z64" s="188"/>
      <c r="AA64" s="190"/>
      <c r="AB64" s="190"/>
      <c r="AC64" s="190"/>
      <c r="AD64" s="190"/>
      <c r="AE64" s="190"/>
      <c r="AF64" s="190"/>
      <c r="AG64" s="190"/>
    </row>
    <row r="65" spans="1:33" ht="272.45" customHeight="1" x14ac:dyDescent="0.35">
      <c r="A65" s="91">
        <v>39</v>
      </c>
      <c r="B65" s="92" t="s">
        <v>212</v>
      </c>
      <c r="C65" s="92" t="s">
        <v>153</v>
      </c>
      <c r="D65" s="155" t="s">
        <v>417</v>
      </c>
      <c r="E65" s="156" t="s">
        <v>231</v>
      </c>
      <c r="F65" s="92" t="s">
        <v>63</v>
      </c>
      <c r="G65" s="92">
        <v>1</v>
      </c>
      <c r="H65" s="157" t="s">
        <v>72</v>
      </c>
      <c r="I65" s="92">
        <v>12</v>
      </c>
      <c r="J65" s="92" t="s">
        <v>123</v>
      </c>
      <c r="K65" s="92" t="s">
        <v>102</v>
      </c>
      <c r="L65" s="92" t="s">
        <v>155</v>
      </c>
      <c r="M65" s="158">
        <v>40000000</v>
      </c>
      <c r="N65" s="159">
        <v>40000000</v>
      </c>
      <c r="O65" s="92" t="s">
        <v>68</v>
      </c>
      <c r="P65" s="92" t="s">
        <v>69</v>
      </c>
      <c r="Q65" s="92" t="s">
        <v>96</v>
      </c>
      <c r="S65" s="173" t="s">
        <v>1252</v>
      </c>
      <c r="T65" s="174" t="s">
        <v>1253</v>
      </c>
      <c r="U65" s="175">
        <v>44000</v>
      </c>
      <c r="V65" s="176" t="s">
        <v>1254</v>
      </c>
      <c r="W65" s="177" t="s">
        <v>443</v>
      </c>
      <c r="X65" s="178">
        <v>30000000</v>
      </c>
      <c r="Y65" s="179">
        <v>0</v>
      </c>
      <c r="Z65" s="178">
        <v>30000000</v>
      </c>
      <c r="AA65" s="176" t="s">
        <v>1255</v>
      </c>
      <c r="AB65" s="177">
        <v>22420</v>
      </c>
      <c r="AC65" s="176" t="s">
        <v>1256</v>
      </c>
      <c r="AD65" s="187">
        <v>44008</v>
      </c>
      <c r="AE65" s="187">
        <v>44374</v>
      </c>
      <c r="AF65" s="177" t="s">
        <v>1140</v>
      </c>
      <c r="AG65" s="177" t="s">
        <v>453</v>
      </c>
    </row>
    <row r="66" spans="1:33" ht="272.45" customHeight="1" x14ac:dyDescent="0.35">
      <c r="A66" s="91">
        <v>40</v>
      </c>
      <c r="B66" s="160" t="s">
        <v>212</v>
      </c>
      <c r="C66" s="160" t="s">
        <v>153</v>
      </c>
      <c r="D66" s="161" t="s">
        <v>418</v>
      </c>
      <c r="E66" s="162" t="s">
        <v>232</v>
      </c>
      <c r="F66" s="160" t="s">
        <v>63</v>
      </c>
      <c r="G66" s="160">
        <v>1</v>
      </c>
      <c r="H66" s="163" t="s">
        <v>84</v>
      </c>
      <c r="I66" s="160">
        <v>5</v>
      </c>
      <c r="J66" s="160" t="s">
        <v>123</v>
      </c>
      <c r="K66" s="160" t="s">
        <v>102</v>
      </c>
      <c r="L66" s="160" t="s">
        <v>191</v>
      </c>
      <c r="M66" s="164"/>
      <c r="N66" s="165"/>
      <c r="O66" s="160" t="s">
        <v>68</v>
      </c>
      <c r="P66" s="160" t="s">
        <v>69</v>
      </c>
      <c r="Q66" s="160" t="s">
        <v>96</v>
      </c>
      <c r="S66" s="174"/>
      <c r="T66" s="174"/>
      <c r="U66" s="180"/>
      <c r="V66" s="176"/>
      <c r="W66" s="177"/>
      <c r="X66" s="182"/>
      <c r="Y66" s="183"/>
      <c r="Z66" s="182"/>
      <c r="AA66" s="176"/>
      <c r="AB66" s="177"/>
      <c r="AC66" s="176"/>
      <c r="AD66" s="180"/>
      <c r="AE66" s="180"/>
      <c r="AF66" s="177"/>
      <c r="AG66" s="184"/>
    </row>
    <row r="67" spans="1:33" ht="272.45" customHeight="1" x14ac:dyDescent="0.55000000000000004">
      <c r="A67" s="91">
        <v>41</v>
      </c>
      <c r="B67" s="92" t="s">
        <v>234</v>
      </c>
      <c r="C67" s="92" t="s">
        <v>153</v>
      </c>
      <c r="D67" s="155" t="s">
        <v>1358</v>
      </c>
      <c r="E67" s="156" t="s">
        <v>233</v>
      </c>
      <c r="F67" s="92" t="s">
        <v>63</v>
      </c>
      <c r="G67" s="92">
        <v>1</v>
      </c>
      <c r="H67" s="157" t="s">
        <v>88</v>
      </c>
      <c r="I67" s="92">
        <v>12</v>
      </c>
      <c r="J67" s="92" t="s">
        <v>94</v>
      </c>
      <c r="K67" s="92" t="s">
        <v>102</v>
      </c>
      <c r="L67" s="92" t="s">
        <v>193</v>
      </c>
      <c r="M67" s="158">
        <v>66000000</v>
      </c>
      <c r="N67" s="166">
        <v>66000000</v>
      </c>
      <c r="O67" s="92" t="s">
        <v>68</v>
      </c>
      <c r="P67" s="92" t="s">
        <v>69</v>
      </c>
      <c r="Q67" s="92" t="s">
        <v>96</v>
      </c>
      <c r="S67" s="190"/>
      <c r="T67" s="190"/>
      <c r="U67" s="190"/>
      <c r="V67" s="190"/>
      <c r="W67" s="190"/>
      <c r="X67" s="188"/>
      <c r="Y67" s="188"/>
      <c r="Z67" s="188"/>
      <c r="AA67" s="190"/>
      <c r="AB67" s="190"/>
      <c r="AC67" s="190"/>
      <c r="AD67" s="190"/>
      <c r="AE67" s="190"/>
      <c r="AF67" s="190"/>
      <c r="AG67" s="190"/>
    </row>
    <row r="68" spans="1:33" ht="272.45" customHeight="1" x14ac:dyDescent="0.35">
      <c r="A68" s="91">
        <v>42</v>
      </c>
      <c r="B68" s="92" t="s">
        <v>234</v>
      </c>
      <c r="C68" s="92" t="s">
        <v>153</v>
      </c>
      <c r="D68" s="155" t="s">
        <v>419</v>
      </c>
      <c r="E68" s="156" t="s">
        <v>235</v>
      </c>
      <c r="F68" s="92" t="s">
        <v>63</v>
      </c>
      <c r="G68" s="92">
        <v>1</v>
      </c>
      <c r="H68" s="157" t="s">
        <v>100</v>
      </c>
      <c r="I68" s="92">
        <v>12</v>
      </c>
      <c r="J68" s="92" t="s">
        <v>123</v>
      </c>
      <c r="K68" s="92" t="s">
        <v>102</v>
      </c>
      <c r="L68" s="92" t="s">
        <v>193</v>
      </c>
      <c r="M68" s="158">
        <v>60000000</v>
      </c>
      <c r="N68" s="159">
        <v>60000000</v>
      </c>
      <c r="O68" s="92" t="s">
        <v>68</v>
      </c>
      <c r="P68" s="92" t="s">
        <v>69</v>
      </c>
      <c r="Q68" s="92" t="s">
        <v>96</v>
      </c>
      <c r="S68" s="173" t="s">
        <v>1136</v>
      </c>
      <c r="T68" s="174" t="s">
        <v>1137</v>
      </c>
      <c r="U68" s="175">
        <v>43944</v>
      </c>
      <c r="V68" s="176" t="s">
        <v>1138</v>
      </c>
      <c r="W68" s="177" t="s">
        <v>1025</v>
      </c>
      <c r="X68" s="178">
        <v>38000000</v>
      </c>
      <c r="Y68" s="179">
        <v>0</v>
      </c>
      <c r="Z68" s="178">
        <v>38000000</v>
      </c>
      <c r="AA68" s="186" t="s">
        <v>1139</v>
      </c>
      <c r="AB68" s="181">
        <v>17620</v>
      </c>
      <c r="AC68" s="186" t="s">
        <v>1257</v>
      </c>
      <c r="AD68" s="187">
        <v>43949</v>
      </c>
      <c r="AE68" s="187">
        <v>44313</v>
      </c>
      <c r="AF68" s="181" t="s">
        <v>1140</v>
      </c>
      <c r="AG68" s="181" t="s">
        <v>453</v>
      </c>
    </row>
    <row r="69" spans="1:33" ht="272.45" customHeight="1" x14ac:dyDescent="0.55000000000000004">
      <c r="A69" s="91">
        <v>43</v>
      </c>
      <c r="B69" s="92" t="s">
        <v>236</v>
      </c>
      <c r="C69" s="92" t="s">
        <v>153</v>
      </c>
      <c r="D69" s="155" t="s">
        <v>1359</v>
      </c>
      <c r="E69" s="156" t="s">
        <v>237</v>
      </c>
      <c r="F69" s="92" t="s">
        <v>63</v>
      </c>
      <c r="G69" s="92">
        <v>1</v>
      </c>
      <c r="H69" s="157" t="s">
        <v>88</v>
      </c>
      <c r="I69" s="92">
        <v>3</v>
      </c>
      <c r="J69" s="92" t="s">
        <v>123</v>
      </c>
      <c r="K69" s="92" t="s">
        <v>102</v>
      </c>
      <c r="L69" s="92" t="s">
        <v>193</v>
      </c>
      <c r="M69" s="158">
        <v>27005000</v>
      </c>
      <c r="N69" s="159">
        <v>27005000</v>
      </c>
      <c r="O69" s="92" t="s">
        <v>68</v>
      </c>
      <c r="P69" s="92" t="s">
        <v>69</v>
      </c>
      <c r="Q69" s="92" t="s">
        <v>96</v>
      </c>
      <c r="S69" s="190"/>
      <c r="T69" s="190"/>
      <c r="U69" s="190"/>
      <c r="V69" s="190"/>
      <c r="W69" s="190"/>
      <c r="X69" s="188"/>
      <c r="Y69" s="188"/>
      <c r="Z69" s="188"/>
      <c r="AA69" s="190"/>
      <c r="AB69" s="190"/>
      <c r="AC69" s="190"/>
      <c r="AD69" s="190"/>
      <c r="AE69" s="190"/>
      <c r="AF69" s="190"/>
      <c r="AG69" s="190"/>
    </row>
    <row r="70" spans="1:33" ht="272.45" customHeight="1" x14ac:dyDescent="0.35">
      <c r="A70" s="91">
        <v>44</v>
      </c>
      <c r="B70" s="160" t="s">
        <v>236</v>
      </c>
      <c r="C70" s="160" t="s">
        <v>153</v>
      </c>
      <c r="D70" s="161" t="s">
        <v>136</v>
      </c>
      <c r="E70" s="162" t="s">
        <v>238</v>
      </c>
      <c r="F70" s="160" t="s">
        <v>63</v>
      </c>
      <c r="G70" s="160">
        <v>1</v>
      </c>
      <c r="H70" s="163" t="s">
        <v>84</v>
      </c>
      <c r="I70" s="160">
        <v>6</v>
      </c>
      <c r="J70" s="160" t="s">
        <v>118</v>
      </c>
      <c r="K70" s="160" t="s">
        <v>102</v>
      </c>
      <c r="L70" s="160" t="s">
        <v>193</v>
      </c>
      <c r="M70" s="164"/>
      <c r="N70" s="165"/>
      <c r="O70" s="160" t="s">
        <v>68</v>
      </c>
      <c r="P70" s="160" t="s">
        <v>69</v>
      </c>
      <c r="Q70" s="160" t="s">
        <v>96</v>
      </c>
      <c r="S70" s="174"/>
      <c r="T70" s="174"/>
      <c r="U70" s="180"/>
      <c r="V70" s="176"/>
      <c r="W70" s="177"/>
      <c r="X70" s="182"/>
      <c r="Y70" s="183"/>
      <c r="Z70" s="182"/>
      <c r="AA70" s="176"/>
      <c r="AB70" s="177"/>
      <c r="AC70" s="176"/>
      <c r="AD70" s="180"/>
      <c r="AE70" s="180"/>
      <c r="AF70" s="177"/>
      <c r="AG70" s="184"/>
    </row>
    <row r="71" spans="1:33" ht="272.45" customHeight="1" x14ac:dyDescent="0.35">
      <c r="A71" s="91">
        <v>45</v>
      </c>
      <c r="B71" s="92" t="s">
        <v>236</v>
      </c>
      <c r="C71" s="92" t="s">
        <v>153</v>
      </c>
      <c r="D71" s="155">
        <v>81112501</v>
      </c>
      <c r="E71" s="156" t="s">
        <v>239</v>
      </c>
      <c r="F71" s="92" t="s">
        <v>63</v>
      </c>
      <c r="G71" s="92">
        <v>1</v>
      </c>
      <c r="H71" s="157" t="s">
        <v>93</v>
      </c>
      <c r="I71" s="92">
        <v>2</v>
      </c>
      <c r="J71" s="92" t="s">
        <v>85</v>
      </c>
      <c r="K71" s="92" t="s">
        <v>102</v>
      </c>
      <c r="L71" s="92" t="s">
        <v>193</v>
      </c>
      <c r="M71" s="158">
        <v>4500000</v>
      </c>
      <c r="N71" s="159">
        <v>4500000</v>
      </c>
      <c r="O71" s="92" t="s">
        <v>68</v>
      </c>
      <c r="P71" s="92" t="s">
        <v>69</v>
      </c>
      <c r="Q71" s="92" t="s">
        <v>96</v>
      </c>
      <c r="S71" s="173" t="s">
        <v>446</v>
      </c>
      <c r="T71" s="174" t="s">
        <v>447</v>
      </c>
      <c r="U71" s="180">
        <v>43854</v>
      </c>
      <c r="V71" s="176" t="s">
        <v>448</v>
      </c>
      <c r="W71" s="177" t="s">
        <v>449</v>
      </c>
      <c r="X71" s="178">
        <v>2870280</v>
      </c>
      <c r="Y71" s="179">
        <v>0</v>
      </c>
      <c r="Z71" s="178">
        <v>2870280</v>
      </c>
      <c r="AA71" s="176" t="s">
        <v>450</v>
      </c>
      <c r="AB71" s="177">
        <v>3820</v>
      </c>
      <c r="AC71" s="176" t="s">
        <v>451</v>
      </c>
      <c r="AD71" s="180">
        <v>43854</v>
      </c>
      <c r="AE71" s="180">
        <v>43863</v>
      </c>
      <c r="AF71" s="177" t="s">
        <v>452</v>
      </c>
      <c r="AG71" s="177" t="s">
        <v>453</v>
      </c>
    </row>
    <row r="72" spans="1:33" ht="272.45" customHeight="1" x14ac:dyDescent="0.55000000000000004">
      <c r="A72" s="91">
        <v>46</v>
      </c>
      <c r="B72" s="92" t="s">
        <v>234</v>
      </c>
      <c r="C72" s="92" t="s">
        <v>153</v>
      </c>
      <c r="D72" s="155" t="s">
        <v>420</v>
      </c>
      <c r="E72" s="156" t="s">
        <v>240</v>
      </c>
      <c r="F72" s="92" t="s">
        <v>63</v>
      </c>
      <c r="G72" s="92">
        <v>1</v>
      </c>
      <c r="H72" s="157" t="s">
        <v>88</v>
      </c>
      <c r="I72" s="92">
        <v>12</v>
      </c>
      <c r="J72" s="92" t="s">
        <v>123</v>
      </c>
      <c r="K72" s="92" t="s">
        <v>102</v>
      </c>
      <c r="L72" s="92" t="s">
        <v>193</v>
      </c>
      <c r="M72" s="158">
        <v>55000000</v>
      </c>
      <c r="N72" s="166">
        <v>55000000</v>
      </c>
      <c r="O72" s="92" t="s">
        <v>68</v>
      </c>
      <c r="P72" s="92" t="s">
        <v>69</v>
      </c>
      <c r="Q72" s="92" t="s">
        <v>96</v>
      </c>
      <c r="S72" s="190"/>
      <c r="T72" s="190"/>
      <c r="U72" s="190"/>
      <c r="V72" s="190"/>
      <c r="W72" s="190"/>
      <c r="X72" s="188"/>
      <c r="Y72" s="188"/>
      <c r="Z72" s="188"/>
      <c r="AA72" s="190"/>
      <c r="AB72" s="190"/>
      <c r="AC72" s="190"/>
      <c r="AD72" s="190"/>
      <c r="AE72" s="190"/>
      <c r="AF72" s="190"/>
      <c r="AG72" s="190"/>
    </row>
    <row r="73" spans="1:33" ht="272.45" customHeight="1" x14ac:dyDescent="0.35">
      <c r="A73" s="91">
        <v>47</v>
      </c>
      <c r="B73" s="92" t="s">
        <v>234</v>
      </c>
      <c r="C73" s="92" t="s">
        <v>153</v>
      </c>
      <c r="D73" s="155">
        <v>81112501</v>
      </c>
      <c r="E73" s="156" t="s">
        <v>241</v>
      </c>
      <c r="F73" s="92" t="s">
        <v>63</v>
      </c>
      <c r="G73" s="92">
        <v>1</v>
      </c>
      <c r="H73" s="157" t="s">
        <v>75</v>
      </c>
      <c r="I73" s="92">
        <v>12</v>
      </c>
      <c r="J73" s="92" t="s">
        <v>73</v>
      </c>
      <c r="K73" s="92" t="s">
        <v>102</v>
      </c>
      <c r="L73" s="92" t="s">
        <v>193</v>
      </c>
      <c r="M73" s="158">
        <v>310000000</v>
      </c>
      <c r="N73" s="166">
        <v>310000000</v>
      </c>
      <c r="O73" s="92" t="s">
        <v>68</v>
      </c>
      <c r="P73" s="92" t="s">
        <v>69</v>
      </c>
      <c r="Q73" s="92" t="s">
        <v>96</v>
      </c>
      <c r="S73" s="173" t="s">
        <v>1317</v>
      </c>
      <c r="T73" s="174" t="s">
        <v>1318</v>
      </c>
      <c r="U73" s="175">
        <v>44035</v>
      </c>
      <c r="V73" s="176" t="s">
        <v>1319</v>
      </c>
      <c r="W73" s="177" t="s">
        <v>1164</v>
      </c>
      <c r="X73" s="178">
        <v>211784814.93000001</v>
      </c>
      <c r="Y73" s="179">
        <v>0</v>
      </c>
      <c r="Z73" s="178">
        <v>211784814.93000001</v>
      </c>
      <c r="AA73" s="176" t="s">
        <v>1320</v>
      </c>
      <c r="AB73" s="177">
        <v>25420</v>
      </c>
      <c r="AC73" s="176" t="s">
        <v>1321</v>
      </c>
      <c r="AD73" s="180">
        <v>44048</v>
      </c>
      <c r="AE73" s="180">
        <v>44412</v>
      </c>
      <c r="AF73" s="177" t="s">
        <v>1140</v>
      </c>
      <c r="AG73" s="177" t="s">
        <v>453</v>
      </c>
    </row>
    <row r="74" spans="1:33" ht="272.45" customHeight="1" x14ac:dyDescent="0.35">
      <c r="A74" s="91">
        <v>48</v>
      </c>
      <c r="B74" s="92" t="s">
        <v>234</v>
      </c>
      <c r="C74" s="92" t="s">
        <v>153</v>
      </c>
      <c r="D74" s="155">
        <v>81112501</v>
      </c>
      <c r="E74" s="156" t="s">
        <v>242</v>
      </c>
      <c r="F74" s="92" t="s">
        <v>63</v>
      </c>
      <c r="G74" s="92">
        <v>1</v>
      </c>
      <c r="H74" s="157" t="s">
        <v>72</v>
      </c>
      <c r="I74" s="92">
        <v>12</v>
      </c>
      <c r="J74" s="92" t="s">
        <v>73</v>
      </c>
      <c r="K74" s="92" t="s">
        <v>102</v>
      </c>
      <c r="L74" s="92" t="s">
        <v>193</v>
      </c>
      <c r="M74" s="158">
        <v>370000000</v>
      </c>
      <c r="N74" s="159">
        <v>370000000</v>
      </c>
      <c r="O74" s="92" t="s">
        <v>68</v>
      </c>
      <c r="P74" s="92" t="s">
        <v>69</v>
      </c>
      <c r="Q74" s="92" t="s">
        <v>96</v>
      </c>
      <c r="S74" s="173" t="s">
        <v>1258</v>
      </c>
      <c r="T74" s="174" t="s">
        <v>1259</v>
      </c>
      <c r="U74" s="175">
        <v>44007</v>
      </c>
      <c r="V74" s="176" t="s">
        <v>1260</v>
      </c>
      <c r="W74" s="177" t="s">
        <v>1025</v>
      </c>
      <c r="X74" s="178">
        <v>201206415.05000001</v>
      </c>
      <c r="Y74" s="179">
        <v>0</v>
      </c>
      <c r="Z74" s="178">
        <v>201206415.05000001</v>
      </c>
      <c r="AA74" s="176" t="s">
        <v>1261</v>
      </c>
      <c r="AB74" s="177">
        <v>24720</v>
      </c>
      <c r="AC74" s="176" t="s">
        <v>1262</v>
      </c>
      <c r="AD74" s="180">
        <v>44013</v>
      </c>
      <c r="AE74" s="180">
        <v>44377</v>
      </c>
      <c r="AF74" s="177" t="s">
        <v>752</v>
      </c>
      <c r="AG74" s="177" t="s">
        <v>453</v>
      </c>
    </row>
    <row r="75" spans="1:33" ht="272.45" customHeight="1" x14ac:dyDescent="0.35">
      <c r="A75" s="91">
        <v>49</v>
      </c>
      <c r="B75" s="160" t="s">
        <v>234</v>
      </c>
      <c r="C75" s="160" t="s">
        <v>153</v>
      </c>
      <c r="D75" s="161">
        <v>81112501</v>
      </c>
      <c r="E75" s="162" t="s">
        <v>243</v>
      </c>
      <c r="F75" s="160" t="s">
        <v>63</v>
      </c>
      <c r="G75" s="160">
        <v>1</v>
      </c>
      <c r="H75" s="163" t="s">
        <v>84</v>
      </c>
      <c r="I75" s="160">
        <v>12</v>
      </c>
      <c r="J75" s="160" t="s">
        <v>117</v>
      </c>
      <c r="K75" s="160" t="s">
        <v>102</v>
      </c>
      <c r="L75" s="160" t="s">
        <v>193</v>
      </c>
      <c r="M75" s="164"/>
      <c r="N75" s="165"/>
      <c r="O75" s="160" t="s">
        <v>68</v>
      </c>
      <c r="P75" s="160" t="s">
        <v>69</v>
      </c>
      <c r="Q75" s="160" t="s">
        <v>96</v>
      </c>
      <c r="S75" s="174"/>
      <c r="T75" s="174"/>
      <c r="U75" s="180"/>
      <c r="V75" s="176"/>
      <c r="W75" s="177"/>
      <c r="X75" s="182"/>
      <c r="Y75" s="183"/>
      <c r="Z75" s="182"/>
      <c r="AA75" s="185"/>
      <c r="AB75" s="177"/>
      <c r="AC75" s="176"/>
      <c r="AD75" s="180"/>
      <c r="AE75" s="180"/>
      <c r="AF75" s="177"/>
      <c r="AG75" s="177"/>
    </row>
    <row r="76" spans="1:33" ht="272.45" customHeight="1" x14ac:dyDescent="0.35">
      <c r="A76" s="91">
        <v>50</v>
      </c>
      <c r="B76" s="92" t="s">
        <v>234</v>
      </c>
      <c r="C76" s="92" t="s">
        <v>153</v>
      </c>
      <c r="D76" s="155" t="s">
        <v>116</v>
      </c>
      <c r="E76" s="156" t="s">
        <v>244</v>
      </c>
      <c r="F76" s="92" t="s">
        <v>63</v>
      </c>
      <c r="G76" s="92">
        <v>1</v>
      </c>
      <c r="H76" s="157" t="s">
        <v>100</v>
      </c>
      <c r="I76" s="92">
        <v>12</v>
      </c>
      <c r="J76" s="92" t="s">
        <v>94</v>
      </c>
      <c r="K76" s="92" t="s">
        <v>102</v>
      </c>
      <c r="L76" s="92" t="s">
        <v>193</v>
      </c>
      <c r="M76" s="158">
        <v>68640000</v>
      </c>
      <c r="N76" s="159">
        <v>68640000</v>
      </c>
      <c r="O76" s="92" t="s">
        <v>68</v>
      </c>
      <c r="P76" s="92" t="s">
        <v>69</v>
      </c>
      <c r="Q76" s="92" t="s">
        <v>96</v>
      </c>
      <c r="S76" s="173" t="s">
        <v>1034</v>
      </c>
      <c r="T76" s="174" t="s">
        <v>1035</v>
      </c>
      <c r="U76" s="175">
        <v>43889</v>
      </c>
      <c r="V76" s="176" t="s">
        <v>1036</v>
      </c>
      <c r="W76" s="177" t="s">
        <v>1025</v>
      </c>
      <c r="X76" s="178">
        <v>64772000</v>
      </c>
      <c r="Y76" s="179">
        <v>0</v>
      </c>
      <c r="Z76" s="178">
        <v>64772000</v>
      </c>
      <c r="AA76" s="176" t="s">
        <v>1037</v>
      </c>
      <c r="AB76" s="177">
        <v>12020</v>
      </c>
      <c r="AC76" s="186" t="s">
        <v>1038</v>
      </c>
      <c r="AD76" s="187">
        <v>43892</v>
      </c>
      <c r="AE76" s="187">
        <v>44256</v>
      </c>
      <c r="AF76" s="177" t="s">
        <v>1039</v>
      </c>
      <c r="AG76" s="177" t="s">
        <v>453</v>
      </c>
    </row>
    <row r="77" spans="1:33" ht="272.45" customHeight="1" x14ac:dyDescent="0.35">
      <c r="A77" s="91">
        <v>51</v>
      </c>
      <c r="B77" s="92" t="s">
        <v>234</v>
      </c>
      <c r="C77" s="92" t="s">
        <v>153</v>
      </c>
      <c r="D77" s="155" t="s">
        <v>121</v>
      </c>
      <c r="E77" s="156" t="s">
        <v>245</v>
      </c>
      <c r="F77" s="92" t="s">
        <v>63</v>
      </c>
      <c r="G77" s="92">
        <v>1</v>
      </c>
      <c r="H77" s="157" t="s">
        <v>84</v>
      </c>
      <c r="I77" s="92">
        <v>12</v>
      </c>
      <c r="J77" s="92" t="s">
        <v>123</v>
      </c>
      <c r="K77" s="92" t="s">
        <v>102</v>
      </c>
      <c r="L77" s="92" t="s">
        <v>193</v>
      </c>
      <c r="M77" s="158">
        <v>248280000</v>
      </c>
      <c r="N77" s="159">
        <v>248280000</v>
      </c>
      <c r="O77" s="92" t="s">
        <v>68</v>
      </c>
      <c r="P77" s="92" t="s">
        <v>69</v>
      </c>
      <c r="Q77" s="92" t="s">
        <v>96</v>
      </c>
      <c r="S77" s="173" t="s">
        <v>1165</v>
      </c>
      <c r="T77" s="174" t="s">
        <v>1166</v>
      </c>
      <c r="U77" s="175">
        <v>43956</v>
      </c>
      <c r="V77" s="176" t="s">
        <v>1167</v>
      </c>
      <c r="W77" s="177" t="s">
        <v>1025</v>
      </c>
      <c r="X77" s="178">
        <v>223316828</v>
      </c>
      <c r="Y77" s="179">
        <v>0</v>
      </c>
      <c r="Z77" s="178">
        <v>223316828</v>
      </c>
      <c r="AA77" s="176" t="s">
        <v>1168</v>
      </c>
      <c r="AB77" s="177">
        <v>20720</v>
      </c>
      <c r="AC77" s="176" t="s">
        <v>1263</v>
      </c>
      <c r="AD77" s="180">
        <v>43961</v>
      </c>
      <c r="AE77" s="180">
        <v>44325</v>
      </c>
      <c r="AF77" s="177" t="s">
        <v>1140</v>
      </c>
      <c r="AG77" s="177" t="s">
        <v>453</v>
      </c>
    </row>
    <row r="78" spans="1:33" ht="272.45" customHeight="1" x14ac:dyDescent="0.35">
      <c r="A78" s="91">
        <v>52</v>
      </c>
      <c r="B78" s="92" t="s">
        <v>234</v>
      </c>
      <c r="C78" s="92" t="s">
        <v>153</v>
      </c>
      <c r="D78" s="155">
        <v>81112501</v>
      </c>
      <c r="E78" s="156" t="s">
        <v>246</v>
      </c>
      <c r="F78" s="92" t="s">
        <v>63</v>
      </c>
      <c r="G78" s="92">
        <v>1</v>
      </c>
      <c r="H78" s="157" t="s">
        <v>64</v>
      </c>
      <c r="I78" s="92">
        <v>12</v>
      </c>
      <c r="J78" s="92" t="s">
        <v>85</v>
      </c>
      <c r="K78" s="92" t="s">
        <v>102</v>
      </c>
      <c r="L78" s="92" t="s">
        <v>193</v>
      </c>
      <c r="M78" s="158">
        <v>16500000</v>
      </c>
      <c r="N78" s="159">
        <v>16500000</v>
      </c>
      <c r="O78" s="92" t="s">
        <v>68</v>
      </c>
      <c r="P78" s="92" t="s">
        <v>69</v>
      </c>
      <c r="Q78" s="92" t="s">
        <v>96</v>
      </c>
      <c r="S78" s="173" t="s">
        <v>1388</v>
      </c>
      <c r="T78" s="174" t="s">
        <v>1389</v>
      </c>
      <c r="U78" s="175">
        <v>44054</v>
      </c>
      <c r="V78" s="176" t="s">
        <v>1390</v>
      </c>
      <c r="W78" s="177" t="s">
        <v>1164</v>
      </c>
      <c r="X78" s="178">
        <v>14200000</v>
      </c>
      <c r="Y78" s="179">
        <v>0</v>
      </c>
      <c r="Z78" s="178">
        <v>14200000</v>
      </c>
      <c r="AA78" s="176" t="s">
        <v>1391</v>
      </c>
      <c r="AB78" s="177">
        <v>26620</v>
      </c>
      <c r="AC78" s="176" t="s">
        <v>1392</v>
      </c>
      <c r="AD78" s="180">
        <v>44058</v>
      </c>
      <c r="AE78" s="180">
        <v>44422</v>
      </c>
      <c r="AF78" s="181" t="s">
        <v>1393</v>
      </c>
      <c r="AG78" s="181" t="s">
        <v>453</v>
      </c>
    </row>
    <row r="79" spans="1:33" ht="272.45" customHeight="1" x14ac:dyDescent="0.35">
      <c r="A79" s="91">
        <v>53</v>
      </c>
      <c r="B79" s="92" t="s">
        <v>234</v>
      </c>
      <c r="C79" s="92" t="s">
        <v>153</v>
      </c>
      <c r="D79" s="155" t="s">
        <v>1360</v>
      </c>
      <c r="E79" s="156" t="s">
        <v>247</v>
      </c>
      <c r="F79" s="92" t="s">
        <v>63</v>
      </c>
      <c r="G79" s="92">
        <v>1</v>
      </c>
      <c r="H79" s="157" t="s">
        <v>106</v>
      </c>
      <c r="I79" s="92">
        <v>12</v>
      </c>
      <c r="J79" s="92" t="s">
        <v>123</v>
      </c>
      <c r="K79" s="92" t="s">
        <v>102</v>
      </c>
      <c r="L79" s="92" t="s">
        <v>192</v>
      </c>
      <c r="M79" s="158">
        <v>71500000</v>
      </c>
      <c r="N79" s="159">
        <v>71500000</v>
      </c>
      <c r="O79" s="92" t="s">
        <v>68</v>
      </c>
      <c r="P79" s="92" t="s">
        <v>69</v>
      </c>
      <c r="Q79" s="92" t="s">
        <v>96</v>
      </c>
      <c r="S79" s="191"/>
      <c r="T79" s="191"/>
      <c r="U79" s="187"/>
      <c r="V79" s="186"/>
      <c r="W79" s="181"/>
      <c r="X79" s="192"/>
      <c r="Y79" s="193"/>
      <c r="Z79" s="192"/>
      <c r="AA79" s="186"/>
      <c r="AB79" s="181"/>
      <c r="AC79" s="186"/>
      <c r="AD79" s="187"/>
      <c r="AE79" s="187"/>
      <c r="AF79" s="181"/>
      <c r="AG79" s="189"/>
    </row>
    <row r="80" spans="1:33" ht="272.45" customHeight="1" x14ac:dyDescent="0.35">
      <c r="A80" s="91">
        <v>54</v>
      </c>
      <c r="B80" s="160" t="s">
        <v>234</v>
      </c>
      <c r="C80" s="160" t="s">
        <v>153</v>
      </c>
      <c r="D80" s="161">
        <v>81111500</v>
      </c>
      <c r="E80" s="162" t="s">
        <v>248</v>
      </c>
      <c r="F80" s="160" t="s">
        <v>63</v>
      </c>
      <c r="G80" s="160">
        <v>1</v>
      </c>
      <c r="H80" s="163" t="s">
        <v>72</v>
      </c>
      <c r="I80" s="160">
        <v>12</v>
      </c>
      <c r="J80" s="160" t="s">
        <v>85</v>
      </c>
      <c r="K80" s="160" t="s">
        <v>102</v>
      </c>
      <c r="L80" s="160" t="s">
        <v>193</v>
      </c>
      <c r="M80" s="164"/>
      <c r="N80" s="165"/>
      <c r="O80" s="160" t="s">
        <v>68</v>
      </c>
      <c r="P80" s="160" t="s">
        <v>69</v>
      </c>
      <c r="Q80" s="160" t="s">
        <v>96</v>
      </c>
      <c r="S80" s="191"/>
      <c r="T80" s="191"/>
      <c r="U80" s="187"/>
      <c r="V80" s="186"/>
      <c r="W80" s="181"/>
      <c r="X80" s="192"/>
      <c r="Y80" s="193"/>
      <c r="Z80" s="192"/>
      <c r="AA80" s="186"/>
      <c r="AB80" s="181"/>
      <c r="AC80" s="186"/>
      <c r="AD80" s="187"/>
      <c r="AE80" s="187"/>
      <c r="AF80" s="181"/>
      <c r="AG80" s="189"/>
    </row>
    <row r="81" spans="1:33" ht="272.45" customHeight="1" x14ac:dyDescent="0.55000000000000004">
      <c r="A81" s="91">
        <v>55</v>
      </c>
      <c r="B81" s="92" t="s">
        <v>234</v>
      </c>
      <c r="C81" s="92" t="s">
        <v>153</v>
      </c>
      <c r="D81" s="155" t="s">
        <v>1360</v>
      </c>
      <c r="E81" s="156" t="s">
        <v>249</v>
      </c>
      <c r="F81" s="92" t="s">
        <v>63</v>
      </c>
      <c r="G81" s="92">
        <v>1</v>
      </c>
      <c r="H81" s="157" t="s">
        <v>106</v>
      </c>
      <c r="I81" s="92">
        <v>12</v>
      </c>
      <c r="J81" s="92" t="s">
        <v>85</v>
      </c>
      <c r="K81" s="92" t="s">
        <v>102</v>
      </c>
      <c r="L81" s="92" t="s">
        <v>193</v>
      </c>
      <c r="M81" s="158">
        <f>5100*3500</f>
        <v>17850000</v>
      </c>
      <c r="N81" s="159">
        <v>17850000</v>
      </c>
      <c r="O81" s="92" t="s">
        <v>68</v>
      </c>
      <c r="P81" s="92" t="s">
        <v>69</v>
      </c>
      <c r="Q81" s="92" t="s">
        <v>96</v>
      </c>
      <c r="S81" s="190"/>
      <c r="T81" s="190"/>
      <c r="U81" s="190"/>
      <c r="V81" s="190"/>
      <c r="W81" s="190"/>
      <c r="X81" s="188"/>
      <c r="Y81" s="188"/>
      <c r="Z81" s="188"/>
      <c r="AA81" s="190"/>
      <c r="AB81" s="190"/>
      <c r="AC81" s="190"/>
      <c r="AD81" s="190"/>
      <c r="AE81" s="190"/>
      <c r="AF81" s="190"/>
      <c r="AG81" s="190"/>
    </row>
    <row r="82" spans="1:33" ht="272.45" customHeight="1" x14ac:dyDescent="0.55000000000000004">
      <c r="A82" s="91">
        <v>56</v>
      </c>
      <c r="B82" s="160" t="s">
        <v>212</v>
      </c>
      <c r="C82" s="160" t="s">
        <v>153</v>
      </c>
      <c r="D82" s="161" t="s">
        <v>135</v>
      </c>
      <c r="E82" s="162" t="s">
        <v>250</v>
      </c>
      <c r="F82" s="160" t="s">
        <v>63</v>
      </c>
      <c r="G82" s="160">
        <v>1</v>
      </c>
      <c r="H82" s="163" t="s">
        <v>86</v>
      </c>
      <c r="I82" s="160">
        <v>8</v>
      </c>
      <c r="J82" s="160" t="s">
        <v>94</v>
      </c>
      <c r="K82" s="160" t="s">
        <v>102</v>
      </c>
      <c r="L82" s="160" t="s">
        <v>191</v>
      </c>
      <c r="M82" s="164"/>
      <c r="N82" s="165"/>
      <c r="O82" s="160" t="s">
        <v>68</v>
      </c>
      <c r="P82" s="160" t="s">
        <v>69</v>
      </c>
      <c r="Q82" s="160" t="s">
        <v>96</v>
      </c>
      <c r="S82" s="190"/>
      <c r="T82" s="190"/>
      <c r="U82" s="190"/>
      <c r="V82" s="190"/>
      <c r="W82" s="190"/>
      <c r="X82" s="188"/>
      <c r="Y82" s="188"/>
      <c r="Z82" s="188"/>
      <c r="AA82" s="190"/>
      <c r="AB82" s="190"/>
      <c r="AC82" s="190"/>
      <c r="AD82" s="190"/>
      <c r="AE82" s="190"/>
      <c r="AF82" s="190"/>
      <c r="AG82" s="190"/>
    </row>
    <row r="83" spans="1:33" ht="272.45" customHeight="1" x14ac:dyDescent="0.35">
      <c r="A83" s="91">
        <v>57</v>
      </c>
      <c r="B83" s="92" t="s">
        <v>212</v>
      </c>
      <c r="C83" s="92" t="s">
        <v>153</v>
      </c>
      <c r="D83" s="155" t="s">
        <v>1346</v>
      </c>
      <c r="E83" s="156" t="s">
        <v>1127</v>
      </c>
      <c r="F83" s="92" t="s">
        <v>63</v>
      </c>
      <c r="G83" s="92">
        <v>1</v>
      </c>
      <c r="H83" s="157" t="s">
        <v>77</v>
      </c>
      <c r="I83" s="92">
        <v>6</v>
      </c>
      <c r="J83" s="92" t="s">
        <v>117</v>
      </c>
      <c r="K83" s="92" t="s">
        <v>102</v>
      </c>
      <c r="L83" s="92" t="s">
        <v>155</v>
      </c>
      <c r="M83" s="158">
        <v>180272000</v>
      </c>
      <c r="N83" s="159">
        <v>180272000</v>
      </c>
      <c r="O83" s="92" t="s">
        <v>68</v>
      </c>
      <c r="P83" s="92" t="s">
        <v>69</v>
      </c>
      <c r="Q83" s="92" t="s">
        <v>96</v>
      </c>
      <c r="S83" s="191"/>
      <c r="T83" s="191"/>
      <c r="U83" s="187"/>
      <c r="V83" s="186"/>
      <c r="W83" s="181"/>
      <c r="X83" s="192"/>
      <c r="Y83" s="193"/>
      <c r="Z83" s="192"/>
      <c r="AA83" s="186"/>
      <c r="AB83" s="181"/>
      <c r="AC83" s="186"/>
      <c r="AD83" s="187"/>
      <c r="AE83" s="187"/>
      <c r="AF83" s="181"/>
      <c r="AG83" s="189"/>
    </row>
    <row r="84" spans="1:33" ht="272.45" customHeight="1" x14ac:dyDescent="0.35">
      <c r="A84" s="91">
        <v>58</v>
      </c>
      <c r="B84" s="92" t="s">
        <v>234</v>
      </c>
      <c r="C84" s="92" t="s">
        <v>153</v>
      </c>
      <c r="D84" s="155" t="s">
        <v>135</v>
      </c>
      <c r="E84" s="156" t="s">
        <v>251</v>
      </c>
      <c r="F84" s="92" t="s">
        <v>63</v>
      </c>
      <c r="G84" s="92">
        <v>1</v>
      </c>
      <c r="H84" s="157" t="s">
        <v>86</v>
      </c>
      <c r="I84" s="92">
        <v>15</v>
      </c>
      <c r="J84" s="92" t="s">
        <v>94</v>
      </c>
      <c r="K84" s="92" t="s">
        <v>102</v>
      </c>
      <c r="L84" s="92" t="s">
        <v>193</v>
      </c>
      <c r="M84" s="158">
        <v>197064000</v>
      </c>
      <c r="N84" s="159">
        <v>197064000</v>
      </c>
      <c r="O84" s="92" t="s">
        <v>68</v>
      </c>
      <c r="P84" s="92" t="s">
        <v>69</v>
      </c>
      <c r="Q84" s="92" t="s">
        <v>96</v>
      </c>
      <c r="S84" s="173" t="s">
        <v>1141</v>
      </c>
      <c r="T84" s="174" t="s">
        <v>1142</v>
      </c>
      <c r="U84" s="175">
        <v>43948</v>
      </c>
      <c r="V84" s="176" t="s">
        <v>1143</v>
      </c>
      <c r="W84" s="177" t="s">
        <v>1025</v>
      </c>
      <c r="X84" s="178">
        <v>197064000</v>
      </c>
      <c r="Y84" s="179">
        <v>0</v>
      </c>
      <c r="Z84" s="178">
        <v>197064000</v>
      </c>
      <c r="AA84" s="176" t="s">
        <v>1144</v>
      </c>
      <c r="AB84" s="177">
        <v>20120</v>
      </c>
      <c r="AC84" s="176" t="s">
        <v>1145</v>
      </c>
      <c r="AD84" s="180">
        <v>43950</v>
      </c>
      <c r="AE84" s="180">
        <v>44196</v>
      </c>
      <c r="AF84" s="177" t="s">
        <v>682</v>
      </c>
      <c r="AG84" s="177" t="s">
        <v>683</v>
      </c>
    </row>
    <row r="85" spans="1:33" ht="272.45" customHeight="1" x14ac:dyDescent="0.35">
      <c r="A85" s="91">
        <v>59</v>
      </c>
      <c r="B85" s="92" t="s">
        <v>212</v>
      </c>
      <c r="C85" s="92" t="s">
        <v>153</v>
      </c>
      <c r="D85" s="155">
        <v>81111500</v>
      </c>
      <c r="E85" s="156" t="s">
        <v>252</v>
      </c>
      <c r="F85" s="92" t="s">
        <v>63</v>
      </c>
      <c r="G85" s="92">
        <v>1</v>
      </c>
      <c r="H85" s="157" t="s">
        <v>75</v>
      </c>
      <c r="I85" s="92">
        <v>6</v>
      </c>
      <c r="J85" s="92" t="s">
        <v>94</v>
      </c>
      <c r="K85" s="92" t="s">
        <v>102</v>
      </c>
      <c r="L85" s="92" t="s">
        <v>191</v>
      </c>
      <c r="M85" s="158">
        <v>646471411</v>
      </c>
      <c r="N85" s="159">
        <v>646471411</v>
      </c>
      <c r="O85" s="92" t="s">
        <v>68</v>
      </c>
      <c r="P85" s="92" t="s">
        <v>69</v>
      </c>
      <c r="Q85" s="92" t="s">
        <v>96</v>
      </c>
      <c r="S85" s="173" t="s">
        <v>1322</v>
      </c>
      <c r="T85" s="174" t="s">
        <v>1323</v>
      </c>
      <c r="U85" s="175">
        <v>44020</v>
      </c>
      <c r="V85" s="176" t="s">
        <v>1324</v>
      </c>
      <c r="W85" s="177" t="s">
        <v>1325</v>
      </c>
      <c r="X85" s="178">
        <v>680823697</v>
      </c>
      <c r="Y85" s="179">
        <v>0</v>
      </c>
      <c r="Z85" s="178">
        <v>680823697</v>
      </c>
      <c r="AA85" s="176" t="s">
        <v>1326</v>
      </c>
      <c r="AB85" s="181">
        <v>25020</v>
      </c>
      <c r="AC85" s="176" t="s">
        <v>1327</v>
      </c>
      <c r="AD85" s="187">
        <v>44028</v>
      </c>
      <c r="AE85" s="187">
        <v>44189</v>
      </c>
      <c r="AF85" s="177" t="s">
        <v>1328</v>
      </c>
      <c r="AG85" s="177" t="s">
        <v>453</v>
      </c>
    </row>
    <row r="86" spans="1:33" ht="272.45" customHeight="1" x14ac:dyDescent="0.35">
      <c r="A86" s="91">
        <v>60</v>
      </c>
      <c r="B86" s="92" t="s">
        <v>212</v>
      </c>
      <c r="C86" s="92" t="s">
        <v>153</v>
      </c>
      <c r="D86" s="155">
        <v>81112501</v>
      </c>
      <c r="E86" s="156" t="s">
        <v>253</v>
      </c>
      <c r="F86" s="92" t="s">
        <v>63</v>
      </c>
      <c r="G86" s="92">
        <v>1</v>
      </c>
      <c r="H86" s="157" t="s">
        <v>88</v>
      </c>
      <c r="I86" s="92">
        <v>12</v>
      </c>
      <c r="J86" s="92" t="s">
        <v>73</v>
      </c>
      <c r="K86" s="92" t="s">
        <v>102</v>
      </c>
      <c r="L86" s="92" t="s">
        <v>191</v>
      </c>
      <c r="M86" s="159">
        <v>453826083</v>
      </c>
      <c r="N86" s="159">
        <v>453826083</v>
      </c>
      <c r="O86" s="92" t="s">
        <v>68</v>
      </c>
      <c r="P86" s="92" t="s">
        <v>69</v>
      </c>
      <c r="Q86" s="92" t="s">
        <v>96</v>
      </c>
      <c r="S86" s="174"/>
      <c r="T86" s="174"/>
      <c r="U86" s="180"/>
      <c r="V86" s="176"/>
      <c r="W86" s="177"/>
      <c r="X86" s="182"/>
      <c r="Y86" s="183"/>
      <c r="Z86" s="182"/>
      <c r="AA86" s="176"/>
      <c r="AB86" s="177"/>
      <c r="AC86" s="176"/>
      <c r="AD86" s="180"/>
      <c r="AE86" s="180"/>
      <c r="AF86" s="177"/>
      <c r="AG86" s="177"/>
    </row>
    <row r="87" spans="1:33" ht="272.45" customHeight="1" x14ac:dyDescent="0.55000000000000004">
      <c r="A87" s="91">
        <v>61</v>
      </c>
      <c r="B87" s="92" t="s">
        <v>212</v>
      </c>
      <c r="C87" s="92" t="s">
        <v>153</v>
      </c>
      <c r="D87" s="155" t="s">
        <v>139</v>
      </c>
      <c r="E87" s="156" t="s">
        <v>254</v>
      </c>
      <c r="F87" s="92" t="s">
        <v>63</v>
      </c>
      <c r="G87" s="92">
        <v>1</v>
      </c>
      <c r="H87" s="157" t="s">
        <v>88</v>
      </c>
      <c r="I87" s="92">
        <v>12</v>
      </c>
      <c r="J87" s="92" t="s">
        <v>123</v>
      </c>
      <c r="K87" s="92" t="s">
        <v>102</v>
      </c>
      <c r="L87" s="92" t="s">
        <v>191</v>
      </c>
      <c r="M87" s="158">
        <v>420000000</v>
      </c>
      <c r="N87" s="159">
        <v>420000000</v>
      </c>
      <c r="O87" s="92" t="s">
        <v>68</v>
      </c>
      <c r="P87" s="92" t="s">
        <v>69</v>
      </c>
      <c r="Q87" s="92" t="s">
        <v>96</v>
      </c>
      <c r="S87" s="190"/>
      <c r="T87" s="190"/>
      <c r="U87" s="190"/>
      <c r="V87" s="190"/>
      <c r="W87" s="190"/>
      <c r="X87" s="188"/>
      <c r="Y87" s="188"/>
      <c r="Z87" s="188"/>
      <c r="AA87" s="190"/>
      <c r="AB87" s="190"/>
      <c r="AC87" s="190"/>
      <c r="AD87" s="190"/>
      <c r="AE87" s="190"/>
      <c r="AF87" s="190"/>
      <c r="AG87" s="190"/>
    </row>
    <row r="88" spans="1:33" ht="272.45" customHeight="1" x14ac:dyDescent="0.35">
      <c r="A88" s="91">
        <v>62</v>
      </c>
      <c r="B88" s="92" t="s">
        <v>212</v>
      </c>
      <c r="C88" s="92" t="s">
        <v>153</v>
      </c>
      <c r="D88" s="155" t="s">
        <v>124</v>
      </c>
      <c r="E88" s="156" t="s">
        <v>255</v>
      </c>
      <c r="F88" s="92" t="s">
        <v>63</v>
      </c>
      <c r="G88" s="92">
        <v>1</v>
      </c>
      <c r="H88" s="157" t="s">
        <v>72</v>
      </c>
      <c r="I88" s="92">
        <v>12</v>
      </c>
      <c r="J88" s="92" t="s">
        <v>123</v>
      </c>
      <c r="K88" s="92" t="s">
        <v>102</v>
      </c>
      <c r="L88" s="92" t="s">
        <v>191</v>
      </c>
      <c r="M88" s="158">
        <v>285743000</v>
      </c>
      <c r="N88" s="159">
        <v>285743000</v>
      </c>
      <c r="O88" s="92" t="s">
        <v>68</v>
      </c>
      <c r="P88" s="92" t="s">
        <v>69</v>
      </c>
      <c r="Q88" s="92" t="s">
        <v>96</v>
      </c>
      <c r="S88" s="173" t="s">
        <v>1264</v>
      </c>
      <c r="T88" s="174" t="s">
        <v>1265</v>
      </c>
      <c r="U88" s="175">
        <v>44001</v>
      </c>
      <c r="V88" s="176" t="s">
        <v>1266</v>
      </c>
      <c r="W88" s="177" t="s">
        <v>1025</v>
      </c>
      <c r="X88" s="178">
        <v>225900000</v>
      </c>
      <c r="Y88" s="179">
        <v>0</v>
      </c>
      <c r="Z88" s="178">
        <v>225900000</v>
      </c>
      <c r="AA88" s="176" t="s">
        <v>1267</v>
      </c>
      <c r="AB88" s="177">
        <v>22520</v>
      </c>
      <c r="AC88" s="176" t="s">
        <v>1268</v>
      </c>
      <c r="AD88" s="187">
        <v>44007</v>
      </c>
      <c r="AE88" s="187">
        <v>44371</v>
      </c>
      <c r="AF88" s="177" t="s">
        <v>1269</v>
      </c>
      <c r="AG88" s="177" t="s">
        <v>1270</v>
      </c>
    </row>
    <row r="89" spans="1:33" ht="272.45" customHeight="1" x14ac:dyDescent="0.55000000000000004">
      <c r="A89" s="91">
        <v>63</v>
      </c>
      <c r="B89" s="92" t="s">
        <v>125</v>
      </c>
      <c r="C89" s="92" t="s">
        <v>153</v>
      </c>
      <c r="D89" s="155">
        <v>81112502</v>
      </c>
      <c r="E89" s="156" t="s">
        <v>256</v>
      </c>
      <c r="F89" s="92" t="s">
        <v>63</v>
      </c>
      <c r="G89" s="92">
        <v>1</v>
      </c>
      <c r="H89" s="157" t="s">
        <v>106</v>
      </c>
      <c r="I89" s="92">
        <v>29</v>
      </c>
      <c r="J89" s="92" t="s">
        <v>73</v>
      </c>
      <c r="K89" s="92" t="s">
        <v>66</v>
      </c>
      <c r="L89" s="92" t="s">
        <v>107</v>
      </c>
      <c r="M89" s="158">
        <v>665000000</v>
      </c>
      <c r="N89" s="166">
        <v>41544700</v>
      </c>
      <c r="O89" s="92" t="s">
        <v>79</v>
      </c>
      <c r="P89" s="92" t="s">
        <v>80</v>
      </c>
      <c r="Q89" s="92" t="s">
        <v>96</v>
      </c>
      <c r="S89" s="190"/>
      <c r="T89" s="190"/>
      <c r="U89" s="190"/>
      <c r="V89" s="190"/>
      <c r="W89" s="190"/>
      <c r="X89" s="188"/>
      <c r="Y89" s="188"/>
      <c r="Z89" s="188"/>
      <c r="AA89" s="190"/>
      <c r="AB89" s="190"/>
      <c r="AC89" s="190"/>
      <c r="AD89" s="190"/>
      <c r="AE89" s="190"/>
      <c r="AF89" s="190"/>
      <c r="AG89" s="190"/>
    </row>
    <row r="90" spans="1:33" ht="272.45" customHeight="1" x14ac:dyDescent="0.35">
      <c r="A90" s="91">
        <v>64</v>
      </c>
      <c r="B90" s="92" t="s">
        <v>236</v>
      </c>
      <c r="C90" s="92" t="s">
        <v>153</v>
      </c>
      <c r="D90" s="155" t="s">
        <v>1091</v>
      </c>
      <c r="E90" s="156" t="s">
        <v>1299</v>
      </c>
      <c r="F90" s="92" t="s">
        <v>63</v>
      </c>
      <c r="G90" s="92">
        <v>1</v>
      </c>
      <c r="H90" s="157" t="s">
        <v>77</v>
      </c>
      <c r="I90" s="92">
        <v>3</v>
      </c>
      <c r="J90" s="92" t="s">
        <v>1184</v>
      </c>
      <c r="K90" s="92" t="s">
        <v>102</v>
      </c>
      <c r="L90" s="92" t="s">
        <v>193</v>
      </c>
      <c r="M90" s="158">
        <v>50000000</v>
      </c>
      <c r="N90" s="159">
        <v>50000000</v>
      </c>
      <c r="O90" s="92" t="s">
        <v>68</v>
      </c>
      <c r="P90" s="92" t="s">
        <v>69</v>
      </c>
      <c r="Q90" s="92" t="s">
        <v>96</v>
      </c>
      <c r="S90" s="174"/>
      <c r="T90" s="174"/>
      <c r="U90" s="180"/>
      <c r="V90" s="176"/>
      <c r="W90" s="177"/>
      <c r="X90" s="182"/>
      <c r="Y90" s="183"/>
      <c r="Z90" s="182"/>
      <c r="AA90" s="185"/>
      <c r="AB90" s="177"/>
      <c r="AC90" s="176"/>
      <c r="AD90" s="180"/>
      <c r="AE90" s="180"/>
      <c r="AF90" s="177"/>
      <c r="AG90" s="177"/>
    </row>
    <row r="91" spans="1:33" ht="272.45" customHeight="1" x14ac:dyDescent="0.35">
      <c r="A91" s="91">
        <v>65</v>
      </c>
      <c r="B91" s="160" t="s">
        <v>216</v>
      </c>
      <c r="C91" s="160" t="s">
        <v>894</v>
      </c>
      <c r="D91" s="161">
        <v>39121621</v>
      </c>
      <c r="E91" s="162" t="s">
        <v>257</v>
      </c>
      <c r="F91" s="160" t="s">
        <v>63</v>
      </c>
      <c r="G91" s="160">
        <v>1</v>
      </c>
      <c r="H91" s="163" t="s">
        <v>77</v>
      </c>
      <c r="I91" s="160">
        <v>3</v>
      </c>
      <c r="J91" s="160" t="s">
        <v>122</v>
      </c>
      <c r="K91" s="160" t="s">
        <v>102</v>
      </c>
      <c r="L91" s="160" t="s">
        <v>190</v>
      </c>
      <c r="M91" s="164"/>
      <c r="N91" s="165"/>
      <c r="O91" s="160" t="s">
        <v>68</v>
      </c>
      <c r="P91" s="160" t="s">
        <v>69</v>
      </c>
      <c r="Q91" s="160" t="s">
        <v>96</v>
      </c>
      <c r="S91" s="174"/>
      <c r="T91" s="174"/>
      <c r="U91" s="180"/>
      <c r="V91" s="176"/>
      <c r="W91" s="177"/>
      <c r="X91" s="182"/>
      <c r="Y91" s="183"/>
      <c r="Z91" s="182"/>
      <c r="AA91" s="185"/>
      <c r="AB91" s="177"/>
      <c r="AC91" s="176"/>
      <c r="AD91" s="187"/>
      <c r="AE91" s="187"/>
      <c r="AF91" s="177"/>
      <c r="AG91" s="177"/>
    </row>
    <row r="92" spans="1:33" ht="272.45" customHeight="1" x14ac:dyDescent="0.35">
      <c r="A92" s="91">
        <v>66</v>
      </c>
      <c r="B92" s="92" t="s">
        <v>216</v>
      </c>
      <c r="C92" s="92" t="s">
        <v>894</v>
      </c>
      <c r="D92" s="155">
        <v>26101766</v>
      </c>
      <c r="E92" s="156" t="s">
        <v>258</v>
      </c>
      <c r="F92" s="92" t="s">
        <v>63</v>
      </c>
      <c r="G92" s="92">
        <v>1</v>
      </c>
      <c r="H92" s="157" t="s">
        <v>86</v>
      </c>
      <c r="I92" s="92">
        <v>3</v>
      </c>
      <c r="J92" s="92" t="s">
        <v>1021</v>
      </c>
      <c r="K92" s="92" t="s">
        <v>102</v>
      </c>
      <c r="L92" s="92" t="s">
        <v>190</v>
      </c>
      <c r="M92" s="158">
        <v>13000000</v>
      </c>
      <c r="N92" s="159">
        <v>13000000</v>
      </c>
      <c r="O92" s="92" t="s">
        <v>68</v>
      </c>
      <c r="P92" s="92" t="s">
        <v>69</v>
      </c>
      <c r="Q92" s="92" t="s">
        <v>96</v>
      </c>
      <c r="S92" s="173" t="s">
        <v>1146</v>
      </c>
      <c r="T92" s="174" t="s">
        <v>1147</v>
      </c>
      <c r="U92" s="175">
        <v>43950</v>
      </c>
      <c r="V92" s="176" t="s">
        <v>1148</v>
      </c>
      <c r="W92" s="177" t="s">
        <v>1025</v>
      </c>
      <c r="X92" s="178">
        <v>10472000</v>
      </c>
      <c r="Y92" s="179"/>
      <c r="Z92" s="178">
        <v>10472000</v>
      </c>
      <c r="AA92" s="186" t="s">
        <v>1149</v>
      </c>
      <c r="AB92" s="181">
        <v>18620</v>
      </c>
      <c r="AC92" s="186" t="s">
        <v>1150</v>
      </c>
      <c r="AD92" s="187">
        <v>43959</v>
      </c>
      <c r="AE92" s="187">
        <v>44018</v>
      </c>
      <c r="AF92" s="181" t="s">
        <v>1097</v>
      </c>
      <c r="AG92" s="181" t="s">
        <v>433</v>
      </c>
    </row>
    <row r="93" spans="1:33" ht="272.45" customHeight="1" x14ac:dyDescent="0.35">
      <c r="A93" s="91">
        <v>67</v>
      </c>
      <c r="B93" s="92" t="s">
        <v>234</v>
      </c>
      <c r="C93" s="92" t="s">
        <v>153</v>
      </c>
      <c r="D93" s="155" t="s">
        <v>160</v>
      </c>
      <c r="E93" s="156" t="s">
        <v>259</v>
      </c>
      <c r="F93" s="92" t="s">
        <v>63</v>
      </c>
      <c r="G93" s="92">
        <v>1</v>
      </c>
      <c r="H93" s="157" t="s">
        <v>75</v>
      </c>
      <c r="I93" s="92">
        <v>6</v>
      </c>
      <c r="J93" s="92" t="s">
        <v>1021</v>
      </c>
      <c r="K93" s="92" t="s">
        <v>102</v>
      </c>
      <c r="L93" s="92" t="s">
        <v>193</v>
      </c>
      <c r="M93" s="158">
        <v>20000000</v>
      </c>
      <c r="N93" s="159">
        <v>20000000</v>
      </c>
      <c r="O93" s="92" t="s">
        <v>68</v>
      </c>
      <c r="P93" s="92" t="s">
        <v>69</v>
      </c>
      <c r="Q93" s="92" t="s">
        <v>96</v>
      </c>
      <c r="S93" s="173" t="s">
        <v>1379</v>
      </c>
      <c r="T93" s="174" t="s">
        <v>1380</v>
      </c>
      <c r="U93" s="175">
        <v>44055</v>
      </c>
      <c r="V93" s="176" t="s">
        <v>1381</v>
      </c>
      <c r="W93" s="177" t="s">
        <v>1164</v>
      </c>
      <c r="X93" s="178">
        <v>9000000</v>
      </c>
      <c r="Y93" s="179">
        <v>0</v>
      </c>
      <c r="Z93" s="178">
        <v>9000000</v>
      </c>
      <c r="AA93" s="176" t="s">
        <v>1382</v>
      </c>
      <c r="AB93" s="177">
        <v>25520</v>
      </c>
      <c r="AC93" s="176" t="s">
        <v>1383</v>
      </c>
      <c r="AD93" s="187">
        <v>44061</v>
      </c>
      <c r="AE93" s="187">
        <v>44425</v>
      </c>
      <c r="AF93" s="181" t="s">
        <v>1140</v>
      </c>
      <c r="AG93" s="181" t="s">
        <v>453</v>
      </c>
    </row>
    <row r="94" spans="1:33" ht="272.45" customHeight="1" x14ac:dyDescent="0.35">
      <c r="A94" s="91">
        <v>68</v>
      </c>
      <c r="B94" s="160" t="s">
        <v>216</v>
      </c>
      <c r="C94" s="160" t="s">
        <v>894</v>
      </c>
      <c r="D94" s="161">
        <v>39121032</v>
      </c>
      <c r="E94" s="162" t="s">
        <v>260</v>
      </c>
      <c r="F94" s="160" t="s">
        <v>63</v>
      </c>
      <c r="G94" s="160">
        <v>1</v>
      </c>
      <c r="H94" s="163" t="s">
        <v>77</v>
      </c>
      <c r="I94" s="160">
        <v>3</v>
      </c>
      <c r="J94" s="160" t="s">
        <v>122</v>
      </c>
      <c r="K94" s="160" t="s">
        <v>102</v>
      </c>
      <c r="L94" s="160" t="s">
        <v>190</v>
      </c>
      <c r="M94" s="164"/>
      <c r="N94" s="165"/>
      <c r="O94" s="160" t="s">
        <v>68</v>
      </c>
      <c r="P94" s="160" t="s">
        <v>69</v>
      </c>
      <c r="Q94" s="160" t="s">
        <v>70</v>
      </c>
      <c r="S94" s="174"/>
      <c r="T94" s="174"/>
      <c r="U94" s="180"/>
      <c r="V94" s="176"/>
      <c r="W94" s="177"/>
      <c r="X94" s="182"/>
      <c r="Y94" s="183"/>
      <c r="Z94" s="182"/>
      <c r="AA94" s="176"/>
      <c r="AB94" s="177"/>
      <c r="AC94" s="176"/>
      <c r="AD94" s="180"/>
      <c r="AE94" s="180"/>
      <c r="AF94" s="177"/>
      <c r="AG94" s="184"/>
    </row>
    <row r="95" spans="1:33" ht="272.45" customHeight="1" x14ac:dyDescent="0.35">
      <c r="A95" s="91">
        <v>69</v>
      </c>
      <c r="B95" s="92"/>
      <c r="C95" s="92" t="s">
        <v>161</v>
      </c>
      <c r="D95" s="155" t="s">
        <v>162</v>
      </c>
      <c r="E95" s="156" t="s">
        <v>893</v>
      </c>
      <c r="F95" s="92" t="s">
        <v>63</v>
      </c>
      <c r="G95" s="92">
        <v>1</v>
      </c>
      <c r="H95" s="157" t="s">
        <v>100</v>
      </c>
      <c r="I95" s="92">
        <v>10</v>
      </c>
      <c r="J95" s="92" t="s">
        <v>85</v>
      </c>
      <c r="K95" s="92" t="s">
        <v>66</v>
      </c>
      <c r="L95" s="92" t="s">
        <v>108</v>
      </c>
      <c r="M95" s="158">
        <v>23000000</v>
      </c>
      <c r="N95" s="159">
        <v>23000000</v>
      </c>
      <c r="O95" s="92" t="s">
        <v>68</v>
      </c>
      <c r="P95" s="92" t="s">
        <v>69</v>
      </c>
      <c r="Q95" s="92" t="s">
        <v>163</v>
      </c>
      <c r="S95" s="173" t="s">
        <v>1040</v>
      </c>
      <c r="T95" s="174" t="s">
        <v>1041</v>
      </c>
      <c r="U95" s="175">
        <v>43888</v>
      </c>
      <c r="V95" s="176" t="s">
        <v>1042</v>
      </c>
      <c r="W95" s="177" t="s">
        <v>1025</v>
      </c>
      <c r="X95" s="178">
        <v>16800000</v>
      </c>
      <c r="Y95" s="179">
        <v>0</v>
      </c>
      <c r="Z95" s="178">
        <v>16800000</v>
      </c>
      <c r="AA95" s="176" t="s">
        <v>1085</v>
      </c>
      <c r="AB95" s="177">
        <v>18820</v>
      </c>
      <c r="AC95" s="176" t="s">
        <v>1043</v>
      </c>
      <c r="AD95" s="180">
        <v>43892</v>
      </c>
      <c r="AE95" s="180">
        <v>44136</v>
      </c>
      <c r="AF95" s="177" t="s">
        <v>1044</v>
      </c>
      <c r="AG95" s="177" t="s">
        <v>553</v>
      </c>
    </row>
    <row r="96" spans="1:33" ht="231.95" customHeight="1" x14ac:dyDescent="0.35">
      <c r="A96" s="139">
        <v>70</v>
      </c>
      <c r="B96" s="92"/>
      <c r="C96" s="92" t="s">
        <v>164</v>
      </c>
      <c r="D96" s="155" t="s">
        <v>103</v>
      </c>
      <c r="E96" s="156" t="s">
        <v>261</v>
      </c>
      <c r="F96" s="92" t="s">
        <v>63</v>
      </c>
      <c r="G96" s="92">
        <v>1</v>
      </c>
      <c r="H96" s="157" t="s">
        <v>72</v>
      </c>
      <c r="I96" s="92">
        <v>8</v>
      </c>
      <c r="J96" s="92" t="s">
        <v>73</v>
      </c>
      <c r="K96" s="92" t="s">
        <v>66</v>
      </c>
      <c r="L96" s="92" t="s">
        <v>104</v>
      </c>
      <c r="M96" s="158">
        <v>10131937.18</v>
      </c>
      <c r="N96" s="158">
        <v>10131937.18</v>
      </c>
      <c r="O96" s="92" t="s">
        <v>68</v>
      </c>
      <c r="P96" s="92" t="s">
        <v>69</v>
      </c>
      <c r="Q96" s="92" t="s">
        <v>134</v>
      </c>
      <c r="S96" s="173" t="s">
        <v>1200</v>
      </c>
      <c r="T96" s="174" t="s">
        <v>1201</v>
      </c>
      <c r="U96" s="175">
        <v>43984</v>
      </c>
      <c r="V96" s="176" t="s">
        <v>1202</v>
      </c>
      <c r="W96" s="177" t="s">
        <v>1164</v>
      </c>
      <c r="X96" s="178">
        <v>6021533.5199999996</v>
      </c>
      <c r="Y96" s="179">
        <v>0</v>
      </c>
      <c r="Z96" s="178">
        <v>6021533.5199999996</v>
      </c>
      <c r="AA96" s="176" t="s">
        <v>1203</v>
      </c>
      <c r="AB96" s="177">
        <v>21620</v>
      </c>
      <c r="AC96" s="176" t="s">
        <v>1204</v>
      </c>
      <c r="AD96" s="180">
        <v>43984</v>
      </c>
      <c r="AE96" s="180">
        <v>44185</v>
      </c>
      <c r="AF96" s="177" t="s">
        <v>1205</v>
      </c>
      <c r="AG96" s="177" t="s">
        <v>683</v>
      </c>
    </row>
    <row r="97" spans="1:33" ht="200.45" customHeight="1" x14ac:dyDescent="0.35">
      <c r="A97" s="140"/>
      <c r="B97" s="92"/>
      <c r="C97" s="92" t="s">
        <v>164</v>
      </c>
      <c r="D97" s="155" t="s">
        <v>103</v>
      </c>
      <c r="E97" s="156" t="s">
        <v>261</v>
      </c>
      <c r="F97" s="92" t="s">
        <v>63</v>
      </c>
      <c r="G97" s="92">
        <v>1</v>
      </c>
      <c r="H97" s="157" t="s">
        <v>72</v>
      </c>
      <c r="I97" s="92">
        <v>8</v>
      </c>
      <c r="J97" s="92" t="s">
        <v>73</v>
      </c>
      <c r="K97" s="92" t="s">
        <v>66</v>
      </c>
      <c r="L97" s="92" t="s">
        <v>104</v>
      </c>
      <c r="M97" s="158">
        <v>4417280</v>
      </c>
      <c r="N97" s="158">
        <v>4417280</v>
      </c>
      <c r="O97" s="92" t="s">
        <v>68</v>
      </c>
      <c r="P97" s="92" t="s">
        <v>69</v>
      </c>
      <c r="Q97" s="92" t="s">
        <v>134</v>
      </c>
      <c r="S97" s="173" t="s">
        <v>1206</v>
      </c>
      <c r="T97" s="174" t="s">
        <v>1207</v>
      </c>
      <c r="U97" s="175">
        <v>43984</v>
      </c>
      <c r="V97" s="176" t="s">
        <v>1202</v>
      </c>
      <c r="W97" s="177" t="s">
        <v>1164</v>
      </c>
      <c r="X97" s="178">
        <v>4417280</v>
      </c>
      <c r="Y97" s="179">
        <v>0</v>
      </c>
      <c r="Z97" s="178">
        <v>4417280</v>
      </c>
      <c r="AA97" s="176" t="s">
        <v>1208</v>
      </c>
      <c r="AB97" s="177">
        <v>21620</v>
      </c>
      <c r="AC97" s="176" t="s">
        <v>1204</v>
      </c>
      <c r="AD97" s="180">
        <v>43984</v>
      </c>
      <c r="AE97" s="180">
        <v>44185</v>
      </c>
      <c r="AF97" s="177" t="s">
        <v>1205</v>
      </c>
      <c r="AG97" s="177" t="s">
        <v>683</v>
      </c>
    </row>
    <row r="98" spans="1:33" ht="168.95" customHeight="1" x14ac:dyDescent="0.35">
      <c r="A98" s="140"/>
      <c r="B98" s="92"/>
      <c r="C98" s="92" t="s">
        <v>164</v>
      </c>
      <c r="D98" s="155" t="s">
        <v>103</v>
      </c>
      <c r="E98" s="156" t="s">
        <v>261</v>
      </c>
      <c r="F98" s="92" t="s">
        <v>63</v>
      </c>
      <c r="G98" s="92">
        <v>1</v>
      </c>
      <c r="H98" s="157" t="s">
        <v>72</v>
      </c>
      <c r="I98" s="92">
        <v>8</v>
      </c>
      <c r="J98" s="92" t="s">
        <v>73</v>
      </c>
      <c r="K98" s="92" t="s">
        <v>66</v>
      </c>
      <c r="L98" s="92" t="s">
        <v>104</v>
      </c>
      <c r="M98" s="158">
        <v>1726274.71</v>
      </c>
      <c r="N98" s="158">
        <v>1726274.71</v>
      </c>
      <c r="O98" s="92" t="s">
        <v>68</v>
      </c>
      <c r="P98" s="92" t="s">
        <v>69</v>
      </c>
      <c r="Q98" s="92" t="s">
        <v>134</v>
      </c>
      <c r="S98" s="173" t="s">
        <v>1209</v>
      </c>
      <c r="T98" s="174" t="s">
        <v>1210</v>
      </c>
      <c r="U98" s="175">
        <v>43984</v>
      </c>
      <c r="V98" s="176" t="s">
        <v>1202</v>
      </c>
      <c r="W98" s="177" t="s">
        <v>1164</v>
      </c>
      <c r="X98" s="178">
        <v>1726274.71</v>
      </c>
      <c r="Y98" s="179">
        <v>0</v>
      </c>
      <c r="Z98" s="178">
        <v>1726274.71</v>
      </c>
      <c r="AA98" s="176" t="s">
        <v>1208</v>
      </c>
      <c r="AB98" s="177">
        <v>21620</v>
      </c>
      <c r="AC98" s="176" t="s">
        <v>1204</v>
      </c>
      <c r="AD98" s="180">
        <v>43984</v>
      </c>
      <c r="AE98" s="180">
        <v>44185</v>
      </c>
      <c r="AF98" s="177" t="s">
        <v>1205</v>
      </c>
      <c r="AG98" s="177" t="s">
        <v>683</v>
      </c>
    </row>
    <row r="99" spans="1:33" ht="180" customHeight="1" x14ac:dyDescent="0.35">
      <c r="A99" s="141"/>
      <c r="B99" s="92"/>
      <c r="C99" s="92" t="s">
        <v>164</v>
      </c>
      <c r="D99" s="155" t="s">
        <v>103</v>
      </c>
      <c r="E99" s="156" t="s">
        <v>261</v>
      </c>
      <c r="F99" s="92" t="s">
        <v>63</v>
      </c>
      <c r="G99" s="92">
        <v>1</v>
      </c>
      <c r="H99" s="157" t="s">
        <v>72</v>
      </c>
      <c r="I99" s="92">
        <v>8</v>
      </c>
      <c r="J99" s="92" t="s">
        <v>73</v>
      </c>
      <c r="K99" s="92" t="s">
        <v>66</v>
      </c>
      <c r="L99" s="92" t="s">
        <v>104</v>
      </c>
      <c r="M99" s="158">
        <v>956242.11</v>
      </c>
      <c r="N99" s="158">
        <v>956242.11</v>
      </c>
      <c r="O99" s="92" t="s">
        <v>68</v>
      </c>
      <c r="P99" s="92" t="s">
        <v>69</v>
      </c>
      <c r="Q99" s="92" t="s">
        <v>134</v>
      </c>
      <c r="S99" s="173" t="s">
        <v>1211</v>
      </c>
      <c r="T99" s="174" t="s">
        <v>1212</v>
      </c>
      <c r="U99" s="175">
        <v>43984</v>
      </c>
      <c r="V99" s="176" t="s">
        <v>1202</v>
      </c>
      <c r="W99" s="177" t="s">
        <v>1164</v>
      </c>
      <c r="X99" s="178">
        <v>956242.11</v>
      </c>
      <c r="Y99" s="179">
        <v>0</v>
      </c>
      <c r="Z99" s="178">
        <v>956242.11</v>
      </c>
      <c r="AA99" s="176" t="s">
        <v>1208</v>
      </c>
      <c r="AB99" s="177">
        <v>21620</v>
      </c>
      <c r="AC99" s="176" t="s">
        <v>1204</v>
      </c>
      <c r="AD99" s="180">
        <v>43984</v>
      </c>
      <c r="AE99" s="180">
        <v>44185</v>
      </c>
      <c r="AF99" s="177" t="s">
        <v>1205</v>
      </c>
      <c r="AG99" s="177" t="s">
        <v>683</v>
      </c>
    </row>
    <row r="100" spans="1:33" ht="220.5" customHeight="1" x14ac:dyDescent="0.35">
      <c r="A100" s="91">
        <v>71</v>
      </c>
      <c r="B100" s="92"/>
      <c r="C100" s="92" t="s">
        <v>164</v>
      </c>
      <c r="D100" s="155" t="s">
        <v>137</v>
      </c>
      <c r="E100" s="156" t="s">
        <v>1181</v>
      </c>
      <c r="F100" s="92" t="s">
        <v>63</v>
      </c>
      <c r="G100" s="92">
        <v>1</v>
      </c>
      <c r="H100" s="157" t="s">
        <v>72</v>
      </c>
      <c r="I100" s="92">
        <v>2</v>
      </c>
      <c r="J100" s="92" t="s">
        <v>1180</v>
      </c>
      <c r="K100" s="92" t="s">
        <v>66</v>
      </c>
      <c r="L100" s="92" t="s">
        <v>104</v>
      </c>
      <c r="M100" s="158">
        <v>10000000</v>
      </c>
      <c r="N100" s="159">
        <v>10000000</v>
      </c>
      <c r="O100" s="92" t="s">
        <v>68</v>
      </c>
      <c r="P100" s="92" t="s">
        <v>69</v>
      </c>
      <c r="Q100" s="92" t="s">
        <v>134</v>
      </c>
      <c r="S100" s="173" t="s">
        <v>1213</v>
      </c>
      <c r="T100" s="174" t="s">
        <v>1214</v>
      </c>
      <c r="U100" s="175">
        <v>43983</v>
      </c>
      <c r="V100" s="176" t="s">
        <v>1215</v>
      </c>
      <c r="W100" s="177" t="s">
        <v>1164</v>
      </c>
      <c r="X100" s="178">
        <v>1683000</v>
      </c>
      <c r="Y100" s="179">
        <v>0</v>
      </c>
      <c r="Z100" s="178">
        <v>1683000</v>
      </c>
      <c r="AA100" s="176" t="s">
        <v>1216</v>
      </c>
      <c r="AB100" s="177">
        <v>23420</v>
      </c>
      <c r="AC100" s="176" t="s">
        <v>1217</v>
      </c>
      <c r="AD100" s="180">
        <v>43983</v>
      </c>
      <c r="AE100" s="180">
        <v>43997</v>
      </c>
      <c r="AF100" s="177" t="s">
        <v>1218</v>
      </c>
      <c r="AG100" s="177" t="s">
        <v>683</v>
      </c>
    </row>
    <row r="101" spans="1:33" ht="220.5" customHeight="1" x14ac:dyDescent="0.35">
      <c r="A101" s="91">
        <v>71</v>
      </c>
      <c r="B101" s="92"/>
      <c r="C101" s="92" t="s">
        <v>164</v>
      </c>
      <c r="D101" s="155" t="s">
        <v>137</v>
      </c>
      <c r="E101" s="156" t="s">
        <v>1181</v>
      </c>
      <c r="F101" s="92" t="s">
        <v>63</v>
      </c>
      <c r="G101" s="92">
        <v>1</v>
      </c>
      <c r="H101" s="157" t="s">
        <v>72</v>
      </c>
      <c r="I101" s="92">
        <v>2</v>
      </c>
      <c r="J101" s="92" t="s">
        <v>1180</v>
      </c>
      <c r="K101" s="92" t="s">
        <v>66</v>
      </c>
      <c r="L101" s="92" t="s">
        <v>104</v>
      </c>
      <c r="M101" s="169">
        <v>2768266</v>
      </c>
      <c r="N101" s="170">
        <v>2768266</v>
      </c>
      <c r="O101" s="92" t="s">
        <v>68</v>
      </c>
      <c r="P101" s="92" t="s">
        <v>69</v>
      </c>
      <c r="Q101" s="92" t="s">
        <v>134</v>
      </c>
      <c r="S101" s="173" t="s">
        <v>1384</v>
      </c>
      <c r="T101" s="174" t="s">
        <v>1385</v>
      </c>
      <c r="U101" s="175">
        <v>44057</v>
      </c>
      <c r="V101" s="176" t="s">
        <v>1215</v>
      </c>
      <c r="W101" s="177" t="s">
        <v>1164</v>
      </c>
      <c r="X101" s="178">
        <v>1590000</v>
      </c>
      <c r="Y101" s="179">
        <v>0</v>
      </c>
      <c r="Z101" s="178">
        <v>1590000</v>
      </c>
      <c r="AA101" s="176" t="s">
        <v>1216</v>
      </c>
      <c r="AB101" s="177">
        <v>23420</v>
      </c>
      <c r="AC101" s="176" t="s">
        <v>1386</v>
      </c>
      <c r="AD101" s="180">
        <v>44057</v>
      </c>
      <c r="AE101" s="180">
        <v>44117</v>
      </c>
      <c r="AF101" s="181" t="s">
        <v>1387</v>
      </c>
      <c r="AG101" s="181" t="s">
        <v>683</v>
      </c>
    </row>
    <row r="102" spans="1:33" ht="220.5" customHeight="1" x14ac:dyDescent="0.35">
      <c r="A102" s="91">
        <v>71</v>
      </c>
      <c r="B102" s="92"/>
      <c r="C102" s="92" t="s">
        <v>164</v>
      </c>
      <c r="D102" s="155" t="s">
        <v>137</v>
      </c>
      <c r="E102" s="156" t="s">
        <v>1181</v>
      </c>
      <c r="F102" s="92" t="s">
        <v>63</v>
      </c>
      <c r="G102" s="92">
        <v>1</v>
      </c>
      <c r="H102" s="157" t="s">
        <v>72</v>
      </c>
      <c r="I102" s="92">
        <v>2</v>
      </c>
      <c r="J102" s="92" t="s">
        <v>1180</v>
      </c>
      <c r="K102" s="92" t="s">
        <v>66</v>
      </c>
      <c r="L102" s="92" t="s">
        <v>104</v>
      </c>
      <c r="M102" s="171"/>
      <c r="N102" s="172"/>
      <c r="O102" s="92" t="s">
        <v>68</v>
      </c>
      <c r="P102" s="92" t="s">
        <v>69</v>
      </c>
      <c r="Q102" s="92" t="s">
        <v>134</v>
      </c>
      <c r="S102" s="173" t="s">
        <v>1397</v>
      </c>
      <c r="T102" s="174" t="s">
        <v>1398</v>
      </c>
      <c r="U102" s="175">
        <v>44069</v>
      </c>
      <c r="V102" s="176" t="s">
        <v>1215</v>
      </c>
      <c r="W102" s="177" t="s">
        <v>1164</v>
      </c>
      <c r="X102" s="178">
        <v>1350000</v>
      </c>
      <c r="Y102" s="179">
        <v>0</v>
      </c>
      <c r="Z102" s="178">
        <v>1350000</v>
      </c>
      <c r="AA102" s="176" t="s">
        <v>1216</v>
      </c>
      <c r="AB102" s="177">
        <v>23420</v>
      </c>
      <c r="AC102" s="176" t="s">
        <v>1399</v>
      </c>
      <c r="AD102" s="180">
        <v>44069</v>
      </c>
      <c r="AE102" s="180">
        <v>44129</v>
      </c>
      <c r="AF102" s="177" t="s">
        <v>1387</v>
      </c>
      <c r="AG102" s="177" t="s">
        <v>683</v>
      </c>
    </row>
    <row r="103" spans="1:33" ht="272.45" customHeight="1" x14ac:dyDescent="0.55000000000000004">
      <c r="A103" s="91">
        <v>72</v>
      </c>
      <c r="B103" s="92"/>
      <c r="C103" s="92" t="s">
        <v>164</v>
      </c>
      <c r="D103" s="155" t="s">
        <v>140</v>
      </c>
      <c r="E103" s="156" t="s">
        <v>262</v>
      </c>
      <c r="F103" s="92" t="s">
        <v>63</v>
      </c>
      <c r="G103" s="92">
        <v>1</v>
      </c>
      <c r="H103" s="157" t="s">
        <v>88</v>
      </c>
      <c r="I103" s="92">
        <v>3</v>
      </c>
      <c r="J103" s="92" t="s">
        <v>94</v>
      </c>
      <c r="K103" s="92" t="s">
        <v>66</v>
      </c>
      <c r="L103" s="92" t="s">
        <v>105</v>
      </c>
      <c r="M103" s="158">
        <v>40000000</v>
      </c>
      <c r="N103" s="159">
        <v>40000000</v>
      </c>
      <c r="O103" s="92" t="s">
        <v>68</v>
      </c>
      <c r="P103" s="92" t="s">
        <v>69</v>
      </c>
      <c r="Q103" s="92" t="s">
        <v>134</v>
      </c>
      <c r="S103" s="190"/>
      <c r="T103" s="190"/>
      <c r="U103" s="190"/>
      <c r="V103" s="190"/>
      <c r="W103" s="190"/>
      <c r="X103" s="188"/>
      <c r="Y103" s="188"/>
      <c r="Z103" s="188"/>
      <c r="AA103" s="190"/>
      <c r="AB103" s="190"/>
      <c r="AC103" s="190"/>
      <c r="AD103" s="190"/>
      <c r="AE103" s="190"/>
      <c r="AF103" s="190"/>
      <c r="AG103" s="190"/>
    </row>
    <row r="104" spans="1:33" ht="272.45" customHeight="1" x14ac:dyDescent="0.55000000000000004">
      <c r="A104" s="91">
        <v>73</v>
      </c>
      <c r="B104" s="92"/>
      <c r="C104" s="92" t="s">
        <v>164</v>
      </c>
      <c r="D104" s="155" t="s">
        <v>421</v>
      </c>
      <c r="E104" s="156" t="s">
        <v>263</v>
      </c>
      <c r="F104" s="92" t="s">
        <v>63</v>
      </c>
      <c r="G104" s="92">
        <v>1</v>
      </c>
      <c r="H104" s="157" t="s">
        <v>1291</v>
      </c>
      <c r="I104" s="92">
        <v>1</v>
      </c>
      <c r="J104" s="92" t="s">
        <v>65</v>
      </c>
      <c r="K104" s="92" t="s">
        <v>66</v>
      </c>
      <c r="L104" s="92" t="s">
        <v>74</v>
      </c>
      <c r="M104" s="158">
        <v>2000000</v>
      </c>
      <c r="N104" s="159">
        <v>2000000</v>
      </c>
      <c r="O104" s="92" t="s">
        <v>68</v>
      </c>
      <c r="P104" s="92" t="s">
        <v>69</v>
      </c>
      <c r="Q104" s="92" t="s">
        <v>134</v>
      </c>
      <c r="S104" s="190"/>
      <c r="T104" s="190"/>
      <c r="U104" s="190"/>
      <c r="V104" s="190"/>
      <c r="W104" s="190"/>
      <c r="X104" s="188"/>
      <c r="Y104" s="188"/>
      <c r="Z104" s="188"/>
      <c r="AA104" s="190"/>
      <c r="AB104" s="190"/>
      <c r="AC104" s="190"/>
      <c r="AD104" s="190"/>
      <c r="AE104" s="190"/>
      <c r="AF104" s="190"/>
      <c r="AG104" s="190"/>
    </row>
    <row r="105" spans="1:33" ht="272.45" customHeight="1" x14ac:dyDescent="0.35">
      <c r="A105" s="91">
        <v>74</v>
      </c>
      <c r="B105" s="92"/>
      <c r="C105" s="92" t="s">
        <v>164</v>
      </c>
      <c r="D105" s="155">
        <v>80101706</v>
      </c>
      <c r="E105" s="156" t="s">
        <v>264</v>
      </c>
      <c r="F105" s="92" t="s">
        <v>63</v>
      </c>
      <c r="G105" s="92">
        <v>1</v>
      </c>
      <c r="H105" s="157" t="s">
        <v>88</v>
      </c>
      <c r="I105" s="92">
        <v>3</v>
      </c>
      <c r="J105" s="92" t="s">
        <v>85</v>
      </c>
      <c r="K105" s="92" t="s">
        <v>66</v>
      </c>
      <c r="L105" s="92" t="s">
        <v>109</v>
      </c>
      <c r="M105" s="158">
        <v>10000000</v>
      </c>
      <c r="N105" s="159">
        <v>10000000</v>
      </c>
      <c r="O105" s="92" t="s">
        <v>68</v>
      </c>
      <c r="P105" s="92" t="s">
        <v>69</v>
      </c>
      <c r="Q105" s="92" t="s">
        <v>134</v>
      </c>
      <c r="S105" s="174"/>
      <c r="T105" s="174"/>
      <c r="U105" s="187"/>
      <c r="V105" s="176"/>
      <c r="W105" s="177"/>
      <c r="X105" s="182"/>
      <c r="Y105" s="183"/>
      <c r="Z105" s="182"/>
      <c r="AA105" s="176"/>
      <c r="AB105" s="185"/>
      <c r="AC105" s="186"/>
      <c r="AD105" s="187"/>
      <c r="AE105" s="187"/>
      <c r="AF105" s="181"/>
      <c r="AG105" s="189"/>
    </row>
    <row r="106" spans="1:33" ht="272.45" customHeight="1" x14ac:dyDescent="0.35">
      <c r="A106" s="91">
        <v>75</v>
      </c>
      <c r="B106" s="160"/>
      <c r="C106" s="160" t="s">
        <v>165</v>
      </c>
      <c r="D106" s="161">
        <v>32101617</v>
      </c>
      <c r="E106" s="162" t="s">
        <v>265</v>
      </c>
      <c r="F106" s="160" t="s">
        <v>63</v>
      </c>
      <c r="G106" s="160">
        <v>1</v>
      </c>
      <c r="H106" s="163" t="s">
        <v>75</v>
      </c>
      <c r="I106" s="160">
        <v>12</v>
      </c>
      <c r="J106" s="160" t="s">
        <v>85</v>
      </c>
      <c r="K106" s="160" t="s">
        <v>66</v>
      </c>
      <c r="L106" s="160" t="s">
        <v>95</v>
      </c>
      <c r="M106" s="164"/>
      <c r="N106" s="165"/>
      <c r="O106" s="160" t="s">
        <v>68</v>
      </c>
      <c r="P106" s="160" t="s">
        <v>69</v>
      </c>
      <c r="Q106" s="160" t="s">
        <v>166</v>
      </c>
      <c r="S106" s="174"/>
      <c r="T106" s="174"/>
      <c r="U106" s="180"/>
      <c r="V106" s="176"/>
      <c r="W106" s="177"/>
      <c r="X106" s="182"/>
      <c r="Y106" s="182"/>
      <c r="Z106" s="182"/>
      <c r="AA106" s="186"/>
      <c r="AB106" s="181"/>
      <c r="AC106" s="186"/>
      <c r="AD106" s="187"/>
      <c r="AE106" s="187"/>
      <c r="AF106" s="181"/>
      <c r="AG106" s="189"/>
    </row>
    <row r="107" spans="1:33" ht="272.45" customHeight="1" x14ac:dyDescent="0.35">
      <c r="A107" s="91">
        <v>76</v>
      </c>
      <c r="B107" s="92"/>
      <c r="C107" s="92" t="s">
        <v>167</v>
      </c>
      <c r="D107" s="155" t="s">
        <v>168</v>
      </c>
      <c r="E107" s="156" t="s">
        <v>1225</v>
      </c>
      <c r="F107" s="92" t="s">
        <v>63</v>
      </c>
      <c r="G107" s="92">
        <v>1</v>
      </c>
      <c r="H107" s="157" t="s">
        <v>106</v>
      </c>
      <c r="I107" s="92">
        <v>12</v>
      </c>
      <c r="J107" s="92" t="s">
        <v>123</v>
      </c>
      <c r="K107" s="92" t="s">
        <v>66</v>
      </c>
      <c r="L107" s="92" t="s">
        <v>95</v>
      </c>
      <c r="M107" s="158">
        <v>42800000</v>
      </c>
      <c r="N107" s="159">
        <v>42800000</v>
      </c>
      <c r="O107" s="92" t="s">
        <v>68</v>
      </c>
      <c r="P107" s="92" t="s">
        <v>69</v>
      </c>
      <c r="Q107" s="92" t="s">
        <v>169</v>
      </c>
      <c r="S107" s="174"/>
      <c r="T107" s="174"/>
      <c r="U107" s="187"/>
      <c r="V107" s="176"/>
      <c r="W107" s="177"/>
      <c r="X107" s="182"/>
      <c r="Y107" s="182"/>
      <c r="Z107" s="182"/>
      <c r="AA107" s="186"/>
      <c r="AB107" s="181"/>
      <c r="AC107" s="186"/>
      <c r="AD107" s="187"/>
      <c r="AE107" s="187"/>
      <c r="AF107" s="181"/>
      <c r="AG107" s="189"/>
    </row>
    <row r="108" spans="1:33" ht="272.45" customHeight="1" x14ac:dyDescent="0.35">
      <c r="A108" s="91">
        <v>77</v>
      </c>
      <c r="B108" s="160"/>
      <c r="C108" s="160" t="s">
        <v>167</v>
      </c>
      <c r="D108" s="161" t="s">
        <v>170</v>
      </c>
      <c r="E108" s="162" t="s">
        <v>266</v>
      </c>
      <c r="F108" s="160" t="s">
        <v>63</v>
      </c>
      <c r="G108" s="160">
        <v>1</v>
      </c>
      <c r="H108" s="163" t="s">
        <v>77</v>
      </c>
      <c r="I108" s="160">
        <v>12</v>
      </c>
      <c r="J108" s="160" t="s">
        <v>123</v>
      </c>
      <c r="K108" s="160" t="s">
        <v>66</v>
      </c>
      <c r="L108" s="160" t="s">
        <v>132</v>
      </c>
      <c r="M108" s="164"/>
      <c r="N108" s="165"/>
      <c r="O108" s="160" t="s">
        <v>68</v>
      </c>
      <c r="P108" s="160" t="s">
        <v>69</v>
      </c>
      <c r="Q108" s="160" t="s">
        <v>169</v>
      </c>
      <c r="S108" s="174"/>
      <c r="T108" s="174"/>
      <c r="U108" s="187"/>
      <c r="V108" s="176"/>
      <c r="W108" s="177"/>
      <c r="X108" s="182"/>
      <c r="Y108" s="183"/>
      <c r="Z108" s="182"/>
      <c r="AA108" s="186"/>
      <c r="AB108" s="181"/>
      <c r="AC108" s="186"/>
      <c r="AD108" s="187"/>
      <c r="AE108" s="187"/>
      <c r="AF108" s="181"/>
      <c r="AG108" s="189"/>
    </row>
    <row r="109" spans="1:33" ht="272.45" customHeight="1" x14ac:dyDescent="0.35">
      <c r="A109" s="91">
        <v>78</v>
      </c>
      <c r="B109" s="92" t="s">
        <v>198</v>
      </c>
      <c r="C109" s="92" t="s">
        <v>148</v>
      </c>
      <c r="D109" s="155">
        <v>80141607</v>
      </c>
      <c r="E109" s="156" t="s">
        <v>267</v>
      </c>
      <c r="F109" s="92" t="s">
        <v>63</v>
      </c>
      <c r="G109" s="92">
        <v>1</v>
      </c>
      <c r="H109" s="157" t="s">
        <v>100</v>
      </c>
      <c r="I109" s="92">
        <v>10</v>
      </c>
      <c r="J109" s="92" t="s">
        <v>118</v>
      </c>
      <c r="K109" s="92" t="s">
        <v>102</v>
      </c>
      <c r="L109" s="92" t="s">
        <v>189</v>
      </c>
      <c r="M109" s="158">
        <v>374000000</v>
      </c>
      <c r="N109" s="158">
        <v>374000000</v>
      </c>
      <c r="O109" s="92" t="s">
        <v>68</v>
      </c>
      <c r="P109" s="92" t="s">
        <v>69</v>
      </c>
      <c r="Q109" s="92" t="s">
        <v>177</v>
      </c>
      <c r="S109" s="173" t="s">
        <v>1045</v>
      </c>
      <c r="T109" s="174" t="s">
        <v>1046</v>
      </c>
      <c r="U109" s="175">
        <v>43889</v>
      </c>
      <c r="V109" s="176" t="s">
        <v>1047</v>
      </c>
      <c r="W109" s="177" t="s">
        <v>1025</v>
      </c>
      <c r="X109" s="178">
        <v>374000000</v>
      </c>
      <c r="Y109" s="179">
        <v>0</v>
      </c>
      <c r="Z109" s="178">
        <v>374000000</v>
      </c>
      <c r="AA109" s="176" t="s">
        <v>1048</v>
      </c>
      <c r="AB109" s="177">
        <v>8520</v>
      </c>
      <c r="AC109" s="186" t="s">
        <v>1049</v>
      </c>
      <c r="AD109" s="187">
        <v>43892</v>
      </c>
      <c r="AE109" s="187">
        <v>44183</v>
      </c>
      <c r="AF109" s="177" t="s">
        <v>432</v>
      </c>
      <c r="AG109" s="177" t="s">
        <v>433</v>
      </c>
    </row>
    <row r="110" spans="1:33" ht="360.95" customHeight="1" x14ac:dyDescent="0.35">
      <c r="A110" s="91">
        <v>79</v>
      </c>
      <c r="B110" s="92" t="s">
        <v>198</v>
      </c>
      <c r="C110" s="92" t="s">
        <v>173</v>
      </c>
      <c r="D110" s="155">
        <v>80101706</v>
      </c>
      <c r="E110" s="156" t="s">
        <v>268</v>
      </c>
      <c r="F110" s="92" t="s">
        <v>63</v>
      </c>
      <c r="G110" s="92">
        <v>1</v>
      </c>
      <c r="H110" s="157" t="s">
        <v>75</v>
      </c>
      <c r="I110" s="92">
        <v>2</v>
      </c>
      <c r="J110" s="92" t="s">
        <v>118</v>
      </c>
      <c r="K110" s="92" t="s">
        <v>102</v>
      </c>
      <c r="L110" s="92" t="s">
        <v>194</v>
      </c>
      <c r="M110" s="159">
        <v>29248396</v>
      </c>
      <c r="N110" s="159">
        <v>29248396</v>
      </c>
      <c r="O110" s="92" t="s">
        <v>68</v>
      </c>
      <c r="P110" s="92" t="s">
        <v>69</v>
      </c>
      <c r="Q110" s="92" t="s">
        <v>174</v>
      </c>
      <c r="S110" s="173" t="s">
        <v>1271</v>
      </c>
      <c r="T110" s="174" t="s">
        <v>1272</v>
      </c>
      <c r="U110" s="175">
        <v>44000</v>
      </c>
      <c r="V110" s="176" t="s">
        <v>1273</v>
      </c>
      <c r="W110" s="177" t="s">
        <v>1243</v>
      </c>
      <c r="X110" s="178">
        <v>29248396</v>
      </c>
      <c r="Y110" s="179">
        <v>0</v>
      </c>
      <c r="Z110" s="178">
        <v>29248396</v>
      </c>
      <c r="AA110" s="176" t="s">
        <v>1274</v>
      </c>
      <c r="AB110" s="177">
        <v>19820</v>
      </c>
      <c r="AC110" s="176" t="s">
        <v>1275</v>
      </c>
      <c r="AD110" s="180">
        <v>44000</v>
      </c>
      <c r="AE110" s="180">
        <v>44152</v>
      </c>
      <c r="AF110" s="177" t="s">
        <v>762</v>
      </c>
      <c r="AG110" s="177" t="s">
        <v>173</v>
      </c>
    </row>
    <row r="111" spans="1:33" ht="272.45" customHeight="1" x14ac:dyDescent="0.35">
      <c r="A111" s="91">
        <v>80</v>
      </c>
      <c r="B111" s="92" t="s">
        <v>198</v>
      </c>
      <c r="C111" s="92" t="s">
        <v>138</v>
      </c>
      <c r="D111" s="155" t="s">
        <v>99</v>
      </c>
      <c r="E111" s="156" t="s">
        <v>269</v>
      </c>
      <c r="F111" s="92" t="s">
        <v>63</v>
      </c>
      <c r="G111" s="92">
        <v>1</v>
      </c>
      <c r="H111" s="157" t="s">
        <v>93</v>
      </c>
      <c r="I111" s="92">
        <v>12</v>
      </c>
      <c r="J111" s="92" t="s">
        <v>73</v>
      </c>
      <c r="K111" s="92" t="s">
        <v>102</v>
      </c>
      <c r="L111" s="92" t="s">
        <v>189</v>
      </c>
      <c r="M111" s="158">
        <v>320000000</v>
      </c>
      <c r="N111" s="159">
        <v>320000000</v>
      </c>
      <c r="O111" s="92" t="s">
        <v>68</v>
      </c>
      <c r="P111" s="92" t="s">
        <v>69</v>
      </c>
      <c r="Q111" s="92" t="s">
        <v>151</v>
      </c>
      <c r="S111" s="173" t="s">
        <v>932</v>
      </c>
      <c r="T111" s="174" t="s">
        <v>933</v>
      </c>
      <c r="U111" s="180">
        <v>43868</v>
      </c>
      <c r="V111" s="176" t="s">
        <v>934</v>
      </c>
      <c r="W111" s="177" t="s">
        <v>443</v>
      </c>
      <c r="X111" s="178">
        <v>320000000</v>
      </c>
      <c r="Y111" s="179">
        <v>0</v>
      </c>
      <c r="Z111" s="178">
        <v>320000000</v>
      </c>
      <c r="AA111" s="176" t="s">
        <v>935</v>
      </c>
      <c r="AB111" s="177">
        <v>8620</v>
      </c>
      <c r="AC111" s="176" t="s">
        <v>936</v>
      </c>
      <c r="AD111" s="180">
        <v>43868</v>
      </c>
      <c r="AE111" s="180">
        <v>44192</v>
      </c>
      <c r="AF111" s="177" t="s">
        <v>682</v>
      </c>
      <c r="AG111" s="177" t="s">
        <v>683</v>
      </c>
    </row>
    <row r="112" spans="1:33" ht="272.45" customHeight="1" x14ac:dyDescent="0.35">
      <c r="A112" s="91">
        <v>81</v>
      </c>
      <c r="B112" s="92" t="s">
        <v>270</v>
      </c>
      <c r="C112" s="92" t="s">
        <v>175</v>
      </c>
      <c r="D112" s="155">
        <v>80101706</v>
      </c>
      <c r="E112" s="92" t="s">
        <v>271</v>
      </c>
      <c r="F112" s="92" t="s">
        <v>63</v>
      </c>
      <c r="G112" s="92">
        <v>1</v>
      </c>
      <c r="H112" s="157" t="s">
        <v>93</v>
      </c>
      <c r="I112" s="92">
        <v>11.5</v>
      </c>
      <c r="J112" s="92" t="s">
        <v>141</v>
      </c>
      <c r="K112" s="92" t="s">
        <v>102</v>
      </c>
      <c r="L112" s="92" t="s">
        <v>155</v>
      </c>
      <c r="M112" s="158">
        <v>37950000</v>
      </c>
      <c r="N112" s="158">
        <v>37950000</v>
      </c>
      <c r="O112" s="92" t="s">
        <v>68</v>
      </c>
      <c r="P112" s="92" t="s">
        <v>69</v>
      </c>
      <c r="Q112" s="92" t="s">
        <v>176</v>
      </c>
      <c r="S112" s="173" t="s">
        <v>454</v>
      </c>
      <c r="T112" s="174" t="s">
        <v>455</v>
      </c>
      <c r="U112" s="180">
        <v>43840</v>
      </c>
      <c r="V112" s="176" t="s">
        <v>456</v>
      </c>
      <c r="W112" s="177" t="s">
        <v>437</v>
      </c>
      <c r="X112" s="178">
        <v>37950000</v>
      </c>
      <c r="Y112" s="179">
        <v>0</v>
      </c>
      <c r="Z112" s="178">
        <v>37950000</v>
      </c>
      <c r="AA112" s="176" t="s">
        <v>457</v>
      </c>
      <c r="AB112" s="177">
        <v>2020</v>
      </c>
      <c r="AC112" s="176" t="s">
        <v>458</v>
      </c>
      <c r="AD112" s="180">
        <v>43840</v>
      </c>
      <c r="AE112" s="180">
        <v>44188</v>
      </c>
      <c r="AF112" s="202" t="s">
        <v>459</v>
      </c>
      <c r="AG112" s="177" t="s">
        <v>175</v>
      </c>
    </row>
    <row r="113" spans="1:33" ht="272.45" customHeight="1" x14ac:dyDescent="0.35">
      <c r="A113" s="91">
        <v>82</v>
      </c>
      <c r="B113" s="92" t="s">
        <v>198</v>
      </c>
      <c r="C113" s="92" t="s">
        <v>175</v>
      </c>
      <c r="D113" s="155">
        <v>80101706</v>
      </c>
      <c r="E113" s="92" t="s">
        <v>272</v>
      </c>
      <c r="F113" s="92" t="s">
        <v>63</v>
      </c>
      <c r="G113" s="92">
        <v>1</v>
      </c>
      <c r="H113" s="157" t="s">
        <v>93</v>
      </c>
      <c r="I113" s="92">
        <v>10.5</v>
      </c>
      <c r="J113" s="92" t="s">
        <v>141</v>
      </c>
      <c r="K113" s="92" t="s">
        <v>102</v>
      </c>
      <c r="L113" s="92" t="s">
        <v>189</v>
      </c>
      <c r="M113" s="158">
        <v>58877280</v>
      </c>
      <c r="N113" s="158">
        <v>58877280</v>
      </c>
      <c r="O113" s="92" t="s">
        <v>68</v>
      </c>
      <c r="P113" s="92" t="s">
        <v>69</v>
      </c>
      <c r="Q113" s="92" t="s">
        <v>176</v>
      </c>
      <c r="S113" s="173" t="s">
        <v>460</v>
      </c>
      <c r="T113" s="174" t="s">
        <v>461</v>
      </c>
      <c r="U113" s="180">
        <v>43853</v>
      </c>
      <c r="V113" s="176" t="s">
        <v>462</v>
      </c>
      <c r="W113" s="177" t="s">
        <v>437</v>
      </c>
      <c r="X113" s="178">
        <v>58877280</v>
      </c>
      <c r="Y113" s="179"/>
      <c r="Z113" s="178">
        <v>58877280</v>
      </c>
      <c r="AA113" s="176" t="s">
        <v>463</v>
      </c>
      <c r="AB113" s="177">
        <v>8420</v>
      </c>
      <c r="AC113" s="176" t="s">
        <v>464</v>
      </c>
      <c r="AD113" s="180">
        <v>43853</v>
      </c>
      <c r="AE113" s="180">
        <v>44170</v>
      </c>
      <c r="AF113" s="177" t="s">
        <v>465</v>
      </c>
      <c r="AG113" s="177" t="s">
        <v>175</v>
      </c>
    </row>
    <row r="114" spans="1:33" ht="272.45" customHeight="1" x14ac:dyDescent="0.35">
      <c r="A114" s="91">
        <v>83</v>
      </c>
      <c r="B114" s="92" t="s">
        <v>198</v>
      </c>
      <c r="C114" s="92" t="s">
        <v>175</v>
      </c>
      <c r="D114" s="155">
        <v>80101706</v>
      </c>
      <c r="E114" s="92" t="s">
        <v>273</v>
      </c>
      <c r="F114" s="92" t="s">
        <v>63</v>
      </c>
      <c r="G114" s="92">
        <v>1</v>
      </c>
      <c r="H114" s="157" t="s">
        <v>93</v>
      </c>
      <c r="I114" s="92">
        <v>10.5</v>
      </c>
      <c r="J114" s="92" t="s">
        <v>141</v>
      </c>
      <c r="K114" s="92" t="s">
        <v>102</v>
      </c>
      <c r="L114" s="92" t="s">
        <v>189</v>
      </c>
      <c r="M114" s="158">
        <v>27258000</v>
      </c>
      <c r="N114" s="158">
        <v>27258000</v>
      </c>
      <c r="O114" s="92" t="s">
        <v>68</v>
      </c>
      <c r="P114" s="92" t="s">
        <v>69</v>
      </c>
      <c r="Q114" s="92" t="s">
        <v>176</v>
      </c>
      <c r="S114" s="173" t="s">
        <v>466</v>
      </c>
      <c r="T114" s="174" t="s">
        <v>467</v>
      </c>
      <c r="U114" s="180">
        <v>43852</v>
      </c>
      <c r="V114" s="176" t="s">
        <v>468</v>
      </c>
      <c r="W114" s="177" t="s">
        <v>437</v>
      </c>
      <c r="X114" s="178">
        <v>27258000</v>
      </c>
      <c r="Y114" s="179">
        <v>0</v>
      </c>
      <c r="Z114" s="178">
        <v>27258000</v>
      </c>
      <c r="AA114" s="176" t="s">
        <v>469</v>
      </c>
      <c r="AB114" s="177">
        <v>8320</v>
      </c>
      <c r="AC114" s="176" t="s">
        <v>470</v>
      </c>
      <c r="AD114" s="180">
        <v>43852</v>
      </c>
      <c r="AE114" s="180">
        <v>44170</v>
      </c>
      <c r="AF114" s="177" t="s">
        <v>465</v>
      </c>
      <c r="AG114" s="177" t="s">
        <v>175</v>
      </c>
    </row>
    <row r="115" spans="1:33" ht="272.45" customHeight="1" x14ac:dyDescent="0.35">
      <c r="A115" s="91">
        <v>84</v>
      </c>
      <c r="B115" s="92" t="s">
        <v>198</v>
      </c>
      <c r="C115" s="92" t="s">
        <v>175</v>
      </c>
      <c r="D115" s="155">
        <v>80101706</v>
      </c>
      <c r="E115" s="92" t="s">
        <v>274</v>
      </c>
      <c r="F115" s="92" t="s">
        <v>63</v>
      </c>
      <c r="G115" s="92">
        <v>1</v>
      </c>
      <c r="H115" s="157" t="s">
        <v>86</v>
      </c>
      <c r="I115" s="92">
        <v>9</v>
      </c>
      <c r="J115" s="92" t="s">
        <v>141</v>
      </c>
      <c r="K115" s="92" t="s">
        <v>102</v>
      </c>
      <c r="L115" s="92" t="s">
        <v>189</v>
      </c>
      <c r="M115" s="158">
        <v>28800000</v>
      </c>
      <c r="N115" s="158">
        <v>28800000</v>
      </c>
      <c r="O115" s="92" t="s">
        <v>68</v>
      </c>
      <c r="P115" s="92" t="s">
        <v>69</v>
      </c>
      <c r="Q115" s="92" t="s">
        <v>176</v>
      </c>
      <c r="S115" s="173" t="s">
        <v>1098</v>
      </c>
      <c r="T115" s="174" t="s">
        <v>1099</v>
      </c>
      <c r="U115" s="175">
        <v>43902</v>
      </c>
      <c r="V115" s="176" t="s">
        <v>1100</v>
      </c>
      <c r="W115" s="177" t="s">
        <v>437</v>
      </c>
      <c r="X115" s="178">
        <v>24402400</v>
      </c>
      <c r="Y115" s="179">
        <v>0</v>
      </c>
      <c r="Z115" s="178">
        <v>24402400</v>
      </c>
      <c r="AA115" s="176" t="s">
        <v>1101</v>
      </c>
      <c r="AB115" s="177">
        <v>14720</v>
      </c>
      <c r="AC115" s="176" t="s">
        <v>523</v>
      </c>
      <c r="AD115" s="180">
        <v>43902</v>
      </c>
      <c r="AE115" s="180">
        <v>44188</v>
      </c>
      <c r="AF115" s="177" t="s">
        <v>1102</v>
      </c>
      <c r="AG115" s="177" t="s">
        <v>1103</v>
      </c>
    </row>
    <row r="116" spans="1:33" ht="272.45" customHeight="1" x14ac:dyDescent="0.35">
      <c r="A116" s="91">
        <v>85</v>
      </c>
      <c r="B116" s="92" t="s">
        <v>275</v>
      </c>
      <c r="C116" s="92" t="s">
        <v>175</v>
      </c>
      <c r="D116" s="155">
        <v>80101706</v>
      </c>
      <c r="E116" s="92" t="s">
        <v>276</v>
      </c>
      <c r="F116" s="92" t="s">
        <v>63</v>
      </c>
      <c r="G116" s="92">
        <v>1</v>
      </c>
      <c r="H116" s="157" t="s">
        <v>93</v>
      </c>
      <c r="I116" s="92">
        <v>10.5</v>
      </c>
      <c r="J116" s="92" t="s">
        <v>141</v>
      </c>
      <c r="K116" s="92" t="s">
        <v>102</v>
      </c>
      <c r="L116" s="92" t="s">
        <v>191</v>
      </c>
      <c r="M116" s="158">
        <v>95403000</v>
      </c>
      <c r="N116" s="158">
        <v>95403000</v>
      </c>
      <c r="O116" s="92" t="s">
        <v>68</v>
      </c>
      <c r="P116" s="92" t="s">
        <v>69</v>
      </c>
      <c r="Q116" s="92" t="s">
        <v>176</v>
      </c>
      <c r="S116" s="173" t="s">
        <v>471</v>
      </c>
      <c r="T116" s="174" t="s">
        <v>472</v>
      </c>
      <c r="U116" s="180">
        <v>43861</v>
      </c>
      <c r="V116" s="176" t="s">
        <v>473</v>
      </c>
      <c r="W116" s="177" t="s">
        <v>437</v>
      </c>
      <c r="X116" s="178">
        <v>22650000</v>
      </c>
      <c r="Y116" s="179">
        <v>0</v>
      </c>
      <c r="Z116" s="178">
        <v>22650000</v>
      </c>
      <c r="AA116" s="176" t="s">
        <v>474</v>
      </c>
      <c r="AB116" s="177">
        <v>17120</v>
      </c>
      <c r="AC116" s="176" t="s">
        <v>475</v>
      </c>
      <c r="AD116" s="187">
        <v>43861</v>
      </c>
      <c r="AE116" s="187">
        <v>44012</v>
      </c>
      <c r="AF116" s="177" t="s">
        <v>476</v>
      </c>
      <c r="AG116" s="177" t="s">
        <v>181</v>
      </c>
    </row>
    <row r="117" spans="1:33" ht="272.45" customHeight="1" x14ac:dyDescent="0.35">
      <c r="A117" s="91">
        <v>86</v>
      </c>
      <c r="B117" s="92" t="s">
        <v>270</v>
      </c>
      <c r="C117" s="92" t="s">
        <v>173</v>
      </c>
      <c r="D117" s="155">
        <v>80101706</v>
      </c>
      <c r="E117" s="92" t="s">
        <v>896</v>
      </c>
      <c r="F117" s="92" t="s">
        <v>63</v>
      </c>
      <c r="G117" s="92">
        <v>1</v>
      </c>
      <c r="H117" s="157" t="s">
        <v>100</v>
      </c>
      <c r="I117" s="92">
        <v>10.5</v>
      </c>
      <c r="J117" s="92" t="s">
        <v>141</v>
      </c>
      <c r="K117" s="92" t="s">
        <v>102</v>
      </c>
      <c r="L117" s="92" t="s">
        <v>155</v>
      </c>
      <c r="M117" s="158">
        <v>31500000</v>
      </c>
      <c r="N117" s="158">
        <v>31500000</v>
      </c>
      <c r="O117" s="92" t="s">
        <v>68</v>
      </c>
      <c r="P117" s="92" t="s">
        <v>69</v>
      </c>
      <c r="Q117" s="92" t="s">
        <v>900</v>
      </c>
      <c r="S117" s="173" t="s">
        <v>949</v>
      </c>
      <c r="T117" s="174" t="s">
        <v>950</v>
      </c>
      <c r="U117" s="180">
        <v>43875</v>
      </c>
      <c r="V117" s="176" t="s">
        <v>951</v>
      </c>
      <c r="W117" s="177" t="s">
        <v>437</v>
      </c>
      <c r="X117" s="178">
        <v>30900000</v>
      </c>
      <c r="Y117" s="179">
        <v>0</v>
      </c>
      <c r="Z117" s="178">
        <v>30900000</v>
      </c>
      <c r="AA117" s="176" t="s">
        <v>952</v>
      </c>
      <c r="AB117" s="177">
        <v>19320</v>
      </c>
      <c r="AC117" s="176" t="s">
        <v>953</v>
      </c>
      <c r="AD117" s="180">
        <v>43875</v>
      </c>
      <c r="AE117" s="180">
        <v>44188</v>
      </c>
      <c r="AF117" s="177" t="s">
        <v>762</v>
      </c>
      <c r="AG117" s="177" t="s">
        <v>173</v>
      </c>
    </row>
    <row r="118" spans="1:33" ht="272.45" customHeight="1" x14ac:dyDescent="0.35">
      <c r="A118" s="91">
        <v>87</v>
      </c>
      <c r="B118" s="92" t="s">
        <v>277</v>
      </c>
      <c r="C118" s="92" t="s">
        <v>129</v>
      </c>
      <c r="D118" s="155">
        <v>80101706</v>
      </c>
      <c r="E118" s="92" t="s">
        <v>278</v>
      </c>
      <c r="F118" s="92" t="s">
        <v>63</v>
      </c>
      <c r="G118" s="92">
        <v>1</v>
      </c>
      <c r="H118" s="157" t="s">
        <v>93</v>
      </c>
      <c r="I118" s="92">
        <v>11.5</v>
      </c>
      <c r="J118" s="92" t="s">
        <v>141</v>
      </c>
      <c r="K118" s="92" t="s">
        <v>102</v>
      </c>
      <c r="L118" s="92" t="s">
        <v>155</v>
      </c>
      <c r="M118" s="158">
        <v>38213120</v>
      </c>
      <c r="N118" s="158">
        <v>38213120</v>
      </c>
      <c r="O118" s="92" t="s">
        <v>68</v>
      </c>
      <c r="P118" s="92" t="s">
        <v>69</v>
      </c>
      <c r="Q118" s="92" t="s">
        <v>177</v>
      </c>
      <c r="S118" s="173" t="s">
        <v>477</v>
      </c>
      <c r="T118" s="174" t="s">
        <v>478</v>
      </c>
      <c r="U118" s="180">
        <v>43839</v>
      </c>
      <c r="V118" s="176" t="s">
        <v>479</v>
      </c>
      <c r="W118" s="177" t="s">
        <v>437</v>
      </c>
      <c r="X118" s="178">
        <v>38213120</v>
      </c>
      <c r="Y118" s="179">
        <v>0</v>
      </c>
      <c r="Z118" s="178">
        <v>38213120</v>
      </c>
      <c r="AA118" s="176" t="s">
        <v>480</v>
      </c>
      <c r="AB118" s="177">
        <v>1020</v>
      </c>
      <c r="AC118" s="176" t="s">
        <v>481</v>
      </c>
      <c r="AD118" s="180">
        <v>43839</v>
      </c>
      <c r="AE118" s="180">
        <v>44188</v>
      </c>
      <c r="AF118" s="177" t="s">
        <v>482</v>
      </c>
      <c r="AG118" s="177" t="s">
        <v>129</v>
      </c>
    </row>
    <row r="119" spans="1:33" ht="272.45" customHeight="1" x14ac:dyDescent="0.35">
      <c r="A119" s="91">
        <v>88</v>
      </c>
      <c r="B119" s="92" t="s">
        <v>279</v>
      </c>
      <c r="C119" s="92" t="s">
        <v>129</v>
      </c>
      <c r="D119" s="155">
        <v>80101706</v>
      </c>
      <c r="E119" s="92" t="s">
        <v>280</v>
      </c>
      <c r="F119" s="92" t="s">
        <v>63</v>
      </c>
      <c r="G119" s="92">
        <v>1</v>
      </c>
      <c r="H119" s="157" t="s">
        <v>93</v>
      </c>
      <c r="I119" s="92">
        <v>10.5</v>
      </c>
      <c r="J119" s="92" t="s">
        <v>141</v>
      </c>
      <c r="K119" s="92" t="s">
        <v>102</v>
      </c>
      <c r="L119" s="92" t="s">
        <v>189</v>
      </c>
      <c r="M119" s="158">
        <v>130838400</v>
      </c>
      <c r="N119" s="158">
        <v>130838400</v>
      </c>
      <c r="O119" s="92" t="s">
        <v>68</v>
      </c>
      <c r="P119" s="92" t="s">
        <v>69</v>
      </c>
      <c r="Q119" s="92" t="s">
        <v>177</v>
      </c>
      <c r="S119" s="173" t="s">
        <v>483</v>
      </c>
      <c r="T119" s="174" t="s">
        <v>484</v>
      </c>
      <c r="U119" s="180">
        <v>43851</v>
      </c>
      <c r="V119" s="176" t="s">
        <v>485</v>
      </c>
      <c r="W119" s="177" t="s">
        <v>437</v>
      </c>
      <c r="X119" s="178">
        <v>130838400</v>
      </c>
      <c r="Y119" s="179">
        <v>0</v>
      </c>
      <c r="Z119" s="178">
        <v>130838400</v>
      </c>
      <c r="AA119" s="176" t="s">
        <v>486</v>
      </c>
      <c r="AB119" s="177">
        <v>8720</v>
      </c>
      <c r="AC119" s="176" t="s">
        <v>487</v>
      </c>
      <c r="AD119" s="180">
        <v>43851</v>
      </c>
      <c r="AE119" s="180">
        <v>44171</v>
      </c>
      <c r="AF119" s="177" t="s">
        <v>488</v>
      </c>
      <c r="AG119" s="177" t="s">
        <v>129</v>
      </c>
    </row>
    <row r="120" spans="1:33" ht="272.45" customHeight="1" x14ac:dyDescent="0.35">
      <c r="A120" s="91">
        <v>89</v>
      </c>
      <c r="B120" s="92" t="s">
        <v>212</v>
      </c>
      <c r="C120" s="92" t="s">
        <v>129</v>
      </c>
      <c r="D120" s="155">
        <v>80101706</v>
      </c>
      <c r="E120" s="92" t="s">
        <v>281</v>
      </c>
      <c r="F120" s="92" t="s">
        <v>63</v>
      </c>
      <c r="G120" s="92">
        <v>1</v>
      </c>
      <c r="H120" s="157" t="s">
        <v>93</v>
      </c>
      <c r="I120" s="92">
        <v>11</v>
      </c>
      <c r="J120" s="92" t="s">
        <v>141</v>
      </c>
      <c r="K120" s="92" t="s">
        <v>102</v>
      </c>
      <c r="L120" s="92" t="s">
        <v>155</v>
      </c>
      <c r="M120" s="158">
        <v>83954640</v>
      </c>
      <c r="N120" s="158">
        <v>83954640</v>
      </c>
      <c r="O120" s="92" t="s">
        <v>68</v>
      </c>
      <c r="P120" s="92" t="s">
        <v>69</v>
      </c>
      <c r="Q120" s="92" t="s">
        <v>177</v>
      </c>
      <c r="S120" s="173" t="s">
        <v>489</v>
      </c>
      <c r="T120" s="174" t="s">
        <v>490</v>
      </c>
      <c r="U120" s="180">
        <v>43844</v>
      </c>
      <c r="V120" s="176" t="s">
        <v>491</v>
      </c>
      <c r="W120" s="177" t="s">
        <v>437</v>
      </c>
      <c r="X120" s="178">
        <v>83954640</v>
      </c>
      <c r="Y120" s="179">
        <v>0</v>
      </c>
      <c r="Z120" s="178">
        <v>83954640</v>
      </c>
      <c r="AA120" s="176" t="s">
        <v>492</v>
      </c>
      <c r="AB120" s="177">
        <v>2320</v>
      </c>
      <c r="AC120" s="176" t="s">
        <v>431</v>
      </c>
      <c r="AD120" s="180">
        <v>43844</v>
      </c>
      <c r="AE120" s="180">
        <v>44178</v>
      </c>
      <c r="AF120" s="177" t="s">
        <v>482</v>
      </c>
      <c r="AG120" s="177" t="s">
        <v>129</v>
      </c>
    </row>
    <row r="121" spans="1:33" ht="272.45" customHeight="1" x14ac:dyDescent="0.35">
      <c r="A121" s="91">
        <v>90</v>
      </c>
      <c r="B121" s="92" t="s">
        <v>275</v>
      </c>
      <c r="C121" s="92" t="s">
        <v>129</v>
      </c>
      <c r="D121" s="155">
        <v>80101706</v>
      </c>
      <c r="E121" s="92" t="s">
        <v>282</v>
      </c>
      <c r="F121" s="92" t="s">
        <v>63</v>
      </c>
      <c r="G121" s="92">
        <v>1</v>
      </c>
      <c r="H121" s="157" t="s">
        <v>93</v>
      </c>
      <c r="I121" s="92">
        <v>11.5</v>
      </c>
      <c r="J121" s="92" t="s">
        <v>141</v>
      </c>
      <c r="K121" s="92" t="s">
        <v>102</v>
      </c>
      <c r="L121" s="92" t="s">
        <v>155</v>
      </c>
      <c r="M121" s="158">
        <v>95532800</v>
      </c>
      <c r="N121" s="158">
        <v>95532800</v>
      </c>
      <c r="O121" s="92" t="s">
        <v>68</v>
      </c>
      <c r="P121" s="92" t="s">
        <v>69</v>
      </c>
      <c r="Q121" s="92" t="s">
        <v>177</v>
      </c>
      <c r="S121" s="173" t="s">
        <v>493</v>
      </c>
      <c r="T121" s="174" t="s">
        <v>494</v>
      </c>
      <c r="U121" s="180">
        <v>43839</v>
      </c>
      <c r="V121" s="176" t="s">
        <v>495</v>
      </c>
      <c r="W121" s="177" t="s">
        <v>437</v>
      </c>
      <c r="X121" s="178">
        <v>95532800</v>
      </c>
      <c r="Y121" s="179">
        <v>0</v>
      </c>
      <c r="Z121" s="178">
        <v>95532800</v>
      </c>
      <c r="AA121" s="176" t="s">
        <v>496</v>
      </c>
      <c r="AB121" s="177">
        <v>920</v>
      </c>
      <c r="AC121" s="176" t="s">
        <v>481</v>
      </c>
      <c r="AD121" s="180">
        <v>43839</v>
      </c>
      <c r="AE121" s="180">
        <v>44188</v>
      </c>
      <c r="AF121" s="177" t="s">
        <v>482</v>
      </c>
      <c r="AG121" s="177" t="s">
        <v>129</v>
      </c>
    </row>
    <row r="122" spans="1:33" ht="272.45" customHeight="1" x14ac:dyDescent="0.35">
      <c r="A122" s="91">
        <v>91</v>
      </c>
      <c r="B122" s="92" t="s">
        <v>283</v>
      </c>
      <c r="C122" s="92" t="s">
        <v>129</v>
      </c>
      <c r="D122" s="155">
        <v>80101706</v>
      </c>
      <c r="E122" s="92" t="s">
        <v>284</v>
      </c>
      <c r="F122" s="92" t="s">
        <v>63</v>
      </c>
      <c r="G122" s="92">
        <v>1</v>
      </c>
      <c r="H122" s="157" t="s">
        <v>93</v>
      </c>
      <c r="I122" s="92">
        <v>10.5</v>
      </c>
      <c r="J122" s="92" t="s">
        <v>141</v>
      </c>
      <c r="K122" s="92" t="s">
        <v>102</v>
      </c>
      <c r="L122" s="92" t="s">
        <v>191</v>
      </c>
      <c r="M122" s="158">
        <v>49064400</v>
      </c>
      <c r="N122" s="158">
        <v>49064400</v>
      </c>
      <c r="O122" s="92" t="s">
        <v>68</v>
      </c>
      <c r="P122" s="92" t="s">
        <v>69</v>
      </c>
      <c r="Q122" s="92" t="s">
        <v>177</v>
      </c>
      <c r="S122" s="173" t="s">
        <v>497</v>
      </c>
      <c r="T122" s="174" t="s">
        <v>498</v>
      </c>
      <c r="U122" s="180">
        <v>43852</v>
      </c>
      <c r="V122" s="176" t="s">
        <v>499</v>
      </c>
      <c r="W122" s="177" t="s">
        <v>437</v>
      </c>
      <c r="X122" s="178">
        <v>49064400</v>
      </c>
      <c r="Y122" s="179">
        <v>0</v>
      </c>
      <c r="Z122" s="178">
        <v>49064400</v>
      </c>
      <c r="AA122" s="176" t="s">
        <v>500</v>
      </c>
      <c r="AB122" s="177">
        <v>9720</v>
      </c>
      <c r="AC122" s="176" t="s">
        <v>501</v>
      </c>
      <c r="AD122" s="180">
        <v>43852</v>
      </c>
      <c r="AE122" s="180">
        <v>44171</v>
      </c>
      <c r="AF122" s="181" t="s">
        <v>954</v>
      </c>
      <c r="AG122" s="181" t="s">
        <v>129</v>
      </c>
    </row>
    <row r="123" spans="1:33" ht="272.45" customHeight="1" x14ac:dyDescent="0.35">
      <c r="A123" s="91">
        <v>92</v>
      </c>
      <c r="B123" s="92" t="s">
        <v>285</v>
      </c>
      <c r="C123" s="92" t="s">
        <v>146</v>
      </c>
      <c r="D123" s="155">
        <v>80101706</v>
      </c>
      <c r="E123" s="92" t="s">
        <v>286</v>
      </c>
      <c r="F123" s="92" t="s">
        <v>63</v>
      </c>
      <c r="G123" s="92">
        <v>1</v>
      </c>
      <c r="H123" s="157" t="s">
        <v>93</v>
      </c>
      <c r="I123" s="92">
        <v>11</v>
      </c>
      <c r="J123" s="92" t="s">
        <v>141</v>
      </c>
      <c r="K123" s="92" t="s">
        <v>102</v>
      </c>
      <c r="L123" s="92" t="s">
        <v>155</v>
      </c>
      <c r="M123" s="158">
        <v>92521440</v>
      </c>
      <c r="N123" s="158">
        <v>92521440</v>
      </c>
      <c r="O123" s="92" t="s">
        <v>68</v>
      </c>
      <c r="P123" s="92" t="s">
        <v>69</v>
      </c>
      <c r="Q123" s="92" t="s">
        <v>178</v>
      </c>
      <c r="S123" s="173" t="s">
        <v>502</v>
      </c>
      <c r="T123" s="174" t="s">
        <v>503</v>
      </c>
      <c r="U123" s="180">
        <v>43844</v>
      </c>
      <c r="V123" s="176" t="s">
        <v>504</v>
      </c>
      <c r="W123" s="177" t="s">
        <v>437</v>
      </c>
      <c r="X123" s="178">
        <v>92521440</v>
      </c>
      <c r="Y123" s="179">
        <v>0</v>
      </c>
      <c r="Z123" s="178">
        <v>92521440</v>
      </c>
      <c r="AA123" s="176" t="s">
        <v>505</v>
      </c>
      <c r="AB123" s="177">
        <v>2120</v>
      </c>
      <c r="AC123" s="176" t="s">
        <v>431</v>
      </c>
      <c r="AD123" s="180">
        <v>43844</v>
      </c>
      <c r="AE123" s="180">
        <v>44178</v>
      </c>
      <c r="AF123" s="177" t="s">
        <v>506</v>
      </c>
      <c r="AG123" s="177" t="s">
        <v>146</v>
      </c>
    </row>
    <row r="124" spans="1:33" ht="272.45" customHeight="1" x14ac:dyDescent="0.35">
      <c r="A124" s="91">
        <v>93</v>
      </c>
      <c r="B124" s="92" t="s">
        <v>285</v>
      </c>
      <c r="C124" s="92" t="s">
        <v>146</v>
      </c>
      <c r="D124" s="155">
        <v>80101706</v>
      </c>
      <c r="E124" s="92" t="s">
        <v>287</v>
      </c>
      <c r="F124" s="92" t="s">
        <v>63</v>
      </c>
      <c r="G124" s="92">
        <v>1</v>
      </c>
      <c r="H124" s="157" t="s">
        <v>93</v>
      </c>
      <c r="I124" s="92">
        <v>10.5</v>
      </c>
      <c r="J124" s="92" t="s">
        <v>141</v>
      </c>
      <c r="K124" s="92" t="s">
        <v>102</v>
      </c>
      <c r="L124" s="92" t="s">
        <v>191</v>
      </c>
      <c r="M124" s="158">
        <v>58877280</v>
      </c>
      <c r="N124" s="158">
        <v>58877280</v>
      </c>
      <c r="O124" s="92" t="s">
        <v>68</v>
      </c>
      <c r="P124" s="92" t="s">
        <v>69</v>
      </c>
      <c r="Q124" s="92" t="s">
        <v>178</v>
      </c>
      <c r="S124" s="173" t="s">
        <v>507</v>
      </c>
      <c r="T124" s="174" t="s">
        <v>508</v>
      </c>
      <c r="U124" s="180">
        <v>43853</v>
      </c>
      <c r="V124" s="176" t="s">
        <v>509</v>
      </c>
      <c r="W124" s="177" t="s">
        <v>437</v>
      </c>
      <c r="X124" s="178">
        <v>58877280</v>
      </c>
      <c r="Y124" s="179">
        <v>0</v>
      </c>
      <c r="Z124" s="178">
        <v>58877280</v>
      </c>
      <c r="AA124" s="176" t="s">
        <v>510</v>
      </c>
      <c r="AB124" s="181">
        <v>9520</v>
      </c>
      <c r="AC124" s="186" t="s">
        <v>511</v>
      </c>
      <c r="AD124" s="187">
        <v>43853</v>
      </c>
      <c r="AE124" s="187">
        <v>44172</v>
      </c>
      <c r="AF124" s="177" t="s">
        <v>512</v>
      </c>
      <c r="AG124" s="177" t="s">
        <v>146</v>
      </c>
    </row>
    <row r="125" spans="1:33" ht="272.45" customHeight="1" x14ac:dyDescent="0.35">
      <c r="A125" s="91">
        <v>94</v>
      </c>
      <c r="B125" s="92" t="s">
        <v>288</v>
      </c>
      <c r="C125" s="92" t="s">
        <v>146</v>
      </c>
      <c r="D125" s="155">
        <v>80101706</v>
      </c>
      <c r="E125" s="92" t="s">
        <v>289</v>
      </c>
      <c r="F125" s="92" t="s">
        <v>63</v>
      </c>
      <c r="G125" s="92">
        <v>1</v>
      </c>
      <c r="H125" s="157" t="s">
        <v>93</v>
      </c>
      <c r="I125" s="92">
        <v>10.5</v>
      </c>
      <c r="J125" s="92" t="s">
        <v>141</v>
      </c>
      <c r="K125" s="92" t="s">
        <v>102</v>
      </c>
      <c r="L125" s="92" t="s">
        <v>189</v>
      </c>
      <c r="M125" s="158">
        <v>58877280</v>
      </c>
      <c r="N125" s="158">
        <v>58877280</v>
      </c>
      <c r="O125" s="92" t="s">
        <v>68</v>
      </c>
      <c r="P125" s="92" t="s">
        <v>69</v>
      </c>
      <c r="Q125" s="92" t="s">
        <v>178</v>
      </c>
      <c r="S125" s="173" t="s">
        <v>513</v>
      </c>
      <c r="T125" s="174" t="s">
        <v>514</v>
      </c>
      <c r="U125" s="180">
        <v>43853</v>
      </c>
      <c r="V125" s="176" t="s">
        <v>515</v>
      </c>
      <c r="W125" s="177" t="s">
        <v>437</v>
      </c>
      <c r="X125" s="178">
        <v>58877280</v>
      </c>
      <c r="Y125" s="179">
        <v>0</v>
      </c>
      <c r="Z125" s="178">
        <v>58877280</v>
      </c>
      <c r="AA125" s="176" t="s">
        <v>516</v>
      </c>
      <c r="AB125" s="181">
        <v>12120</v>
      </c>
      <c r="AC125" s="186" t="s">
        <v>517</v>
      </c>
      <c r="AD125" s="187">
        <v>43853</v>
      </c>
      <c r="AE125" s="187">
        <v>44172</v>
      </c>
      <c r="AF125" s="177" t="s">
        <v>518</v>
      </c>
      <c r="AG125" s="177" t="s">
        <v>146</v>
      </c>
    </row>
    <row r="126" spans="1:33" ht="272.45" customHeight="1" x14ac:dyDescent="0.35">
      <c r="A126" s="91">
        <v>95</v>
      </c>
      <c r="B126" s="92" t="s">
        <v>285</v>
      </c>
      <c r="C126" s="92" t="s">
        <v>146</v>
      </c>
      <c r="D126" s="155">
        <v>80101706</v>
      </c>
      <c r="E126" s="92" t="s">
        <v>290</v>
      </c>
      <c r="F126" s="92" t="s">
        <v>63</v>
      </c>
      <c r="G126" s="92">
        <v>1</v>
      </c>
      <c r="H126" s="157" t="s">
        <v>93</v>
      </c>
      <c r="I126" s="92">
        <v>11.5</v>
      </c>
      <c r="J126" s="92" t="s">
        <v>141</v>
      </c>
      <c r="K126" s="92" t="s">
        <v>102</v>
      </c>
      <c r="L126" s="92" t="s">
        <v>191</v>
      </c>
      <c r="M126" s="158">
        <v>29854000</v>
      </c>
      <c r="N126" s="158">
        <v>29854000</v>
      </c>
      <c r="O126" s="92" t="s">
        <v>68</v>
      </c>
      <c r="P126" s="92" t="s">
        <v>69</v>
      </c>
      <c r="Q126" s="92" t="s">
        <v>178</v>
      </c>
      <c r="S126" s="173" t="s">
        <v>519</v>
      </c>
      <c r="T126" s="174" t="s">
        <v>520</v>
      </c>
      <c r="U126" s="180">
        <v>43850</v>
      </c>
      <c r="V126" s="176" t="s">
        <v>521</v>
      </c>
      <c r="W126" s="177" t="s">
        <v>437</v>
      </c>
      <c r="X126" s="178">
        <v>28902132</v>
      </c>
      <c r="Y126" s="179">
        <v>0</v>
      </c>
      <c r="Z126" s="178">
        <v>28902132</v>
      </c>
      <c r="AA126" s="176" t="s">
        <v>522</v>
      </c>
      <c r="AB126" s="177">
        <v>9620</v>
      </c>
      <c r="AC126" s="176" t="s">
        <v>523</v>
      </c>
      <c r="AD126" s="180">
        <v>43850</v>
      </c>
      <c r="AE126" s="180">
        <v>44188</v>
      </c>
      <c r="AF126" s="177" t="s">
        <v>524</v>
      </c>
      <c r="AG126" s="177" t="s">
        <v>146</v>
      </c>
    </row>
    <row r="127" spans="1:33" ht="272.45" customHeight="1" x14ac:dyDescent="0.35">
      <c r="A127" s="91">
        <v>96</v>
      </c>
      <c r="B127" s="92" t="s">
        <v>288</v>
      </c>
      <c r="C127" s="92" t="s">
        <v>146</v>
      </c>
      <c r="D127" s="155">
        <v>80101706</v>
      </c>
      <c r="E127" s="92" t="s">
        <v>291</v>
      </c>
      <c r="F127" s="92" t="s">
        <v>63</v>
      </c>
      <c r="G127" s="92">
        <v>1</v>
      </c>
      <c r="H127" s="157" t="s">
        <v>93</v>
      </c>
      <c r="I127" s="92">
        <v>10.5</v>
      </c>
      <c r="J127" s="92" t="s">
        <v>141</v>
      </c>
      <c r="K127" s="92" t="s">
        <v>102</v>
      </c>
      <c r="L127" s="92" t="s">
        <v>189</v>
      </c>
      <c r="M127" s="158">
        <v>58877280</v>
      </c>
      <c r="N127" s="158">
        <v>58877280</v>
      </c>
      <c r="O127" s="92" t="s">
        <v>68</v>
      </c>
      <c r="P127" s="92" t="s">
        <v>69</v>
      </c>
      <c r="Q127" s="92" t="s">
        <v>178</v>
      </c>
      <c r="S127" s="173" t="s">
        <v>525</v>
      </c>
      <c r="T127" s="174" t="s">
        <v>526</v>
      </c>
      <c r="U127" s="180">
        <v>43853</v>
      </c>
      <c r="V127" s="176" t="s">
        <v>527</v>
      </c>
      <c r="W127" s="177" t="s">
        <v>437</v>
      </c>
      <c r="X127" s="178">
        <v>58877280</v>
      </c>
      <c r="Y127" s="179">
        <v>0</v>
      </c>
      <c r="Z127" s="178">
        <v>58877280</v>
      </c>
      <c r="AA127" s="176" t="s">
        <v>528</v>
      </c>
      <c r="AB127" s="181">
        <v>12220</v>
      </c>
      <c r="AC127" s="186" t="s">
        <v>517</v>
      </c>
      <c r="AD127" s="187">
        <v>43853</v>
      </c>
      <c r="AE127" s="187">
        <v>44172</v>
      </c>
      <c r="AF127" s="177" t="s">
        <v>529</v>
      </c>
      <c r="AG127" s="177" t="s">
        <v>183</v>
      </c>
    </row>
    <row r="128" spans="1:33" s="26" customFormat="1" ht="272.45" customHeight="1" x14ac:dyDescent="0.35">
      <c r="A128" s="91">
        <v>97</v>
      </c>
      <c r="B128" s="92" t="s">
        <v>288</v>
      </c>
      <c r="C128" s="92" t="s">
        <v>146</v>
      </c>
      <c r="D128" s="155">
        <v>80101706</v>
      </c>
      <c r="E128" s="92" t="s">
        <v>292</v>
      </c>
      <c r="F128" s="92" t="s">
        <v>63</v>
      </c>
      <c r="G128" s="92">
        <v>1</v>
      </c>
      <c r="H128" s="157" t="s">
        <v>100</v>
      </c>
      <c r="I128" s="92">
        <v>10.5</v>
      </c>
      <c r="J128" s="92" t="s">
        <v>141</v>
      </c>
      <c r="K128" s="92" t="s">
        <v>102</v>
      </c>
      <c r="L128" s="92" t="s">
        <v>189</v>
      </c>
      <c r="M128" s="158">
        <v>58877280</v>
      </c>
      <c r="N128" s="158">
        <v>58877280</v>
      </c>
      <c r="O128" s="92" t="s">
        <v>68</v>
      </c>
      <c r="P128" s="92" t="s">
        <v>69</v>
      </c>
      <c r="Q128" s="92" t="s">
        <v>178</v>
      </c>
      <c r="R128" s="25"/>
      <c r="S128" s="173" t="s">
        <v>1050</v>
      </c>
      <c r="T128" s="174" t="s">
        <v>1051</v>
      </c>
      <c r="U128" s="175">
        <v>43895</v>
      </c>
      <c r="V128" s="176" t="s">
        <v>1052</v>
      </c>
      <c r="W128" s="177" t="s">
        <v>437</v>
      </c>
      <c r="X128" s="178">
        <v>51333332</v>
      </c>
      <c r="Y128" s="179">
        <v>0</v>
      </c>
      <c r="Z128" s="178">
        <v>51333332</v>
      </c>
      <c r="AA128" s="186" t="s">
        <v>1053</v>
      </c>
      <c r="AB128" s="181">
        <v>14820</v>
      </c>
      <c r="AC128" s="186" t="s">
        <v>1054</v>
      </c>
      <c r="AD128" s="187">
        <v>43896</v>
      </c>
      <c r="AE128" s="187">
        <v>44179</v>
      </c>
      <c r="AF128" s="181" t="s">
        <v>518</v>
      </c>
      <c r="AG128" s="181" t="s">
        <v>146</v>
      </c>
    </row>
    <row r="129" spans="1:33" ht="272.45" customHeight="1" x14ac:dyDescent="0.35">
      <c r="A129" s="91">
        <v>98</v>
      </c>
      <c r="B129" s="92" t="s">
        <v>293</v>
      </c>
      <c r="C129" s="92" t="s">
        <v>179</v>
      </c>
      <c r="D129" s="155">
        <v>80101706</v>
      </c>
      <c r="E129" s="92" t="s">
        <v>294</v>
      </c>
      <c r="F129" s="92" t="s">
        <v>63</v>
      </c>
      <c r="G129" s="92">
        <v>1</v>
      </c>
      <c r="H129" s="157" t="s">
        <v>93</v>
      </c>
      <c r="I129" s="92">
        <v>11</v>
      </c>
      <c r="J129" s="92" t="s">
        <v>141</v>
      </c>
      <c r="K129" s="92" t="s">
        <v>102</v>
      </c>
      <c r="L129" s="92" t="s">
        <v>194</v>
      </c>
      <c r="M129" s="158">
        <v>98232640</v>
      </c>
      <c r="N129" s="158">
        <v>98232640</v>
      </c>
      <c r="O129" s="92" t="s">
        <v>68</v>
      </c>
      <c r="P129" s="92" t="s">
        <v>69</v>
      </c>
      <c r="Q129" s="92" t="s">
        <v>180</v>
      </c>
      <c r="S129" s="173" t="s">
        <v>530</v>
      </c>
      <c r="T129" s="174" t="s">
        <v>531</v>
      </c>
      <c r="U129" s="180">
        <v>43845</v>
      </c>
      <c r="V129" s="176" t="s">
        <v>532</v>
      </c>
      <c r="W129" s="177" t="s">
        <v>437</v>
      </c>
      <c r="X129" s="178">
        <v>98232640</v>
      </c>
      <c r="Y129" s="179">
        <v>0</v>
      </c>
      <c r="Z129" s="178">
        <v>98232640</v>
      </c>
      <c r="AA129" s="176" t="s">
        <v>533</v>
      </c>
      <c r="AB129" s="177">
        <v>2220</v>
      </c>
      <c r="AC129" s="176" t="s">
        <v>431</v>
      </c>
      <c r="AD129" s="180">
        <v>43845</v>
      </c>
      <c r="AE129" s="180">
        <v>44179</v>
      </c>
      <c r="AF129" s="177" t="s">
        <v>534</v>
      </c>
      <c r="AG129" s="177" t="s">
        <v>535</v>
      </c>
    </row>
    <row r="130" spans="1:33" ht="272.45" customHeight="1" x14ac:dyDescent="0.35">
      <c r="A130" s="91">
        <v>99</v>
      </c>
      <c r="B130" s="92" t="s">
        <v>897</v>
      </c>
      <c r="C130" s="92" t="s">
        <v>179</v>
      </c>
      <c r="D130" s="155">
        <v>80101706</v>
      </c>
      <c r="E130" s="92" t="s">
        <v>295</v>
      </c>
      <c r="F130" s="92" t="s">
        <v>63</v>
      </c>
      <c r="G130" s="92">
        <v>1</v>
      </c>
      <c r="H130" s="157" t="s">
        <v>93</v>
      </c>
      <c r="I130" s="92">
        <v>10.5</v>
      </c>
      <c r="J130" s="92" t="s">
        <v>141</v>
      </c>
      <c r="K130" s="92" t="s">
        <v>102</v>
      </c>
      <c r="L130" s="92" t="s">
        <v>189</v>
      </c>
      <c r="M130" s="158">
        <v>84532510</v>
      </c>
      <c r="N130" s="158">
        <v>84532510</v>
      </c>
      <c r="O130" s="92" t="s">
        <v>68</v>
      </c>
      <c r="P130" s="92" t="s">
        <v>69</v>
      </c>
      <c r="Q130" s="92" t="s">
        <v>177</v>
      </c>
      <c r="S130" s="173" t="s">
        <v>923</v>
      </c>
      <c r="T130" s="174" t="s">
        <v>924</v>
      </c>
      <c r="U130" s="180">
        <v>43868</v>
      </c>
      <c r="V130" s="176" t="s">
        <v>925</v>
      </c>
      <c r="W130" s="177" t="s">
        <v>437</v>
      </c>
      <c r="X130" s="178">
        <v>84532506</v>
      </c>
      <c r="Y130" s="179">
        <v>0</v>
      </c>
      <c r="Z130" s="178">
        <v>84532506</v>
      </c>
      <c r="AA130" s="176" t="s">
        <v>926</v>
      </c>
      <c r="AB130" s="177">
        <v>18920</v>
      </c>
      <c r="AC130" s="176" t="s">
        <v>927</v>
      </c>
      <c r="AD130" s="180">
        <v>43868</v>
      </c>
      <c r="AE130" s="180">
        <v>44187</v>
      </c>
      <c r="AF130" s="177" t="s">
        <v>534</v>
      </c>
      <c r="AG130" s="177" t="s">
        <v>535</v>
      </c>
    </row>
    <row r="131" spans="1:33" ht="272.45" customHeight="1" x14ac:dyDescent="0.35">
      <c r="A131" s="91">
        <v>100</v>
      </c>
      <c r="B131" s="92" t="s">
        <v>296</v>
      </c>
      <c r="C131" s="92" t="s">
        <v>179</v>
      </c>
      <c r="D131" s="155">
        <v>80101706</v>
      </c>
      <c r="E131" s="92" t="s">
        <v>297</v>
      </c>
      <c r="F131" s="92" t="s">
        <v>63</v>
      </c>
      <c r="G131" s="92">
        <v>1</v>
      </c>
      <c r="H131" s="157" t="s">
        <v>93</v>
      </c>
      <c r="I131" s="92">
        <v>11.5</v>
      </c>
      <c r="J131" s="92" t="s">
        <v>141</v>
      </c>
      <c r="K131" s="92" t="s">
        <v>102</v>
      </c>
      <c r="L131" s="92" t="s">
        <v>194</v>
      </c>
      <c r="M131" s="158">
        <v>102697760</v>
      </c>
      <c r="N131" s="158">
        <v>102697760</v>
      </c>
      <c r="O131" s="92" t="s">
        <v>68</v>
      </c>
      <c r="P131" s="92" t="s">
        <v>69</v>
      </c>
      <c r="Q131" s="92" t="s">
        <v>177</v>
      </c>
      <c r="S131" s="173" t="s">
        <v>536</v>
      </c>
      <c r="T131" s="174" t="s">
        <v>537</v>
      </c>
      <c r="U131" s="180">
        <v>43839</v>
      </c>
      <c r="V131" s="176" t="s">
        <v>538</v>
      </c>
      <c r="W131" s="177" t="s">
        <v>437</v>
      </c>
      <c r="X131" s="178">
        <v>102697760</v>
      </c>
      <c r="Y131" s="179">
        <v>0</v>
      </c>
      <c r="Z131" s="178">
        <v>102697760</v>
      </c>
      <c r="AA131" s="176" t="s">
        <v>539</v>
      </c>
      <c r="AB131" s="177">
        <v>620</v>
      </c>
      <c r="AC131" s="176" t="s">
        <v>540</v>
      </c>
      <c r="AD131" s="180">
        <v>43839</v>
      </c>
      <c r="AE131" s="180">
        <v>44186</v>
      </c>
      <c r="AF131" s="177" t="s">
        <v>541</v>
      </c>
      <c r="AG131" s="177" t="s">
        <v>535</v>
      </c>
    </row>
    <row r="132" spans="1:33" ht="272.45" customHeight="1" x14ac:dyDescent="0.35">
      <c r="A132" s="91">
        <v>101</v>
      </c>
      <c r="B132" s="92" t="s">
        <v>298</v>
      </c>
      <c r="C132" s="92" t="s">
        <v>179</v>
      </c>
      <c r="D132" s="155">
        <v>80101706</v>
      </c>
      <c r="E132" s="92" t="s">
        <v>299</v>
      </c>
      <c r="F132" s="92" t="s">
        <v>63</v>
      </c>
      <c r="G132" s="92">
        <v>1</v>
      </c>
      <c r="H132" s="157" t="s">
        <v>100</v>
      </c>
      <c r="I132" s="92">
        <v>11</v>
      </c>
      <c r="J132" s="92" t="s">
        <v>141</v>
      </c>
      <c r="K132" s="92" t="s">
        <v>102</v>
      </c>
      <c r="L132" s="92" t="s">
        <v>189</v>
      </c>
      <c r="M132" s="158">
        <v>51400800</v>
      </c>
      <c r="N132" s="158">
        <v>51400800</v>
      </c>
      <c r="O132" s="92" t="s">
        <v>68</v>
      </c>
      <c r="P132" s="92" t="s">
        <v>69</v>
      </c>
      <c r="Q132" s="92" t="s">
        <v>177</v>
      </c>
      <c r="S132" s="173" t="s">
        <v>955</v>
      </c>
      <c r="T132" s="174" t="s">
        <v>956</v>
      </c>
      <c r="U132" s="180">
        <v>43879</v>
      </c>
      <c r="V132" s="176" t="s">
        <v>957</v>
      </c>
      <c r="W132" s="177" t="s">
        <v>437</v>
      </c>
      <c r="X132" s="178">
        <v>51307344</v>
      </c>
      <c r="Y132" s="179">
        <v>0</v>
      </c>
      <c r="Z132" s="178">
        <v>51307344</v>
      </c>
      <c r="AA132" s="176" t="s">
        <v>958</v>
      </c>
      <c r="AB132" s="177">
        <v>14920</v>
      </c>
      <c r="AC132" s="176" t="s">
        <v>959</v>
      </c>
      <c r="AD132" s="180">
        <v>43879</v>
      </c>
      <c r="AE132" s="180">
        <v>44186</v>
      </c>
      <c r="AF132" s="177" t="s">
        <v>534</v>
      </c>
      <c r="AG132" s="177" t="s">
        <v>535</v>
      </c>
    </row>
    <row r="133" spans="1:33" ht="272.45" customHeight="1" x14ac:dyDescent="0.35">
      <c r="A133" s="91">
        <v>102</v>
      </c>
      <c r="B133" s="92" t="s">
        <v>296</v>
      </c>
      <c r="C133" s="92" t="s">
        <v>179</v>
      </c>
      <c r="D133" s="155">
        <v>80101706</v>
      </c>
      <c r="E133" s="92" t="s">
        <v>300</v>
      </c>
      <c r="F133" s="92" t="s">
        <v>63</v>
      </c>
      <c r="G133" s="92">
        <v>1</v>
      </c>
      <c r="H133" s="157" t="s">
        <v>93</v>
      </c>
      <c r="I133" s="92">
        <v>10.5</v>
      </c>
      <c r="J133" s="92" t="s">
        <v>141</v>
      </c>
      <c r="K133" s="92" t="s">
        <v>102</v>
      </c>
      <c r="L133" s="92" t="s">
        <v>189</v>
      </c>
      <c r="M133" s="158">
        <v>80138520</v>
      </c>
      <c r="N133" s="158">
        <v>80138520</v>
      </c>
      <c r="O133" s="92" t="s">
        <v>68</v>
      </c>
      <c r="P133" s="92" t="s">
        <v>69</v>
      </c>
      <c r="Q133" s="92" t="s">
        <v>177</v>
      </c>
      <c r="S133" s="173" t="s">
        <v>937</v>
      </c>
      <c r="T133" s="174" t="s">
        <v>938</v>
      </c>
      <c r="U133" s="180">
        <v>43868</v>
      </c>
      <c r="V133" s="176" t="s">
        <v>939</v>
      </c>
      <c r="W133" s="177" t="s">
        <v>437</v>
      </c>
      <c r="X133" s="178">
        <v>80138520</v>
      </c>
      <c r="Y133" s="179">
        <v>0</v>
      </c>
      <c r="Z133" s="178">
        <v>80138520</v>
      </c>
      <c r="AA133" s="176" t="s">
        <v>940</v>
      </c>
      <c r="AB133" s="177">
        <v>15020</v>
      </c>
      <c r="AC133" s="176" t="s">
        <v>927</v>
      </c>
      <c r="AD133" s="180">
        <v>43868</v>
      </c>
      <c r="AE133" s="180">
        <v>44187</v>
      </c>
      <c r="AF133" s="177" t="s">
        <v>534</v>
      </c>
      <c r="AG133" s="177" t="s">
        <v>535</v>
      </c>
    </row>
    <row r="134" spans="1:33" ht="272.45" customHeight="1" x14ac:dyDescent="0.35">
      <c r="A134" s="91">
        <v>103</v>
      </c>
      <c r="B134" s="92" t="s">
        <v>270</v>
      </c>
      <c r="C134" s="92" t="s">
        <v>179</v>
      </c>
      <c r="D134" s="155">
        <v>80101706</v>
      </c>
      <c r="E134" s="92" t="s">
        <v>301</v>
      </c>
      <c r="F134" s="92" t="s">
        <v>63</v>
      </c>
      <c r="G134" s="92">
        <v>1</v>
      </c>
      <c r="H134" s="157" t="s">
        <v>93</v>
      </c>
      <c r="I134" s="92">
        <v>10.5</v>
      </c>
      <c r="J134" s="92" t="s">
        <v>141</v>
      </c>
      <c r="K134" s="92" t="s">
        <v>102</v>
      </c>
      <c r="L134" s="92" t="s">
        <v>191</v>
      </c>
      <c r="M134" s="158">
        <v>76322400</v>
      </c>
      <c r="N134" s="158">
        <v>76322400</v>
      </c>
      <c r="O134" s="92" t="s">
        <v>68</v>
      </c>
      <c r="P134" s="92" t="s">
        <v>69</v>
      </c>
      <c r="Q134" s="92" t="s">
        <v>177</v>
      </c>
      <c r="S134" s="173" t="s">
        <v>928</v>
      </c>
      <c r="T134" s="174" t="s">
        <v>929</v>
      </c>
      <c r="U134" s="180">
        <v>43868</v>
      </c>
      <c r="V134" s="176" t="s">
        <v>930</v>
      </c>
      <c r="W134" s="177" t="s">
        <v>437</v>
      </c>
      <c r="X134" s="178">
        <v>76322400</v>
      </c>
      <c r="Y134" s="179">
        <v>0</v>
      </c>
      <c r="Z134" s="178">
        <v>76322400</v>
      </c>
      <c r="AA134" s="176" t="s">
        <v>931</v>
      </c>
      <c r="AB134" s="177">
        <v>19120</v>
      </c>
      <c r="AC134" s="176" t="s">
        <v>927</v>
      </c>
      <c r="AD134" s="180">
        <v>43868</v>
      </c>
      <c r="AE134" s="180">
        <v>44187</v>
      </c>
      <c r="AF134" s="177" t="s">
        <v>534</v>
      </c>
      <c r="AG134" s="177" t="s">
        <v>535</v>
      </c>
    </row>
    <row r="135" spans="1:33" ht="272.45" customHeight="1" x14ac:dyDescent="0.35">
      <c r="A135" s="91">
        <v>104</v>
      </c>
      <c r="B135" s="92" t="s">
        <v>275</v>
      </c>
      <c r="C135" s="92" t="s">
        <v>181</v>
      </c>
      <c r="D135" s="155">
        <v>80101706</v>
      </c>
      <c r="E135" s="92" t="s">
        <v>302</v>
      </c>
      <c r="F135" s="92" t="s">
        <v>63</v>
      </c>
      <c r="G135" s="92">
        <v>1</v>
      </c>
      <c r="H135" s="157" t="s">
        <v>93</v>
      </c>
      <c r="I135" s="92">
        <v>11</v>
      </c>
      <c r="J135" s="92" t="s">
        <v>141</v>
      </c>
      <c r="K135" s="92" t="s">
        <v>102</v>
      </c>
      <c r="L135" s="92" t="s">
        <v>191</v>
      </c>
      <c r="M135" s="158">
        <v>75387840</v>
      </c>
      <c r="N135" s="158">
        <v>75387840</v>
      </c>
      <c r="O135" s="92" t="s">
        <v>68</v>
      </c>
      <c r="P135" s="92" t="s">
        <v>69</v>
      </c>
      <c r="Q135" s="92" t="s">
        <v>120</v>
      </c>
      <c r="S135" s="173" t="s">
        <v>542</v>
      </c>
      <c r="T135" s="174" t="s">
        <v>543</v>
      </c>
      <c r="U135" s="180">
        <v>43861</v>
      </c>
      <c r="V135" s="176" t="s">
        <v>544</v>
      </c>
      <c r="W135" s="177" t="s">
        <v>437</v>
      </c>
      <c r="X135" s="178">
        <v>72506280</v>
      </c>
      <c r="Y135" s="179">
        <v>0</v>
      </c>
      <c r="Z135" s="178">
        <v>72506280</v>
      </c>
      <c r="AA135" s="176" t="s">
        <v>545</v>
      </c>
      <c r="AB135" s="181">
        <v>13620</v>
      </c>
      <c r="AC135" s="186" t="s">
        <v>888</v>
      </c>
      <c r="AD135" s="187">
        <v>43861</v>
      </c>
      <c r="AE135" s="187">
        <v>44179</v>
      </c>
      <c r="AF135" s="203" t="s">
        <v>546</v>
      </c>
      <c r="AG135" s="181" t="s">
        <v>183</v>
      </c>
    </row>
    <row r="136" spans="1:33" ht="272.45" customHeight="1" x14ac:dyDescent="0.35">
      <c r="A136" s="91">
        <v>105</v>
      </c>
      <c r="B136" s="92" t="s">
        <v>275</v>
      </c>
      <c r="C136" s="92" t="s">
        <v>181</v>
      </c>
      <c r="D136" s="155">
        <v>80101706</v>
      </c>
      <c r="E136" s="92" t="s">
        <v>303</v>
      </c>
      <c r="F136" s="92" t="s">
        <v>63</v>
      </c>
      <c r="G136" s="92">
        <v>1</v>
      </c>
      <c r="H136" s="157" t="s">
        <v>93</v>
      </c>
      <c r="I136" s="92">
        <v>10.5</v>
      </c>
      <c r="J136" s="92" t="s">
        <v>141</v>
      </c>
      <c r="K136" s="92" t="s">
        <v>102</v>
      </c>
      <c r="L136" s="92" t="s">
        <v>191</v>
      </c>
      <c r="M136" s="158">
        <v>71961120</v>
      </c>
      <c r="N136" s="158">
        <v>71961120</v>
      </c>
      <c r="O136" s="92" t="s">
        <v>68</v>
      </c>
      <c r="P136" s="92" t="s">
        <v>69</v>
      </c>
      <c r="Q136" s="92" t="s">
        <v>120</v>
      </c>
      <c r="S136" s="173" t="s">
        <v>917</v>
      </c>
      <c r="T136" s="174" t="s">
        <v>918</v>
      </c>
      <c r="U136" s="180">
        <v>43868</v>
      </c>
      <c r="V136" s="176" t="s">
        <v>919</v>
      </c>
      <c r="W136" s="177" t="s">
        <v>437</v>
      </c>
      <c r="X136" s="178">
        <v>71961120</v>
      </c>
      <c r="Y136" s="179">
        <v>0</v>
      </c>
      <c r="Z136" s="178">
        <v>71961120</v>
      </c>
      <c r="AA136" s="176" t="s">
        <v>920</v>
      </c>
      <c r="AB136" s="177">
        <v>17220</v>
      </c>
      <c r="AC136" s="176" t="s">
        <v>921</v>
      </c>
      <c r="AD136" s="180">
        <v>43868</v>
      </c>
      <c r="AE136" s="180">
        <v>44187</v>
      </c>
      <c r="AF136" s="177" t="s">
        <v>922</v>
      </c>
      <c r="AG136" s="177" t="s">
        <v>181</v>
      </c>
    </row>
    <row r="137" spans="1:33" ht="272.45" customHeight="1" x14ac:dyDescent="0.35">
      <c r="A137" s="91">
        <v>106</v>
      </c>
      <c r="B137" s="92" t="s">
        <v>283</v>
      </c>
      <c r="C137" s="92" t="s">
        <v>161</v>
      </c>
      <c r="D137" s="155">
        <v>80101706</v>
      </c>
      <c r="E137" s="92" t="s">
        <v>304</v>
      </c>
      <c r="F137" s="92" t="s">
        <v>63</v>
      </c>
      <c r="G137" s="92">
        <v>1</v>
      </c>
      <c r="H137" s="157" t="s">
        <v>93</v>
      </c>
      <c r="I137" s="92">
        <v>11</v>
      </c>
      <c r="J137" s="92" t="s">
        <v>141</v>
      </c>
      <c r="K137" s="92" t="s">
        <v>102</v>
      </c>
      <c r="L137" s="92" t="s">
        <v>191</v>
      </c>
      <c r="M137" s="158">
        <v>28556000</v>
      </c>
      <c r="N137" s="158">
        <v>28556000</v>
      </c>
      <c r="O137" s="92" t="s">
        <v>68</v>
      </c>
      <c r="P137" s="92" t="s">
        <v>69</v>
      </c>
      <c r="Q137" s="92" t="s">
        <v>182</v>
      </c>
      <c r="S137" s="173" t="s">
        <v>547</v>
      </c>
      <c r="T137" s="174" t="s">
        <v>548</v>
      </c>
      <c r="U137" s="180">
        <v>43851</v>
      </c>
      <c r="V137" s="176" t="s">
        <v>549</v>
      </c>
      <c r="W137" s="177" t="s">
        <v>437</v>
      </c>
      <c r="X137" s="178">
        <v>28556000</v>
      </c>
      <c r="Y137" s="179">
        <v>0</v>
      </c>
      <c r="Z137" s="178">
        <v>28556000</v>
      </c>
      <c r="AA137" s="176" t="s">
        <v>550</v>
      </c>
      <c r="AB137" s="177">
        <v>9820</v>
      </c>
      <c r="AC137" s="176" t="s">
        <v>551</v>
      </c>
      <c r="AD137" s="180">
        <v>43851</v>
      </c>
      <c r="AE137" s="180">
        <v>44185</v>
      </c>
      <c r="AF137" s="177" t="s">
        <v>552</v>
      </c>
      <c r="AG137" s="177" t="s">
        <v>553</v>
      </c>
    </row>
    <row r="138" spans="1:33" ht="272.45" customHeight="1" x14ac:dyDescent="0.35">
      <c r="A138" s="91">
        <v>107</v>
      </c>
      <c r="B138" s="92" t="s">
        <v>283</v>
      </c>
      <c r="C138" s="92" t="s">
        <v>161</v>
      </c>
      <c r="D138" s="155">
        <v>80101706</v>
      </c>
      <c r="E138" s="92" t="s">
        <v>305</v>
      </c>
      <c r="F138" s="92" t="s">
        <v>63</v>
      </c>
      <c r="G138" s="92">
        <v>1</v>
      </c>
      <c r="H138" s="157" t="s">
        <v>93</v>
      </c>
      <c r="I138" s="92">
        <v>11</v>
      </c>
      <c r="J138" s="92" t="s">
        <v>141</v>
      </c>
      <c r="K138" s="92" t="s">
        <v>102</v>
      </c>
      <c r="L138" s="92" t="s">
        <v>191</v>
      </c>
      <c r="M138" s="158">
        <v>28556000</v>
      </c>
      <c r="N138" s="158">
        <v>28556000</v>
      </c>
      <c r="O138" s="92" t="s">
        <v>68</v>
      </c>
      <c r="P138" s="92" t="s">
        <v>69</v>
      </c>
      <c r="Q138" s="92" t="s">
        <v>182</v>
      </c>
      <c r="S138" s="173" t="s">
        <v>554</v>
      </c>
      <c r="T138" s="174" t="s">
        <v>555</v>
      </c>
      <c r="U138" s="180">
        <v>43851</v>
      </c>
      <c r="V138" s="176" t="s">
        <v>549</v>
      </c>
      <c r="W138" s="177" t="s">
        <v>437</v>
      </c>
      <c r="X138" s="178">
        <v>28556000</v>
      </c>
      <c r="Y138" s="179">
        <v>0</v>
      </c>
      <c r="Z138" s="178">
        <v>28556000</v>
      </c>
      <c r="AA138" s="176" t="s">
        <v>550</v>
      </c>
      <c r="AB138" s="177">
        <v>9920</v>
      </c>
      <c r="AC138" s="176" t="s">
        <v>431</v>
      </c>
      <c r="AD138" s="180">
        <v>43851</v>
      </c>
      <c r="AE138" s="180">
        <v>44185</v>
      </c>
      <c r="AF138" s="177" t="s">
        <v>552</v>
      </c>
      <c r="AG138" s="177" t="s">
        <v>553</v>
      </c>
    </row>
    <row r="139" spans="1:33" ht="272.45" customHeight="1" x14ac:dyDescent="0.35">
      <c r="A139" s="91">
        <v>108</v>
      </c>
      <c r="B139" s="92" t="s">
        <v>283</v>
      </c>
      <c r="C139" s="92" t="s">
        <v>161</v>
      </c>
      <c r="D139" s="155">
        <v>80101706</v>
      </c>
      <c r="E139" s="92" t="s">
        <v>306</v>
      </c>
      <c r="F139" s="92" t="s">
        <v>63</v>
      </c>
      <c r="G139" s="92">
        <v>1</v>
      </c>
      <c r="H139" s="157" t="s">
        <v>93</v>
      </c>
      <c r="I139" s="92">
        <v>11</v>
      </c>
      <c r="J139" s="92" t="s">
        <v>141</v>
      </c>
      <c r="K139" s="92" t="s">
        <v>102</v>
      </c>
      <c r="L139" s="92" t="s">
        <v>191</v>
      </c>
      <c r="M139" s="158">
        <v>28556000</v>
      </c>
      <c r="N139" s="158">
        <v>28556000</v>
      </c>
      <c r="O139" s="92" t="s">
        <v>68</v>
      </c>
      <c r="P139" s="92" t="s">
        <v>69</v>
      </c>
      <c r="Q139" s="92" t="s">
        <v>182</v>
      </c>
      <c r="S139" s="173" t="s">
        <v>556</v>
      </c>
      <c r="T139" s="174" t="s">
        <v>557</v>
      </c>
      <c r="U139" s="180">
        <v>43851</v>
      </c>
      <c r="V139" s="176" t="s">
        <v>549</v>
      </c>
      <c r="W139" s="177" t="s">
        <v>437</v>
      </c>
      <c r="X139" s="178">
        <v>28556000</v>
      </c>
      <c r="Y139" s="179">
        <v>0</v>
      </c>
      <c r="Z139" s="178">
        <v>28556000</v>
      </c>
      <c r="AA139" s="176" t="s">
        <v>550</v>
      </c>
      <c r="AB139" s="177">
        <v>10020</v>
      </c>
      <c r="AC139" s="176" t="s">
        <v>551</v>
      </c>
      <c r="AD139" s="180">
        <v>43851</v>
      </c>
      <c r="AE139" s="180">
        <v>44185</v>
      </c>
      <c r="AF139" s="177" t="s">
        <v>552</v>
      </c>
      <c r="AG139" s="177" t="s">
        <v>553</v>
      </c>
    </row>
    <row r="140" spans="1:33" ht="272.45" customHeight="1" x14ac:dyDescent="0.35">
      <c r="A140" s="91">
        <v>109</v>
      </c>
      <c r="B140" s="92" t="s">
        <v>283</v>
      </c>
      <c r="C140" s="92" t="s">
        <v>161</v>
      </c>
      <c r="D140" s="155">
        <v>80101706</v>
      </c>
      <c r="E140" s="92" t="s">
        <v>307</v>
      </c>
      <c r="F140" s="92" t="s">
        <v>63</v>
      </c>
      <c r="G140" s="92">
        <v>1</v>
      </c>
      <c r="H140" s="157" t="s">
        <v>100</v>
      </c>
      <c r="I140" s="92">
        <v>11</v>
      </c>
      <c r="J140" s="92" t="s">
        <v>141</v>
      </c>
      <c r="K140" s="92" t="s">
        <v>102</v>
      </c>
      <c r="L140" s="92" t="s">
        <v>191</v>
      </c>
      <c r="M140" s="158">
        <v>51400800</v>
      </c>
      <c r="N140" s="158">
        <v>51400800</v>
      </c>
      <c r="O140" s="92" t="s">
        <v>68</v>
      </c>
      <c r="P140" s="92" t="s">
        <v>69</v>
      </c>
      <c r="Q140" s="92" t="s">
        <v>182</v>
      </c>
      <c r="S140" s="173" t="s">
        <v>960</v>
      </c>
      <c r="T140" s="174" t="s">
        <v>961</v>
      </c>
      <c r="U140" s="180">
        <v>43873</v>
      </c>
      <c r="V140" s="176" t="s">
        <v>962</v>
      </c>
      <c r="W140" s="177" t="s">
        <v>437</v>
      </c>
      <c r="X140" s="178">
        <v>51400800</v>
      </c>
      <c r="Y140" s="179">
        <v>0</v>
      </c>
      <c r="Z140" s="178">
        <v>51400800</v>
      </c>
      <c r="AA140" s="176" t="s">
        <v>963</v>
      </c>
      <c r="AB140" s="177">
        <v>5620</v>
      </c>
      <c r="AC140" s="176" t="s">
        <v>964</v>
      </c>
      <c r="AD140" s="180">
        <v>43874</v>
      </c>
      <c r="AE140" s="180">
        <v>44177</v>
      </c>
      <c r="AF140" s="177" t="s">
        <v>552</v>
      </c>
      <c r="AG140" s="177" t="s">
        <v>553</v>
      </c>
    </row>
    <row r="141" spans="1:33" ht="272.45" customHeight="1" x14ac:dyDescent="0.35">
      <c r="A141" s="91">
        <v>110</v>
      </c>
      <c r="B141" s="92" t="s">
        <v>283</v>
      </c>
      <c r="C141" s="92" t="s">
        <v>161</v>
      </c>
      <c r="D141" s="155">
        <v>80101706</v>
      </c>
      <c r="E141" s="92" t="s">
        <v>422</v>
      </c>
      <c r="F141" s="92" t="s">
        <v>63</v>
      </c>
      <c r="G141" s="92">
        <v>1</v>
      </c>
      <c r="H141" s="157" t="s">
        <v>93</v>
      </c>
      <c r="I141" s="92">
        <v>11</v>
      </c>
      <c r="J141" s="92" t="s">
        <v>141</v>
      </c>
      <c r="K141" s="92" t="s">
        <v>102</v>
      </c>
      <c r="L141" s="92" t="s">
        <v>191</v>
      </c>
      <c r="M141" s="158">
        <v>36300000</v>
      </c>
      <c r="N141" s="158">
        <v>36300000</v>
      </c>
      <c r="O141" s="92" t="s">
        <v>68</v>
      </c>
      <c r="P141" s="92" t="s">
        <v>69</v>
      </c>
      <c r="Q141" s="92" t="s">
        <v>182</v>
      </c>
      <c r="S141" s="173" t="s">
        <v>558</v>
      </c>
      <c r="T141" s="174" t="s">
        <v>559</v>
      </c>
      <c r="U141" s="180">
        <v>43851</v>
      </c>
      <c r="V141" s="176" t="s">
        <v>560</v>
      </c>
      <c r="W141" s="177" t="s">
        <v>437</v>
      </c>
      <c r="X141" s="178">
        <v>36300000</v>
      </c>
      <c r="Y141" s="179">
        <v>0</v>
      </c>
      <c r="Z141" s="178">
        <v>36300000</v>
      </c>
      <c r="AA141" s="176" t="s">
        <v>561</v>
      </c>
      <c r="AB141" s="177">
        <v>10120</v>
      </c>
      <c r="AC141" s="176" t="s">
        <v>562</v>
      </c>
      <c r="AD141" s="180">
        <v>43851</v>
      </c>
      <c r="AE141" s="180">
        <v>44184</v>
      </c>
      <c r="AF141" s="177" t="s">
        <v>552</v>
      </c>
      <c r="AG141" s="177" t="s">
        <v>553</v>
      </c>
    </row>
    <row r="142" spans="1:33" ht="272.45" customHeight="1" x14ac:dyDescent="0.35">
      <c r="A142" s="91">
        <v>111</v>
      </c>
      <c r="B142" s="92" t="s">
        <v>283</v>
      </c>
      <c r="C142" s="92" t="s">
        <v>161</v>
      </c>
      <c r="D142" s="155">
        <v>80101706</v>
      </c>
      <c r="E142" s="92" t="s">
        <v>308</v>
      </c>
      <c r="F142" s="92" t="s">
        <v>63</v>
      </c>
      <c r="G142" s="92">
        <v>1</v>
      </c>
      <c r="H142" s="157" t="s">
        <v>93</v>
      </c>
      <c r="I142" s="92">
        <v>11</v>
      </c>
      <c r="J142" s="92" t="s">
        <v>141</v>
      </c>
      <c r="K142" s="92" t="s">
        <v>102</v>
      </c>
      <c r="L142" s="92" t="s">
        <v>191</v>
      </c>
      <c r="M142" s="158">
        <v>21131440</v>
      </c>
      <c r="N142" s="158">
        <v>21131440</v>
      </c>
      <c r="O142" s="92" t="s">
        <v>68</v>
      </c>
      <c r="P142" s="92" t="s">
        <v>69</v>
      </c>
      <c r="Q142" s="92" t="s">
        <v>182</v>
      </c>
      <c r="S142" s="173" t="s">
        <v>563</v>
      </c>
      <c r="T142" s="174" t="s">
        <v>564</v>
      </c>
      <c r="U142" s="180">
        <v>43853</v>
      </c>
      <c r="V142" s="176" t="s">
        <v>565</v>
      </c>
      <c r="W142" s="177" t="s">
        <v>429</v>
      </c>
      <c r="X142" s="178">
        <v>21131400</v>
      </c>
      <c r="Y142" s="179"/>
      <c r="Z142" s="178">
        <v>21131400</v>
      </c>
      <c r="AA142" s="176" t="s">
        <v>566</v>
      </c>
      <c r="AB142" s="181">
        <v>12920</v>
      </c>
      <c r="AC142" s="186" t="s">
        <v>567</v>
      </c>
      <c r="AD142" s="187">
        <v>43853</v>
      </c>
      <c r="AE142" s="187">
        <v>44187</v>
      </c>
      <c r="AF142" s="177" t="s">
        <v>552</v>
      </c>
      <c r="AG142" s="177" t="s">
        <v>553</v>
      </c>
    </row>
    <row r="143" spans="1:33" ht="272.45" customHeight="1" x14ac:dyDescent="0.35">
      <c r="A143" s="91">
        <v>112</v>
      </c>
      <c r="B143" s="92" t="s">
        <v>283</v>
      </c>
      <c r="C143" s="92" t="s">
        <v>161</v>
      </c>
      <c r="D143" s="155">
        <v>80101706</v>
      </c>
      <c r="E143" s="92" t="s">
        <v>309</v>
      </c>
      <c r="F143" s="92" t="s">
        <v>63</v>
      </c>
      <c r="G143" s="92">
        <v>1</v>
      </c>
      <c r="H143" s="157" t="s">
        <v>93</v>
      </c>
      <c r="I143" s="92">
        <v>11</v>
      </c>
      <c r="J143" s="92" t="s">
        <v>141</v>
      </c>
      <c r="K143" s="92" t="s">
        <v>102</v>
      </c>
      <c r="L143" s="92" t="s">
        <v>191</v>
      </c>
      <c r="M143" s="158">
        <v>101200000</v>
      </c>
      <c r="N143" s="158">
        <v>101200000</v>
      </c>
      <c r="O143" s="92" t="s">
        <v>68</v>
      </c>
      <c r="P143" s="92" t="s">
        <v>69</v>
      </c>
      <c r="Q143" s="92" t="s">
        <v>182</v>
      </c>
      <c r="S143" s="173" t="s">
        <v>568</v>
      </c>
      <c r="T143" s="174" t="s">
        <v>569</v>
      </c>
      <c r="U143" s="180">
        <v>43847</v>
      </c>
      <c r="V143" s="176" t="s">
        <v>570</v>
      </c>
      <c r="W143" s="177" t="s">
        <v>437</v>
      </c>
      <c r="X143" s="178">
        <v>101200000</v>
      </c>
      <c r="Y143" s="179">
        <v>0</v>
      </c>
      <c r="Z143" s="178">
        <v>101200000</v>
      </c>
      <c r="AA143" s="176" t="s">
        <v>571</v>
      </c>
      <c r="AB143" s="177">
        <v>5720</v>
      </c>
      <c r="AC143" s="176" t="s">
        <v>572</v>
      </c>
      <c r="AD143" s="180">
        <v>43850</v>
      </c>
      <c r="AE143" s="180">
        <v>44165</v>
      </c>
      <c r="AF143" s="177" t="s">
        <v>552</v>
      </c>
      <c r="AG143" s="177" t="s">
        <v>553</v>
      </c>
    </row>
    <row r="144" spans="1:33" ht="272.45" customHeight="1" x14ac:dyDescent="0.35">
      <c r="A144" s="91">
        <v>113</v>
      </c>
      <c r="B144" s="92" t="s">
        <v>283</v>
      </c>
      <c r="C144" s="92" t="s">
        <v>161</v>
      </c>
      <c r="D144" s="155">
        <v>80101706</v>
      </c>
      <c r="E144" s="92" t="s">
        <v>310</v>
      </c>
      <c r="F144" s="92" t="s">
        <v>63</v>
      </c>
      <c r="G144" s="92">
        <v>1</v>
      </c>
      <c r="H144" s="157" t="s">
        <v>93</v>
      </c>
      <c r="I144" s="92">
        <v>11</v>
      </c>
      <c r="J144" s="92" t="s">
        <v>141</v>
      </c>
      <c r="K144" s="92" t="s">
        <v>102</v>
      </c>
      <c r="L144" s="92" t="s">
        <v>191</v>
      </c>
      <c r="M144" s="158">
        <v>67100000</v>
      </c>
      <c r="N144" s="158">
        <v>67100000</v>
      </c>
      <c r="O144" s="92" t="s">
        <v>68</v>
      </c>
      <c r="P144" s="92" t="s">
        <v>69</v>
      </c>
      <c r="Q144" s="92" t="s">
        <v>182</v>
      </c>
      <c r="S144" s="173" t="s">
        <v>573</v>
      </c>
      <c r="T144" s="174" t="s">
        <v>574</v>
      </c>
      <c r="U144" s="180">
        <v>43851</v>
      </c>
      <c r="V144" s="176" t="s">
        <v>575</v>
      </c>
      <c r="W144" s="177" t="s">
        <v>437</v>
      </c>
      <c r="X144" s="178">
        <v>66906020</v>
      </c>
      <c r="Y144" s="179">
        <v>0</v>
      </c>
      <c r="Z144" s="178">
        <v>66906020</v>
      </c>
      <c r="AA144" s="176" t="s">
        <v>576</v>
      </c>
      <c r="AB144" s="177">
        <v>10220</v>
      </c>
      <c r="AC144" s="176" t="s">
        <v>577</v>
      </c>
      <c r="AD144" s="180">
        <v>43851</v>
      </c>
      <c r="AE144" s="180">
        <v>44171</v>
      </c>
      <c r="AF144" s="177" t="s">
        <v>552</v>
      </c>
      <c r="AG144" s="177" t="s">
        <v>553</v>
      </c>
    </row>
    <row r="145" spans="1:33" ht="272.45" customHeight="1" x14ac:dyDescent="0.35">
      <c r="A145" s="91">
        <v>114</v>
      </c>
      <c r="B145" s="92" t="s">
        <v>283</v>
      </c>
      <c r="C145" s="92" t="s">
        <v>161</v>
      </c>
      <c r="D145" s="155">
        <v>80101706</v>
      </c>
      <c r="E145" s="92" t="s">
        <v>311</v>
      </c>
      <c r="F145" s="92" t="s">
        <v>63</v>
      </c>
      <c r="G145" s="92">
        <v>1</v>
      </c>
      <c r="H145" s="157" t="s">
        <v>93</v>
      </c>
      <c r="I145" s="92">
        <v>11</v>
      </c>
      <c r="J145" s="92" t="s">
        <v>141</v>
      </c>
      <c r="K145" s="92" t="s">
        <v>102</v>
      </c>
      <c r="L145" s="92" t="s">
        <v>191</v>
      </c>
      <c r="M145" s="158">
        <v>53900000</v>
      </c>
      <c r="N145" s="158">
        <v>53900000</v>
      </c>
      <c r="O145" s="92" t="s">
        <v>68</v>
      </c>
      <c r="P145" s="92" t="s">
        <v>69</v>
      </c>
      <c r="Q145" s="92" t="s">
        <v>182</v>
      </c>
      <c r="S145" s="173" t="s">
        <v>578</v>
      </c>
      <c r="T145" s="174" t="s">
        <v>579</v>
      </c>
      <c r="U145" s="180">
        <v>43853</v>
      </c>
      <c r="V145" s="176" t="s">
        <v>580</v>
      </c>
      <c r="W145" s="177" t="s">
        <v>437</v>
      </c>
      <c r="X145" s="178">
        <v>53744180</v>
      </c>
      <c r="Y145" s="179">
        <v>0</v>
      </c>
      <c r="Z145" s="178">
        <v>53744180</v>
      </c>
      <c r="AA145" s="176" t="s">
        <v>581</v>
      </c>
      <c r="AB145" s="177">
        <v>10320</v>
      </c>
      <c r="AC145" s="176" t="s">
        <v>582</v>
      </c>
      <c r="AD145" s="180">
        <v>43853</v>
      </c>
      <c r="AE145" s="180">
        <v>44173</v>
      </c>
      <c r="AF145" s="177" t="s">
        <v>552</v>
      </c>
      <c r="AG145" s="177" t="s">
        <v>553</v>
      </c>
    </row>
    <row r="146" spans="1:33" ht="272.45" customHeight="1" x14ac:dyDescent="0.35">
      <c r="A146" s="91">
        <v>115</v>
      </c>
      <c r="B146" s="92" t="s">
        <v>283</v>
      </c>
      <c r="C146" s="92" t="s">
        <v>161</v>
      </c>
      <c r="D146" s="155">
        <v>80101706</v>
      </c>
      <c r="E146" s="92" t="s">
        <v>312</v>
      </c>
      <c r="F146" s="92" t="s">
        <v>63</v>
      </c>
      <c r="G146" s="92">
        <v>1</v>
      </c>
      <c r="H146" s="157" t="s">
        <v>93</v>
      </c>
      <c r="I146" s="92">
        <v>11</v>
      </c>
      <c r="J146" s="92" t="s">
        <v>141</v>
      </c>
      <c r="K146" s="92" t="s">
        <v>102</v>
      </c>
      <c r="L146" s="92" t="s">
        <v>191</v>
      </c>
      <c r="M146" s="158">
        <v>67100000</v>
      </c>
      <c r="N146" s="158">
        <v>67100000</v>
      </c>
      <c r="O146" s="92" t="s">
        <v>68</v>
      </c>
      <c r="P146" s="92" t="s">
        <v>69</v>
      </c>
      <c r="Q146" s="92" t="s">
        <v>182</v>
      </c>
      <c r="S146" s="173" t="s">
        <v>583</v>
      </c>
      <c r="T146" s="174" t="s">
        <v>584</v>
      </c>
      <c r="U146" s="180">
        <v>43851</v>
      </c>
      <c r="V146" s="176" t="s">
        <v>585</v>
      </c>
      <c r="W146" s="177" t="s">
        <v>437</v>
      </c>
      <c r="X146" s="178">
        <v>66906020</v>
      </c>
      <c r="Y146" s="179">
        <v>0</v>
      </c>
      <c r="Z146" s="178">
        <v>66906020</v>
      </c>
      <c r="AA146" s="176" t="s">
        <v>586</v>
      </c>
      <c r="AB146" s="177">
        <v>5820</v>
      </c>
      <c r="AC146" s="176" t="s">
        <v>577</v>
      </c>
      <c r="AD146" s="180">
        <v>43851</v>
      </c>
      <c r="AE146" s="180">
        <v>44171</v>
      </c>
      <c r="AF146" s="177" t="s">
        <v>552</v>
      </c>
      <c r="AG146" s="177" t="s">
        <v>553</v>
      </c>
    </row>
    <row r="147" spans="1:33" ht="272.45" customHeight="1" x14ac:dyDescent="0.35">
      <c r="A147" s="91">
        <v>116</v>
      </c>
      <c r="B147" s="92" t="s">
        <v>283</v>
      </c>
      <c r="C147" s="92" t="s">
        <v>161</v>
      </c>
      <c r="D147" s="155">
        <v>80101706</v>
      </c>
      <c r="E147" s="92" t="s">
        <v>313</v>
      </c>
      <c r="F147" s="92" t="s">
        <v>63</v>
      </c>
      <c r="G147" s="92">
        <v>1</v>
      </c>
      <c r="H147" s="157" t="s">
        <v>93</v>
      </c>
      <c r="I147" s="92">
        <v>11</v>
      </c>
      <c r="J147" s="92" t="s">
        <v>141</v>
      </c>
      <c r="K147" s="92" t="s">
        <v>102</v>
      </c>
      <c r="L147" s="92" t="s">
        <v>191</v>
      </c>
      <c r="M147" s="158">
        <v>67100000</v>
      </c>
      <c r="N147" s="158">
        <v>67100000</v>
      </c>
      <c r="O147" s="92" t="s">
        <v>68</v>
      </c>
      <c r="P147" s="92" t="s">
        <v>69</v>
      </c>
      <c r="Q147" s="92" t="s">
        <v>182</v>
      </c>
      <c r="S147" s="173" t="s">
        <v>587</v>
      </c>
      <c r="T147" s="174" t="s">
        <v>588</v>
      </c>
      <c r="U147" s="180">
        <v>43853</v>
      </c>
      <c r="V147" s="176" t="s">
        <v>589</v>
      </c>
      <c r="W147" s="177" t="s">
        <v>437</v>
      </c>
      <c r="X147" s="178">
        <v>66906020</v>
      </c>
      <c r="Y147" s="179">
        <v>0</v>
      </c>
      <c r="Z147" s="178">
        <v>66906020</v>
      </c>
      <c r="AA147" s="176" t="s">
        <v>590</v>
      </c>
      <c r="AB147" s="177">
        <v>12820</v>
      </c>
      <c r="AC147" s="176" t="s">
        <v>591</v>
      </c>
      <c r="AD147" s="180">
        <v>43853</v>
      </c>
      <c r="AE147" s="180">
        <v>44173</v>
      </c>
      <c r="AF147" s="177" t="s">
        <v>552</v>
      </c>
      <c r="AG147" s="177" t="s">
        <v>553</v>
      </c>
    </row>
    <row r="148" spans="1:33" ht="272.45" customHeight="1" x14ac:dyDescent="0.35">
      <c r="A148" s="91">
        <v>117</v>
      </c>
      <c r="B148" s="92" t="s">
        <v>198</v>
      </c>
      <c r="C148" s="92" t="s">
        <v>138</v>
      </c>
      <c r="D148" s="155">
        <v>80101706</v>
      </c>
      <c r="E148" s="92" t="s">
        <v>314</v>
      </c>
      <c r="F148" s="92" t="s">
        <v>63</v>
      </c>
      <c r="G148" s="92">
        <v>1</v>
      </c>
      <c r="H148" s="157" t="s">
        <v>93</v>
      </c>
      <c r="I148" s="92">
        <v>11.5</v>
      </c>
      <c r="J148" s="92" t="s">
        <v>141</v>
      </c>
      <c r="K148" s="92" t="s">
        <v>102</v>
      </c>
      <c r="L148" s="92" t="s">
        <v>194</v>
      </c>
      <c r="M148" s="158">
        <v>104489000</v>
      </c>
      <c r="N148" s="158">
        <v>104489000</v>
      </c>
      <c r="O148" s="92" t="s">
        <v>68</v>
      </c>
      <c r="P148" s="92" t="s">
        <v>69</v>
      </c>
      <c r="Q148" s="92" t="s">
        <v>151</v>
      </c>
      <c r="S148" s="173" t="s">
        <v>592</v>
      </c>
      <c r="T148" s="174" t="s">
        <v>593</v>
      </c>
      <c r="U148" s="180">
        <v>43840</v>
      </c>
      <c r="V148" s="176" t="s">
        <v>594</v>
      </c>
      <c r="W148" s="177" t="s">
        <v>437</v>
      </c>
      <c r="X148" s="178">
        <v>104489000</v>
      </c>
      <c r="Y148" s="179">
        <v>0</v>
      </c>
      <c r="Z148" s="178">
        <v>104489000</v>
      </c>
      <c r="AA148" s="176" t="s">
        <v>595</v>
      </c>
      <c r="AB148" s="177">
        <v>1820</v>
      </c>
      <c r="AC148" s="176" t="s">
        <v>596</v>
      </c>
      <c r="AD148" s="180">
        <v>43840</v>
      </c>
      <c r="AE148" s="180">
        <v>44189</v>
      </c>
      <c r="AF148" s="177" t="s">
        <v>597</v>
      </c>
      <c r="AG148" s="177" t="s">
        <v>138</v>
      </c>
    </row>
    <row r="149" spans="1:33" ht="272.45" customHeight="1" x14ac:dyDescent="0.35">
      <c r="A149" s="91">
        <v>118</v>
      </c>
      <c r="B149" s="92" t="s">
        <v>198</v>
      </c>
      <c r="C149" s="92" t="s">
        <v>138</v>
      </c>
      <c r="D149" s="155">
        <v>80101706</v>
      </c>
      <c r="E149" s="92" t="s">
        <v>315</v>
      </c>
      <c r="F149" s="92" t="s">
        <v>63</v>
      </c>
      <c r="G149" s="92">
        <v>1</v>
      </c>
      <c r="H149" s="157" t="s">
        <v>93</v>
      </c>
      <c r="I149" s="92">
        <v>11.5</v>
      </c>
      <c r="J149" s="92" t="s">
        <v>141</v>
      </c>
      <c r="K149" s="92" t="s">
        <v>102</v>
      </c>
      <c r="L149" s="92" t="s">
        <v>194</v>
      </c>
      <c r="M149" s="158">
        <v>78814560</v>
      </c>
      <c r="N149" s="158">
        <v>78814560</v>
      </c>
      <c r="O149" s="92" t="s">
        <v>68</v>
      </c>
      <c r="P149" s="92" t="s">
        <v>69</v>
      </c>
      <c r="Q149" s="92" t="s">
        <v>151</v>
      </c>
      <c r="S149" s="173" t="s">
        <v>598</v>
      </c>
      <c r="T149" s="174" t="s">
        <v>599</v>
      </c>
      <c r="U149" s="180">
        <v>43840</v>
      </c>
      <c r="V149" s="176" t="s">
        <v>600</v>
      </c>
      <c r="W149" s="177" t="s">
        <v>437</v>
      </c>
      <c r="X149" s="178">
        <v>78814560</v>
      </c>
      <c r="Y149" s="179">
        <v>0</v>
      </c>
      <c r="Z149" s="178">
        <v>78814560</v>
      </c>
      <c r="AA149" s="176" t="s">
        <v>601</v>
      </c>
      <c r="AB149" s="177">
        <v>1720</v>
      </c>
      <c r="AC149" s="176" t="s">
        <v>596</v>
      </c>
      <c r="AD149" s="180">
        <v>43840</v>
      </c>
      <c r="AE149" s="180">
        <v>44189</v>
      </c>
      <c r="AF149" s="177" t="s">
        <v>597</v>
      </c>
      <c r="AG149" s="177" t="s">
        <v>138</v>
      </c>
    </row>
    <row r="150" spans="1:33" ht="272.45" customHeight="1" x14ac:dyDescent="0.35">
      <c r="A150" s="91">
        <v>119</v>
      </c>
      <c r="B150" s="92" t="s">
        <v>198</v>
      </c>
      <c r="C150" s="92" t="s">
        <v>138</v>
      </c>
      <c r="D150" s="155">
        <v>80101706</v>
      </c>
      <c r="E150" s="92" t="s">
        <v>316</v>
      </c>
      <c r="F150" s="92" t="s">
        <v>63</v>
      </c>
      <c r="G150" s="92">
        <v>1</v>
      </c>
      <c r="H150" s="157" t="s">
        <v>93</v>
      </c>
      <c r="I150" s="92">
        <v>10.5</v>
      </c>
      <c r="J150" s="92" t="s">
        <v>141</v>
      </c>
      <c r="K150" s="92" t="s">
        <v>102</v>
      </c>
      <c r="L150" s="92" t="s">
        <v>189</v>
      </c>
      <c r="M150" s="158">
        <v>53425680</v>
      </c>
      <c r="N150" s="158">
        <v>53425680</v>
      </c>
      <c r="O150" s="92" t="s">
        <v>68</v>
      </c>
      <c r="P150" s="92" t="s">
        <v>69</v>
      </c>
      <c r="Q150" s="92" t="s">
        <v>151</v>
      </c>
      <c r="S150" s="173" t="s">
        <v>602</v>
      </c>
      <c r="T150" s="174" t="s">
        <v>603</v>
      </c>
      <c r="U150" s="180">
        <v>43852</v>
      </c>
      <c r="V150" s="176" t="s">
        <v>604</v>
      </c>
      <c r="W150" s="177" t="s">
        <v>437</v>
      </c>
      <c r="X150" s="178">
        <v>53425680</v>
      </c>
      <c r="Y150" s="179">
        <v>0</v>
      </c>
      <c r="Z150" s="178">
        <v>53425680</v>
      </c>
      <c r="AA150" s="176" t="s">
        <v>605</v>
      </c>
      <c r="AB150" s="177">
        <v>8220</v>
      </c>
      <c r="AC150" s="176" t="s">
        <v>606</v>
      </c>
      <c r="AD150" s="180">
        <v>43852</v>
      </c>
      <c r="AE150" s="180">
        <v>44171</v>
      </c>
      <c r="AF150" s="177" t="s">
        <v>597</v>
      </c>
      <c r="AG150" s="177" t="s">
        <v>138</v>
      </c>
    </row>
    <row r="151" spans="1:33" ht="272.45" customHeight="1" x14ac:dyDescent="0.35">
      <c r="A151" s="91">
        <v>120</v>
      </c>
      <c r="B151" s="92" t="s">
        <v>198</v>
      </c>
      <c r="C151" s="92" t="s">
        <v>138</v>
      </c>
      <c r="D151" s="155">
        <v>80101706</v>
      </c>
      <c r="E151" s="92" t="s">
        <v>317</v>
      </c>
      <c r="F151" s="92" t="s">
        <v>63</v>
      </c>
      <c r="G151" s="92">
        <v>1</v>
      </c>
      <c r="H151" s="157" t="s">
        <v>93</v>
      </c>
      <c r="I151" s="92">
        <v>11</v>
      </c>
      <c r="J151" s="92" t="s">
        <v>141</v>
      </c>
      <c r="K151" s="92" t="s">
        <v>102</v>
      </c>
      <c r="L151" s="92" t="s">
        <v>189</v>
      </c>
      <c r="M151" s="158">
        <v>55969760</v>
      </c>
      <c r="N151" s="158">
        <v>55969760</v>
      </c>
      <c r="O151" s="92" t="s">
        <v>68</v>
      </c>
      <c r="P151" s="92" t="s">
        <v>69</v>
      </c>
      <c r="Q151" s="92" t="s">
        <v>151</v>
      </c>
      <c r="S151" s="173" t="s">
        <v>607</v>
      </c>
      <c r="T151" s="174" t="s">
        <v>608</v>
      </c>
      <c r="U151" s="180">
        <v>43852</v>
      </c>
      <c r="V151" s="176" t="s">
        <v>609</v>
      </c>
      <c r="W151" s="177" t="s">
        <v>437</v>
      </c>
      <c r="X151" s="178">
        <v>54800000</v>
      </c>
      <c r="Y151" s="179">
        <v>0</v>
      </c>
      <c r="Z151" s="178">
        <v>54800000</v>
      </c>
      <c r="AA151" s="176" t="s">
        <v>610</v>
      </c>
      <c r="AB151" s="177">
        <v>8120</v>
      </c>
      <c r="AC151" s="176" t="s">
        <v>611</v>
      </c>
      <c r="AD151" s="180">
        <v>43852</v>
      </c>
      <c r="AE151" s="180">
        <v>44129</v>
      </c>
      <c r="AF151" s="177" t="s">
        <v>597</v>
      </c>
      <c r="AG151" s="177" t="s">
        <v>138</v>
      </c>
    </row>
    <row r="152" spans="1:33" ht="272.45" customHeight="1" x14ac:dyDescent="0.35">
      <c r="A152" s="91">
        <v>121</v>
      </c>
      <c r="B152" s="92" t="s">
        <v>198</v>
      </c>
      <c r="C152" s="92" t="s">
        <v>138</v>
      </c>
      <c r="D152" s="155">
        <v>80101706</v>
      </c>
      <c r="E152" s="92" t="s">
        <v>318</v>
      </c>
      <c r="F152" s="92" t="s">
        <v>63</v>
      </c>
      <c r="G152" s="92">
        <v>1</v>
      </c>
      <c r="H152" s="157" t="s">
        <v>93</v>
      </c>
      <c r="I152" s="92">
        <v>10.5</v>
      </c>
      <c r="J152" s="92" t="s">
        <v>141</v>
      </c>
      <c r="K152" s="92" t="s">
        <v>102</v>
      </c>
      <c r="L152" s="92" t="s">
        <v>189</v>
      </c>
      <c r="M152" s="158">
        <v>22896720</v>
      </c>
      <c r="N152" s="158">
        <v>22896720</v>
      </c>
      <c r="O152" s="92" t="s">
        <v>68</v>
      </c>
      <c r="P152" s="92" t="s">
        <v>69</v>
      </c>
      <c r="Q152" s="92" t="s">
        <v>151</v>
      </c>
      <c r="S152" s="173" t="s">
        <v>612</v>
      </c>
      <c r="T152" s="174" t="s">
        <v>613</v>
      </c>
      <c r="U152" s="180">
        <v>43852</v>
      </c>
      <c r="V152" s="176" t="s">
        <v>614</v>
      </c>
      <c r="W152" s="177" t="s">
        <v>429</v>
      </c>
      <c r="X152" s="178">
        <v>22896720</v>
      </c>
      <c r="Y152" s="179">
        <v>0</v>
      </c>
      <c r="Z152" s="178">
        <v>22896720</v>
      </c>
      <c r="AA152" s="176" t="s">
        <v>615</v>
      </c>
      <c r="AB152" s="177">
        <v>8020</v>
      </c>
      <c r="AC152" s="176" t="s">
        <v>616</v>
      </c>
      <c r="AD152" s="180">
        <v>43852</v>
      </c>
      <c r="AE152" s="180">
        <v>44171</v>
      </c>
      <c r="AF152" s="177" t="s">
        <v>597</v>
      </c>
      <c r="AG152" s="177" t="s">
        <v>138</v>
      </c>
    </row>
    <row r="153" spans="1:33" ht="272.45" customHeight="1" x14ac:dyDescent="0.35">
      <c r="A153" s="91">
        <v>122</v>
      </c>
      <c r="B153" s="92" t="s">
        <v>198</v>
      </c>
      <c r="C153" s="92" t="s">
        <v>138</v>
      </c>
      <c r="D153" s="155">
        <v>80101706</v>
      </c>
      <c r="E153" s="92" t="s">
        <v>319</v>
      </c>
      <c r="F153" s="92" t="s">
        <v>63</v>
      </c>
      <c r="G153" s="92">
        <v>1</v>
      </c>
      <c r="H153" s="157" t="s">
        <v>93</v>
      </c>
      <c r="I153" s="92">
        <v>10.5</v>
      </c>
      <c r="J153" s="92" t="s">
        <v>141</v>
      </c>
      <c r="K153" s="92" t="s">
        <v>102</v>
      </c>
      <c r="L153" s="92" t="s">
        <v>189</v>
      </c>
      <c r="M153" s="158">
        <v>53425680</v>
      </c>
      <c r="N153" s="158">
        <v>53425680</v>
      </c>
      <c r="O153" s="92" t="s">
        <v>68</v>
      </c>
      <c r="P153" s="92" t="s">
        <v>69</v>
      </c>
      <c r="Q153" s="92" t="s">
        <v>151</v>
      </c>
      <c r="S153" s="173" t="s">
        <v>617</v>
      </c>
      <c r="T153" s="174" t="s">
        <v>618</v>
      </c>
      <c r="U153" s="180">
        <v>43854</v>
      </c>
      <c r="V153" s="176" t="s">
        <v>619</v>
      </c>
      <c r="W153" s="177" t="s">
        <v>437</v>
      </c>
      <c r="X153" s="178">
        <v>53425680</v>
      </c>
      <c r="Y153" s="179">
        <v>0</v>
      </c>
      <c r="Z153" s="178">
        <v>53425680</v>
      </c>
      <c r="AA153" s="176" t="s">
        <v>620</v>
      </c>
      <c r="AB153" s="181">
        <v>6920</v>
      </c>
      <c r="AC153" s="186" t="s">
        <v>621</v>
      </c>
      <c r="AD153" s="187">
        <v>43854</v>
      </c>
      <c r="AE153" s="187">
        <v>44173</v>
      </c>
      <c r="AF153" s="177" t="s">
        <v>597</v>
      </c>
      <c r="AG153" s="177" t="s">
        <v>138</v>
      </c>
    </row>
    <row r="154" spans="1:33" ht="272.45" customHeight="1" x14ac:dyDescent="0.35">
      <c r="A154" s="91">
        <v>123</v>
      </c>
      <c r="B154" s="92" t="s">
        <v>270</v>
      </c>
      <c r="C154" s="92" t="s">
        <v>138</v>
      </c>
      <c r="D154" s="155">
        <v>80101706</v>
      </c>
      <c r="E154" s="92" t="s">
        <v>320</v>
      </c>
      <c r="F154" s="92" t="s">
        <v>63</v>
      </c>
      <c r="G154" s="92">
        <v>1</v>
      </c>
      <c r="H154" s="157" t="s">
        <v>93</v>
      </c>
      <c r="I154" s="92">
        <v>11.5</v>
      </c>
      <c r="J154" s="92" t="s">
        <v>141</v>
      </c>
      <c r="K154" s="92" t="s">
        <v>102</v>
      </c>
      <c r="L154" s="92" t="s">
        <v>155</v>
      </c>
      <c r="M154" s="158">
        <v>104489000</v>
      </c>
      <c r="N154" s="158">
        <v>104489000</v>
      </c>
      <c r="O154" s="92" t="s">
        <v>68</v>
      </c>
      <c r="P154" s="92" t="s">
        <v>69</v>
      </c>
      <c r="Q154" s="92" t="s">
        <v>151</v>
      </c>
      <c r="S154" s="173" t="s">
        <v>622</v>
      </c>
      <c r="T154" s="174" t="s">
        <v>623</v>
      </c>
      <c r="U154" s="180">
        <v>43839</v>
      </c>
      <c r="V154" s="176" t="s">
        <v>624</v>
      </c>
      <c r="W154" s="177" t="s">
        <v>437</v>
      </c>
      <c r="X154" s="178">
        <v>104489000</v>
      </c>
      <c r="Y154" s="179">
        <v>0</v>
      </c>
      <c r="Z154" s="178">
        <v>104489000</v>
      </c>
      <c r="AA154" s="176" t="s">
        <v>625</v>
      </c>
      <c r="AB154" s="177">
        <v>720</v>
      </c>
      <c r="AC154" s="176" t="s">
        <v>481</v>
      </c>
      <c r="AD154" s="180">
        <v>43840</v>
      </c>
      <c r="AE154" s="180">
        <v>44189</v>
      </c>
      <c r="AF154" s="177" t="s">
        <v>597</v>
      </c>
      <c r="AG154" s="177" t="s">
        <v>138</v>
      </c>
    </row>
    <row r="155" spans="1:33" ht="272.45" customHeight="1" x14ac:dyDescent="0.35">
      <c r="A155" s="91">
        <v>124</v>
      </c>
      <c r="B155" s="92" t="s">
        <v>198</v>
      </c>
      <c r="C155" s="92" t="s">
        <v>138</v>
      </c>
      <c r="D155" s="155">
        <v>80101706</v>
      </c>
      <c r="E155" s="92" t="s">
        <v>321</v>
      </c>
      <c r="F155" s="92" t="s">
        <v>63</v>
      </c>
      <c r="G155" s="92">
        <v>1</v>
      </c>
      <c r="H155" s="157" t="s">
        <v>93</v>
      </c>
      <c r="I155" s="92">
        <v>10.5</v>
      </c>
      <c r="J155" s="92" t="s">
        <v>141</v>
      </c>
      <c r="K155" s="92" t="s">
        <v>102</v>
      </c>
      <c r="L155" s="92" t="s">
        <v>189</v>
      </c>
      <c r="M155" s="158">
        <v>49064400</v>
      </c>
      <c r="N155" s="158">
        <v>49064400</v>
      </c>
      <c r="O155" s="92" t="s">
        <v>68</v>
      </c>
      <c r="P155" s="92" t="s">
        <v>69</v>
      </c>
      <c r="Q155" s="92" t="s">
        <v>151</v>
      </c>
      <c r="S155" s="173" t="s">
        <v>626</v>
      </c>
      <c r="T155" s="174" t="s">
        <v>627</v>
      </c>
      <c r="U155" s="180">
        <v>43853</v>
      </c>
      <c r="V155" s="176" t="s">
        <v>628</v>
      </c>
      <c r="W155" s="177" t="s">
        <v>437</v>
      </c>
      <c r="X155" s="178">
        <v>49064400</v>
      </c>
      <c r="Y155" s="179">
        <v>0</v>
      </c>
      <c r="Z155" s="178">
        <v>49064400</v>
      </c>
      <c r="AA155" s="176" t="s">
        <v>629</v>
      </c>
      <c r="AB155" s="181">
        <v>6820</v>
      </c>
      <c r="AC155" s="186" t="s">
        <v>630</v>
      </c>
      <c r="AD155" s="187">
        <v>43853</v>
      </c>
      <c r="AE155" s="187">
        <v>44172</v>
      </c>
      <c r="AF155" s="177" t="s">
        <v>597</v>
      </c>
      <c r="AG155" s="177" t="s">
        <v>138</v>
      </c>
    </row>
    <row r="156" spans="1:33" ht="272.45" customHeight="1" x14ac:dyDescent="0.35">
      <c r="A156" s="91">
        <v>125</v>
      </c>
      <c r="B156" s="92" t="s">
        <v>275</v>
      </c>
      <c r="C156" s="92" t="s">
        <v>138</v>
      </c>
      <c r="D156" s="155">
        <v>80101706</v>
      </c>
      <c r="E156" s="92" t="s">
        <v>322</v>
      </c>
      <c r="F156" s="92" t="s">
        <v>63</v>
      </c>
      <c r="G156" s="92">
        <v>1</v>
      </c>
      <c r="H156" s="157" t="s">
        <v>93</v>
      </c>
      <c r="I156" s="92">
        <v>10.5</v>
      </c>
      <c r="J156" s="92" t="s">
        <v>141</v>
      </c>
      <c r="K156" s="92" t="s">
        <v>102</v>
      </c>
      <c r="L156" s="92" t="s">
        <v>191</v>
      </c>
      <c r="M156" s="158">
        <v>100309440</v>
      </c>
      <c r="N156" s="158">
        <v>100309440</v>
      </c>
      <c r="O156" s="92" t="s">
        <v>68</v>
      </c>
      <c r="P156" s="92" t="s">
        <v>69</v>
      </c>
      <c r="Q156" s="92" t="s">
        <v>151</v>
      </c>
      <c r="S156" s="173" t="s">
        <v>631</v>
      </c>
      <c r="T156" s="174" t="s">
        <v>632</v>
      </c>
      <c r="U156" s="180">
        <v>43859</v>
      </c>
      <c r="V156" s="176" t="s">
        <v>633</v>
      </c>
      <c r="W156" s="177" t="s">
        <v>437</v>
      </c>
      <c r="X156" s="178">
        <v>100309440</v>
      </c>
      <c r="Y156" s="179">
        <v>0</v>
      </c>
      <c r="Z156" s="178">
        <v>100309440</v>
      </c>
      <c r="AA156" s="176" t="s">
        <v>634</v>
      </c>
      <c r="AB156" s="177">
        <v>17720</v>
      </c>
      <c r="AC156" s="176" t="s">
        <v>635</v>
      </c>
      <c r="AD156" s="180">
        <v>43859</v>
      </c>
      <c r="AE156" s="180">
        <v>44178</v>
      </c>
      <c r="AF156" s="177" t="s">
        <v>597</v>
      </c>
      <c r="AG156" s="177" t="s">
        <v>138</v>
      </c>
    </row>
    <row r="157" spans="1:33" ht="272.45" customHeight="1" x14ac:dyDescent="0.35">
      <c r="A157" s="91">
        <v>126</v>
      </c>
      <c r="B157" s="92" t="s">
        <v>275</v>
      </c>
      <c r="C157" s="92" t="s">
        <v>138</v>
      </c>
      <c r="D157" s="155">
        <v>80101706</v>
      </c>
      <c r="E157" s="92" t="s">
        <v>323</v>
      </c>
      <c r="F157" s="92" t="s">
        <v>63</v>
      </c>
      <c r="G157" s="92">
        <v>1</v>
      </c>
      <c r="H157" s="157" t="s">
        <v>93</v>
      </c>
      <c r="I157" s="92">
        <v>10.5</v>
      </c>
      <c r="J157" s="92" t="s">
        <v>141</v>
      </c>
      <c r="K157" s="92" t="s">
        <v>102</v>
      </c>
      <c r="L157" s="92" t="s">
        <v>191</v>
      </c>
      <c r="M157" s="158">
        <v>100309440</v>
      </c>
      <c r="N157" s="158">
        <v>100309440</v>
      </c>
      <c r="O157" s="92" t="s">
        <v>68</v>
      </c>
      <c r="P157" s="92" t="s">
        <v>69</v>
      </c>
      <c r="Q157" s="92" t="s">
        <v>151</v>
      </c>
      <c r="S157" s="173" t="s">
        <v>636</v>
      </c>
      <c r="T157" s="174" t="s">
        <v>637</v>
      </c>
      <c r="U157" s="180">
        <v>43859</v>
      </c>
      <c r="V157" s="176" t="s">
        <v>633</v>
      </c>
      <c r="W157" s="177" t="s">
        <v>437</v>
      </c>
      <c r="X157" s="178">
        <v>100309440</v>
      </c>
      <c r="Y157" s="179">
        <v>0</v>
      </c>
      <c r="Z157" s="178">
        <v>100309440</v>
      </c>
      <c r="AA157" s="176" t="s">
        <v>638</v>
      </c>
      <c r="AB157" s="177">
        <v>17820</v>
      </c>
      <c r="AC157" s="176" t="s">
        <v>635</v>
      </c>
      <c r="AD157" s="180">
        <v>43859</v>
      </c>
      <c r="AE157" s="180">
        <v>44178</v>
      </c>
      <c r="AF157" s="177" t="s">
        <v>597</v>
      </c>
      <c r="AG157" s="177" t="s">
        <v>138</v>
      </c>
    </row>
    <row r="158" spans="1:33" ht="272.45" customHeight="1" x14ac:dyDescent="0.35">
      <c r="A158" s="91">
        <v>127</v>
      </c>
      <c r="B158" s="92" t="s">
        <v>324</v>
      </c>
      <c r="C158" s="92" t="s">
        <v>138</v>
      </c>
      <c r="D158" s="155">
        <v>80101706</v>
      </c>
      <c r="E158" s="92" t="s">
        <v>325</v>
      </c>
      <c r="F158" s="92" t="s">
        <v>63</v>
      </c>
      <c r="G158" s="92">
        <v>1</v>
      </c>
      <c r="H158" s="157" t="s">
        <v>93</v>
      </c>
      <c r="I158" s="92">
        <v>10.5</v>
      </c>
      <c r="J158" s="92" t="s">
        <v>141</v>
      </c>
      <c r="K158" s="92" t="s">
        <v>102</v>
      </c>
      <c r="L158" s="92" t="s">
        <v>189</v>
      </c>
      <c r="M158" s="158">
        <v>104489000</v>
      </c>
      <c r="N158" s="158">
        <v>104489000</v>
      </c>
      <c r="O158" s="92" t="s">
        <v>68</v>
      </c>
      <c r="P158" s="92" t="s">
        <v>69</v>
      </c>
      <c r="Q158" s="92" t="s">
        <v>151</v>
      </c>
      <c r="S158" s="173" t="s">
        <v>639</v>
      </c>
      <c r="T158" s="174" t="s">
        <v>640</v>
      </c>
      <c r="U158" s="180">
        <v>43850</v>
      </c>
      <c r="V158" s="176" t="s">
        <v>641</v>
      </c>
      <c r="W158" s="177" t="s">
        <v>437</v>
      </c>
      <c r="X158" s="178">
        <v>100551733</v>
      </c>
      <c r="Y158" s="179">
        <v>0</v>
      </c>
      <c r="Z158" s="178">
        <v>100551733</v>
      </c>
      <c r="AA158" s="176" t="s">
        <v>642</v>
      </c>
      <c r="AB158" s="177">
        <v>5920</v>
      </c>
      <c r="AC158" s="176" t="s">
        <v>643</v>
      </c>
      <c r="AD158" s="180">
        <v>43850</v>
      </c>
      <c r="AE158" s="180">
        <v>44186</v>
      </c>
      <c r="AF158" s="177" t="s">
        <v>597</v>
      </c>
      <c r="AG158" s="177" t="s">
        <v>138</v>
      </c>
    </row>
    <row r="159" spans="1:33" ht="272.45" customHeight="1" x14ac:dyDescent="0.35">
      <c r="A159" s="91">
        <v>128</v>
      </c>
      <c r="B159" s="92" t="s">
        <v>324</v>
      </c>
      <c r="C159" s="92" t="s">
        <v>138</v>
      </c>
      <c r="D159" s="155">
        <v>80101706</v>
      </c>
      <c r="E159" s="92" t="s">
        <v>326</v>
      </c>
      <c r="F159" s="92" t="s">
        <v>63</v>
      </c>
      <c r="G159" s="92">
        <v>1</v>
      </c>
      <c r="H159" s="157" t="s">
        <v>93</v>
      </c>
      <c r="I159" s="92">
        <v>10.5</v>
      </c>
      <c r="J159" s="92" t="s">
        <v>141</v>
      </c>
      <c r="K159" s="92" t="s">
        <v>102</v>
      </c>
      <c r="L159" s="92" t="s">
        <v>189</v>
      </c>
      <c r="M159" s="158">
        <v>104489000</v>
      </c>
      <c r="N159" s="158">
        <v>104489000</v>
      </c>
      <c r="O159" s="92" t="s">
        <v>68</v>
      </c>
      <c r="P159" s="92" t="s">
        <v>69</v>
      </c>
      <c r="Q159" s="92" t="s">
        <v>151</v>
      </c>
      <c r="S159" s="173" t="s">
        <v>644</v>
      </c>
      <c r="T159" s="174" t="s">
        <v>645</v>
      </c>
      <c r="U159" s="180">
        <v>43850</v>
      </c>
      <c r="V159" s="176" t="s">
        <v>646</v>
      </c>
      <c r="W159" s="177" t="s">
        <v>437</v>
      </c>
      <c r="X159" s="178">
        <v>100551733</v>
      </c>
      <c r="Y159" s="179">
        <v>0</v>
      </c>
      <c r="Z159" s="178">
        <v>100551733</v>
      </c>
      <c r="AA159" s="176" t="s">
        <v>647</v>
      </c>
      <c r="AB159" s="177">
        <v>7920</v>
      </c>
      <c r="AC159" s="176" t="s">
        <v>648</v>
      </c>
      <c r="AD159" s="180">
        <v>43850</v>
      </c>
      <c r="AE159" s="180">
        <v>44186</v>
      </c>
      <c r="AF159" s="177" t="s">
        <v>597</v>
      </c>
      <c r="AG159" s="177" t="s">
        <v>138</v>
      </c>
    </row>
    <row r="160" spans="1:33" ht="272.45" customHeight="1" x14ac:dyDescent="0.35">
      <c r="A160" s="91">
        <v>129</v>
      </c>
      <c r="B160" s="92" t="s">
        <v>324</v>
      </c>
      <c r="C160" s="92" t="s">
        <v>138</v>
      </c>
      <c r="D160" s="155">
        <v>80101706</v>
      </c>
      <c r="E160" s="92" t="s">
        <v>327</v>
      </c>
      <c r="F160" s="92" t="s">
        <v>63</v>
      </c>
      <c r="G160" s="92">
        <v>1</v>
      </c>
      <c r="H160" s="157" t="s">
        <v>93</v>
      </c>
      <c r="I160" s="92">
        <v>10.5</v>
      </c>
      <c r="J160" s="92" t="s">
        <v>141</v>
      </c>
      <c r="K160" s="92" t="s">
        <v>102</v>
      </c>
      <c r="L160" s="92" t="s">
        <v>189</v>
      </c>
      <c r="M160" s="158">
        <v>104489000</v>
      </c>
      <c r="N160" s="158">
        <v>104489000</v>
      </c>
      <c r="O160" s="92" t="s">
        <v>68</v>
      </c>
      <c r="P160" s="92" t="s">
        <v>69</v>
      </c>
      <c r="Q160" s="92" t="s">
        <v>151</v>
      </c>
      <c r="S160" s="173" t="s">
        <v>649</v>
      </c>
      <c r="T160" s="174" t="s">
        <v>650</v>
      </c>
      <c r="U160" s="180">
        <v>43850</v>
      </c>
      <c r="V160" s="176" t="s">
        <v>651</v>
      </c>
      <c r="W160" s="177" t="s">
        <v>437</v>
      </c>
      <c r="X160" s="178">
        <v>100551733</v>
      </c>
      <c r="Y160" s="179">
        <v>0</v>
      </c>
      <c r="Z160" s="178">
        <v>100551733</v>
      </c>
      <c r="AA160" s="176" t="s">
        <v>652</v>
      </c>
      <c r="AB160" s="177">
        <v>6020</v>
      </c>
      <c r="AC160" s="176" t="s">
        <v>653</v>
      </c>
      <c r="AD160" s="180">
        <v>43850</v>
      </c>
      <c r="AE160" s="180">
        <v>44183</v>
      </c>
      <c r="AF160" s="177" t="s">
        <v>597</v>
      </c>
      <c r="AG160" s="177" t="s">
        <v>138</v>
      </c>
    </row>
    <row r="161" spans="1:33" ht="272.45" customHeight="1" x14ac:dyDescent="0.35">
      <c r="A161" s="91">
        <v>130</v>
      </c>
      <c r="B161" s="92" t="s">
        <v>324</v>
      </c>
      <c r="C161" s="92" t="s">
        <v>138</v>
      </c>
      <c r="D161" s="155">
        <v>80101706</v>
      </c>
      <c r="E161" s="92" t="s">
        <v>328</v>
      </c>
      <c r="F161" s="92" t="s">
        <v>63</v>
      </c>
      <c r="G161" s="92">
        <v>1</v>
      </c>
      <c r="H161" s="157" t="s">
        <v>93</v>
      </c>
      <c r="I161" s="92">
        <v>10.5</v>
      </c>
      <c r="J161" s="92" t="s">
        <v>141</v>
      </c>
      <c r="K161" s="92" t="s">
        <v>102</v>
      </c>
      <c r="L161" s="92" t="s">
        <v>189</v>
      </c>
      <c r="M161" s="158">
        <v>104489000</v>
      </c>
      <c r="N161" s="158">
        <v>104489000</v>
      </c>
      <c r="O161" s="92" t="s">
        <v>68</v>
      </c>
      <c r="P161" s="92" t="s">
        <v>69</v>
      </c>
      <c r="Q161" s="92" t="s">
        <v>151</v>
      </c>
      <c r="S161" s="173" t="s">
        <v>654</v>
      </c>
      <c r="T161" s="174" t="s">
        <v>655</v>
      </c>
      <c r="U161" s="180">
        <v>43850</v>
      </c>
      <c r="V161" s="176" t="s">
        <v>646</v>
      </c>
      <c r="W161" s="177" t="s">
        <v>437</v>
      </c>
      <c r="X161" s="178">
        <v>100551733</v>
      </c>
      <c r="Y161" s="179">
        <v>0</v>
      </c>
      <c r="Z161" s="178">
        <v>100551733</v>
      </c>
      <c r="AA161" s="176" t="s">
        <v>647</v>
      </c>
      <c r="AB161" s="177">
        <v>7820</v>
      </c>
      <c r="AC161" s="176" t="s">
        <v>648</v>
      </c>
      <c r="AD161" s="180">
        <v>43850</v>
      </c>
      <c r="AE161" s="180">
        <v>44186</v>
      </c>
      <c r="AF161" s="177" t="s">
        <v>597</v>
      </c>
      <c r="AG161" s="177" t="s">
        <v>138</v>
      </c>
    </row>
    <row r="162" spans="1:33" ht="272.45" customHeight="1" x14ac:dyDescent="0.35">
      <c r="A162" s="91">
        <v>131</v>
      </c>
      <c r="B162" s="92" t="s">
        <v>324</v>
      </c>
      <c r="C162" s="92" t="s">
        <v>138</v>
      </c>
      <c r="D162" s="155">
        <v>80101706</v>
      </c>
      <c r="E162" s="92" t="s">
        <v>329</v>
      </c>
      <c r="F162" s="92" t="s">
        <v>63</v>
      </c>
      <c r="G162" s="92">
        <v>1</v>
      </c>
      <c r="H162" s="157" t="s">
        <v>93</v>
      </c>
      <c r="I162" s="92">
        <v>10.5</v>
      </c>
      <c r="J162" s="92" t="s">
        <v>141</v>
      </c>
      <c r="K162" s="92" t="s">
        <v>102</v>
      </c>
      <c r="L162" s="92" t="s">
        <v>189</v>
      </c>
      <c r="M162" s="158">
        <v>104489000</v>
      </c>
      <c r="N162" s="158">
        <v>104489000</v>
      </c>
      <c r="O162" s="92" t="s">
        <v>68</v>
      </c>
      <c r="P162" s="92" t="s">
        <v>69</v>
      </c>
      <c r="Q162" s="92" t="s">
        <v>151</v>
      </c>
      <c r="S162" s="173" t="s">
        <v>656</v>
      </c>
      <c r="T162" s="174" t="s">
        <v>657</v>
      </c>
      <c r="U162" s="180">
        <v>43850</v>
      </c>
      <c r="V162" s="176" t="s">
        <v>641</v>
      </c>
      <c r="W162" s="177" t="s">
        <v>437</v>
      </c>
      <c r="X162" s="178">
        <v>100551733</v>
      </c>
      <c r="Y162" s="179">
        <v>0</v>
      </c>
      <c r="Z162" s="178">
        <v>100551733</v>
      </c>
      <c r="AA162" s="176" t="s">
        <v>652</v>
      </c>
      <c r="AB162" s="177">
        <v>6120</v>
      </c>
      <c r="AC162" s="176" t="s">
        <v>643</v>
      </c>
      <c r="AD162" s="180">
        <v>43850</v>
      </c>
      <c r="AE162" s="180">
        <v>44186</v>
      </c>
      <c r="AF162" s="177" t="s">
        <v>597</v>
      </c>
      <c r="AG162" s="177" t="s">
        <v>138</v>
      </c>
    </row>
    <row r="163" spans="1:33" ht="272.45" customHeight="1" x14ac:dyDescent="0.35">
      <c r="A163" s="91">
        <v>132</v>
      </c>
      <c r="B163" s="92" t="s">
        <v>324</v>
      </c>
      <c r="C163" s="92" t="s">
        <v>138</v>
      </c>
      <c r="D163" s="155">
        <v>80101706</v>
      </c>
      <c r="E163" s="92" t="s">
        <v>330</v>
      </c>
      <c r="F163" s="92" t="s">
        <v>63</v>
      </c>
      <c r="G163" s="92">
        <v>1</v>
      </c>
      <c r="H163" s="157" t="s">
        <v>93</v>
      </c>
      <c r="I163" s="92">
        <v>10.5</v>
      </c>
      <c r="J163" s="92" t="s">
        <v>141</v>
      </c>
      <c r="K163" s="92" t="s">
        <v>102</v>
      </c>
      <c r="L163" s="92" t="s">
        <v>189</v>
      </c>
      <c r="M163" s="158">
        <v>104489000</v>
      </c>
      <c r="N163" s="158">
        <v>104489000</v>
      </c>
      <c r="O163" s="92" t="s">
        <v>68</v>
      </c>
      <c r="P163" s="92" t="s">
        <v>69</v>
      </c>
      <c r="Q163" s="92" t="s">
        <v>151</v>
      </c>
      <c r="S163" s="173" t="s">
        <v>658</v>
      </c>
      <c r="T163" s="174" t="s">
        <v>659</v>
      </c>
      <c r="U163" s="180">
        <v>43850</v>
      </c>
      <c r="V163" s="176" t="s">
        <v>660</v>
      </c>
      <c r="W163" s="177" t="s">
        <v>437</v>
      </c>
      <c r="X163" s="178">
        <v>100551733</v>
      </c>
      <c r="Y163" s="179">
        <v>0</v>
      </c>
      <c r="Z163" s="178">
        <v>100551733</v>
      </c>
      <c r="AA163" s="176" t="s">
        <v>652</v>
      </c>
      <c r="AB163" s="177">
        <v>6220</v>
      </c>
      <c r="AC163" s="176" t="s">
        <v>643</v>
      </c>
      <c r="AD163" s="180">
        <v>43850</v>
      </c>
      <c r="AE163" s="180">
        <v>44186</v>
      </c>
      <c r="AF163" s="177" t="s">
        <v>597</v>
      </c>
      <c r="AG163" s="177" t="s">
        <v>138</v>
      </c>
    </row>
    <row r="164" spans="1:33" ht="272.45" customHeight="1" x14ac:dyDescent="0.35">
      <c r="A164" s="91">
        <v>133</v>
      </c>
      <c r="B164" s="92" t="s">
        <v>324</v>
      </c>
      <c r="C164" s="92" t="s">
        <v>138</v>
      </c>
      <c r="D164" s="155">
        <v>80101706</v>
      </c>
      <c r="E164" s="92" t="s">
        <v>331</v>
      </c>
      <c r="F164" s="92" t="s">
        <v>63</v>
      </c>
      <c r="G164" s="92">
        <v>1</v>
      </c>
      <c r="H164" s="157" t="s">
        <v>93</v>
      </c>
      <c r="I164" s="92">
        <v>10.5</v>
      </c>
      <c r="J164" s="92" t="s">
        <v>141</v>
      </c>
      <c r="K164" s="92" t="s">
        <v>102</v>
      </c>
      <c r="L164" s="92" t="s">
        <v>189</v>
      </c>
      <c r="M164" s="158">
        <v>104489000</v>
      </c>
      <c r="N164" s="158">
        <v>104489000</v>
      </c>
      <c r="O164" s="92" t="s">
        <v>68</v>
      </c>
      <c r="P164" s="92" t="s">
        <v>69</v>
      </c>
      <c r="Q164" s="92" t="s">
        <v>151</v>
      </c>
      <c r="S164" s="173" t="s">
        <v>661</v>
      </c>
      <c r="T164" s="174" t="s">
        <v>662</v>
      </c>
      <c r="U164" s="180">
        <v>43850</v>
      </c>
      <c r="V164" s="176" t="s">
        <v>646</v>
      </c>
      <c r="W164" s="177" t="s">
        <v>437</v>
      </c>
      <c r="X164" s="178">
        <v>100551733</v>
      </c>
      <c r="Y164" s="179">
        <v>0</v>
      </c>
      <c r="Z164" s="178">
        <v>100551733</v>
      </c>
      <c r="AA164" s="176" t="s">
        <v>647</v>
      </c>
      <c r="AB164" s="177">
        <v>7720</v>
      </c>
      <c r="AC164" s="176" t="s">
        <v>648</v>
      </c>
      <c r="AD164" s="180">
        <v>43850</v>
      </c>
      <c r="AE164" s="180">
        <v>44186</v>
      </c>
      <c r="AF164" s="177" t="s">
        <v>597</v>
      </c>
      <c r="AG164" s="177" t="s">
        <v>138</v>
      </c>
    </row>
    <row r="165" spans="1:33" ht="272.45" customHeight="1" x14ac:dyDescent="0.35">
      <c r="A165" s="91">
        <v>134</v>
      </c>
      <c r="B165" s="92" t="s">
        <v>324</v>
      </c>
      <c r="C165" s="92" t="s">
        <v>138</v>
      </c>
      <c r="D165" s="155">
        <v>80101706</v>
      </c>
      <c r="E165" s="92" t="s">
        <v>332</v>
      </c>
      <c r="F165" s="92" t="s">
        <v>63</v>
      </c>
      <c r="G165" s="92">
        <v>1</v>
      </c>
      <c r="H165" s="157" t="s">
        <v>86</v>
      </c>
      <c r="I165" s="92">
        <v>8.5</v>
      </c>
      <c r="J165" s="92" t="s">
        <v>141</v>
      </c>
      <c r="K165" s="92" t="s">
        <v>102</v>
      </c>
      <c r="L165" s="92" t="s">
        <v>189</v>
      </c>
      <c r="M165" s="158">
        <v>104489000</v>
      </c>
      <c r="N165" s="158">
        <v>104489000</v>
      </c>
      <c r="O165" s="92" t="s">
        <v>68</v>
      </c>
      <c r="P165" s="92" t="s">
        <v>69</v>
      </c>
      <c r="Q165" s="92" t="s">
        <v>151</v>
      </c>
      <c r="S165" s="173" t="s">
        <v>1151</v>
      </c>
      <c r="T165" s="174" t="s">
        <v>1152</v>
      </c>
      <c r="U165" s="175">
        <v>43943</v>
      </c>
      <c r="V165" s="176" t="s">
        <v>1153</v>
      </c>
      <c r="W165" s="177" t="s">
        <v>437</v>
      </c>
      <c r="X165" s="178">
        <v>72688000</v>
      </c>
      <c r="Y165" s="179">
        <v>0</v>
      </c>
      <c r="Z165" s="178">
        <v>72688000</v>
      </c>
      <c r="AA165" s="176" t="s">
        <v>1154</v>
      </c>
      <c r="AB165" s="177">
        <v>7620</v>
      </c>
      <c r="AC165" s="176" t="s">
        <v>1155</v>
      </c>
      <c r="AD165" s="180">
        <v>43943</v>
      </c>
      <c r="AE165" s="180">
        <v>44186</v>
      </c>
      <c r="AF165" s="177" t="s">
        <v>1156</v>
      </c>
      <c r="AG165" s="177" t="s">
        <v>1157</v>
      </c>
    </row>
    <row r="166" spans="1:33" ht="272.45" customHeight="1" x14ac:dyDescent="0.35">
      <c r="A166" s="91">
        <v>135</v>
      </c>
      <c r="B166" s="92" t="s">
        <v>324</v>
      </c>
      <c r="C166" s="92" t="s">
        <v>138</v>
      </c>
      <c r="D166" s="155">
        <v>80101706</v>
      </c>
      <c r="E166" s="92" t="s">
        <v>333</v>
      </c>
      <c r="F166" s="92" t="s">
        <v>63</v>
      </c>
      <c r="G166" s="92">
        <v>1</v>
      </c>
      <c r="H166" s="157" t="s">
        <v>93</v>
      </c>
      <c r="I166" s="92">
        <v>10.5</v>
      </c>
      <c r="J166" s="92" t="s">
        <v>141</v>
      </c>
      <c r="K166" s="92" t="s">
        <v>102</v>
      </c>
      <c r="L166" s="92" t="s">
        <v>189</v>
      </c>
      <c r="M166" s="158">
        <v>104489000</v>
      </c>
      <c r="N166" s="158">
        <v>104489000</v>
      </c>
      <c r="O166" s="92" t="s">
        <v>68</v>
      </c>
      <c r="P166" s="92" t="s">
        <v>69</v>
      </c>
      <c r="Q166" s="92" t="s">
        <v>151</v>
      </c>
      <c r="S166" s="173" t="s">
        <v>663</v>
      </c>
      <c r="T166" s="174" t="s">
        <v>664</v>
      </c>
      <c r="U166" s="180">
        <v>43850</v>
      </c>
      <c r="V166" s="176" t="s">
        <v>641</v>
      </c>
      <c r="W166" s="177" t="s">
        <v>437</v>
      </c>
      <c r="X166" s="178">
        <v>100551733</v>
      </c>
      <c r="Y166" s="179">
        <v>0</v>
      </c>
      <c r="Z166" s="178">
        <v>100551733</v>
      </c>
      <c r="AA166" s="176" t="s">
        <v>652</v>
      </c>
      <c r="AB166" s="177">
        <v>6320</v>
      </c>
      <c r="AC166" s="176" t="s">
        <v>648</v>
      </c>
      <c r="AD166" s="180">
        <v>43850</v>
      </c>
      <c r="AE166" s="180">
        <v>44186</v>
      </c>
      <c r="AF166" s="177" t="s">
        <v>597</v>
      </c>
      <c r="AG166" s="177" t="s">
        <v>138</v>
      </c>
    </row>
    <row r="167" spans="1:33" ht="272.45" customHeight="1" x14ac:dyDescent="0.35">
      <c r="A167" s="91">
        <v>136</v>
      </c>
      <c r="B167" s="92" t="s">
        <v>324</v>
      </c>
      <c r="C167" s="92" t="s">
        <v>138</v>
      </c>
      <c r="D167" s="155">
        <v>80101706</v>
      </c>
      <c r="E167" s="92" t="s">
        <v>334</v>
      </c>
      <c r="F167" s="92" t="s">
        <v>63</v>
      </c>
      <c r="G167" s="92">
        <v>1</v>
      </c>
      <c r="H167" s="157" t="s">
        <v>93</v>
      </c>
      <c r="I167" s="92">
        <v>10.5</v>
      </c>
      <c r="J167" s="92" t="s">
        <v>141</v>
      </c>
      <c r="K167" s="92" t="s">
        <v>102</v>
      </c>
      <c r="L167" s="92" t="s">
        <v>189</v>
      </c>
      <c r="M167" s="158">
        <v>104489000</v>
      </c>
      <c r="N167" s="158">
        <v>104489000</v>
      </c>
      <c r="O167" s="92" t="s">
        <v>68</v>
      </c>
      <c r="P167" s="92" t="s">
        <v>69</v>
      </c>
      <c r="Q167" s="92" t="s">
        <v>151</v>
      </c>
      <c r="S167" s="173" t="s">
        <v>665</v>
      </c>
      <c r="T167" s="174" t="s">
        <v>666</v>
      </c>
      <c r="U167" s="180">
        <v>43850</v>
      </c>
      <c r="V167" s="176" t="s">
        <v>667</v>
      </c>
      <c r="W167" s="177" t="s">
        <v>437</v>
      </c>
      <c r="X167" s="178">
        <v>100551733</v>
      </c>
      <c r="Y167" s="179">
        <v>0</v>
      </c>
      <c r="Z167" s="178">
        <v>100551733</v>
      </c>
      <c r="AA167" s="176" t="s">
        <v>652</v>
      </c>
      <c r="AB167" s="177">
        <v>6420</v>
      </c>
      <c r="AC167" s="176" t="s">
        <v>648</v>
      </c>
      <c r="AD167" s="180">
        <v>43850</v>
      </c>
      <c r="AE167" s="180">
        <v>44186</v>
      </c>
      <c r="AF167" s="177" t="s">
        <v>597</v>
      </c>
      <c r="AG167" s="177" t="s">
        <v>138</v>
      </c>
    </row>
    <row r="168" spans="1:33" ht="272.45" customHeight="1" x14ac:dyDescent="0.35">
      <c r="A168" s="91">
        <v>137</v>
      </c>
      <c r="B168" s="92" t="s">
        <v>279</v>
      </c>
      <c r="C168" s="92" t="s">
        <v>138</v>
      </c>
      <c r="D168" s="155">
        <v>80101706</v>
      </c>
      <c r="E168" s="92" t="s">
        <v>335</v>
      </c>
      <c r="F168" s="92" t="s">
        <v>63</v>
      </c>
      <c r="G168" s="92">
        <v>1</v>
      </c>
      <c r="H168" s="157" t="s">
        <v>93</v>
      </c>
      <c r="I168" s="92">
        <v>10.5</v>
      </c>
      <c r="J168" s="92" t="s">
        <v>141</v>
      </c>
      <c r="K168" s="92" t="s">
        <v>102</v>
      </c>
      <c r="L168" s="92" t="s">
        <v>189</v>
      </c>
      <c r="M168" s="158">
        <v>63238560</v>
      </c>
      <c r="N168" s="158">
        <v>63238560</v>
      </c>
      <c r="O168" s="92" t="s">
        <v>68</v>
      </c>
      <c r="P168" s="92" t="s">
        <v>69</v>
      </c>
      <c r="Q168" s="92" t="s">
        <v>151</v>
      </c>
      <c r="S168" s="173" t="s">
        <v>903</v>
      </c>
      <c r="T168" s="174" t="s">
        <v>904</v>
      </c>
      <c r="U168" s="180">
        <v>43861</v>
      </c>
      <c r="V168" s="176" t="s">
        <v>905</v>
      </c>
      <c r="W168" s="177" t="s">
        <v>437</v>
      </c>
      <c r="X168" s="178">
        <v>62636287</v>
      </c>
      <c r="Y168" s="179">
        <v>0</v>
      </c>
      <c r="Z168" s="178">
        <v>62636287</v>
      </c>
      <c r="AA168" s="176" t="s">
        <v>906</v>
      </c>
      <c r="AB168" s="177">
        <v>15420</v>
      </c>
      <c r="AC168" s="176" t="s">
        <v>907</v>
      </c>
      <c r="AD168" s="180">
        <v>43864</v>
      </c>
      <c r="AE168" s="180">
        <v>44179</v>
      </c>
      <c r="AF168" s="177" t="s">
        <v>597</v>
      </c>
      <c r="AG168" s="177" t="s">
        <v>138</v>
      </c>
    </row>
    <row r="169" spans="1:33" ht="272.45" customHeight="1" x14ac:dyDescent="0.35">
      <c r="A169" s="91">
        <v>138</v>
      </c>
      <c r="B169" s="92" t="s">
        <v>324</v>
      </c>
      <c r="C169" s="92" t="s">
        <v>138</v>
      </c>
      <c r="D169" s="155">
        <v>80101706</v>
      </c>
      <c r="E169" s="92" t="s">
        <v>336</v>
      </c>
      <c r="F169" s="92" t="s">
        <v>63</v>
      </c>
      <c r="G169" s="92">
        <v>1</v>
      </c>
      <c r="H169" s="157" t="s">
        <v>93</v>
      </c>
      <c r="I169" s="92">
        <v>10.5</v>
      </c>
      <c r="J169" s="92" t="s">
        <v>141</v>
      </c>
      <c r="K169" s="92" t="s">
        <v>102</v>
      </c>
      <c r="L169" s="92" t="s">
        <v>189</v>
      </c>
      <c r="M169" s="158">
        <v>104489000</v>
      </c>
      <c r="N169" s="158">
        <v>104489000</v>
      </c>
      <c r="O169" s="92" t="s">
        <v>68</v>
      </c>
      <c r="P169" s="92" t="s">
        <v>69</v>
      </c>
      <c r="Q169" s="92" t="s">
        <v>151</v>
      </c>
      <c r="S169" s="173" t="s">
        <v>668</v>
      </c>
      <c r="T169" s="174" t="s">
        <v>669</v>
      </c>
      <c r="U169" s="180">
        <v>43850</v>
      </c>
      <c r="V169" s="176" t="s">
        <v>641</v>
      </c>
      <c r="W169" s="177" t="s">
        <v>437</v>
      </c>
      <c r="X169" s="178">
        <v>100551733</v>
      </c>
      <c r="Y169" s="179">
        <v>0</v>
      </c>
      <c r="Z169" s="178">
        <v>100551733</v>
      </c>
      <c r="AA169" s="176" t="s">
        <v>652</v>
      </c>
      <c r="AB169" s="177">
        <v>6520</v>
      </c>
      <c r="AC169" s="176" t="s">
        <v>648</v>
      </c>
      <c r="AD169" s="180">
        <v>43850</v>
      </c>
      <c r="AE169" s="180">
        <v>44186</v>
      </c>
      <c r="AF169" s="177" t="s">
        <v>597</v>
      </c>
      <c r="AG169" s="177" t="s">
        <v>138</v>
      </c>
    </row>
    <row r="170" spans="1:33" ht="272.45" customHeight="1" x14ac:dyDescent="0.35">
      <c r="A170" s="91">
        <v>139</v>
      </c>
      <c r="B170" s="92" t="s">
        <v>324</v>
      </c>
      <c r="C170" s="92" t="s">
        <v>138</v>
      </c>
      <c r="D170" s="155">
        <v>80101706</v>
      </c>
      <c r="E170" s="92" t="s">
        <v>337</v>
      </c>
      <c r="F170" s="92" t="s">
        <v>63</v>
      </c>
      <c r="G170" s="92">
        <v>1</v>
      </c>
      <c r="H170" s="157" t="s">
        <v>93</v>
      </c>
      <c r="I170" s="92">
        <v>10.5</v>
      </c>
      <c r="J170" s="92" t="s">
        <v>141</v>
      </c>
      <c r="K170" s="92" t="s">
        <v>102</v>
      </c>
      <c r="L170" s="92" t="s">
        <v>189</v>
      </c>
      <c r="M170" s="158">
        <v>104489000</v>
      </c>
      <c r="N170" s="158">
        <v>104489000</v>
      </c>
      <c r="O170" s="92" t="s">
        <v>68</v>
      </c>
      <c r="P170" s="92" t="s">
        <v>69</v>
      </c>
      <c r="Q170" s="92" t="s">
        <v>151</v>
      </c>
      <c r="S170" s="173" t="s">
        <v>670</v>
      </c>
      <c r="T170" s="174" t="s">
        <v>671</v>
      </c>
      <c r="U170" s="180">
        <v>43850</v>
      </c>
      <c r="V170" s="176" t="s">
        <v>672</v>
      </c>
      <c r="W170" s="177" t="s">
        <v>437</v>
      </c>
      <c r="X170" s="178">
        <v>100551733</v>
      </c>
      <c r="Y170" s="179">
        <v>0</v>
      </c>
      <c r="Z170" s="178">
        <v>100551733</v>
      </c>
      <c r="AA170" s="176" t="s">
        <v>652</v>
      </c>
      <c r="AB170" s="177">
        <v>6620</v>
      </c>
      <c r="AC170" s="176" t="s">
        <v>648</v>
      </c>
      <c r="AD170" s="180">
        <v>43850</v>
      </c>
      <c r="AE170" s="180">
        <v>44186</v>
      </c>
      <c r="AF170" s="177" t="s">
        <v>597</v>
      </c>
      <c r="AG170" s="177" t="s">
        <v>138</v>
      </c>
    </row>
    <row r="171" spans="1:33" ht="272.45" customHeight="1" x14ac:dyDescent="0.35">
      <c r="A171" s="91">
        <v>140</v>
      </c>
      <c r="B171" s="92" t="s">
        <v>324</v>
      </c>
      <c r="C171" s="92" t="s">
        <v>138</v>
      </c>
      <c r="D171" s="155">
        <v>80101706</v>
      </c>
      <c r="E171" s="92" t="s">
        <v>338</v>
      </c>
      <c r="F171" s="92" t="s">
        <v>63</v>
      </c>
      <c r="G171" s="92">
        <v>1</v>
      </c>
      <c r="H171" s="157" t="s">
        <v>93</v>
      </c>
      <c r="I171" s="92">
        <v>10.5</v>
      </c>
      <c r="J171" s="92" t="s">
        <v>141</v>
      </c>
      <c r="K171" s="92" t="s">
        <v>102</v>
      </c>
      <c r="L171" s="92" t="s">
        <v>189</v>
      </c>
      <c r="M171" s="158">
        <v>104489000</v>
      </c>
      <c r="N171" s="158">
        <v>104489000</v>
      </c>
      <c r="O171" s="92" t="s">
        <v>68</v>
      </c>
      <c r="P171" s="92" t="s">
        <v>69</v>
      </c>
      <c r="Q171" s="92" t="s">
        <v>151</v>
      </c>
      <c r="S171" s="173" t="s">
        <v>673</v>
      </c>
      <c r="T171" s="174" t="s">
        <v>674</v>
      </c>
      <c r="U171" s="180">
        <v>43850</v>
      </c>
      <c r="V171" s="176" t="s">
        <v>646</v>
      </c>
      <c r="W171" s="177" t="s">
        <v>437</v>
      </c>
      <c r="X171" s="178">
        <v>100551733</v>
      </c>
      <c r="Y171" s="179">
        <v>0</v>
      </c>
      <c r="Z171" s="178">
        <v>100551733</v>
      </c>
      <c r="AA171" s="176" t="s">
        <v>647</v>
      </c>
      <c r="AB171" s="177">
        <v>7520</v>
      </c>
      <c r="AC171" s="176" t="s">
        <v>648</v>
      </c>
      <c r="AD171" s="180">
        <v>43850</v>
      </c>
      <c r="AE171" s="180">
        <v>44186</v>
      </c>
      <c r="AF171" s="177" t="s">
        <v>597</v>
      </c>
      <c r="AG171" s="177" t="s">
        <v>138</v>
      </c>
    </row>
    <row r="172" spans="1:33" s="26" customFormat="1" ht="272.45" customHeight="1" x14ac:dyDescent="0.35">
      <c r="A172" s="91">
        <v>141</v>
      </c>
      <c r="B172" s="92" t="s">
        <v>324</v>
      </c>
      <c r="C172" s="92" t="s">
        <v>138</v>
      </c>
      <c r="D172" s="155">
        <v>80101706</v>
      </c>
      <c r="E172" s="92" t="s">
        <v>339</v>
      </c>
      <c r="F172" s="92" t="s">
        <v>63</v>
      </c>
      <c r="G172" s="92">
        <v>1</v>
      </c>
      <c r="H172" s="157" t="s">
        <v>93</v>
      </c>
      <c r="I172" s="92">
        <v>10.5</v>
      </c>
      <c r="J172" s="92" t="s">
        <v>141</v>
      </c>
      <c r="K172" s="92" t="s">
        <v>102</v>
      </c>
      <c r="L172" s="92" t="s">
        <v>189</v>
      </c>
      <c r="M172" s="158">
        <v>104489000</v>
      </c>
      <c r="N172" s="158">
        <v>104489000</v>
      </c>
      <c r="O172" s="92" t="s">
        <v>68</v>
      </c>
      <c r="P172" s="92" t="s">
        <v>69</v>
      </c>
      <c r="Q172" s="92" t="s">
        <v>151</v>
      </c>
      <c r="R172" s="25"/>
      <c r="S172" s="173" t="s">
        <v>675</v>
      </c>
      <c r="T172" s="174" t="s">
        <v>676</v>
      </c>
      <c r="U172" s="180">
        <v>43850</v>
      </c>
      <c r="V172" s="176" t="s">
        <v>646</v>
      </c>
      <c r="W172" s="177" t="s">
        <v>437</v>
      </c>
      <c r="X172" s="178">
        <v>100551733</v>
      </c>
      <c r="Y172" s="179">
        <v>0</v>
      </c>
      <c r="Z172" s="178">
        <v>100551733</v>
      </c>
      <c r="AA172" s="176" t="s">
        <v>647</v>
      </c>
      <c r="AB172" s="177">
        <v>7420</v>
      </c>
      <c r="AC172" s="176" t="s">
        <v>648</v>
      </c>
      <c r="AD172" s="180">
        <v>43850</v>
      </c>
      <c r="AE172" s="180">
        <v>44186</v>
      </c>
      <c r="AF172" s="177" t="s">
        <v>597</v>
      </c>
      <c r="AG172" s="177" t="s">
        <v>138</v>
      </c>
    </row>
    <row r="173" spans="1:33" ht="272.45" customHeight="1" x14ac:dyDescent="0.35">
      <c r="A173" s="91">
        <v>142</v>
      </c>
      <c r="B173" s="92" t="s">
        <v>198</v>
      </c>
      <c r="C173" s="92" t="s">
        <v>138</v>
      </c>
      <c r="D173" s="155">
        <v>80101706</v>
      </c>
      <c r="E173" s="92" t="s">
        <v>340</v>
      </c>
      <c r="F173" s="92" t="s">
        <v>63</v>
      </c>
      <c r="G173" s="92">
        <v>1</v>
      </c>
      <c r="H173" s="157" t="s">
        <v>93</v>
      </c>
      <c r="I173" s="92">
        <v>11</v>
      </c>
      <c r="J173" s="92" t="s">
        <v>141</v>
      </c>
      <c r="K173" s="92" t="s">
        <v>102</v>
      </c>
      <c r="L173" s="92" t="s">
        <v>189</v>
      </c>
      <c r="M173" s="158">
        <v>75387840</v>
      </c>
      <c r="N173" s="158">
        <v>75387840</v>
      </c>
      <c r="O173" s="92" t="s">
        <v>68</v>
      </c>
      <c r="P173" s="92" t="s">
        <v>69</v>
      </c>
      <c r="Q173" s="92" t="s">
        <v>151</v>
      </c>
      <c r="S173" s="173" t="s">
        <v>965</v>
      </c>
      <c r="T173" s="174" t="s">
        <v>966</v>
      </c>
      <c r="U173" s="180">
        <v>43853</v>
      </c>
      <c r="V173" s="176" t="s">
        <v>967</v>
      </c>
      <c r="W173" s="177" t="s">
        <v>437</v>
      </c>
      <c r="X173" s="178">
        <v>75387840</v>
      </c>
      <c r="Y173" s="179">
        <v>0</v>
      </c>
      <c r="Z173" s="178">
        <v>75387840</v>
      </c>
      <c r="AA173" s="176" t="s">
        <v>968</v>
      </c>
      <c r="AB173" s="177">
        <v>11920</v>
      </c>
      <c r="AC173" s="176" t="s">
        <v>969</v>
      </c>
      <c r="AD173" s="180">
        <v>43853</v>
      </c>
      <c r="AE173" s="180">
        <v>44186</v>
      </c>
      <c r="AF173" s="177" t="s">
        <v>597</v>
      </c>
      <c r="AG173" s="177" t="s">
        <v>138</v>
      </c>
    </row>
    <row r="174" spans="1:33" ht="272.45" customHeight="1" x14ac:dyDescent="0.35">
      <c r="A174" s="91">
        <v>143</v>
      </c>
      <c r="B174" s="92" t="s">
        <v>324</v>
      </c>
      <c r="C174" s="92" t="s">
        <v>138</v>
      </c>
      <c r="D174" s="155">
        <v>80101706</v>
      </c>
      <c r="E174" s="92" t="s">
        <v>341</v>
      </c>
      <c r="F174" s="92" t="s">
        <v>63</v>
      </c>
      <c r="G174" s="92">
        <v>1</v>
      </c>
      <c r="H174" s="157" t="s">
        <v>93</v>
      </c>
      <c r="I174" s="92">
        <v>10.5</v>
      </c>
      <c r="J174" s="92" t="s">
        <v>141</v>
      </c>
      <c r="K174" s="92" t="s">
        <v>102</v>
      </c>
      <c r="L174" s="92" t="s">
        <v>189</v>
      </c>
      <c r="M174" s="158">
        <v>104489000</v>
      </c>
      <c r="N174" s="158">
        <v>104489000</v>
      </c>
      <c r="O174" s="92" t="s">
        <v>68</v>
      </c>
      <c r="P174" s="92" t="s">
        <v>69</v>
      </c>
      <c r="Q174" s="92" t="s">
        <v>151</v>
      </c>
      <c r="S174" s="173" t="s">
        <v>913</v>
      </c>
      <c r="T174" s="174" t="s">
        <v>914</v>
      </c>
      <c r="U174" s="180">
        <v>43868</v>
      </c>
      <c r="V174" s="176" t="s">
        <v>672</v>
      </c>
      <c r="W174" s="177" t="s">
        <v>437</v>
      </c>
      <c r="X174" s="178">
        <v>95100133</v>
      </c>
      <c r="Y174" s="179">
        <v>0</v>
      </c>
      <c r="Z174" s="178">
        <v>95100133</v>
      </c>
      <c r="AA174" s="176" t="s">
        <v>915</v>
      </c>
      <c r="AB174" s="177">
        <v>7320</v>
      </c>
      <c r="AC174" s="176" t="s">
        <v>916</v>
      </c>
      <c r="AD174" s="180">
        <v>43868</v>
      </c>
      <c r="AE174" s="180">
        <v>44186</v>
      </c>
      <c r="AF174" s="177" t="s">
        <v>597</v>
      </c>
      <c r="AG174" s="177" t="s">
        <v>138</v>
      </c>
    </row>
    <row r="175" spans="1:33" ht="272.45" customHeight="1" x14ac:dyDescent="0.35">
      <c r="A175" s="91">
        <v>144</v>
      </c>
      <c r="B175" s="92" t="s">
        <v>198</v>
      </c>
      <c r="C175" s="92" t="s">
        <v>164</v>
      </c>
      <c r="D175" s="155">
        <v>80101706</v>
      </c>
      <c r="E175" s="92" t="s">
        <v>342</v>
      </c>
      <c r="F175" s="92" t="s">
        <v>63</v>
      </c>
      <c r="G175" s="92">
        <v>1</v>
      </c>
      <c r="H175" s="157" t="s">
        <v>93</v>
      </c>
      <c r="I175" s="92">
        <v>10.5</v>
      </c>
      <c r="J175" s="92" t="s">
        <v>141</v>
      </c>
      <c r="K175" s="92" t="s">
        <v>102</v>
      </c>
      <c r="L175" s="92" t="s">
        <v>189</v>
      </c>
      <c r="M175" s="158">
        <v>38161200</v>
      </c>
      <c r="N175" s="158">
        <v>38161200</v>
      </c>
      <c r="O175" s="92" t="s">
        <v>68</v>
      </c>
      <c r="P175" s="92" t="s">
        <v>69</v>
      </c>
      <c r="Q175" s="92" t="s">
        <v>134</v>
      </c>
      <c r="S175" s="173" t="s">
        <v>677</v>
      </c>
      <c r="T175" s="174" t="s">
        <v>678</v>
      </c>
      <c r="U175" s="180">
        <v>43853</v>
      </c>
      <c r="V175" s="176" t="s">
        <v>679</v>
      </c>
      <c r="W175" s="177" t="s">
        <v>437</v>
      </c>
      <c r="X175" s="178">
        <v>38161200</v>
      </c>
      <c r="Y175" s="179">
        <v>0</v>
      </c>
      <c r="Z175" s="178">
        <v>38161200</v>
      </c>
      <c r="AA175" s="176" t="s">
        <v>680</v>
      </c>
      <c r="AB175" s="181">
        <v>7220</v>
      </c>
      <c r="AC175" s="186" t="s">
        <v>681</v>
      </c>
      <c r="AD175" s="187">
        <v>43853</v>
      </c>
      <c r="AE175" s="187">
        <v>44171</v>
      </c>
      <c r="AF175" s="177" t="s">
        <v>682</v>
      </c>
      <c r="AG175" s="177" t="s">
        <v>683</v>
      </c>
    </row>
    <row r="176" spans="1:33" ht="272.45" customHeight="1" x14ac:dyDescent="0.35">
      <c r="A176" s="91">
        <v>145</v>
      </c>
      <c r="B176" s="92" t="s">
        <v>275</v>
      </c>
      <c r="C176" s="92" t="s">
        <v>183</v>
      </c>
      <c r="D176" s="155">
        <v>80101706</v>
      </c>
      <c r="E176" s="92" t="s">
        <v>343</v>
      </c>
      <c r="F176" s="92" t="s">
        <v>63</v>
      </c>
      <c r="G176" s="92">
        <v>1</v>
      </c>
      <c r="H176" s="157" t="s">
        <v>100</v>
      </c>
      <c r="I176" s="92">
        <v>10.5</v>
      </c>
      <c r="J176" s="92" t="s">
        <v>141</v>
      </c>
      <c r="K176" s="92" t="s">
        <v>102</v>
      </c>
      <c r="L176" s="92" t="s">
        <v>191</v>
      </c>
      <c r="M176" s="158">
        <v>82864320</v>
      </c>
      <c r="N176" s="158">
        <v>82864320</v>
      </c>
      <c r="O176" s="92" t="s">
        <v>68</v>
      </c>
      <c r="P176" s="92" t="s">
        <v>69</v>
      </c>
      <c r="Q176" s="92" t="s">
        <v>184</v>
      </c>
      <c r="S176" s="173" t="s">
        <v>970</v>
      </c>
      <c r="T176" s="174" t="s">
        <v>971</v>
      </c>
      <c r="U176" s="180">
        <v>43873</v>
      </c>
      <c r="V176" s="176" t="s">
        <v>972</v>
      </c>
      <c r="W176" s="177" t="s">
        <v>437</v>
      </c>
      <c r="X176" s="178">
        <v>81812075</v>
      </c>
      <c r="Y176" s="179">
        <v>0</v>
      </c>
      <c r="Z176" s="178">
        <v>81812075</v>
      </c>
      <c r="AA176" s="176" t="s">
        <v>973</v>
      </c>
      <c r="AB176" s="177">
        <v>19220</v>
      </c>
      <c r="AC176" s="176" t="s">
        <v>953</v>
      </c>
      <c r="AD176" s="180">
        <v>43874</v>
      </c>
      <c r="AE176" s="180">
        <v>44188</v>
      </c>
      <c r="AF176" s="177" t="s">
        <v>689</v>
      </c>
      <c r="AG176" s="177" t="s">
        <v>183</v>
      </c>
    </row>
    <row r="177" spans="1:33" ht="272.45" customHeight="1" x14ac:dyDescent="0.35">
      <c r="A177" s="91">
        <v>146</v>
      </c>
      <c r="B177" s="92" t="s">
        <v>285</v>
      </c>
      <c r="C177" s="92" t="s">
        <v>183</v>
      </c>
      <c r="D177" s="155">
        <v>80101706</v>
      </c>
      <c r="E177" s="92" t="s">
        <v>423</v>
      </c>
      <c r="F177" s="92" t="s">
        <v>63</v>
      </c>
      <c r="G177" s="92">
        <v>1</v>
      </c>
      <c r="H177" s="157" t="s">
        <v>93</v>
      </c>
      <c r="I177" s="92">
        <v>11</v>
      </c>
      <c r="J177" s="92" t="s">
        <v>141</v>
      </c>
      <c r="K177" s="92" t="s">
        <v>102</v>
      </c>
      <c r="L177" s="92" t="s">
        <v>191</v>
      </c>
      <c r="M177" s="158">
        <v>31982720</v>
      </c>
      <c r="N177" s="158">
        <v>31982720</v>
      </c>
      <c r="O177" s="92" t="s">
        <v>68</v>
      </c>
      <c r="P177" s="92" t="s">
        <v>69</v>
      </c>
      <c r="Q177" s="92" t="s">
        <v>184</v>
      </c>
      <c r="S177" s="173" t="s">
        <v>684</v>
      </c>
      <c r="T177" s="174" t="s">
        <v>685</v>
      </c>
      <c r="U177" s="180">
        <v>43853</v>
      </c>
      <c r="V177" s="176" t="s">
        <v>686</v>
      </c>
      <c r="W177" s="177" t="s">
        <v>437</v>
      </c>
      <c r="X177" s="178">
        <v>31900000</v>
      </c>
      <c r="Y177" s="179">
        <v>0</v>
      </c>
      <c r="Z177" s="178">
        <v>31900000</v>
      </c>
      <c r="AA177" s="176" t="s">
        <v>687</v>
      </c>
      <c r="AB177" s="177">
        <v>10420</v>
      </c>
      <c r="AC177" s="176" t="s">
        <v>688</v>
      </c>
      <c r="AD177" s="180">
        <v>43853</v>
      </c>
      <c r="AE177" s="180">
        <v>44186</v>
      </c>
      <c r="AF177" s="177" t="s">
        <v>689</v>
      </c>
      <c r="AG177" s="177" t="s">
        <v>183</v>
      </c>
    </row>
    <row r="178" spans="1:33" ht="272.45" customHeight="1" x14ac:dyDescent="0.35">
      <c r="A178" s="91">
        <v>147</v>
      </c>
      <c r="B178" s="92" t="s">
        <v>344</v>
      </c>
      <c r="C178" s="92" t="s">
        <v>183</v>
      </c>
      <c r="D178" s="155">
        <v>80101706</v>
      </c>
      <c r="E178" s="92" t="s">
        <v>345</v>
      </c>
      <c r="F178" s="92" t="s">
        <v>63</v>
      </c>
      <c r="G178" s="92">
        <v>1</v>
      </c>
      <c r="H178" s="157" t="s">
        <v>93</v>
      </c>
      <c r="I178" s="92">
        <v>10.5</v>
      </c>
      <c r="J178" s="92" t="s">
        <v>141</v>
      </c>
      <c r="K178" s="92" t="s">
        <v>102</v>
      </c>
      <c r="L178" s="92" t="s">
        <v>189</v>
      </c>
      <c r="M178" s="158">
        <v>82864320</v>
      </c>
      <c r="N178" s="158">
        <v>82864320</v>
      </c>
      <c r="O178" s="92" t="s">
        <v>68</v>
      </c>
      <c r="P178" s="92" t="s">
        <v>69</v>
      </c>
      <c r="Q178" s="92" t="s">
        <v>184</v>
      </c>
      <c r="S178" s="173" t="s">
        <v>690</v>
      </c>
      <c r="T178" s="174" t="s">
        <v>691</v>
      </c>
      <c r="U178" s="180">
        <v>43861</v>
      </c>
      <c r="V178" s="176" t="s">
        <v>692</v>
      </c>
      <c r="W178" s="177" t="s">
        <v>437</v>
      </c>
      <c r="X178" s="178">
        <v>82864320</v>
      </c>
      <c r="Y178" s="179">
        <v>0</v>
      </c>
      <c r="Z178" s="178">
        <v>82864320</v>
      </c>
      <c r="AA178" s="176" t="s">
        <v>693</v>
      </c>
      <c r="AB178" s="181">
        <v>14020</v>
      </c>
      <c r="AC178" s="186" t="s">
        <v>694</v>
      </c>
      <c r="AD178" s="187">
        <v>43861</v>
      </c>
      <c r="AE178" s="187">
        <v>44179</v>
      </c>
      <c r="AF178" s="181" t="s">
        <v>689</v>
      </c>
      <c r="AG178" s="181" t="s">
        <v>183</v>
      </c>
    </row>
    <row r="179" spans="1:33" ht="272.45" customHeight="1" x14ac:dyDescent="0.35">
      <c r="A179" s="91">
        <v>148</v>
      </c>
      <c r="B179" s="92" t="s">
        <v>344</v>
      </c>
      <c r="C179" s="92" t="s">
        <v>183</v>
      </c>
      <c r="D179" s="155">
        <v>80101706</v>
      </c>
      <c r="E179" s="92" t="s">
        <v>346</v>
      </c>
      <c r="F179" s="92" t="s">
        <v>63</v>
      </c>
      <c r="G179" s="92">
        <v>1</v>
      </c>
      <c r="H179" s="157" t="s">
        <v>93</v>
      </c>
      <c r="I179" s="92">
        <v>11</v>
      </c>
      <c r="J179" s="92" t="s">
        <v>141</v>
      </c>
      <c r="K179" s="92" t="s">
        <v>102</v>
      </c>
      <c r="L179" s="92" t="s">
        <v>189</v>
      </c>
      <c r="M179" s="158">
        <v>39978400</v>
      </c>
      <c r="N179" s="158">
        <v>39978400</v>
      </c>
      <c r="O179" s="92" t="s">
        <v>68</v>
      </c>
      <c r="P179" s="92" t="s">
        <v>69</v>
      </c>
      <c r="Q179" s="92" t="s">
        <v>184</v>
      </c>
      <c r="S179" s="173" t="s">
        <v>974</v>
      </c>
      <c r="T179" s="174" t="s">
        <v>975</v>
      </c>
      <c r="U179" s="180">
        <v>43854</v>
      </c>
      <c r="V179" s="176" t="s">
        <v>976</v>
      </c>
      <c r="W179" s="177" t="s">
        <v>437</v>
      </c>
      <c r="X179" s="178">
        <v>39978400</v>
      </c>
      <c r="Y179" s="179">
        <v>0</v>
      </c>
      <c r="Z179" s="178">
        <v>39978400</v>
      </c>
      <c r="AA179" s="176" t="s">
        <v>977</v>
      </c>
      <c r="AB179" s="177">
        <v>12320</v>
      </c>
      <c r="AC179" s="176" t="s">
        <v>883</v>
      </c>
      <c r="AD179" s="180">
        <v>43854</v>
      </c>
      <c r="AE179" s="180">
        <v>44157</v>
      </c>
      <c r="AF179" s="177" t="s">
        <v>689</v>
      </c>
      <c r="AG179" s="177" t="s">
        <v>183</v>
      </c>
    </row>
    <row r="180" spans="1:33" ht="272.45" customHeight="1" x14ac:dyDescent="0.35">
      <c r="A180" s="91">
        <v>149</v>
      </c>
      <c r="B180" s="92" t="s">
        <v>212</v>
      </c>
      <c r="C180" s="92" t="s">
        <v>153</v>
      </c>
      <c r="D180" s="155">
        <v>80101706</v>
      </c>
      <c r="E180" s="92" t="s">
        <v>347</v>
      </c>
      <c r="F180" s="92" t="s">
        <v>63</v>
      </c>
      <c r="G180" s="92">
        <v>1</v>
      </c>
      <c r="H180" s="157" t="s">
        <v>93</v>
      </c>
      <c r="I180" s="92">
        <v>11</v>
      </c>
      <c r="J180" s="92" t="s">
        <v>141</v>
      </c>
      <c r="K180" s="92" t="s">
        <v>102</v>
      </c>
      <c r="L180" s="92" t="s">
        <v>191</v>
      </c>
      <c r="M180" s="158">
        <v>51400800</v>
      </c>
      <c r="N180" s="158">
        <v>51400800</v>
      </c>
      <c r="O180" s="92" t="s">
        <v>68</v>
      </c>
      <c r="P180" s="92" t="s">
        <v>69</v>
      </c>
      <c r="Q180" s="92" t="s">
        <v>96</v>
      </c>
      <c r="S180" s="173" t="s">
        <v>695</v>
      </c>
      <c r="T180" s="174" t="s">
        <v>696</v>
      </c>
      <c r="U180" s="180">
        <v>43854</v>
      </c>
      <c r="V180" s="176" t="s">
        <v>697</v>
      </c>
      <c r="W180" s="177" t="s">
        <v>437</v>
      </c>
      <c r="X180" s="178">
        <v>51400800</v>
      </c>
      <c r="Y180" s="179">
        <v>0</v>
      </c>
      <c r="Z180" s="178">
        <v>51400800</v>
      </c>
      <c r="AA180" s="176" t="s">
        <v>698</v>
      </c>
      <c r="AB180" s="177">
        <v>13720</v>
      </c>
      <c r="AC180" s="176" t="s">
        <v>699</v>
      </c>
      <c r="AD180" s="180">
        <v>43854</v>
      </c>
      <c r="AE180" s="180">
        <v>44188</v>
      </c>
      <c r="AF180" s="181" t="s">
        <v>715</v>
      </c>
      <c r="AG180" s="181" t="s">
        <v>453</v>
      </c>
    </row>
    <row r="181" spans="1:33" ht="272.45" customHeight="1" x14ac:dyDescent="0.35">
      <c r="A181" s="91">
        <v>150</v>
      </c>
      <c r="B181" s="92" t="s">
        <v>212</v>
      </c>
      <c r="C181" s="92" t="s">
        <v>153</v>
      </c>
      <c r="D181" s="155">
        <v>80101706</v>
      </c>
      <c r="E181" s="92" t="s">
        <v>348</v>
      </c>
      <c r="F181" s="92" t="s">
        <v>63</v>
      </c>
      <c r="G181" s="92">
        <v>1</v>
      </c>
      <c r="H181" s="157" t="s">
        <v>93</v>
      </c>
      <c r="I181" s="92">
        <v>11</v>
      </c>
      <c r="J181" s="92" t="s">
        <v>141</v>
      </c>
      <c r="K181" s="92" t="s">
        <v>102</v>
      </c>
      <c r="L181" s="92" t="s">
        <v>191</v>
      </c>
      <c r="M181" s="158">
        <v>69676640</v>
      </c>
      <c r="N181" s="158">
        <v>69676640</v>
      </c>
      <c r="O181" s="92" t="s">
        <v>68</v>
      </c>
      <c r="P181" s="92" t="s">
        <v>69</v>
      </c>
      <c r="Q181" s="92" t="s">
        <v>96</v>
      </c>
      <c r="S181" s="173" t="s">
        <v>700</v>
      </c>
      <c r="T181" s="174" t="s">
        <v>701</v>
      </c>
      <c r="U181" s="180">
        <v>43852</v>
      </c>
      <c r="V181" s="176" t="s">
        <v>702</v>
      </c>
      <c r="W181" s="177" t="s">
        <v>437</v>
      </c>
      <c r="X181" s="178">
        <v>69676640</v>
      </c>
      <c r="Y181" s="179">
        <v>0</v>
      </c>
      <c r="Z181" s="178">
        <v>69676640</v>
      </c>
      <c r="AA181" s="176" t="s">
        <v>703</v>
      </c>
      <c r="AB181" s="177">
        <v>10520</v>
      </c>
      <c r="AC181" s="176" t="s">
        <v>704</v>
      </c>
      <c r="AD181" s="180">
        <v>43852</v>
      </c>
      <c r="AE181" s="180">
        <v>44186</v>
      </c>
      <c r="AF181" s="177" t="s">
        <v>705</v>
      </c>
      <c r="AG181" s="177" t="s">
        <v>453</v>
      </c>
    </row>
    <row r="182" spans="1:33" ht="272.45" customHeight="1" x14ac:dyDescent="0.35">
      <c r="A182" s="91">
        <v>151</v>
      </c>
      <c r="B182" s="92" t="s">
        <v>212</v>
      </c>
      <c r="C182" s="92" t="s">
        <v>153</v>
      </c>
      <c r="D182" s="155">
        <v>80101706</v>
      </c>
      <c r="E182" s="92" t="s">
        <v>349</v>
      </c>
      <c r="F182" s="92" t="s">
        <v>63</v>
      </c>
      <c r="G182" s="92">
        <v>1</v>
      </c>
      <c r="H182" s="157" t="s">
        <v>93</v>
      </c>
      <c r="I182" s="92">
        <v>11</v>
      </c>
      <c r="J182" s="92" t="s">
        <v>141</v>
      </c>
      <c r="K182" s="92" t="s">
        <v>102</v>
      </c>
      <c r="L182" s="92" t="s">
        <v>191</v>
      </c>
      <c r="M182" s="158">
        <v>75387840</v>
      </c>
      <c r="N182" s="158">
        <v>75387840</v>
      </c>
      <c r="O182" s="92" t="s">
        <v>68</v>
      </c>
      <c r="P182" s="92" t="s">
        <v>69</v>
      </c>
      <c r="Q182" s="92" t="s">
        <v>96</v>
      </c>
      <c r="S182" s="173" t="s">
        <v>706</v>
      </c>
      <c r="T182" s="174" t="s">
        <v>707</v>
      </c>
      <c r="U182" s="180">
        <v>43853</v>
      </c>
      <c r="V182" s="176" t="s">
        <v>708</v>
      </c>
      <c r="W182" s="177" t="s">
        <v>437</v>
      </c>
      <c r="X182" s="178">
        <v>75387840</v>
      </c>
      <c r="Y182" s="179">
        <v>0</v>
      </c>
      <c r="Z182" s="178">
        <v>75387840</v>
      </c>
      <c r="AA182" s="176" t="s">
        <v>709</v>
      </c>
      <c r="AB182" s="177">
        <v>10620</v>
      </c>
      <c r="AC182" s="176" t="s">
        <v>688</v>
      </c>
      <c r="AD182" s="180">
        <v>43853</v>
      </c>
      <c r="AE182" s="180">
        <v>44186</v>
      </c>
      <c r="AF182" s="177" t="s">
        <v>710</v>
      </c>
      <c r="AG182" s="177" t="s">
        <v>453</v>
      </c>
    </row>
    <row r="183" spans="1:33" ht="272.45" customHeight="1" x14ac:dyDescent="0.35">
      <c r="A183" s="91">
        <v>152</v>
      </c>
      <c r="B183" s="92" t="s">
        <v>212</v>
      </c>
      <c r="C183" s="92" t="s">
        <v>153</v>
      </c>
      <c r="D183" s="155">
        <v>80101706</v>
      </c>
      <c r="E183" s="92" t="s">
        <v>350</v>
      </c>
      <c r="F183" s="92" t="s">
        <v>63</v>
      </c>
      <c r="G183" s="92">
        <v>1</v>
      </c>
      <c r="H183" s="157" t="s">
        <v>93</v>
      </c>
      <c r="I183" s="92">
        <v>11</v>
      </c>
      <c r="J183" s="92" t="s">
        <v>141</v>
      </c>
      <c r="K183" s="92" t="s">
        <v>102</v>
      </c>
      <c r="L183" s="92" t="s">
        <v>191</v>
      </c>
      <c r="M183" s="158">
        <v>82241280</v>
      </c>
      <c r="N183" s="158">
        <v>82241280</v>
      </c>
      <c r="O183" s="92" t="s">
        <v>68</v>
      </c>
      <c r="P183" s="92" t="s">
        <v>69</v>
      </c>
      <c r="Q183" s="92" t="s">
        <v>96</v>
      </c>
      <c r="S183" s="173" t="s">
        <v>711</v>
      </c>
      <c r="T183" s="174" t="s">
        <v>712</v>
      </c>
      <c r="U183" s="180">
        <v>43850</v>
      </c>
      <c r="V183" s="176" t="s">
        <v>713</v>
      </c>
      <c r="W183" s="177" t="s">
        <v>437</v>
      </c>
      <c r="X183" s="178">
        <v>82241280</v>
      </c>
      <c r="Y183" s="179">
        <v>0</v>
      </c>
      <c r="Z183" s="178">
        <v>82241280</v>
      </c>
      <c r="AA183" s="176" t="s">
        <v>714</v>
      </c>
      <c r="AB183" s="177">
        <v>10720</v>
      </c>
      <c r="AC183" s="176" t="s">
        <v>431</v>
      </c>
      <c r="AD183" s="180">
        <v>43851</v>
      </c>
      <c r="AE183" s="180">
        <v>44185</v>
      </c>
      <c r="AF183" s="177" t="s">
        <v>715</v>
      </c>
      <c r="AG183" s="177" t="s">
        <v>453</v>
      </c>
    </row>
    <row r="184" spans="1:33" ht="272.45" customHeight="1" x14ac:dyDescent="0.35">
      <c r="A184" s="91">
        <v>153</v>
      </c>
      <c r="B184" s="92" t="s">
        <v>212</v>
      </c>
      <c r="C184" s="92" t="s">
        <v>153</v>
      </c>
      <c r="D184" s="155">
        <v>80101706</v>
      </c>
      <c r="E184" s="92" t="s">
        <v>351</v>
      </c>
      <c r="F184" s="92" t="s">
        <v>63</v>
      </c>
      <c r="G184" s="92">
        <v>1</v>
      </c>
      <c r="H184" s="157" t="s">
        <v>93</v>
      </c>
      <c r="I184" s="92">
        <v>11</v>
      </c>
      <c r="J184" s="92" t="s">
        <v>141</v>
      </c>
      <c r="K184" s="92" t="s">
        <v>102</v>
      </c>
      <c r="L184" s="92" t="s">
        <v>191</v>
      </c>
      <c r="M184" s="158">
        <v>72600000</v>
      </c>
      <c r="N184" s="158">
        <v>72600000</v>
      </c>
      <c r="O184" s="92" t="s">
        <v>68</v>
      </c>
      <c r="P184" s="92" t="s">
        <v>69</v>
      </c>
      <c r="Q184" s="92" t="s">
        <v>96</v>
      </c>
      <c r="S184" s="173" t="s">
        <v>716</v>
      </c>
      <c r="T184" s="174" t="s">
        <v>717</v>
      </c>
      <c r="U184" s="180">
        <v>43854</v>
      </c>
      <c r="V184" s="176" t="s">
        <v>718</v>
      </c>
      <c r="W184" s="177" t="s">
        <v>437</v>
      </c>
      <c r="X184" s="178">
        <v>72600000</v>
      </c>
      <c r="Y184" s="179">
        <v>0</v>
      </c>
      <c r="Z184" s="178">
        <v>72600000</v>
      </c>
      <c r="AA184" s="176" t="s">
        <v>719</v>
      </c>
      <c r="AB184" s="177">
        <v>10820</v>
      </c>
      <c r="AC184" s="186" t="s">
        <v>523</v>
      </c>
      <c r="AD184" s="187">
        <v>43854</v>
      </c>
      <c r="AE184" s="187">
        <v>44188</v>
      </c>
      <c r="AF184" s="181" t="s">
        <v>729</v>
      </c>
      <c r="AG184" s="181" t="s">
        <v>173</v>
      </c>
    </row>
    <row r="185" spans="1:33" ht="272.45" customHeight="1" x14ac:dyDescent="0.35">
      <c r="A185" s="91">
        <v>154</v>
      </c>
      <c r="B185" s="92" t="s">
        <v>212</v>
      </c>
      <c r="C185" s="92" t="s">
        <v>153</v>
      </c>
      <c r="D185" s="155">
        <v>80101706</v>
      </c>
      <c r="E185" s="92" t="s">
        <v>352</v>
      </c>
      <c r="F185" s="92" t="s">
        <v>63</v>
      </c>
      <c r="G185" s="92">
        <v>1</v>
      </c>
      <c r="H185" s="157" t="s">
        <v>93</v>
      </c>
      <c r="I185" s="92">
        <v>11</v>
      </c>
      <c r="J185" s="92" t="s">
        <v>141</v>
      </c>
      <c r="K185" s="92" t="s">
        <v>102</v>
      </c>
      <c r="L185" s="92" t="s">
        <v>191</v>
      </c>
      <c r="M185" s="158">
        <v>131357600</v>
      </c>
      <c r="N185" s="158">
        <v>131357600</v>
      </c>
      <c r="O185" s="92" t="s">
        <v>68</v>
      </c>
      <c r="P185" s="92" t="s">
        <v>69</v>
      </c>
      <c r="Q185" s="92" t="s">
        <v>96</v>
      </c>
      <c r="S185" s="173" t="s">
        <v>720</v>
      </c>
      <c r="T185" s="174" t="s">
        <v>721</v>
      </c>
      <c r="U185" s="180">
        <v>43850</v>
      </c>
      <c r="V185" s="176" t="s">
        <v>722</v>
      </c>
      <c r="W185" s="177" t="s">
        <v>437</v>
      </c>
      <c r="X185" s="178">
        <v>131357600</v>
      </c>
      <c r="Y185" s="179">
        <v>0</v>
      </c>
      <c r="Z185" s="178">
        <v>131357600</v>
      </c>
      <c r="AA185" s="176" t="s">
        <v>723</v>
      </c>
      <c r="AB185" s="177">
        <v>10920</v>
      </c>
      <c r="AC185" s="176" t="s">
        <v>431</v>
      </c>
      <c r="AD185" s="180">
        <v>43850</v>
      </c>
      <c r="AE185" s="180">
        <v>44184</v>
      </c>
      <c r="AF185" s="177" t="s">
        <v>715</v>
      </c>
      <c r="AG185" s="177" t="s">
        <v>453</v>
      </c>
    </row>
    <row r="186" spans="1:33" ht="272.45" customHeight="1" x14ac:dyDescent="0.35">
      <c r="A186" s="91">
        <v>155</v>
      </c>
      <c r="B186" s="92" t="s">
        <v>212</v>
      </c>
      <c r="C186" s="92" t="s">
        <v>153</v>
      </c>
      <c r="D186" s="155">
        <v>80101706</v>
      </c>
      <c r="E186" s="92" t="s">
        <v>353</v>
      </c>
      <c r="F186" s="92" t="s">
        <v>63</v>
      </c>
      <c r="G186" s="92">
        <v>1</v>
      </c>
      <c r="H186" s="157" t="s">
        <v>93</v>
      </c>
      <c r="I186" s="92">
        <v>11</v>
      </c>
      <c r="J186" s="92" t="s">
        <v>141</v>
      </c>
      <c r="K186" s="92" t="s">
        <v>102</v>
      </c>
      <c r="L186" s="92" t="s">
        <v>191</v>
      </c>
      <c r="M186" s="158">
        <v>66509520</v>
      </c>
      <c r="N186" s="158">
        <v>66509520</v>
      </c>
      <c r="O186" s="92" t="s">
        <v>68</v>
      </c>
      <c r="P186" s="92" t="s">
        <v>69</v>
      </c>
      <c r="Q186" s="92" t="s">
        <v>96</v>
      </c>
      <c r="S186" s="173" t="s">
        <v>724</v>
      </c>
      <c r="T186" s="174" t="s">
        <v>725</v>
      </c>
      <c r="U186" s="180">
        <v>43858</v>
      </c>
      <c r="V186" s="176" t="s">
        <v>726</v>
      </c>
      <c r="W186" s="177" t="s">
        <v>437</v>
      </c>
      <c r="X186" s="178">
        <v>66509520</v>
      </c>
      <c r="Y186" s="179"/>
      <c r="Z186" s="178">
        <v>66509520</v>
      </c>
      <c r="AA186" s="176" t="s">
        <v>727</v>
      </c>
      <c r="AB186" s="177">
        <v>13820</v>
      </c>
      <c r="AC186" s="176" t="s">
        <v>728</v>
      </c>
      <c r="AD186" s="187">
        <v>43858</v>
      </c>
      <c r="AE186" s="187">
        <v>44177</v>
      </c>
      <c r="AF186" s="177" t="s">
        <v>729</v>
      </c>
      <c r="AG186" s="177" t="s">
        <v>453</v>
      </c>
    </row>
    <row r="187" spans="1:33" ht="272.45" customHeight="1" x14ac:dyDescent="0.35">
      <c r="A187" s="91">
        <v>156</v>
      </c>
      <c r="B187" s="92" t="s">
        <v>212</v>
      </c>
      <c r="C187" s="92" t="s">
        <v>153</v>
      </c>
      <c r="D187" s="155">
        <v>80101706</v>
      </c>
      <c r="E187" s="92" t="s">
        <v>354</v>
      </c>
      <c r="F187" s="92" t="s">
        <v>63</v>
      </c>
      <c r="G187" s="92">
        <v>1</v>
      </c>
      <c r="H187" s="157" t="s">
        <v>93</v>
      </c>
      <c r="I187" s="92">
        <v>11</v>
      </c>
      <c r="J187" s="92" t="s">
        <v>141</v>
      </c>
      <c r="K187" s="92" t="s">
        <v>102</v>
      </c>
      <c r="L187" s="92" t="s">
        <v>191</v>
      </c>
      <c r="M187" s="158">
        <v>98232640</v>
      </c>
      <c r="N187" s="158">
        <v>98232640</v>
      </c>
      <c r="O187" s="92" t="s">
        <v>68</v>
      </c>
      <c r="P187" s="92" t="s">
        <v>69</v>
      </c>
      <c r="Q187" s="92" t="s">
        <v>96</v>
      </c>
      <c r="S187" s="173" t="s">
        <v>730</v>
      </c>
      <c r="T187" s="174" t="s">
        <v>731</v>
      </c>
      <c r="U187" s="180">
        <v>43850</v>
      </c>
      <c r="V187" s="176" t="s">
        <v>732</v>
      </c>
      <c r="W187" s="177" t="s">
        <v>437</v>
      </c>
      <c r="X187" s="178">
        <v>98232640</v>
      </c>
      <c r="Y187" s="179">
        <v>0</v>
      </c>
      <c r="Z187" s="178">
        <v>98232640</v>
      </c>
      <c r="AA187" s="176" t="s">
        <v>733</v>
      </c>
      <c r="AB187" s="177">
        <v>6720</v>
      </c>
      <c r="AC187" s="176" t="s">
        <v>431</v>
      </c>
      <c r="AD187" s="180">
        <v>43850</v>
      </c>
      <c r="AE187" s="180">
        <v>44186</v>
      </c>
      <c r="AF187" s="177" t="s">
        <v>715</v>
      </c>
      <c r="AG187" s="177" t="s">
        <v>453</v>
      </c>
    </row>
    <row r="188" spans="1:33" ht="272.45" customHeight="1" x14ac:dyDescent="0.35">
      <c r="A188" s="91">
        <v>157</v>
      </c>
      <c r="B188" s="92" t="s">
        <v>212</v>
      </c>
      <c r="C188" s="92" t="s">
        <v>153</v>
      </c>
      <c r="D188" s="155">
        <v>80101706</v>
      </c>
      <c r="E188" s="92" t="s">
        <v>355</v>
      </c>
      <c r="F188" s="92" t="s">
        <v>63</v>
      </c>
      <c r="G188" s="92">
        <v>1</v>
      </c>
      <c r="H188" s="157" t="s">
        <v>93</v>
      </c>
      <c r="I188" s="92">
        <v>11</v>
      </c>
      <c r="J188" s="92" t="s">
        <v>141</v>
      </c>
      <c r="K188" s="92" t="s">
        <v>102</v>
      </c>
      <c r="L188" s="92" t="s">
        <v>191</v>
      </c>
      <c r="M188" s="158">
        <v>69676640</v>
      </c>
      <c r="N188" s="158">
        <v>69676640</v>
      </c>
      <c r="O188" s="92" t="s">
        <v>68</v>
      </c>
      <c r="P188" s="92" t="s">
        <v>69</v>
      </c>
      <c r="Q188" s="92" t="s">
        <v>96</v>
      </c>
      <c r="S188" s="173" t="s">
        <v>734</v>
      </c>
      <c r="T188" s="174" t="s">
        <v>735</v>
      </c>
      <c r="U188" s="180">
        <v>43850</v>
      </c>
      <c r="V188" s="176" t="s">
        <v>736</v>
      </c>
      <c r="W188" s="177" t="s">
        <v>437</v>
      </c>
      <c r="X188" s="178">
        <v>69676640</v>
      </c>
      <c r="Y188" s="179">
        <v>0</v>
      </c>
      <c r="Z188" s="178">
        <v>69676640</v>
      </c>
      <c r="AA188" s="176" t="s">
        <v>737</v>
      </c>
      <c r="AB188" s="177">
        <v>11020</v>
      </c>
      <c r="AC188" s="176" t="s">
        <v>431</v>
      </c>
      <c r="AD188" s="180">
        <v>43850</v>
      </c>
      <c r="AE188" s="180">
        <v>44184</v>
      </c>
      <c r="AF188" s="177" t="s">
        <v>738</v>
      </c>
      <c r="AG188" s="177" t="s">
        <v>453</v>
      </c>
    </row>
    <row r="189" spans="1:33" ht="272.45" customHeight="1" x14ac:dyDescent="0.35">
      <c r="A189" s="91">
        <v>158</v>
      </c>
      <c r="B189" s="92" t="s">
        <v>212</v>
      </c>
      <c r="C189" s="92" t="s">
        <v>153</v>
      </c>
      <c r="D189" s="155">
        <v>80101706</v>
      </c>
      <c r="E189" s="92" t="s">
        <v>356</v>
      </c>
      <c r="F189" s="92" t="s">
        <v>63</v>
      </c>
      <c r="G189" s="92">
        <v>1</v>
      </c>
      <c r="H189" s="157" t="s">
        <v>93</v>
      </c>
      <c r="I189" s="92">
        <v>11</v>
      </c>
      <c r="J189" s="92" t="s">
        <v>141</v>
      </c>
      <c r="K189" s="92" t="s">
        <v>102</v>
      </c>
      <c r="L189" s="92" t="s">
        <v>191</v>
      </c>
      <c r="M189" s="158">
        <v>69676640</v>
      </c>
      <c r="N189" s="158">
        <v>69676640</v>
      </c>
      <c r="O189" s="92" t="s">
        <v>68</v>
      </c>
      <c r="P189" s="92" t="s">
        <v>69</v>
      </c>
      <c r="Q189" s="92" t="s">
        <v>96</v>
      </c>
      <c r="S189" s="173" t="s">
        <v>739</v>
      </c>
      <c r="T189" s="174" t="s">
        <v>740</v>
      </c>
      <c r="U189" s="180">
        <v>43851</v>
      </c>
      <c r="V189" s="176" t="s">
        <v>741</v>
      </c>
      <c r="W189" s="177" t="s">
        <v>437</v>
      </c>
      <c r="X189" s="178">
        <v>69676640</v>
      </c>
      <c r="Y189" s="179">
        <v>0</v>
      </c>
      <c r="Z189" s="178">
        <v>69676640</v>
      </c>
      <c r="AA189" s="176" t="s">
        <v>742</v>
      </c>
      <c r="AB189" s="177">
        <v>11120</v>
      </c>
      <c r="AC189" s="176" t="s">
        <v>743</v>
      </c>
      <c r="AD189" s="180">
        <v>43851</v>
      </c>
      <c r="AE189" s="180">
        <v>44185</v>
      </c>
      <c r="AF189" s="177" t="s">
        <v>738</v>
      </c>
      <c r="AG189" s="177" t="s">
        <v>453</v>
      </c>
    </row>
    <row r="190" spans="1:33" ht="272.45" customHeight="1" x14ac:dyDescent="0.35">
      <c r="A190" s="91">
        <v>159</v>
      </c>
      <c r="B190" s="92" t="s">
        <v>212</v>
      </c>
      <c r="C190" s="92" t="s">
        <v>153</v>
      </c>
      <c r="D190" s="155">
        <v>80101706</v>
      </c>
      <c r="E190" s="92" t="s">
        <v>357</v>
      </c>
      <c r="F190" s="92" t="s">
        <v>63</v>
      </c>
      <c r="G190" s="92">
        <v>1</v>
      </c>
      <c r="H190" s="157" t="s">
        <v>93</v>
      </c>
      <c r="I190" s="92">
        <v>10.5</v>
      </c>
      <c r="J190" s="92" t="s">
        <v>141</v>
      </c>
      <c r="K190" s="92" t="s">
        <v>102</v>
      </c>
      <c r="L190" s="92" t="s">
        <v>191</v>
      </c>
      <c r="M190" s="158">
        <v>69676640</v>
      </c>
      <c r="N190" s="158">
        <v>69676640</v>
      </c>
      <c r="O190" s="92" t="s">
        <v>68</v>
      </c>
      <c r="P190" s="92" t="s">
        <v>69</v>
      </c>
      <c r="Q190" s="92" t="s">
        <v>96</v>
      </c>
      <c r="S190" s="173" t="s">
        <v>744</v>
      </c>
      <c r="T190" s="174" t="s">
        <v>745</v>
      </c>
      <c r="U190" s="180">
        <v>43850</v>
      </c>
      <c r="V190" s="176" t="s">
        <v>736</v>
      </c>
      <c r="W190" s="177" t="s">
        <v>437</v>
      </c>
      <c r="X190" s="178">
        <v>69676640</v>
      </c>
      <c r="Y190" s="179">
        <v>0</v>
      </c>
      <c r="Z190" s="178">
        <v>69676640</v>
      </c>
      <c r="AA190" s="176" t="s">
        <v>737</v>
      </c>
      <c r="AB190" s="177">
        <v>11220</v>
      </c>
      <c r="AC190" s="176" t="s">
        <v>431</v>
      </c>
      <c r="AD190" s="180">
        <v>43850</v>
      </c>
      <c r="AE190" s="180">
        <v>44184</v>
      </c>
      <c r="AF190" s="177" t="s">
        <v>738</v>
      </c>
      <c r="AG190" s="177" t="s">
        <v>453</v>
      </c>
    </row>
    <row r="191" spans="1:33" ht="272.45" customHeight="1" x14ac:dyDescent="0.35">
      <c r="A191" s="91">
        <v>160</v>
      </c>
      <c r="B191" s="92" t="s">
        <v>212</v>
      </c>
      <c r="C191" s="92" t="s">
        <v>153</v>
      </c>
      <c r="D191" s="155">
        <v>80101706</v>
      </c>
      <c r="E191" s="92" t="s">
        <v>358</v>
      </c>
      <c r="F191" s="92" t="s">
        <v>63</v>
      </c>
      <c r="G191" s="92">
        <v>1</v>
      </c>
      <c r="H191" s="157" t="s">
        <v>93</v>
      </c>
      <c r="I191" s="92">
        <v>10.5</v>
      </c>
      <c r="J191" s="92" t="s">
        <v>141</v>
      </c>
      <c r="K191" s="92" t="s">
        <v>102</v>
      </c>
      <c r="L191" s="92" t="s">
        <v>191</v>
      </c>
      <c r="M191" s="158">
        <v>69676640</v>
      </c>
      <c r="N191" s="158">
        <v>69676640</v>
      </c>
      <c r="O191" s="92" t="s">
        <v>68</v>
      </c>
      <c r="P191" s="92" t="s">
        <v>69</v>
      </c>
      <c r="Q191" s="92" t="s">
        <v>96</v>
      </c>
      <c r="S191" s="173" t="s">
        <v>746</v>
      </c>
      <c r="T191" s="174" t="s">
        <v>747</v>
      </c>
      <c r="U191" s="180">
        <v>43850</v>
      </c>
      <c r="V191" s="176" t="s">
        <v>736</v>
      </c>
      <c r="W191" s="177" t="s">
        <v>437</v>
      </c>
      <c r="X191" s="178">
        <v>69676640</v>
      </c>
      <c r="Y191" s="179">
        <v>0</v>
      </c>
      <c r="Z191" s="178">
        <v>69676640</v>
      </c>
      <c r="AA191" s="176" t="s">
        <v>737</v>
      </c>
      <c r="AB191" s="177">
        <v>11320</v>
      </c>
      <c r="AC191" s="176" t="s">
        <v>431</v>
      </c>
      <c r="AD191" s="180">
        <v>43850</v>
      </c>
      <c r="AE191" s="180">
        <v>44184</v>
      </c>
      <c r="AF191" s="177" t="s">
        <v>738</v>
      </c>
      <c r="AG191" s="177" t="s">
        <v>453</v>
      </c>
    </row>
    <row r="192" spans="1:33" ht="272.45" customHeight="1" x14ac:dyDescent="0.35">
      <c r="A192" s="91">
        <v>161</v>
      </c>
      <c r="B192" s="92" t="s">
        <v>234</v>
      </c>
      <c r="C192" s="92" t="s">
        <v>153</v>
      </c>
      <c r="D192" s="155">
        <v>80101706</v>
      </c>
      <c r="E192" s="92" t="s">
        <v>359</v>
      </c>
      <c r="F192" s="92" t="s">
        <v>63</v>
      </c>
      <c r="G192" s="92">
        <v>1</v>
      </c>
      <c r="H192" s="157" t="s">
        <v>86</v>
      </c>
      <c r="I192" s="92">
        <v>9.5</v>
      </c>
      <c r="J192" s="92" t="s">
        <v>141</v>
      </c>
      <c r="K192" s="92" t="s">
        <v>102</v>
      </c>
      <c r="L192" s="92" t="s">
        <v>192</v>
      </c>
      <c r="M192" s="158">
        <v>60586667</v>
      </c>
      <c r="N192" s="158">
        <v>60586667</v>
      </c>
      <c r="O192" s="92" t="s">
        <v>68</v>
      </c>
      <c r="P192" s="92" t="s">
        <v>69</v>
      </c>
      <c r="Q192" s="92" t="s">
        <v>96</v>
      </c>
      <c r="S192" s="173" t="s">
        <v>1158</v>
      </c>
      <c r="T192" s="174" t="s">
        <v>1159</v>
      </c>
      <c r="U192" s="175">
        <v>43935</v>
      </c>
      <c r="V192" s="176" t="s">
        <v>1160</v>
      </c>
      <c r="W192" s="177" t="s">
        <v>437</v>
      </c>
      <c r="X192" s="178">
        <v>52785332</v>
      </c>
      <c r="Y192" s="179">
        <v>0</v>
      </c>
      <c r="Z192" s="178">
        <v>52785332</v>
      </c>
      <c r="AA192" s="176" t="s">
        <v>1161</v>
      </c>
      <c r="AB192" s="177">
        <v>21920</v>
      </c>
      <c r="AC192" s="176" t="s">
        <v>1162</v>
      </c>
      <c r="AD192" s="180">
        <v>43935</v>
      </c>
      <c r="AE192" s="180">
        <v>44188</v>
      </c>
      <c r="AF192" s="177" t="s">
        <v>738</v>
      </c>
      <c r="AG192" s="177" t="s">
        <v>453</v>
      </c>
    </row>
    <row r="193" spans="1:33" ht="272.45" customHeight="1" x14ac:dyDescent="0.35">
      <c r="A193" s="91">
        <v>162</v>
      </c>
      <c r="B193" s="92" t="s">
        <v>234</v>
      </c>
      <c r="C193" s="92" t="s">
        <v>153</v>
      </c>
      <c r="D193" s="155">
        <v>80101706</v>
      </c>
      <c r="E193" s="92" t="s">
        <v>360</v>
      </c>
      <c r="F193" s="92" t="s">
        <v>63</v>
      </c>
      <c r="G193" s="92">
        <v>1</v>
      </c>
      <c r="H193" s="157" t="s">
        <v>100</v>
      </c>
      <c r="I193" s="92">
        <v>10.5</v>
      </c>
      <c r="J193" s="92" t="s">
        <v>141</v>
      </c>
      <c r="K193" s="92" t="s">
        <v>102</v>
      </c>
      <c r="L193" s="92" t="s">
        <v>193</v>
      </c>
      <c r="M193" s="158">
        <v>66000000</v>
      </c>
      <c r="N193" s="158">
        <v>66000000</v>
      </c>
      <c r="O193" s="92" t="s">
        <v>68</v>
      </c>
      <c r="P193" s="92" t="s">
        <v>69</v>
      </c>
      <c r="Q193" s="92" t="s">
        <v>96</v>
      </c>
      <c r="S193" s="173" t="s">
        <v>978</v>
      </c>
      <c r="T193" s="174" t="s">
        <v>979</v>
      </c>
      <c r="U193" s="180">
        <v>43875</v>
      </c>
      <c r="V193" s="176" t="s">
        <v>980</v>
      </c>
      <c r="W193" s="177" t="s">
        <v>437</v>
      </c>
      <c r="X193" s="178">
        <v>61800000</v>
      </c>
      <c r="Y193" s="179">
        <v>0</v>
      </c>
      <c r="Z193" s="178">
        <v>61800000</v>
      </c>
      <c r="AA193" s="176" t="s">
        <v>981</v>
      </c>
      <c r="AB193" s="177">
        <v>9320</v>
      </c>
      <c r="AC193" s="176" t="s">
        <v>953</v>
      </c>
      <c r="AD193" s="180">
        <v>43875</v>
      </c>
      <c r="AE193" s="180">
        <v>44188</v>
      </c>
      <c r="AF193" s="177" t="s">
        <v>982</v>
      </c>
      <c r="AG193" s="177" t="s">
        <v>453</v>
      </c>
    </row>
    <row r="194" spans="1:33" ht="272.45" customHeight="1" x14ac:dyDescent="0.35">
      <c r="A194" s="91">
        <v>163</v>
      </c>
      <c r="B194" s="92" t="s">
        <v>234</v>
      </c>
      <c r="C194" s="92" t="s">
        <v>153</v>
      </c>
      <c r="D194" s="155">
        <v>80101706</v>
      </c>
      <c r="E194" s="92" t="s">
        <v>361</v>
      </c>
      <c r="F194" s="92" t="s">
        <v>63</v>
      </c>
      <c r="G194" s="92">
        <v>1</v>
      </c>
      <c r="H194" s="157" t="s">
        <v>100</v>
      </c>
      <c r="I194" s="92">
        <v>10.5</v>
      </c>
      <c r="J194" s="92" t="s">
        <v>141</v>
      </c>
      <c r="K194" s="92" t="s">
        <v>102</v>
      </c>
      <c r="L194" s="92" t="s">
        <v>192</v>
      </c>
      <c r="M194" s="158">
        <v>63000000</v>
      </c>
      <c r="N194" s="158">
        <v>63000000</v>
      </c>
      <c r="O194" s="92" t="s">
        <v>68</v>
      </c>
      <c r="P194" s="92" t="s">
        <v>69</v>
      </c>
      <c r="Q194" s="92" t="s">
        <v>96</v>
      </c>
      <c r="S194" s="173" t="s">
        <v>1055</v>
      </c>
      <c r="T194" s="174" t="s">
        <v>1056</v>
      </c>
      <c r="U194" s="175">
        <v>43887</v>
      </c>
      <c r="V194" s="176" t="s">
        <v>1057</v>
      </c>
      <c r="W194" s="177" t="s">
        <v>437</v>
      </c>
      <c r="X194" s="178">
        <v>59400000</v>
      </c>
      <c r="Y194" s="179">
        <v>0</v>
      </c>
      <c r="Z194" s="178">
        <v>59400000</v>
      </c>
      <c r="AA194" s="176" t="s">
        <v>1058</v>
      </c>
      <c r="AB194" s="177">
        <v>20320</v>
      </c>
      <c r="AC194" s="176" t="s">
        <v>1059</v>
      </c>
      <c r="AD194" s="180">
        <v>43888</v>
      </c>
      <c r="AE194" s="180">
        <v>44188</v>
      </c>
      <c r="AF194" s="177" t="s">
        <v>1060</v>
      </c>
      <c r="AG194" s="177" t="s">
        <v>453</v>
      </c>
    </row>
    <row r="195" spans="1:33" s="26" customFormat="1" ht="272.45" customHeight="1" x14ac:dyDescent="0.35">
      <c r="A195" s="91">
        <v>164</v>
      </c>
      <c r="B195" s="92" t="s">
        <v>234</v>
      </c>
      <c r="C195" s="92" t="s">
        <v>153</v>
      </c>
      <c r="D195" s="155">
        <v>80101706</v>
      </c>
      <c r="E195" s="92" t="s">
        <v>362</v>
      </c>
      <c r="F195" s="92" t="s">
        <v>63</v>
      </c>
      <c r="G195" s="92">
        <v>1</v>
      </c>
      <c r="H195" s="157" t="s">
        <v>100</v>
      </c>
      <c r="I195" s="92" t="s">
        <v>902</v>
      </c>
      <c r="J195" s="92" t="s">
        <v>141</v>
      </c>
      <c r="K195" s="92" t="s">
        <v>102</v>
      </c>
      <c r="L195" s="92" t="s">
        <v>193</v>
      </c>
      <c r="M195" s="158">
        <v>75465720</v>
      </c>
      <c r="N195" s="158">
        <v>75465720</v>
      </c>
      <c r="O195" s="92" t="s">
        <v>68</v>
      </c>
      <c r="P195" s="92" t="s">
        <v>69</v>
      </c>
      <c r="Q195" s="92" t="s">
        <v>96</v>
      </c>
      <c r="R195" s="25"/>
      <c r="S195" s="173" t="s">
        <v>1061</v>
      </c>
      <c r="T195" s="174" t="s">
        <v>1062</v>
      </c>
      <c r="U195" s="175">
        <v>43887</v>
      </c>
      <c r="V195" s="176" t="s">
        <v>1063</v>
      </c>
      <c r="W195" s="177" t="s">
        <v>437</v>
      </c>
      <c r="X195" s="178">
        <v>75465720</v>
      </c>
      <c r="Y195" s="179">
        <v>0</v>
      </c>
      <c r="Z195" s="178">
        <v>75465720</v>
      </c>
      <c r="AA195" s="176" t="s">
        <v>1064</v>
      </c>
      <c r="AB195" s="177">
        <v>20220</v>
      </c>
      <c r="AC195" s="176" t="s">
        <v>1065</v>
      </c>
      <c r="AD195" s="180">
        <v>43888</v>
      </c>
      <c r="AE195" s="180">
        <v>44176</v>
      </c>
      <c r="AF195" s="177" t="s">
        <v>710</v>
      </c>
      <c r="AG195" s="177" t="s">
        <v>453</v>
      </c>
    </row>
    <row r="196" spans="1:33" s="26" customFormat="1" ht="272.45" customHeight="1" x14ac:dyDescent="0.35">
      <c r="A196" s="91">
        <v>165</v>
      </c>
      <c r="B196" s="92" t="s">
        <v>228</v>
      </c>
      <c r="C196" s="92" t="s">
        <v>153</v>
      </c>
      <c r="D196" s="155">
        <v>80101706</v>
      </c>
      <c r="E196" s="92" t="s">
        <v>363</v>
      </c>
      <c r="F196" s="92" t="s">
        <v>63</v>
      </c>
      <c r="G196" s="92">
        <v>1</v>
      </c>
      <c r="H196" s="157" t="s">
        <v>93</v>
      </c>
      <c r="I196" s="92">
        <v>11</v>
      </c>
      <c r="J196" s="92" t="s">
        <v>141</v>
      </c>
      <c r="K196" s="92" t="s">
        <v>102</v>
      </c>
      <c r="L196" s="92" t="s">
        <v>193</v>
      </c>
      <c r="M196" s="158">
        <v>51400800</v>
      </c>
      <c r="N196" s="158">
        <v>51400800</v>
      </c>
      <c r="O196" s="92" t="s">
        <v>68</v>
      </c>
      <c r="P196" s="92" t="s">
        <v>69</v>
      </c>
      <c r="Q196" s="92" t="s">
        <v>96</v>
      </c>
      <c r="R196" s="25"/>
      <c r="S196" s="173" t="s">
        <v>748</v>
      </c>
      <c r="T196" s="174" t="s">
        <v>749</v>
      </c>
      <c r="U196" s="180">
        <v>43844</v>
      </c>
      <c r="V196" s="176" t="s">
        <v>750</v>
      </c>
      <c r="W196" s="177" t="s">
        <v>437</v>
      </c>
      <c r="X196" s="178">
        <v>51400800</v>
      </c>
      <c r="Y196" s="179">
        <v>0</v>
      </c>
      <c r="Z196" s="178">
        <v>51400800</v>
      </c>
      <c r="AA196" s="176" t="s">
        <v>751</v>
      </c>
      <c r="AB196" s="177">
        <v>1220</v>
      </c>
      <c r="AC196" s="176" t="s">
        <v>431</v>
      </c>
      <c r="AD196" s="180">
        <v>43845</v>
      </c>
      <c r="AE196" s="180">
        <v>44179</v>
      </c>
      <c r="AF196" s="177" t="s">
        <v>752</v>
      </c>
      <c r="AG196" s="177" t="s">
        <v>453</v>
      </c>
    </row>
    <row r="197" spans="1:33" s="26" customFormat="1" ht="272.45" customHeight="1" x14ac:dyDescent="0.35">
      <c r="A197" s="91">
        <v>166</v>
      </c>
      <c r="B197" s="92" t="s">
        <v>234</v>
      </c>
      <c r="C197" s="92" t="s">
        <v>153</v>
      </c>
      <c r="D197" s="155">
        <v>80101706</v>
      </c>
      <c r="E197" s="92" t="s">
        <v>364</v>
      </c>
      <c r="F197" s="92" t="s">
        <v>63</v>
      </c>
      <c r="G197" s="92">
        <v>1</v>
      </c>
      <c r="H197" s="157" t="s">
        <v>93</v>
      </c>
      <c r="I197" s="92">
        <v>10.5</v>
      </c>
      <c r="J197" s="92" t="s">
        <v>141</v>
      </c>
      <c r="K197" s="92" t="s">
        <v>102</v>
      </c>
      <c r="L197" s="92" t="s">
        <v>192</v>
      </c>
      <c r="M197" s="158">
        <v>71961120</v>
      </c>
      <c r="N197" s="158">
        <v>71961120</v>
      </c>
      <c r="O197" s="92" t="s">
        <v>68</v>
      </c>
      <c r="P197" s="92" t="s">
        <v>69</v>
      </c>
      <c r="Q197" s="92" t="s">
        <v>96</v>
      </c>
      <c r="R197" s="25"/>
      <c r="S197" s="173" t="s">
        <v>753</v>
      </c>
      <c r="T197" s="174" t="s">
        <v>754</v>
      </c>
      <c r="U197" s="180">
        <v>43852</v>
      </c>
      <c r="V197" s="176" t="s">
        <v>755</v>
      </c>
      <c r="W197" s="177" t="s">
        <v>437</v>
      </c>
      <c r="X197" s="178">
        <v>71961120</v>
      </c>
      <c r="Y197" s="179">
        <v>0</v>
      </c>
      <c r="Z197" s="178">
        <v>71961120</v>
      </c>
      <c r="AA197" s="176" t="s">
        <v>756</v>
      </c>
      <c r="AB197" s="177">
        <v>9120</v>
      </c>
      <c r="AC197" s="176" t="s">
        <v>757</v>
      </c>
      <c r="AD197" s="180">
        <v>43852</v>
      </c>
      <c r="AE197" s="180">
        <v>44171</v>
      </c>
      <c r="AF197" s="177" t="s">
        <v>710</v>
      </c>
      <c r="AG197" s="177" t="s">
        <v>453</v>
      </c>
    </row>
    <row r="198" spans="1:33" s="26" customFormat="1" ht="272.45" customHeight="1" x14ac:dyDescent="0.35">
      <c r="A198" s="91">
        <v>167</v>
      </c>
      <c r="B198" s="92" t="s">
        <v>285</v>
      </c>
      <c r="C198" s="92" t="s">
        <v>173</v>
      </c>
      <c r="D198" s="155">
        <v>80101706</v>
      </c>
      <c r="E198" s="92" t="s">
        <v>365</v>
      </c>
      <c r="F198" s="92" t="s">
        <v>63</v>
      </c>
      <c r="G198" s="92">
        <v>1</v>
      </c>
      <c r="H198" s="157" t="s">
        <v>93</v>
      </c>
      <c r="I198" s="92">
        <v>11.5</v>
      </c>
      <c r="J198" s="92" t="s">
        <v>141</v>
      </c>
      <c r="K198" s="92" t="s">
        <v>102</v>
      </c>
      <c r="L198" s="92" t="s">
        <v>155</v>
      </c>
      <c r="M198" s="158">
        <v>75900000</v>
      </c>
      <c r="N198" s="158">
        <v>75900000</v>
      </c>
      <c r="O198" s="92" t="s">
        <v>68</v>
      </c>
      <c r="P198" s="92" t="s">
        <v>69</v>
      </c>
      <c r="Q198" s="92" t="s">
        <v>174</v>
      </c>
      <c r="R198" s="25"/>
      <c r="S198" s="173" t="s">
        <v>758</v>
      </c>
      <c r="T198" s="174" t="s">
        <v>759</v>
      </c>
      <c r="U198" s="180">
        <v>43843</v>
      </c>
      <c r="V198" s="176" t="s">
        <v>760</v>
      </c>
      <c r="W198" s="177" t="s">
        <v>437</v>
      </c>
      <c r="X198" s="178">
        <v>75680000</v>
      </c>
      <c r="Y198" s="179">
        <v>0</v>
      </c>
      <c r="Z198" s="178">
        <v>75680000</v>
      </c>
      <c r="AA198" s="176" t="s">
        <v>761</v>
      </c>
      <c r="AB198" s="177">
        <v>1920</v>
      </c>
      <c r="AC198" s="176" t="s">
        <v>523</v>
      </c>
      <c r="AD198" s="180">
        <v>43843</v>
      </c>
      <c r="AE198" s="180">
        <v>44188</v>
      </c>
      <c r="AF198" s="177" t="s">
        <v>762</v>
      </c>
      <c r="AG198" s="177" t="s">
        <v>173</v>
      </c>
    </row>
    <row r="199" spans="1:33" s="26" customFormat="1" ht="272.45" customHeight="1" x14ac:dyDescent="0.35">
      <c r="A199" s="91">
        <v>168</v>
      </c>
      <c r="B199" s="92" t="s">
        <v>285</v>
      </c>
      <c r="C199" s="92" t="s">
        <v>173</v>
      </c>
      <c r="D199" s="155">
        <v>80101706</v>
      </c>
      <c r="E199" s="92" t="s">
        <v>366</v>
      </c>
      <c r="F199" s="92" t="s">
        <v>63</v>
      </c>
      <c r="G199" s="92">
        <v>1</v>
      </c>
      <c r="H199" s="157" t="s">
        <v>93</v>
      </c>
      <c r="I199" s="92">
        <v>11</v>
      </c>
      <c r="J199" s="92" t="s">
        <v>141</v>
      </c>
      <c r="K199" s="92" t="s">
        <v>102</v>
      </c>
      <c r="L199" s="92" t="s">
        <v>155</v>
      </c>
      <c r="M199" s="158">
        <v>61680960</v>
      </c>
      <c r="N199" s="158">
        <v>61680960</v>
      </c>
      <c r="O199" s="92" t="s">
        <v>68</v>
      </c>
      <c r="P199" s="92" t="s">
        <v>69</v>
      </c>
      <c r="Q199" s="92" t="s">
        <v>174</v>
      </c>
      <c r="R199" s="25"/>
      <c r="S199" s="173" t="s">
        <v>763</v>
      </c>
      <c r="T199" s="174" t="s">
        <v>764</v>
      </c>
      <c r="U199" s="180">
        <v>43844</v>
      </c>
      <c r="V199" s="176" t="s">
        <v>765</v>
      </c>
      <c r="W199" s="177" t="s">
        <v>437</v>
      </c>
      <c r="X199" s="178">
        <v>61680960</v>
      </c>
      <c r="Y199" s="179">
        <v>0</v>
      </c>
      <c r="Z199" s="178">
        <v>61680960</v>
      </c>
      <c r="AA199" s="176" t="s">
        <v>766</v>
      </c>
      <c r="AB199" s="177">
        <v>2420</v>
      </c>
      <c r="AC199" s="176" t="s">
        <v>431</v>
      </c>
      <c r="AD199" s="180">
        <v>43844</v>
      </c>
      <c r="AE199" s="180">
        <v>44178</v>
      </c>
      <c r="AF199" s="177" t="s">
        <v>767</v>
      </c>
      <c r="AG199" s="177" t="s">
        <v>173</v>
      </c>
    </row>
    <row r="200" spans="1:33" s="26" customFormat="1" ht="272.45" customHeight="1" x14ac:dyDescent="0.35">
      <c r="A200" s="91">
        <v>169</v>
      </c>
      <c r="B200" s="92" t="s">
        <v>285</v>
      </c>
      <c r="C200" s="92" t="s">
        <v>173</v>
      </c>
      <c r="D200" s="155">
        <v>80101706</v>
      </c>
      <c r="E200" s="92" t="s">
        <v>367</v>
      </c>
      <c r="F200" s="92" t="s">
        <v>63</v>
      </c>
      <c r="G200" s="92">
        <v>1</v>
      </c>
      <c r="H200" s="157" t="s">
        <v>93</v>
      </c>
      <c r="I200" s="92">
        <v>11</v>
      </c>
      <c r="J200" s="92" t="s">
        <v>141</v>
      </c>
      <c r="K200" s="92" t="s">
        <v>102</v>
      </c>
      <c r="L200" s="92" t="s">
        <v>155</v>
      </c>
      <c r="M200" s="158">
        <v>61680960</v>
      </c>
      <c r="N200" s="158">
        <v>61680960</v>
      </c>
      <c r="O200" s="92" t="s">
        <v>68</v>
      </c>
      <c r="P200" s="92" t="s">
        <v>69</v>
      </c>
      <c r="Q200" s="92" t="s">
        <v>174</v>
      </c>
      <c r="R200" s="25"/>
      <c r="S200" s="173" t="s">
        <v>768</v>
      </c>
      <c r="T200" s="174" t="s">
        <v>769</v>
      </c>
      <c r="U200" s="180">
        <v>43847</v>
      </c>
      <c r="V200" s="176" t="s">
        <v>770</v>
      </c>
      <c r="W200" s="177" t="s">
        <v>437</v>
      </c>
      <c r="X200" s="178">
        <v>46658774</v>
      </c>
      <c r="Y200" s="179">
        <v>0</v>
      </c>
      <c r="Z200" s="178">
        <v>46658774</v>
      </c>
      <c r="AA200" s="176" t="s">
        <v>771</v>
      </c>
      <c r="AB200" s="177">
        <v>2520</v>
      </c>
      <c r="AC200" s="176" t="s">
        <v>523</v>
      </c>
      <c r="AD200" s="180">
        <v>43847</v>
      </c>
      <c r="AE200" s="180">
        <v>44188</v>
      </c>
      <c r="AF200" s="177" t="s">
        <v>762</v>
      </c>
      <c r="AG200" s="177" t="s">
        <v>173</v>
      </c>
    </row>
    <row r="201" spans="1:33" s="26" customFormat="1" ht="272.45" customHeight="1" x14ac:dyDescent="0.35">
      <c r="A201" s="91">
        <v>170</v>
      </c>
      <c r="B201" s="92" t="s">
        <v>285</v>
      </c>
      <c r="C201" s="92" t="s">
        <v>173</v>
      </c>
      <c r="D201" s="155">
        <v>80101706</v>
      </c>
      <c r="E201" s="92" t="s">
        <v>368</v>
      </c>
      <c r="F201" s="92" t="s">
        <v>63</v>
      </c>
      <c r="G201" s="92">
        <v>1</v>
      </c>
      <c r="H201" s="157" t="s">
        <v>93</v>
      </c>
      <c r="I201" s="92">
        <v>11.5</v>
      </c>
      <c r="J201" s="92" t="s">
        <v>141</v>
      </c>
      <c r="K201" s="92" t="s">
        <v>102</v>
      </c>
      <c r="L201" s="92" t="s">
        <v>191</v>
      </c>
      <c r="M201" s="158">
        <v>50154720</v>
      </c>
      <c r="N201" s="158">
        <v>50154720</v>
      </c>
      <c r="O201" s="92" t="s">
        <v>68</v>
      </c>
      <c r="P201" s="92" t="s">
        <v>69</v>
      </c>
      <c r="Q201" s="92" t="s">
        <v>174</v>
      </c>
      <c r="R201" s="25"/>
      <c r="S201" s="173" t="s">
        <v>772</v>
      </c>
      <c r="T201" s="174" t="s">
        <v>773</v>
      </c>
      <c r="U201" s="180">
        <v>43852</v>
      </c>
      <c r="V201" s="176" t="s">
        <v>774</v>
      </c>
      <c r="W201" s="177" t="s">
        <v>437</v>
      </c>
      <c r="X201" s="178">
        <v>48410208</v>
      </c>
      <c r="Y201" s="179">
        <v>0</v>
      </c>
      <c r="Z201" s="178">
        <v>48410208</v>
      </c>
      <c r="AA201" s="176" t="s">
        <v>775</v>
      </c>
      <c r="AB201" s="177">
        <v>11420</v>
      </c>
      <c r="AC201" s="176" t="s">
        <v>776</v>
      </c>
      <c r="AD201" s="180">
        <v>43852</v>
      </c>
      <c r="AE201" s="180">
        <v>44188</v>
      </c>
      <c r="AF201" s="177" t="s">
        <v>762</v>
      </c>
      <c r="AG201" s="177" t="s">
        <v>173</v>
      </c>
    </row>
    <row r="202" spans="1:33" s="26" customFormat="1" ht="272.45" customHeight="1" x14ac:dyDescent="0.35">
      <c r="A202" s="91">
        <v>171</v>
      </c>
      <c r="B202" s="92" t="s">
        <v>285</v>
      </c>
      <c r="C202" s="92" t="s">
        <v>173</v>
      </c>
      <c r="D202" s="155">
        <v>80101706</v>
      </c>
      <c r="E202" s="92" t="s">
        <v>369</v>
      </c>
      <c r="F202" s="92" t="s">
        <v>63</v>
      </c>
      <c r="G202" s="92">
        <v>1</v>
      </c>
      <c r="H202" s="157" t="s">
        <v>72</v>
      </c>
      <c r="I202" s="92">
        <v>9</v>
      </c>
      <c r="J202" s="92" t="s">
        <v>141</v>
      </c>
      <c r="K202" s="92" t="s">
        <v>102</v>
      </c>
      <c r="L202" s="92" t="s">
        <v>191</v>
      </c>
      <c r="M202" s="158">
        <v>47766400</v>
      </c>
      <c r="N202" s="158">
        <v>47766400</v>
      </c>
      <c r="O202" s="92" t="s">
        <v>68</v>
      </c>
      <c r="P202" s="92" t="s">
        <v>69</v>
      </c>
      <c r="Q202" s="92" t="s">
        <v>174</v>
      </c>
      <c r="R202" s="25"/>
      <c r="S202" s="173" t="s">
        <v>1173</v>
      </c>
      <c r="T202" s="174" t="s">
        <v>1174</v>
      </c>
      <c r="U202" s="175">
        <v>43959</v>
      </c>
      <c r="V202" s="176" t="s">
        <v>1175</v>
      </c>
      <c r="W202" s="177" t="s">
        <v>437</v>
      </c>
      <c r="X202" s="178">
        <v>44969642</v>
      </c>
      <c r="Y202" s="179">
        <v>0</v>
      </c>
      <c r="Z202" s="178">
        <v>44969642</v>
      </c>
      <c r="AA202" s="186" t="s">
        <v>1176</v>
      </c>
      <c r="AB202" s="181">
        <v>17320</v>
      </c>
      <c r="AC202" s="186" t="s">
        <v>1177</v>
      </c>
      <c r="AD202" s="187">
        <v>43962</v>
      </c>
      <c r="AE202" s="187">
        <v>44186</v>
      </c>
      <c r="AF202" s="181" t="s">
        <v>762</v>
      </c>
      <c r="AG202" s="181" t="s">
        <v>173</v>
      </c>
    </row>
    <row r="203" spans="1:33" s="26" customFormat="1" ht="272.45" customHeight="1" x14ac:dyDescent="0.35">
      <c r="A203" s="91">
        <v>172</v>
      </c>
      <c r="B203" s="92" t="s">
        <v>198</v>
      </c>
      <c r="C203" s="92" t="s">
        <v>173</v>
      </c>
      <c r="D203" s="155">
        <v>80101706</v>
      </c>
      <c r="E203" s="92" t="s">
        <v>370</v>
      </c>
      <c r="F203" s="92" t="s">
        <v>63</v>
      </c>
      <c r="G203" s="92">
        <v>1</v>
      </c>
      <c r="H203" s="157" t="s">
        <v>93</v>
      </c>
      <c r="I203" s="92">
        <v>11</v>
      </c>
      <c r="J203" s="92" t="s">
        <v>141</v>
      </c>
      <c r="K203" s="92" t="s">
        <v>102</v>
      </c>
      <c r="L203" s="92" t="s">
        <v>189</v>
      </c>
      <c r="M203" s="158">
        <v>39978400</v>
      </c>
      <c r="N203" s="158">
        <v>39978400</v>
      </c>
      <c r="O203" s="92" t="s">
        <v>68</v>
      </c>
      <c r="P203" s="92" t="s">
        <v>69</v>
      </c>
      <c r="Q203" s="92" t="s">
        <v>174</v>
      </c>
      <c r="R203" s="25"/>
      <c r="S203" s="173" t="s">
        <v>777</v>
      </c>
      <c r="T203" s="174" t="s">
        <v>778</v>
      </c>
      <c r="U203" s="180">
        <v>43858</v>
      </c>
      <c r="V203" s="176" t="s">
        <v>779</v>
      </c>
      <c r="W203" s="177" t="s">
        <v>437</v>
      </c>
      <c r="X203" s="178">
        <v>39493813</v>
      </c>
      <c r="Y203" s="179"/>
      <c r="Z203" s="178">
        <v>39493813</v>
      </c>
      <c r="AA203" s="176" t="s">
        <v>780</v>
      </c>
      <c r="AB203" s="177">
        <v>15120</v>
      </c>
      <c r="AC203" s="176" t="s">
        <v>781</v>
      </c>
      <c r="AD203" s="187">
        <v>43858</v>
      </c>
      <c r="AE203" s="187">
        <v>44188</v>
      </c>
      <c r="AF203" s="177" t="s">
        <v>762</v>
      </c>
      <c r="AG203" s="177" t="s">
        <v>173</v>
      </c>
    </row>
    <row r="204" spans="1:33" s="26" customFormat="1" ht="272.45" customHeight="1" x14ac:dyDescent="0.35">
      <c r="A204" s="91">
        <v>173</v>
      </c>
      <c r="B204" s="92" t="s">
        <v>198</v>
      </c>
      <c r="C204" s="92" t="s">
        <v>173</v>
      </c>
      <c r="D204" s="155">
        <v>80101706</v>
      </c>
      <c r="E204" s="92" t="s">
        <v>371</v>
      </c>
      <c r="F204" s="92" t="s">
        <v>63</v>
      </c>
      <c r="G204" s="92">
        <v>1</v>
      </c>
      <c r="H204" s="157" t="s">
        <v>93</v>
      </c>
      <c r="I204" s="92">
        <v>11.5</v>
      </c>
      <c r="J204" s="92" t="s">
        <v>141</v>
      </c>
      <c r="K204" s="92" t="s">
        <v>102</v>
      </c>
      <c r="L204" s="92" t="s">
        <v>189</v>
      </c>
      <c r="M204" s="158">
        <v>47974080</v>
      </c>
      <c r="N204" s="158">
        <v>47974080</v>
      </c>
      <c r="O204" s="92" t="s">
        <v>68</v>
      </c>
      <c r="P204" s="92" t="s">
        <v>69</v>
      </c>
      <c r="Q204" s="92" t="s">
        <v>174</v>
      </c>
      <c r="R204" s="25"/>
      <c r="S204" s="173" t="s">
        <v>782</v>
      </c>
      <c r="T204" s="174" t="s">
        <v>783</v>
      </c>
      <c r="U204" s="180">
        <v>43854</v>
      </c>
      <c r="V204" s="176" t="s">
        <v>784</v>
      </c>
      <c r="W204" s="177" t="s">
        <v>437</v>
      </c>
      <c r="X204" s="178">
        <v>47974080</v>
      </c>
      <c r="Y204" s="179">
        <v>0</v>
      </c>
      <c r="Z204" s="178">
        <v>47974080</v>
      </c>
      <c r="AA204" s="176" t="s">
        <v>785</v>
      </c>
      <c r="AB204" s="177">
        <v>7120</v>
      </c>
      <c r="AC204" s="186" t="s">
        <v>523</v>
      </c>
      <c r="AD204" s="187">
        <v>43854</v>
      </c>
      <c r="AE204" s="187">
        <v>44188</v>
      </c>
      <c r="AF204" s="177" t="s">
        <v>762</v>
      </c>
      <c r="AG204" s="177" t="s">
        <v>173</v>
      </c>
    </row>
    <row r="205" spans="1:33" s="26" customFormat="1" ht="272.45" customHeight="1" x14ac:dyDescent="0.35">
      <c r="A205" s="91">
        <v>174</v>
      </c>
      <c r="B205" s="92" t="s">
        <v>198</v>
      </c>
      <c r="C205" s="92" t="s">
        <v>173</v>
      </c>
      <c r="D205" s="155">
        <v>80101706</v>
      </c>
      <c r="E205" s="92" t="s">
        <v>372</v>
      </c>
      <c r="F205" s="92" t="s">
        <v>63</v>
      </c>
      <c r="G205" s="92">
        <v>1</v>
      </c>
      <c r="H205" s="157" t="s">
        <v>93</v>
      </c>
      <c r="I205" s="92">
        <v>11.5</v>
      </c>
      <c r="J205" s="92" t="s">
        <v>141</v>
      </c>
      <c r="K205" s="92" t="s">
        <v>102</v>
      </c>
      <c r="L205" s="92" t="s">
        <v>189</v>
      </c>
      <c r="M205" s="158">
        <v>69261280</v>
      </c>
      <c r="N205" s="158">
        <v>69261280</v>
      </c>
      <c r="O205" s="92" t="s">
        <v>68</v>
      </c>
      <c r="P205" s="92" t="s">
        <v>69</v>
      </c>
      <c r="Q205" s="92" t="s">
        <v>174</v>
      </c>
      <c r="R205" s="25"/>
      <c r="S205" s="173" t="s">
        <v>786</v>
      </c>
      <c r="T205" s="174" t="s">
        <v>787</v>
      </c>
      <c r="U205" s="180">
        <v>43853</v>
      </c>
      <c r="V205" s="176" t="s">
        <v>788</v>
      </c>
      <c r="W205" s="177" t="s">
        <v>437</v>
      </c>
      <c r="X205" s="178">
        <v>66450676</v>
      </c>
      <c r="Y205" s="179">
        <v>0</v>
      </c>
      <c r="Z205" s="178">
        <v>66450676</v>
      </c>
      <c r="AA205" s="176" t="s">
        <v>789</v>
      </c>
      <c r="AB205" s="181">
        <v>7020</v>
      </c>
      <c r="AC205" s="186" t="s">
        <v>790</v>
      </c>
      <c r="AD205" s="187">
        <v>43853</v>
      </c>
      <c r="AE205" s="187">
        <v>44188</v>
      </c>
      <c r="AF205" s="177" t="s">
        <v>762</v>
      </c>
      <c r="AG205" s="177" t="s">
        <v>173</v>
      </c>
    </row>
    <row r="206" spans="1:33" s="26" customFormat="1" ht="272.45" customHeight="1" x14ac:dyDescent="0.35">
      <c r="A206" s="91">
        <v>175</v>
      </c>
      <c r="B206" s="92" t="s">
        <v>285</v>
      </c>
      <c r="C206" s="92" t="s">
        <v>173</v>
      </c>
      <c r="D206" s="155">
        <v>80101706</v>
      </c>
      <c r="E206" s="92" t="s">
        <v>373</v>
      </c>
      <c r="F206" s="92" t="s">
        <v>63</v>
      </c>
      <c r="G206" s="92">
        <v>1</v>
      </c>
      <c r="H206" s="157" t="s">
        <v>93</v>
      </c>
      <c r="I206" s="92">
        <v>11</v>
      </c>
      <c r="J206" s="92" t="s">
        <v>141</v>
      </c>
      <c r="K206" s="92" t="s">
        <v>102</v>
      </c>
      <c r="L206" s="92" t="s">
        <v>191</v>
      </c>
      <c r="M206" s="158">
        <v>22844800</v>
      </c>
      <c r="N206" s="158">
        <v>22844800</v>
      </c>
      <c r="O206" s="92" t="s">
        <v>68</v>
      </c>
      <c r="P206" s="92" t="s">
        <v>69</v>
      </c>
      <c r="Q206" s="92" t="s">
        <v>174</v>
      </c>
      <c r="R206" s="25"/>
      <c r="S206" s="173" t="s">
        <v>791</v>
      </c>
      <c r="T206" s="174" t="s">
        <v>792</v>
      </c>
      <c r="U206" s="180">
        <v>43857</v>
      </c>
      <c r="V206" s="176" t="s">
        <v>793</v>
      </c>
      <c r="W206" s="177" t="s">
        <v>429</v>
      </c>
      <c r="X206" s="178">
        <v>22637120</v>
      </c>
      <c r="Y206" s="179"/>
      <c r="Z206" s="178">
        <v>22637120</v>
      </c>
      <c r="AA206" s="176" t="s">
        <v>794</v>
      </c>
      <c r="AB206" s="177">
        <v>17420</v>
      </c>
      <c r="AC206" s="176" t="s">
        <v>781</v>
      </c>
      <c r="AD206" s="180">
        <v>43857</v>
      </c>
      <c r="AE206" s="180">
        <v>44188</v>
      </c>
      <c r="AF206" s="177" t="s">
        <v>795</v>
      </c>
      <c r="AG206" s="177" t="s">
        <v>796</v>
      </c>
    </row>
    <row r="207" spans="1:33" s="26" customFormat="1" ht="272.45" customHeight="1" x14ac:dyDescent="0.35">
      <c r="A207" s="91">
        <v>176</v>
      </c>
      <c r="B207" s="92" t="s">
        <v>228</v>
      </c>
      <c r="C207" s="92" t="s">
        <v>173</v>
      </c>
      <c r="D207" s="155">
        <v>80101706</v>
      </c>
      <c r="E207" s="92" t="s">
        <v>374</v>
      </c>
      <c r="F207" s="92" t="s">
        <v>63</v>
      </c>
      <c r="G207" s="92">
        <v>1</v>
      </c>
      <c r="H207" s="157" t="s">
        <v>93</v>
      </c>
      <c r="I207" s="92">
        <v>11</v>
      </c>
      <c r="J207" s="92" t="s">
        <v>141</v>
      </c>
      <c r="K207" s="92" t="s">
        <v>102</v>
      </c>
      <c r="L207" s="92" t="s">
        <v>192</v>
      </c>
      <c r="M207" s="158">
        <v>105086080</v>
      </c>
      <c r="N207" s="158">
        <v>105086080</v>
      </c>
      <c r="O207" s="92" t="s">
        <v>68</v>
      </c>
      <c r="P207" s="92" t="s">
        <v>69</v>
      </c>
      <c r="Q207" s="92" t="s">
        <v>174</v>
      </c>
      <c r="R207" s="25"/>
      <c r="S207" s="173" t="s">
        <v>797</v>
      </c>
      <c r="T207" s="174" t="s">
        <v>798</v>
      </c>
      <c r="U207" s="180">
        <v>43854</v>
      </c>
      <c r="V207" s="176" t="s">
        <v>799</v>
      </c>
      <c r="W207" s="177" t="s">
        <v>437</v>
      </c>
      <c r="X207" s="178">
        <v>105086080</v>
      </c>
      <c r="Y207" s="179">
        <v>0</v>
      </c>
      <c r="Z207" s="178">
        <v>105086080</v>
      </c>
      <c r="AA207" s="176" t="s">
        <v>800</v>
      </c>
      <c r="AB207" s="181">
        <v>8820</v>
      </c>
      <c r="AC207" s="186" t="s">
        <v>523</v>
      </c>
      <c r="AD207" s="187">
        <v>43854</v>
      </c>
      <c r="AE207" s="187">
        <v>44188</v>
      </c>
      <c r="AF207" s="177" t="s">
        <v>762</v>
      </c>
      <c r="AG207" s="177" t="s">
        <v>173</v>
      </c>
    </row>
    <row r="208" spans="1:33" s="26" customFormat="1" ht="272.45" customHeight="1" x14ac:dyDescent="0.35">
      <c r="A208" s="91">
        <v>177</v>
      </c>
      <c r="B208" s="92" t="s">
        <v>270</v>
      </c>
      <c r="C208" s="92" t="s">
        <v>127</v>
      </c>
      <c r="D208" s="155">
        <v>80101706</v>
      </c>
      <c r="E208" s="92" t="s">
        <v>375</v>
      </c>
      <c r="F208" s="92" t="s">
        <v>63</v>
      </c>
      <c r="G208" s="92">
        <v>1</v>
      </c>
      <c r="H208" s="157" t="s">
        <v>93</v>
      </c>
      <c r="I208" s="92">
        <v>11</v>
      </c>
      <c r="J208" s="92" t="s">
        <v>141</v>
      </c>
      <c r="K208" s="92" t="s">
        <v>102</v>
      </c>
      <c r="L208" s="92" t="s">
        <v>191</v>
      </c>
      <c r="M208" s="158">
        <v>53685280</v>
      </c>
      <c r="N208" s="158">
        <v>53685280</v>
      </c>
      <c r="O208" s="92" t="s">
        <v>68</v>
      </c>
      <c r="P208" s="92" t="s">
        <v>69</v>
      </c>
      <c r="Q208" s="92" t="s">
        <v>119</v>
      </c>
      <c r="R208" s="71"/>
      <c r="S208" s="173" t="s">
        <v>801</v>
      </c>
      <c r="T208" s="174" t="s">
        <v>802</v>
      </c>
      <c r="U208" s="180">
        <v>43852</v>
      </c>
      <c r="V208" s="176" t="s">
        <v>803</v>
      </c>
      <c r="W208" s="177" t="s">
        <v>437</v>
      </c>
      <c r="X208" s="178">
        <v>53685280</v>
      </c>
      <c r="Y208" s="179">
        <v>0</v>
      </c>
      <c r="Z208" s="178">
        <v>53685280</v>
      </c>
      <c r="AA208" s="176" t="s">
        <v>804</v>
      </c>
      <c r="AB208" s="177">
        <v>11520</v>
      </c>
      <c r="AC208" s="176" t="s">
        <v>805</v>
      </c>
      <c r="AD208" s="180">
        <v>43852</v>
      </c>
      <c r="AE208" s="180">
        <v>44186</v>
      </c>
      <c r="AF208" s="177" t="s">
        <v>806</v>
      </c>
      <c r="AG208" s="177" t="s">
        <v>127</v>
      </c>
    </row>
    <row r="209" spans="1:33" s="26" customFormat="1" ht="272.45" customHeight="1" x14ac:dyDescent="0.35">
      <c r="A209" s="91">
        <v>178</v>
      </c>
      <c r="B209" s="92" t="s">
        <v>270</v>
      </c>
      <c r="C209" s="92" t="s">
        <v>127</v>
      </c>
      <c r="D209" s="155">
        <v>80101706</v>
      </c>
      <c r="E209" s="92" t="s">
        <v>376</v>
      </c>
      <c r="F209" s="92" t="s">
        <v>63</v>
      </c>
      <c r="G209" s="92">
        <v>1</v>
      </c>
      <c r="H209" s="157" t="s">
        <v>93</v>
      </c>
      <c r="I209" s="92">
        <v>11</v>
      </c>
      <c r="J209" s="92" t="s">
        <v>141</v>
      </c>
      <c r="K209" s="92" t="s">
        <v>102</v>
      </c>
      <c r="L209" s="92" t="s">
        <v>191</v>
      </c>
      <c r="M209" s="158">
        <v>55969760</v>
      </c>
      <c r="N209" s="158">
        <v>55969760</v>
      </c>
      <c r="O209" s="92" t="s">
        <v>68</v>
      </c>
      <c r="P209" s="92" t="s">
        <v>69</v>
      </c>
      <c r="Q209" s="92" t="s">
        <v>119</v>
      </c>
      <c r="R209" s="29"/>
      <c r="S209" s="173" t="s">
        <v>807</v>
      </c>
      <c r="T209" s="174" t="s">
        <v>808</v>
      </c>
      <c r="U209" s="180">
        <v>43854</v>
      </c>
      <c r="V209" s="176" t="s">
        <v>809</v>
      </c>
      <c r="W209" s="177" t="s">
        <v>437</v>
      </c>
      <c r="X209" s="178">
        <v>55969760</v>
      </c>
      <c r="Y209" s="179"/>
      <c r="Z209" s="178">
        <v>55969760</v>
      </c>
      <c r="AA209" s="176" t="s">
        <v>810</v>
      </c>
      <c r="AB209" s="177">
        <v>12720</v>
      </c>
      <c r="AC209" s="186" t="s">
        <v>523</v>
      </c>
      <c r="AD209" s="187">
        <v>43854</v>
      </c>
      <c r="AE209" s="187">
        <v>44188</v>
      </c>
      <c r="AF209" s="177" t="s">
        <v>806</v>
      </c>
      <c r="AG209" s="177" t="s">
        <v>127</v>
      </c>
    </row>
    <row r="210" spans="1:33" s="31" customFormat="1" ht="272.45" customHeight="1" x14ac:dyDescent="0.35">
      <c r="A210" s="91">
        <v>179</v>
      </c>
      <c r="B210" s="92" t="s">
        <v>270</v>
      </c>
      <c r="C210" s="92" t="s">
        <v>127</v>
      </c>
      <c r="D210" s="155">
        <v>80101706</v>
      </c>
      <c r="E210" s="92" t="s">
        <v>377</v>
      </c>
      <c r="F210" s="92" t="s">
        <v>63</v>
      </c>
      <c r="G210" s="92">
        <v>1</v>
      </c>
      <c r="H210" s="157" t="s">
        <v>93</v>
      </c>
      <c r="I210" s="92">
        <v>11.5</v>
      </c>
      <c r="J210" s="92" t="s">
        <v>141</v>
      </c>
      <c r="K210" s="92" t="s">
        <v>102</v>
      </c>
      <c r="L210" s="92" t="s">
        <v>155</v>
      </c>
      <c r="M210" s="158">
        <v>69261280</v>
      </c>
      <c r="N210" s="158">
        <v>69261280</v>
      </c>
      <c r="O210" s="92" t="s">
        <v>68</v>
      </c>
      <c r="P210" s="92" t="s">
        <v>69</v>
      </c>
      <c r="Q210" s="92" t="s">
        <v>119</v>
      </c>
      <c r="R210" s="25"/>
      <c r="S210" s="173" t="s">
        <v>811</v>
      </c>
      <c r="T210" s="174" t="s">
        <v>812</v>
      </c>
      <c r="U210" s="180">
        <v>43844</v>
      </c>
      <c r="V210" s="176" t="s">
        <v>813</v>
      </c>
      <c r="W210" s="177" t="s">
        <v>437</v>
      </c>
      <c r="X210" s="178">
        <v>68458250</v>
      </c>
      <c r="Y210" s="179">
        <v>0</v>
      </c>
      <c r="Z210" s="178">
        <v>68458250</v>
      </c>
      <c r="AA210" s="176" t="s">
        <v>814</v>
      </c>
      <c r="AB210" s="177">
        <v>2620</v>
      </c>
      <c r="AC210" s="176" t="s">
        <v>523</v>
      </c>
      <c r="AD210" s="180">
        <v>43844</v>
      </c>
      <c r="AE210" s="180">
        <v>44188</v>
      </c>
      <c r="AF210" s="177" t="s">
        <v>806</v>
      </c>
      <c r="AG210" s="177" t="s">
        <v>127</v>
      </c>
    </row>
    <row r="211" spans="1:33" s="31" customFormat="1" ht="272.45" customHeight="1" x14ac:dyDescent="0.35">
      <c r="A211" s="91">
        <v>180</v>
      </c>
      <c r="B211" s="92" t="s">
        <v>270</v>
      </c>
      <c r="C211" s="92" t="s">
        <v>127</v>
      </c>
      <c r="D211" s="155">
        <v>80101706</v>
      </c>
      <c r="E211" s="92" t="s">
        <v>378</v>
      </c>
      <c r="F211" s="92" t="s">
        <v>63</v>
      </c>
      <c r="G211" s="92">
        <v>1</v>
      </c>
      <c r="H211" s="157" t="s">
        <v>93</v>
      </c>
      <c r="I211" s="92">
        <v>11</v>
      </c>
      <c r="J211" s="92" t="s">
        <v>141</v>
      </c>
      <c r="K211" s="92" t="s">
        <v>102</v>
      </c>
      <c r="L211" s="92" t="s">
        <v>191</v>
      </c>
      <c r="M211" s="158">
        <v>69676640</v>
      </c>
      <c r="N211" s="158">
        <v>69676640</v>
      </c>
      <c r="O211" s="92" t="s">
        <v>68</v>
      </c>
      <c r="P211" s="92" t="s">
        <v>69</v>
      </c>
      <c r="Q211" s="92" t="s">
        <v>119</v>
      </c>
      <c r="R211" s="25"/>
      <c r="S211" s="173" t="s">
        <v>815</v>
      </c>
      <c r="T211" s="174" t="s">
        <v>816</v>
      </c>
      <c r="U211" s="180">
        <v>43853</v>
      </c>
      <c r="V211" s="176" t="s">
        <v>817</v>
      </c>
      <c r="W211" s="177" t="s">
        <v>437</v>
      </c>
      <c r="X211" s="178">
        <v>69676640</v>
      </c>
      <c r="Y211" s="179">
        <v>0</v>
      </c>
      <c r="Z211" s="178">
        <v>69676640</v>
      </c>
      <c r="AA211" s="176" t="s">
        <v>703</v>
      </c>
      <c r="AB211" s="177">
        <v>11620</v>
      </c>
      <c r="AC211" s="176" t="s">
        <v>704</v>
      </c>
      <c r="AD211" s="180">
        <v>43853</v>
      </c>
      <c r="AE211" s="180">
        <v>44186</v>
      </c>
      <c r="AF211" s="177" t="s">
        <v>806</v>
      </c>
      <c r="AG211" s="177" t="s">
        <v>127</v>
      </c>
    </row>
    <row r="212" spans="1:33" s="31" customFormat="1" ht="272.45" customHeight="1" x14ac:dyDescent="0.35">
      <c r="A212" s="91">
        <v>181</v>
      </c>
      <c r="B212" s="92" t="s">
        <v>270</v>
      </c>
      <c r="C212" s="92" t="s">
        <v>127</v>
      </c>
      <c r="D212" s="155">
        <v>80101706</v>
      </c>
      <c r="E212" s="92" t="s">
        <v>379</v>
      </c>
      <c r="F212" s="92" t="s">
        <v>63</v>
      </c>
      <c r="G212" s="92">
        <v>1</v>
      </c>
      <c r="H212" s="157" t="s">
        <v>93</v>
      </c>
      <c r="I212" s="92">
        <v>10.5</v>
      </c>
      <c r="J212" s="92" t="s">
        <v>141</v>
      </c>
      <c r="K212" s="92" t="s">
        <v>102</v>
      </c>
      <c r="L212" s="92" t="s">
        <v>191</v>
      </c>
      <c r="M212" s="158">
        <v>31500000</v>
      </c>
      <c r="N212" s="158">
        <v>31500000</v>
      </c>
      <c r="O212" s="92" t="s">
        <v>68</v>
      </c>
      <c r="P212" s="92" t="s">
        <v>69</v>
      </c>
      <c r="Q212" s="92" t="s">
        <v>119</v>
      </c>
      <c r="R212" s="25"/>
      <c r="S212" s="173" t="s">
        <v>818</v>
      </c>
      <c r="T212" s="174" t="s">
        <v>819</v>
      </c>
      <c r="U212" s="180">
        <v>43851</v>
      </c>
      <c r="V212" s="176" t="s">
        <v>820</v>
      </c>
      <c r="W212" s="177" t="s">
        <v>429</v>
      </c>
      <c r="X212" s="178">
        <v>31500000</v>
      </c>
      <c r="Y212" s="179">
        <v>0</v>
      </c>
      <c r="Z212" s="178">
        <v>31500000</v>
      </c>
      <c r="AA212" s="176" t="s">
        <v>821</v>
      </c>
      <c r="AB212" s="177">
        <v>11720</v>
      </c>
      <c r="AC212" s="176" t="s">
        <v>822</v>
      </c>
      <c r="AD212" s="180">
        <v>43851</v>
      </c>
      <c r="AE212" s="180">
        <v>44170</v>
      </c>
      <c r="AF212" s="177" t="s">
        <v>806</v>
      </c>
      <c r="AG212" s="177" t="s">
        <v>127</v>
      </c>
    </row>
    <row r="213" spans="1:33" s="31" customFormat="1" ht="272.45" customHeight="1" x14ac:dyDescent="0.35">
      <c r="A213" s="91">
        <v>182</v>
      </c>
      <c r="B213" s="92" t="s">
        <v>270</v>
      </c>
      <c r="C213" s="92" t="s">
        <v>127</v>
      </c>
      <c r="D213" s="155">
        <v>80101706</v>
      </c>
      <c r="E213" s="92" t="s">
        <v>380</v>
      </c>
      <c r="F213" s="92" t="s">
        <v>63</v>
      </c>
      <c r="G213" s="92">
        <v>1</v>
      </c>
      <c r="H213" s="157" t="s">
        <v>93</v>
      </c>
      <c r="I213" s="92">
        <v>10.5</v>
      </c>
      <c r="J213" s="92" t="s">
        <v>141</v>
      </c>
      <c r="K213" s="92" t="s">
        <v>102</v>
      </c>
      <c r="L213" s="92" t="s">
        <v>191</v>
      </c>
      <c r="M213" s="158">
        <v>58877280</v>
      </c>
      <c r="N213" s="158">
        <v>58877280</v>
      </c>
      <c r="O213" s="92" t="s">
        <v>68</v>
      </c>
      <c r="P213" s="92" t="s">
        <v>69</v>
      </c>
      <c r="Q213" s="92" t="s">
        <v>119</v>
      </c>
      <c r="R213" s="25"/>
      <c r="S213" s="173" t="s">
        <v>823</v>
      </c>
      <c r="T213" s="174" t="s">
        <v>824</v>
      </c>
      <c r="U213" s="180">
        <v>43854</v>
      </c>
      <c r="V213" s="176" t="s">
        <v>825</v>
      </c>
      <c r="W213" s="177" t="s">
        <v>437</v>
      </c>
      <c r="X213" s="178">
        <v>58877280</v>
      </c>
      <c r="Y213" s="179">
        <v>0</v>
      </c>
      <c r="Z213" s="178">
        <v>58877280</v>
      </c>
      <c r="AA213" s="176" t="s">
        <v>826</v>
      </c>
      <c r="AB213" s="181">
        <v>12620</v>
      </c>
      <c r="AC213" s="186" t="s">
        <v>827</v>
      </c>
      <c r="AD213" s="187">
        <v>43854</v>
      </c>
      <c r="AE213" s="187">
        <v>44173</v>
      </c>
      <c r="AF213" s="177" t="s">
        <v>806</v>
      </c>
      <c r="AG213" s="177" t="s">
        <v>127</v>
      </c>
    </row>
    <row r="214" spans="1:33" s="26" customFormat="1" ht="272.45" customHeight="1" x14ac:dyDescent="0.35">
      <c r="A214" s="91">
        <v>183</v>
      </c>
      <c r="B214" s="92" t="s">
        <v>270</v>
      </c>
      <c r="C214" s="92" t="s">
        <v>127</v>
      </c>
      <c r="D214" s="155">
        <v>80101706</v>
      </c>
      <c r="E214" s="92" t="s">
        <v>381</v>
      </c>
      <c r="F214" s="92" t="s">
        <v>63</v>
      </c>
      <c r="G214" s="92">
        <v>1</v>
      </c>
      <c r="H214" s="157" t="s">
        <v>93</v>
      </c>
      <c r="I214" s="92">
        <v>10.5</v>
      </c>
      <c r="J214" s="92" t="s">
        <v>141</v>
      </c>
      <c r="K214" s="92" t="s">
        <v>102</v>
      </c>
      <c r="L214" s="92" t="s">
        <v>191</v>
      </c>
      <c r="M214" s="158">
        <v>58877280</v>
      </c>
      <c r="N214" s="158">
        <v>58877280</v>
      </c>
      <c r="O214" s="92" t="s">
        <v>68</v>
      </c>
      <c r="P214" s="92" t="s">
        <v>69</v>
      </c>
      <c r="Q214" s="92" t="s">
        <v>119</v>
      </c>
      <c r="R214" s="25"/>
      <c r="S214" s="173" t="s">
        <v>828</v>
      </c>
      <c r="T214" s="174" t="s">
        <v>829</v>
      </c>
      <c r="U214" s="180">
        <v>43854</v>
      </c>
      <c r="V214" s="176" t="s">
        <v>830</v>
      </c>
      <c r="W214" s="177" t="s">
        <v>437</v>
      </c>
      <c r="X214" s="178">
        <v>58877280</v>
      </c>
      <c r="Y214" s="179">
        <v>0</v>
      </c>
      <c r="Z214" s="178">
        <v>58877280</v>
      </c>
      <c r="AA214" s="176" t="s">
        <v>831</v>
      </c>
      <c r="AB214" s="181">
        <v>12520</v>
      </c>
      <c r="AC214" s="186" t="s">
        <v>827</v>
      </c>
      <c r="AD214" s="187">
        <v>43854</v>
      </c>
      <c r="AE214" s="187">
        <v>44173</v>
      </c>
      <c r="AF214" s="177" t="s">
        <v>806</v>
      </c>
      <c r="AG214" s="177" t="s">
        <v>127</v>
      </c>
    </row>
    <row r="215" spans="1:33" s="26" customFormat="1" ht="272.45" customHeight="1" x14ac:dyDescent="0.35">
      <c r="A215" s="91">
        <v>184</v>
      </c>
      <c r="B215" s="92" t="s">
        <v>270</v>
      </c>
      <c r="C215" s="92" t="s">
        <v>127</v>
      </c>
      <c r="D215" s="155">
        <v>80101706</v>
      </c>
      <c r="E215" s="92" t="s">
        <v>382</v>
      </c>
      <c r="F215" s="92" t="s">
        <v>63</v>
      </c>
      <c r="G215" s="92">
        <v>1</v>
      </c>
      <c r="H215" s="157" t="s">
        <v>93</v>
      </c>
      <c r="I215" s="92">
        <v>11</v>
      </c>
      <c r="J215" s="92" t="s">
        <v>141</v>
      </c>
      <c r="K215" s="92" t="s">
        <v>102</v>
      </c>
      <c r="L215" s="92" t="s">
        <v>155</v>
      </c>
      <c r="M215" s="158">
        <v>61680960</v>
      </c>
      <c r="N215" s="158">
        <v>61680960</v>
      </c>
      <c r="O215" s="92" t="s">
        <v>68</v>
      </c>
      <c r="P215" s="92" t="s">
        <v>69</v>
      </c>
      <c r="Q215" s="92" t="s">
        <v>119</v>
      </c>
      <c r="R215" s="25"/>
      <c r="S215" s="173" t="s">
        <v>832</v>
      </c>
      <c r="T215" s="174" t="s">
        <v>833</v>
      </c>
      <c r="U215" s="180">
        <v>43854</v>
      </c>
      <c r="V215" s="176" t="s">
        <v>834</v>
      </c>
      <c r="W215" s="177" t="s">
        <v>437</v>
      </c>
      <c r="X215" s="178">
        <v>61680960</v>
      </c>
      <c r="Y215" s="179">
        <v>0</v>
      </c>
      <c r="Z215" s="178">
        <v>61680960</v>
      </c>
      <c r="AA215" s="176" t="s">
        <v>835</v>
      </c>
      <c r="AB215" s="181">
        <v>2720</v>
      </c>
      <c r="AC215" s="186" t="s">
        <v>523</v>
      </c>
      <c r="AD215" s="187">
        <v>43854</v>
      </c>
      <c r="AE215" s="187">
        <v>44188</v>
      </c>
      <c r="AF215" s="177" t="s">
        <v>806</v>
      </c>
      <c r="AG215" s="177" t="s">
        <v>127</v>
      </c>
    </row>
    <row r="216" spans="1:33" s="26" customFormat="1" ht="272.45" customHeight="1" x14ac:dyDescent="0.35">
      <c r="A216" s="91">
        <v>185</v>
      </c>
      <c r="B216" s="92" t="s">
        <v>285</v>
      </c>
      <c r="C216" s="92" t="s">
        <v>128</v>
      </c>
      <c r="D216" s="155">
        <v>80101706</v>
      </c>
      <c r="E216" s="92" t="s">
        <v>383</v>
      </c>
      <c r="F216" s="92" t="s">
        <v>63</v>
      </c>
      <c r="G216" s="92">
        <v>1</v>
      </c>
      <c r="H216" s="157" t="s">
        <v>93</v>
      </c>
      <c r="I216" s="92">
        <v>10.5</v>
      </c>
      <c r="J216" s="92" t="s">
        <v>141</v>
      </c>
      <c r="K216" s="92" t="s">
        <v>102</v>
      </c>
      <c r="L216" s="92" t="s">
        <v>191</v>
      </c>
      <c r="M216" s="158">
        <v>58877280</v>
      </c>
      <c r="N216" s="158">
        <v>58877280</v>
      </c>
      <c r="O216" s="92" t="s">
        <v>68</v>
      </c>
      <c r="P216" s="92" t="s">
        <v>69</v>
      </c>
      <c r="Q216" s="92" t="s">
        <v>185</v>
      </c>
      <c r="R216" s="25"/>
      <c r="S216" s="173" t="s">
        <v>836</v>
      </c>
      <c r="T216" s="174" t="s">
        <v>837</v>
      </c>
      <c r="U216" s="180">
        <v>43853</v>
      </c>
      <c r="V216" s="176" t="s">
        <v>838</v>
      </c>
      <c r="W216" s="177" t="s">
        <v>437</v>
      </c>
      <c r="X216" s="178">
        <v>58877280</v>
      </c>
      <c r="Y216" s="179">
        <v>0</v>
      </c>
      <c r="Z216" s="178">
        <v>58877280</v>
      </c>
      <c r="AA216" s="176" t="s">
        <v>839</v>
      </c>
      <c r="AB216" s="177">
        <v>12420</v>
      </c>
      <c r="AC216" s="186" t="s">
        <v>630</v>
      </c>
      <c r="AD216" s="187">
        <v>43853</v>
      </c>
      <c r="AE216" s="187">
        <v>44172</v>
      </c>
      <c r="AF216" s="177" t="s">
        <v>840</v>
      </c>
      <c r="AG216" s="177" t="s">
        <v>128</v>
      </c>
    </row>
    <row r="217" spans="1:33" s="26" customFormat="1" ht="272.45" customHeight="1" x14ac:dyDescent="0.35">
      <c r="A217" s="91">
        <v>186</v>
      </c>
      <c r="B217" s="92"/>
      <c r="C217" s="92" t="s">
        <v>171</v>
      </c>
      <c r="D217" s="155">
        <v>80101706</v>
      </c>
      <c r="E217" s="92" t="s">
        <v>384</v>
      </c>
      <c r="F217" s="92" t="s">
        <v>63</v>
      </c>
      <c r="G217" s="92">
        <v>1</v>
      </c>
      <c r="H217" s="157" t="s">
        <v>93</v>
      </c>
      <c r="I217" s="92">
        <v>11.5</v>
      </c>
      <c r="J217" s="92" t="s">
        <v>141</v>
      </c>
      <c r="K217" s="92" t="s">
        <v>66</v>
      </c>
      <c r="L217" s="92" t="s">
        <v>109</v>
      </c>
      <c r="M217" s="158">
        <v>29854000</v>
      </c>
      <c r="N217" s="158">
        <v>29854000</v>
      </c>
      <c r="O217" s="92" t="s">
        <v>68</v>
      </c>
      <c r="P217" s="92" t="s">
        <v>69</v>
      </c>
      <c r="Q217" s="92" t="s">
        <v>424</v>
      </c>
      <c r="R217" s="25"/>
      <c r="S217" s="173" t="s">
        <v>841</v>
      </c>
      <c r="T217" s="174" t="s">
        <v>842</v>
      </c>
      <c r="U217" s="180">
        <v>43839</v>
      </c>
      <c r="V217" s="176" t="s">
        <v>843</v>
      </c>
      <c r="W217" s="177" t="s">
        <v>429</v>
      </c>
      <c r="X217" s="178">
        <v>23883200</v>
      </c>
      <c r="Y217" s="179">
        <v>0</v>
      </c>
      <c r="Z217" s="178">
        <v>23883200</v>
      </c>
      <c r="AA217" s="176" t="s">
        <v>844</v>
      </c>
      <c r="AB217" s="177">
        <v>1620</v>
      </c>
      <c r="AC217" s="176" t="s">
        <v>540</v>
      </c>
      <c r="AD217" s="180">
        <v>43839</v>
      </c>
      <c r="AE217" s="180">
        <v>44186</v>
      </c>
      <c r="AF217" s="177" t="s">
        <v>845</v>
      </c>
      <c r="AG217" s="177" t="s">
        <v>846</v>
      </c>
    </row>
    <row r="218" spans="1:33" s="26" customFormat="1" ht="272.45" customHeight="1" x14ac:dyDescent="0.35">
      <c r="A218" s="91">
        <v>187</v>
      </c>
      <c r="B218" s="92" t="s">
        <v>198</v>
      </c>
      <c r="C218" s="92" t="s">
        <v>126</v>
      </c>
      <c r="D218" s="155">
        <v>80101706</v>
      </c>
      <c r="E218" s="92" t="s">
        <v>385</v>
      </c>
      <c r="F218" s="92" t="s">
        <v>63</v>
      </c>
      <c r="G218" s="92">
        <v>1</v>
      </c>
      <c r="H218" s="157" t="s">
        <v>93</v>
      </c>
      <c r="I218" s="92">
        <v>11</v>
      </c>
      <c r="J218" s="92" t="s">
        <v>141</v>
      </c>
      <c r="K218" s="92" t="s">
        <v>102</v>
      </c>
      <c r="L218" s="92" t="s">
        <v>189</v>
      </c>
      <c r="M218" s="158">
        <v>45689600</v>
      </c>
      <c r="N218" s="158">
        <v>45689600</v>
      </c>
      <c r="O218" s="92" t="s">
        <v>68</v>
      </c>
      <c r="P218" s="92" t="s">
        <v>69</v>
      </c>
      <c r="Q218" s="92" t="s">
        <v>187</v>
      </c>
      <c r="R218" s="25"/>
      <c r="S218" s="173" t="s">
        <v>847</v>
      </c>
      <c r="T218" s="174" t="s">
        <v>848</v>
      </c>
      <c r="U218" s="180">
        <v>43854</v>
      </c>
      <c r="V218" s="176" t="s">
        <v>849</v>
      </c>
      <c r="W218" s="177" t="s">
        <v>437</v>
      </c>
      <c r="X218" s="178">
        <v>45689600</v>
      </c>
      <c r="Y218" s="179">
        <v>0</v>
      </c>
      <c r="Z218" s="178">
        <v>45689600</v>
      </c>
      <c r="AA218" s="176" t="s">
        <v>850</v>
      </c>
      <c r="AB218" s="181">
        <v>13020</v>
      </c>
      <c r="AC218" s="186" t="s">
        <v>523</v>
      </c>
      <c r="AD218" s="187">
        <v>43854</v>
      </c>
      <c r="AE218" s="187">
        <v>44188</v>
      </c>
      <c r="AF218" s="177" t="s">
        <v>851</v>
      </c>
      <c r="AG218" s="177" t="s">
        <v>126</v>
      </c>
    </row>
    <row r="219" spans="1:33" s="26" customFormat="1" ht="272.45" customHeight="1" x14ac:dyDescent="0.35">
      <c r="A219" s="91">
        <v>188</v>
      </c>
      <c r="B219" s="92" t="s">
        <v>198</v>
      </c>
      <c r="C219" s="92" t="s">
        <v>126</v>
      </c>
      <c r="D219" s="155">
        <v>80101706</v>
      </c>
      <c r="E219" s="92" t="s">
        <v>386</v>
      </c>
      <c r="F219" s="92" t="s">
        <v>63</v>
      </c>
      <c r="G219" s="92">
        <v>1</v>
      </c>
      <c r="H219" s="157" t="s">
        <v>93</v>
      </c>
      <c r="I219" s="92">
        <v>11</v>
      </c>
      <c r="J219" s="92" t="s">
        <v>141</v>
      </c>
      <c r="K219" s="92" t="s">
        <v>102</v>
      </c>
      <c r="L219" s="92" t="s">
        <v>189</v>
      </c>
      <c r="M219" s="158">
        <v>45689600</v>
      </c>
      <c r="N219" s="158">
        <v>45689600</v>
      </c>
      <c r="O219" s="92" t="s">
        <v>68</v>
      </c>
      <c r="P219" s="92" t="s">
        <v>69</v>
      </c>
      <c r="Q219" s="92" t="s">
        <v>187</v>
      </c>
      <c r="R219" s="25"/>
      <c r="S219" s="173" t="s">
        <v>852</v>
      </c>
      <c r="T219" s="174" t="s">
        <v>853</v>
      </c>
      <c r="U219" s="180">
        <v>43854</v>
      </c>
      <c r="V219" s="176" t="s">
        <v>854</v>
      </c>
      <c r="W219" s="177" t="s">
        <v>437</v>
      </c>
      <c r="X219" s="178">
        <v>45689600</v>
      </c>
      <c r="Y219" s="179">
        <v>0</v>
      </c>
      <c r="Z219" s="178">
        <v>45689600</v>
      </c>
      <c r="AA219" s="176" t="s">
        <v>850</v>
      </c>
      <c r="AB219" s="181">
        <v>13120</v>
      </c>
      <c r="AC219" s="186" t="s">
        <v>523</v>
      </c>
      <c r="AD219" s="187">
        <v>43854</v>
      </c>
      <c r="AE219" s="187">
        <v>44188</v>
      </c>
      <c r="AF219" s="177" t="s">
        <v>851</v>
      </c>
      <c r="AG219" s="177" t="s">
        <v>126</v>
      </c>
    </row>
    <row r="220" spans="1:33" s="31" customFormat="1" ht="272.45" customHeight="1" x14ac:dyDescent="0.35">
      <c r="A220" s="91">
        <v>189</v>
      </c>
      <c r="B220" s="92" t="s">
        <v>198</v>
      </c>
      <c r="C220" s="92" t="s">
        <v>126</v>
      </c>
      <c r="D220" s="155">
        <v>80101706</v>
      </c>
      <c r="E220" s="92" t="s">
        <v>387</v>
      </c>
      <c r="F220" s="92" t="s">
        <v>63</v>
      </c>
      <c r="G220" s="92">
        <v>1</v>
      </c>
      <c r="H220" s="157" t="s">
        <v>93</v>
      </c>
      <c r="I220" s="92">
        <v>11</v>
      </c>
      <c r="J220" s="92" t="s">
        <v>141</v>
      </c>
      <c r="K220" s="92" t="s">
        <v>102</v>
      </c>
      <c r="L220" s="92" t="s">
        <v>189</v>
      </c>
      <c r="M220" s="158">
        <v>61680960</v>
      </c>
      <c r="N220" s="158">
        <v>61680960</v>
      </c>
      <c r="O220" s="92" t="s">
        <v>68</v>
      </c>
      <c r="P220" s="92" t="s">
        <v>69</v>
      </c>
      <c r="Q220" s="92" t="s">
        <v>187</v>
      </c>
      <c r="R220" s="25"/>
      <c r="S220" s="173" t="s">
        <v>855</v>
      </c>
      <c r="T220" s="174" t="s">
        <v>856</v>
      </c>
      <c r="U220" s="180">
        <v>43854</v>
      </c>
      <c r="V220" s="176" t="s">
        <v>857</v>
      </c>
      <c r="W220" s="177" t="s">
        <v>437</v>
      </c>
      <c r="X220" s="178">
        <v>61680960</v>
      </c>
      <c r="Y220" s="179">
        <v>0</v>
      </c>
      <c r="Z220" s="178">
        <v>61680960</v>
      </c>
      <c r="AA220" s="176" t="s">
        <v>858</v>
      </c>
      <c r="AB220" s="181">
        <v>13220</v>
      </c>
      <c r="AC220" s="186" t="s">
        <v>523</v>
      </c>
      <c r="AD220" s="187">
        <v>43854</v>
      </c>
      <c r="AE220" s="187">
        <v>44188</v>
      </c>
      <c r="AF220" s="177" t="s">
        <v>851</v>
      </c>
      <c r="AG220" s="177" t="s">
        <v>126</v>
      </c>
    </row>
    <row r="221" spans="1:33" s="31" customFormat="1" ht="272.45" customHeight="1" x14ac:dyDescent="0.35">
      <c r="A221" s="91">
        <v>190</v>
      </c>
      <c r="B221" s="92" t="s">
        <v>198</v>
      </c>
      <c r="C221" s="92" t="s">
        <v>126</v>
      </c>
      <c r="D221" s="155">
        <v>80101706</v>
      </c>
      <c r="E221" s="92" t="s">
        <v>388</v>
      </c>
      <c r="F221" s="92" t="s">
        <v>63</v>
      </c>
      <c r="G221" s="92">
        <v>1</v>
      </c>
      <c r="H221" s="157" t="s">
        <v>93</v>
      </c>
      <c r="I221" s="92">
        <v>11</v>
      </c>
      <c r="J221" s="92" t="s">
        <v>141</v>
      </c>
      <c r="K221" s="92" t="s">
        <v>102</v>
      </c>
      <c r="L221" s="92" t="s">
        <v>189</v>
      </c>
      <c r="M221" s="158">
        <v>61680960</v>
      </c>
      <c r="N221" s="158">
        <v>61680960</v>
      </c>
      <c r="O221" s="92" t="s">
        <v>68</v>
      </c>
      <c r="P221" s="92" t="s">
        <v>69</v>
      </c>
      <c r="Q221" s="92" t="s">
        <v>187</v>
      </c>
      <c r="R221" s="25"/>
      <c r="S221" s="173" t="s">
        <v>859</v>
      </c>
      <c r="T221" s="174" t="s">
        <v>860</v>
      </c>
      <c r="U221" s="180">
        <v>43854</v>
      </c>
      <c r="V221" s="176" t="s">
        <v>861</v>
      </c>
      <c r="W221" s="177" t="s">
        <v>437</v>
      </c>
      <c r="X221" s="178">
        <v>61680960</v>
      </c>
      <c r="Y221" s="179">
        <v>0</v>
      </c>
      <c r="Z221" s="178">
        <v>61680960</v>
      </c>
      <c r="AA221" s="176" t="s">
        <v>858</v>
      </c>
      <c r="AB221" s="181">
        <v>13320</v>
      </c>
      <c r="AC221" s="186" t="s">
        <v>523</v>
      </c>
      <c r="AD221" s="187">
        <v>43854</v>
      </c>
      <c r="AE221" s="187">
        <v>44188</v>
      </c>
      <c r="AF221" s="177" t="s">
        <v>851</v>
      </c>
      <c r="AG221" s="177" t="s">
        <v>126</v>
      </c>
    </row>
    <row r="222" spans="1:33" s="31" customFormat="1" ht="272.45" customHeight="1" x14ac:dyDescent="0.35">
      <c r="A222" s="91">
        <v>191</v>
      </c>
      <c r="B222" s="92" t="s">
        <v>198</v>
      </c>
      <c r="C222" s="92" t="s">
        <v>126</v>
      </c>
      <c r="D222" s="155">
        <v>80101706</v>
      </c>
      <c r="E222" s="92" t="s">
        <v>389</v>
      </c>
      <c r="F222" s="92" t="s">
        <v>63</v>
      </c>
      <c r="G222" s="92">
        <v>1</v>
      </c>
      <c r="H222" s="157" t="s">
        <v>93</v>
      </c>
      <c r="I222" s="92">
        <v>11</v>
      </c>
      <c r="J222" s="92" t="s">
        <v>141</v>
      </c>
      <c r="K222" s="92" t="s">
        <v>102</v>
      </c>
      <c r="L222" s="92" t="s">
        <v>189</v>
      </c>
      <c r="M222" s="158">
        <v>61680960</v>
      </c>
      <c r="N222" s="158">
        <v>61680960</v>
      </c>
      <c r="O222" s="92" t="s">
        <v>68</v>
      </c>
      <c r="P222" s="92" t="s">
        <v>69</v>
      </c>
      <c r="Q222" s="92" t="s">
        <v>187</v>
      </c>
      <c r="R222" s="25"/>
      <c r="S222" s="173" t="s">
        <v>862</v>
      </c>
      <c r="T222" s="174" t="s">
        <v>863</v>
      </c>
      <c r="U222" s="180">
        <v>43854</v>
      </c>
      <c r="V222" s="176" t="s">
        <v>857</v>
      </c>
      <c r="W222" s="177" t="s">
        <v>437</v>
      </c>
      <c r="X222" s="178">
        <v>61680960</v>
      </c>
      <c r="Y222" s="179">
        <v>0</v>
      </c>
      <c r="Z222" s="178">
        <v>61680960</v>
      </c>
      <c r="AA222" s="176" t="s">
        <v>858</v>
      </c>
      <c r="AB222" s="181">
        <v>13420</v>
      </c>
      <c r="AC222" s="186" t="s">
        <v>523</v>
      </c>
      <c r="AD222" s="187">
        <v>43854</v>
      </c>
      <c r="AE222" s="187">
        <v>44188</v>
      </c>
      <c r="AF222" s="177" t="s">
        <v>851</v>
      </c>
      <c r="AG222" s="177" t="s">
        <v>126</v>
      </c>
    </row>
    <row r="223" spans="1:33" s="31" customFormat="1" ht="272.45" customHeight="1" x14ac:dyDescent="0.35">
      <c r="A223" s="91">
        <v>192</v>
      </c>
      <c r="B223" s="92" t="s">
        <v>198</v>
      </c>
      <c r="C223" s="92" t="s">
        <v>126</v>
      </c>
      <c r="D223" s="155">
        <v>80101706</v>
      </c>
      <c r="E223" s="92" t="s">
        <v>390</v>
      </c>
      <c r="F223" s="92" t="s">
        <v>63</v>
      </c>
      <c r="G223" s="92">
        <v>1</v>
      </c>
      <c r="H223" s="157" t="s">
        <v>93</v>
      </c>
      <c r="I223" s="92">
        <v>11</v>
      </c>
      <c r="J223" s="92" t="s">
        <v>141</v>
      </c>
      <c r="K223" s="92" t="s">
        <v>102</v>
      </c>
      <c r="L223" s="92" t="s">
        <v>189</v>
      </c>
      <c r="M223" s="158">
        <v>61680960</v>
      </c>
      <c r="N223" s="158">
        <v>61680960</v>
      </c>
      <c r="O223" s="92" t="s">
        <v>68</v>
      </c>
      <c r="P223" s="92" t="s">
        <v>69</v>
      </c>
      <c r="Q223" s="92" t="s">
        <v>187</v>
      </c>
      <c r="R223" s="25"/>
      <c r="S223" s="173" t="s">
        <v>864</v>
      </c>
      <c r="T223" s="174" t="s">
        <v>865</v>
      </c>
      <c r="U223" s="180">
        <v>43854</v>
      </c>
      <c r="V223" s="176" t="s">
        <v>857</v>
      </c>
      <c r="W223" s="177" t="s">
        <v>437</v>
      </c>
      <c r="X223" s="178">
        <v>61680960</v>
      </c>
      <c r="Y223" s="179">
        <v>0</v>
      </c>
      <c r="Z223" s="178">
        <v>61680960</v>
      </c>
      <c r="AA223" s="176" t="s">
        <v>866</v>
      </c>
      <c r="AB223" s="181">
        <v>13520</v>
      </c>
      <c r="AC223" s="186" t="s">
        <v>523</v>
      </c>
      <c r="AD223" s="187">
        <v>43854</v>
      </c>
      <c r="AE223" s="187">
        <v>44188</v>
      </c>
      <c r="AF223" s="177" t="s">
        <v>851</v>
      </c>
      <c r="AG223" s="177" t="s">
        <v>126</v>
      </c>
    </row>
    <row r="224" spans="1:33" s="31" customFormat="1" ht="272.45" customHeight="1" x14ac:dyDescent="0.35">
      <c r="A224" s="91">
        <v>193</v>
      </c>
      <c r="B224" s="92" t="s">
        <v>234</v>
      </c>
      <c r="C224" s="92" t="s">
        <v>164</v>
      </c>
      <c r="D224" s="155">
        <v>80101706</v>
      </c>
      <c r="E224" s="92" t="s">
        <v>391</v>
      </c>
      <c r="F224" s="92" t="s">
        <v>63</v>
      </c>
      <c r="G224" s="92">
        <v>1</v>
      </c>
      <c r="H224" s="157" t="s">
        <v>93</v>
      </c>
      <c r="I224" s="92">
        <v>10.5</v>
      </c>
      <c r="J224" s="92" t="s">
        <v>141</v>
      </c>
      <c r="K224" s="92" t="s">
        <v>102</v>
      </c>
      <c r="L224" s="92" t="s">
        <v>192</v>
      </c>
      <c r="M224" s="158">
        <v>31619280</v>
      </c>
      <c r="N224" s="158">
        <v>31619280</v>
      </c>
      <c r="O224" s="92" t="s">
        <v>68</v>
      </c>
      <c r="P224" s="92" t="s">
        <v>69</v>
      </c>
      <c r="Q224" s="92" t="s">
        <v>134</v>
      </c>
      <c r="R224" s="25"/>
      <c r="S224" s="173" t="s">
        <v>867</v>
      </c>
      <c r="T224" s="174" t="s">
        <v>868</v>
      </c>
      <c r="U224" s="180">
        <v>43851</v>
      </c>
      <c r="V224" s="176" t="s">
        <v>869</v>
      </c>
      <c r="W224" s="177" t="s">
        <v>437</v>
      </c>
      <c r="X224" s="178">
        <v>31619280</v>
      </c>
      <c r="Y224" s="179">
        <v>0</v>
      </c>
      <c r="Z224" s="178">
        <v>31619280</v>
      </c>
      <c r="AA224" s="176" t="s">
        <v>870</v>
      </c>
      <c r="AB224" s="177">
        <v>8920</v>
      </c>
      <c r="AC224" s="176" t="s">
        <v>871</v>
      </c>
      <c r="AD224" s="180">
        <v>43851</v>
      </c>
      <c r="AE224" s="180">
        <v>44170</v>
      </c>
      <c r="AF224" s="177" t="s">
        <v>682</v>
      </c>
      <c r="AG224" s="177" t="s">
        <v>683</v>
      </c>
    </row>
    <row r="225" spans="1:33" s="31" customFormat="1" ht="345.95" customHeight="1" x14ac:dyDescent="0.35">
      <c r="A225" s="91">
        <v>194</v>
      </c>
      <c r="B225" s="92" t="s">
        <v>234</v>
      </c>
      <c r="C225" s="92" t="s">
        <v>167</v>
      </c>
      <c r="D225" s="155">
        <v>80101706</v>
      </c>
      <c r="E225" s="92" t="s">
        <v>392</v>
      </c>
      <c r="F225" s="92" t="s">
        <v>63</v>
      </c>
      <c r="G225" s="92">
        <v>1</v>
      </c>
      <c r="H225" s="157" t="s">
        <v>100</v>
      </c>
      <c r="I225" s="92">
        <v>11</v>
      </c>
      <c r="J225" s="92" t="s">
        <v>141</v>
      </c>
      <c r="K225" s="92" t="s">
        <v>102</v>
      </c>
      <c r="L225" s="92" t="s">
        <v>192</v>
      </c>
      <c r="M225" s="158">
        <v>28556000</v>
      </c>
      <c r="N225" s="158">
        <v>28556000</v>
      </c>
      <c r="O225" s="92" t="s">
        <v>68</v>
      </c>
      <c r="P225" s="92" t="s">
        <v>69</v>
      </c>
      <c r="Q225" s="92" t="s">
        <v>169</v>
      </c>
      <c r="R225" s="25"/>
      <c r="S225" s="173" t="s">
        <v>983</v>
      </c>
      <c r="T225" s="174" t="s">
        <v>984</v>
      </c>
      <c r="U225" s="180">
        <v>43874</v>
      </c>
      <c r="V225" s="176" t="s">
        <v>985</v>
      </c>
      <c r="W225" s="177" t="s">
        <v>429</v>
      </c>
      <c r="X225" s="178">
        <v>19850334</v>
      </c>
      <c r="Y225" s="179">
        <v>0</v>
      </c>
      <c r="Z225" s="178">
        <v>19850334</v>
      </c>
      <c r="AA225" s="176" t="s">
        <v>986</v>
      </c>
      <c r="AB225" s="177">
        <v>9020</v>
      </c>
      <c r="AC225" s="176" t="s">
        <v>953</v>
      </c>
      <c r="AD225" s="180">
        <v>43874</v>
      </c>
      <c r="AE225" s="180">
        <v>44188</v>
      </c>
      <c r="AF225" s="177" t="s">
        <v>795</v>
      </c>
      <c r="AG225" s="177" t="s">
        <v>796</v>
      </c>
    </row>
    <row r="226" spans="1:33" s="31" customFormat="1" ht="363.6" customHeight="1" x14ac:dyDescent="0.35">
      <c r="A226" s="91">
        <v>195</v>
      </c>
      <c r="B226" s="92" t="s">
        <v>198</v>
      </c>
      <c r="C226" s="92" t="s">
        <v>171</v>
      </c>
      <c r="D226" s="155">
        <v>80101706</v>
      </c>
      <c r="E226" s="92" t="s">
        <v>393</v>
      </c>
      <c r="F226" s="92" t="s">
        <v>63</v>
      </c>
      <c r="G226" s="92">
        <v>1</v>
      </c>
      <c r="H226" s="157" t="s">
        <v>93</v>
      </c>
      <c r="I226" s="92">
        <v>11.5</v>
      </c>
      <c r="J226" s="92" t="s">
        <v>141</v>
      </c>
      <c r="K226" s="92" t="s">
        <v>102</v>
      </c>
      <c r="L226" s="92" t="s">
        <v>194</v>
      </c>
      <c r="M226" s="158">
        <v>64484640</v>
      </c>
      <c r="N226" s="158">
        <v>64484640</v>
      </c>
      <c r="O226" s="92" t="s">
        <v>68</v>
      </c>
      <c r="P226" s="92" t="s">
        <v>69</v>
      </c>
      <c r="Q226" s="92" t="s">
        <v>172</v>
      </c>
      <c r="R226" s="25"/>
      <c r="S226" s="173" t="s">
        <v>872</v>
      </c>
      <c r="T226" s="174" t="s">
        <v>873</v>
      </c>
      <c r="U226" s="180">
        <v>43839</v>
      </c>
      <c r="V226" s="176" t="s">
        <v>874</v>
      </c>
      <c r="W226" s="177" t="s">
        <v>437</v>
      </c>
      <c r="X226" s="178">
        <v>64480500</v>
      </c>
      <c r="Y226" s="179">
        <v>0</v>
      </c>
      <c r="Z226" s="178">
        <v>64480500</v>
      </c>
      <c r="AA226" s="176" t="s">
        <v>875</v>
      </c>
      <c r="AB226" s="177">
        <v>520</v>
      </c>
      <c r="AC226" s="176" t="s">
        <v>481</v>
      </c>
      <c r="AD226" s="180">
        <v>43839</v>
      </c>
      <c r="AE226" s="180">
        <v>44188</v>
      </c>
      <c r="AF226" s="177" t="s">
        <v>845</v>
      </c>
      <c r="AG226" s="177" t="s">
        <v>846</v>
      </c>
    </row>
    <row r="227" spans="1:33" s="31" customFormat="1" ht="272.45" customHeight="1" x14ac:dyDescent="0.35">
      <c r="A227" s="91">
        <v>196</v>
      </c>
      <c r="B227" s="92" t="s">
        <v>198</v>
      </c>
      <c r="C227" s="92" t="s">
        <v>171</v>
      </c>
      <c r="D227" s="155">
        <v>80101706</v>
      </c>
      <c r="E227" s="92" t="s">
        <v>394</v>
      </c>
      <c r="F227" s="92" t="s">
        <v>63</v>
      </c>
      <c r="G227" s="92">
        <v>1</v>
      </c>
      <c r="H227" s="157" t="s">
        <v>93</v>
      </c>
      <c r="I227" s="92">
        <v>11.5</v>
      </c>
      <c r="J227" s="92" t="s">
        <v>141</v>
      </c>
      <c r="K227" s="92" t="s">
        <v>102</v>
      </c>
      <c r="L227" s="92" t="s">
        <v>194</v>
      </c>
      <c r="M227" s="158">
        <v>64484640</v>
      </c>
      <c r="N227" s="158">
        <v>64484640</v>
      </c>
      <c r="O227" s="92" t="s">
        <v>68</v>
      </c>
      <c r="P227" s="92" t="s">
        <v>69</v>
      </c>
      <c r="Q227" s="92" t="s">
        <v>172</v>
      </c>
      <c r="R227" s="25"/>
      <c r="S227" s="173" t="s">
        <v>876</v>
      </c>
      <c r="T227" s="174" t="s">
        <v>877</v>
      </c>
      <c r="U227" s="180">
        <v>43839</v>
      </c>
      <c r="V227" s="176" t="s">
        <v>874</v>
      </c>
      <c r="W227" s="177" t="s">
        <v>437</v>
      </c>
      <c r="X227" s="178">
        <v>64480500</v>
      </c>
      <c r="Y227" s="179">
        <v>0</v>
      </c>
      <c r="Z227" s="178">
        <v>64480500</v>
      </c>
      <c r="AA227" s="176" t="s">
        <v>878</v>
      </c>
      <c r="AB227" s="177">
        <v>420</v>
      </c>
      <c r="AC227" s="176" t="s">
        <v>481</v>
      </c>
      <c r="AD227" s="180">
        <v>43839</v>
      </c>
      <c r="AE227" s="180">
        <v>44188</v>
      </c>
      <c r="AF227" s="177" t="s">
        <v>845</v>
      </c>
      <c r="AG227" s="177" t="s">
        <v>846</v>
      </c>
    </row>
    <row r="228" spans="1:33" s="31" customFormat="1" ht="272.45" customHeight="1" x14ac:dyDescent="0.35">
      <c r="A228" s="91">
        <v>197</v>
      </c>
      <c r="B228" s="92" t="s">
        <v>198</v>
      </c>
      <c r="C228" s="92" t="s">
        <v>186</v>
      </c>
      <c r="D228" s="155">
        <v>80101706</v>
      </c>
      <c r="E228" s="92" t="s">
        <v>395</v>
      </c>
      <c r="F228" s="92" t="s">
        <v>63</v>
      </c>
      <c r="G228" s="92">
        <v>1</v>
      </c>
      <c r="H228" s="157" t="s">
        <v>100</v>
      </c>
      <c r="I228" s="92">
        <v>11</v>
      </c>
      <c r="J228" s="92" t="s">
        <v>141</v>
      </c>
      <c r="K228" s="92" t="s">
        <v>102</v>
      </c>
      <c r="L228" s="92" t="s">
        <v>189</v>
      </c>
      <c r="M228" s="158">
        <v>29854000</v>
      </c>
      <c r="N228" s="158">
        <v>29854000</v>
      </c>
      <c r="O228" s="92" t="s">
        <v>68</v>
      </c>
      <c r="P228" s="92" t="s">
        <v>69</v>
      </c>
      <c r="Q228" s="92" t="s">
        <v>182</v>
      </c>
      <c r="R228" s="25"/>
      <c r="S228" s="173" t="s">
        <v>987</v>
      </c>
      <c r="T228" s="174" t="s">
        <v>988</v>
      </c>
      <c r="U228" s="180">
        <v>43882</v>
      </c>
      <c r="V228" s="176" t="s">
        <v>989</v>
      </c>
      <c r="W228" s="177" t="s">
        <v>437</v>
      </c>
      <c r="X228" s="178">
        <v>26133067</v>
      </c>
      <c r="Y228" s="179"/>
      <c r="Z228" s="178">
        <v>26133067</v>
      </c>
      <c r="AA228" s="176" t="s">
        <v>990</v>
      </c>
      <c r="AB228" s="177">
        <v>15220</v>
      </c>
      <c r="AC228" s="176" t="s">
        <v>991</v>
      </c>
      <c r="AD228" s="180">
        <v>43882</v>
      </c>
      <c r="AE228" s="180">
        <v>44188</v>
      </c>
      <c r="AF228" s="177" t="s">
        <v>992</v>
      </c>
      <c r="AG228" s="177" t="s">
        <v>993</v>
      </c>
    </row>
    <row r="229" spans="1:33" s="31" customFormat="1" ht="272.45" customHeight="1" x14ac:dyDescent="0.35">
      <c r="A229" s="91">
        <v>198</v>
      </c>
      <c r="B229" s="92" t="s">
        <v>396</v>
      </c>
      <c r="C229" s="92" t="s">
        <v>181</v>
      </c>
      <c r="D229" s="155">
        <v>80101706</v>
      </c>
      <c r="E229" s="92" t="s">
        <v>397</v>
      </c>
      <c r="F229" s="92" t="s">
        <v>63</v>
      </c>
      <c r="G229" s="92">
        <v>1</v>
      </c>
      <c r="H229" s="157" t="s">
        <v>93</v>
      </c>
      <c r="I229" s="92">
        <v>11</v>
      </c>
      <c r="J229" s="92" t="s">
        <v>141</v>
      </c>
      <c r="K229" s="92" t="s">
        <v>102</v>
      </c>
      <c r="L229" s="92" t="s">
        <v>189</v>
      </c>
      <c r="M229" s="158">
        <v>75387840</v>
      </c>
      <c r="N229" s="158">
        <v>75387840</v>
      </c>
      <c r="O229" s="92" t="s">
        <v>68</v>
      </c>
      <c r="P229" s="92" t="s">
        <v>69</v>
      </c>
      <c r="Q229" s="92" t="s">
        <v>120</v>
      </c>
      <c r="R229" s="25"/>
      <c r="S229" s="173" t="s">
        <v>908</v>
      </c>
      <c r="T229" s="174" t="s">
        <v>909</v>
      </c>
      <c r="U229" s="180">
        <v>43868</v>
      </c>
      <c r="V229" s="176" t="s">
        <v>910</v>
      </c>
      <c r="W229" s="177" t="s">
        <v>437</v>
      </c>
      <c r="X229" s="178">
        <v>72189568</v>
      </c>
      <c r="Y229" s="179">
        <v>0</v>
      </c>
      <c r="Z229" s="178">
        <v>72189568</v>
      </c>
      <c r="AA229" s="176" t="s">
        <v>911</v>
      </c>
      <c r="AB229" s="177">
        <v>15320</v>
      </c>
      <c r="AC229" s="176" t="s">
        <v>912</v>
      </c>
      <c r="AD229" s="180">
        <v>43868</v>
      </c>
      <c r="AE229" s="180">
        <v>44188</v>
      </c>
      <c r="AF229" s="177" t="s">
        <v>546</v>
      </c>
      <c r="AG229" s="177" t="s">
        <v>181</v>
      </c>
    </row>
    <row r="230" spans="1:33" s="31" customFormat="1" ht="272.45" customHeight="1" x14ac:dyDescent="0.35">
      <c r="A230" s="91">
        <v>199</v>
      </c>
      <c r="B230" s="92" t="s">
        <v>270</v>
      </c>
      <c r="C230" s="92" t="s">
        <v>129</v>
      </c>
      <c r="D230" s="155">
        <v>80101706</v>
      </c>
      <c r="E230" s="92" t="s">
        <v>398</v>
      </c>
      <c r="F230" s="92" t="s">
        <v>63</v>
      </c>
      <c r="G230" s="92">
        <v>1</v>
      </c>
      <c r="H230" s="157" t="s">
        <v>86</v>
      </c>
      <c r="I230" s="92">
        <v>3</v>
      </c>
      <c r="J230" s="92" t="s">
        <v>141</v>
      </c>
      <c r="K230" s="92" t="s">
        <v>102</v>
      </c>
      <c r="L230" s="92" t="s">
        <v>155</v>
      </c>
      <c r="M230" s="158">
        <v>60000000</v>
      </c>
      <c r="N230" s="158">
        <v>60000000</v>
      </c>
      <c r="O230" s="92" t="s">
        <v>68</v>
      </c>
      <c r="P230" s="92" t="s">
        <v>69</v>
      </c>
      <c r="Q230" s="92" t="s">
        <v>120</v>
      </c>
      <c r="R230" s="25"/>
      <c r="S230" s="173" t="s">
        <v>1066</v>
      </c>
      <c r="T230" s="174" t="s">
        <v>1067</v>
      </c>
      <c r="U230" s="175">
        <v>43900</v>
      </c>
      <c r="V230" s="176" t="s">
        <v>1068</v>
      </c>
      <c r="W230" s="177" t="s">
        <v>437</v>
      </c>
      <c r="X230" s="178">
        <v>60000000</v>
      </c>
      <c r="Y230" s="179">
        <v>0</v>
      </c>
      <c r="Z230" s="178">
        <v>60000000</v>
      </c>
      <c r="AA230" s="176" t="s">
        <v>1069</v>
      </c>
      <c r="AB230" s="181">
        <v>19020</v>
      </c>
      <c r="AC230" s="186" t="s">
        <v>1070</v>
      </c>
      <c r="AD230" s="187">
        <v>43901</v>
      </c>
      <c r="AE230" s="187">
        <v>43992</v>
      </c>
      <c r="AF230" s="177" t="s">
        <v>488</v>
      </c>
      <c r="AG230" s="177" t="s">
        <v>129</v>
      </c>
    </row>
    <row r="231" spans="1:33" s="31" customFormat="1" ht="193.5" customHeight="1" x14ac:dyDescent="0.35">
      <c r="A231" s="91">
        <v>200</v>
      </c>
      <c r="B231" s="92" t="s">
        <v>285</v>
      </c>
      <c r="C231" s="92" t="s">
        <v>175</v>
      </c>
      <c r="D231" s="155">
        <v>80101706</v>
      </c>
      <c r="E231" s="92" t="s">
        <v>399</v>
      </c>
      <c r="F231" s="92" t="s">
        <v>63</v>
      </c>
      <c r="G231" s="92">
        <v>1</v>
      </c>
      <c r="H231" s="157" t="s">
        <v>93</v>
      </c>
      <c r="I231" s="92">
        <v>11</v>
      </c>
      <c r="J231" s="92" t="s">
        <v>141</v>
      </c>
      <c r="K231" s="92" t="s">
        <v>102</v>
      </c>
      <c r="L231" s="92" t="s">
        <v>191</v>
      </c>
      <c r="M231" s="158">
        <v>99946000</v>
      </c>
      <c r="N231" s="158">
        <v>99946000</v>
      </c>
      <c r="O231" s="92" t="s">
        <v>68</v>
      </c>
      <c r="P231" s="92" t="s">
        <v>69</v>
      </c>
      <c r="Q231" s="92" t="s">
        <v>176</v>
      </c>
      <c r="R231" s="25"/>
      <c r="S231" s="173" t="s">
        <v>879</v>
      </c>
      <c r="T231" s="174" t="s">
        <v>880</v>
      </c>
      <c r="U231" s="180">
        <v>43854</v>
      </c>
      <c r="V231" s="176" t="s">
        <v>881</v>
      </c>
      <c r="W231" s="177" t="s">
        <v>437</v>
      </c>
      <c r="X231" s="178">
        <v>99666667</v>
      </c>
      <c r="Y231" s="179"/>
      <c r="Z231" s="178">
        <v>99666667</v>
      </c>
      <c r="AA231" s="176" t="s">
        <v>882</v>
      </c>
      <c r="AB231" s="177">
        <v>11820</v>
      </c>
      <c r="AC231" s="176" t="s">
        <v>883</v>
      </c>
      <c r="AD231" s="180">
        <v>43854</v>
      </c>
      <c r="AE231" s="180">
        <v>44157</v>
      </c>
      <c r="AF231" s="202" t="s">
        <v>546</v>
      </c>
      <c r="AG231" s="177" t="s">
        <v>183</v>
      </c>
    </row>
    <row r="232" spans="1:33" s="31" customFormat="1" ht="165.95" customHeight="1" x14ac:dyDescent="0.35">
      <c r="A232" s="91">
        <v>201</v>
      </c>
      <c r="B232" s="92" t="s">
        <v>283</v>
      </c>
      <c r="C232" s="92" t="s">
        <v>129</v>
      </c>
      <c r="D232" s="155">
        <v>80101706</v>
      </c>
      <c r="E232" s="92" t="s">
        <v>400</v>
      </c>
      <c r="F232" s="92" t="s">
        <v>63</v>
      </c>
      <c r="G232" s="92">
        <v>1</v>
      </c>
      <c r="H232" s="157" t="s">
        <v>93</v>
      </c>
      <c r="I232" s="92">
        <v>10.5</v>
      </c>
      <c r="J232" s="92" t="s">
        <v>141</v>
      </c>
      <c r="K232" s="92" t="s">
        <v>102</v>
      </c>
      <c r="L232" s="92" t="s">
        <v>191</v>
      </c>
      <c r="M232" s="158">
        <v>93767520</v>
      </c>
      <c r="N232" s="158">
        <v>93767520</v>
      </c>
      <c r="O232" s="92" t="s">
        <v>68</v>
      </c>
      <c r="P232" s="92" t="s">
        <v>69</v>
      </c>
      <c r="Q232" s="92" t="s">
        <v>177</v>
      </c>
      <c r="R232" s="25"/>
      <c r="S232" s="173" t="s">
        <v>884</v>
      </c>
      <c r="T232" s="174" t="s">
        <v>885</v>
      </c>
      <c r="U232" s="180">
        <v>43861</v>
      </c>
      <c r="V232" s="176" t="s">
        <v>886</v>
      </c>
      <c r="W232" s="177" t="s">
        <v>437</v>
      </c>
      <c r="X232" s="178">
        <v>93767520</v>
      </c>
      <c r="Y232" s="179">
        <v>0</v>
      </c>
      <c r="Z232" s="178">
        <v>93767520</v>
      </c>
      <c r="AA232" s="176" t="s">
        <v>887</v>
      </c>
      <c r="AB232" s="181">
        <v>13920</v>
      </c>
      <c r="AC232" s="186" t="s">
        <v>888</v>
      </c>
      <c r="AD232" s="187">
        <v>43861</v>
      </c>
      <c r="AE232" s="187">
        <v>44179</v>
      </c>
      <c r="AF232" s="181" t="s">
        <v>954</v>
      </c>
      <c r="AG232" s="181" t="s">
        <v>129</v>
      </c>
    </row>
    <row r="233" spans="1:33" s="31" customFormat="1" ht="165.95" customHeight="1" x14ac:dyDescent="0.35">
      <c r="A233" s="91">
        <v>202</v>
      </c>
      <c r="B233" s="92" t="s">
        <v>283</v>
      </c>
      <c r="C233" s="92" t="s">
        <v>129</v>
      </c>
      <c r="D233" s="155">
        <v>80101706</v>
      </c>
      <c r="E233" s="92" t="s">
        <v>401</v>
      </c>
      <c r="F233" s="92" t="s">
        <v>63</v>
      </c>
      <c r="G233" s="92">
        <v>1</v>
      </c>
      <c r="H233" s="157" t="s">
        <v>88</v>
      </c>
      <c r="I233" s="92">
        <v>3.5</v>
      </c>
      <c r="J233" s="92" t="s">
        <v>141</v>
      </c>
      <c r="K233" s="92" t="s">
        <v>102</v>
      </c>
      <c r="L233" s="92" t="s">
        <v>155</v>
      </c>
      <c r="M233" s="158">
        <v>30000000</v>
      </c>
      <c r="N233" s="158">
        <v>30000000</v>
      </c>
      <c r="O233" s="92" t="s">
        <v>68</v>
      </c>
      <c r="P233" s="92" t="s">
        <v>69</v>
      </c>
      <c r="Q233" s="92" t="s">
        <v>177</v>
      </c>
      <c r="R233" s="25"/>
      <c r="S233" s="174"/>
      <c r="T233" s="174"/>
      <c r="U233" s="180"/>
      <c r="V233" s="176"/>
      <c r="W233" s="177"/>
      <c r="X233" s="182"/>
      <c r="Y233" s="183"/>
      <c r="Z233" s="182"/>
      <c r="AA233" s="185"/>
      <c r="AB233" s="177"/>
      <c r="AC233" s="176"/>
      <c r="AD233" s="187"/>
      <c r="AE233" s="187"/>
      <c r="AF233" s="177"/>
      <c r="AG233" s="177"/>
    </row>
    <row r="234" spans="1:33" s="31" customFormat="1" ht="141" customHeight="1" x14ac:dyDescent="0.35">
      <c r="A234" s="91">
        <v>203</v>
      </c>
      <c r="B234" s="92" t="s">
        <v>396</v>
      </c>
      <c r="C234" s="92" t="s">
        <v>138</v>
      </c>
      <c r="D234" s="155">
        <v>80101706</v>
      </c>
      <c r="E234" s="92" t="s">
        <v>402</v>
      </c>
      <c r="F234" s="92" t="s">
        <v>63</v>
      </c>
      <c r="G234" s="92">
        <v>1</v>
      </c>
      <c r="H234" s="157" t="s">
        <v>100</v>
      </c>
      <c r="I234" s="92">
        <v>10.5</v>
      </c>
      <c r="J234" s="92" t="s">
        <v>141</v>
      </c>
      <c r="K234" s="92" t="s">
        <v>102</v>
      </c>
      <c r="L234" s="92" t="s">
        <v>189</v>
      </c>
      <c r="M234" s="158">
        <v>63238560</v>
      </c>
      <c r="N234" s="158">
        <v>63238560</v>
      </c>
      <c r="O234" s="92" t="s">
        <v>68</v>
      </c>
      <c r="P234" s="92" t="s">
        <v>69</v>
      </c>
      <c r="Q234" s="92" t="s">
        <v>151</v>
      </c>
      <c r="R234" s="25"/>
      <c r="S234" s="173" t="s">
        <v>994</v>
      </c>
      <c r="T234" s="174" t="s">
        <v>995</v>
      </c>
      <c r="U234" s="180">
        <v>43882</v>
      </c>
      <c r="V234" s="176" t="s">
        <v>996</v>
      </c>
      <c r="W234" s="177" t="s">
        <v>437</v>
      </c>
      <c r="X234" s="178">
        <v>60628715</v>
      </c>
      <c r="Y234" s="179">
        <v>0</v>
      </c>
      <c r="Z234" s="178">
        <v>60628715</v>
      </c>
      <c r="AA234" s="176" t="s">
        <v>997</v>
      </c>
      <c r="AB234" s="177">
        <v>15520</v>
      </c>
      <c r="AC234" s="176" t="s">
        <v>991</v>
      </c>
      <c r="AD234" s="180">
        <v>43882</v>
      </c>
      <c r="AE234" s="180">
        <v>44188</v>
      </c>
      <c r="AF234" s="177" t="s">
        <v>597</v>
      </c>
      <c r="AG234" s="177" t="s">
        <v>138</v>
      </c>
    </row>
    <row r="235" spans="1:33" s="31" customFormat="1" ht="141" customHeight="1" x14ac:dyDescent="0.35">
      <c r="A235" s="91">
        <v>204</v>
      </c>
      <c r="B235" s="92" t="s">
        <v>396</v>
      </c>
      <c r="C235" s="92" t="s">
        <v>138</v>
      </c>
      <c r="D235" s="155">
        <v>80101706</v>
      </c>
      <c r="E235" s="92" t="s">
        <v>403</v>
      </c>
      <c r="F235" s="92" t="s">
        <v>63</v>
      </c>
      <c r="G235" s="92">
        <v>1</v>
      </c>
      <c r="H235" s="157" t="s">
        <v>100</v>
      </c>
      <c r="I235" s="92">
        <v>10.5</v>
      </c>
      <c r="J235" s="92" t="s">
        <v>141</v>
      </c>
      <c r="K235" s="92" t="s">
        <v>102</v>
      </c>
      <c r="L235" s="92" t="s">
        <v>189</v>
      </c>
      <c r="M235" s="158">
        <v>63238560</v>
      </c>
      <c r="N235" s="158">
        <v>63238560</v>
      </c>
      <c r="O235" s="92" t="s">
        <v>68</v>
      </c>
      <c r="P235" s="92" t="s">
        <v>69</v>
      </c>
      <c r="Q235" s="92" t="s">
        <v>151</v>
      </c>
      <c r="R235" s="25"/>
      <c r="S235" s="173" t="s">
        <v>998</v>
      </c>
      <c r="T235" s="174" t="s">
        <v>999</v>
      </c>
      <c r="U235" s="180">
        <v>43882</v>
      </c>
      <c r="V235" s="176" t="s">
        <v>996</v>
      </c>
      <c r="W235" s="177" t="s">
        <v>437</v>
      </c>
      <c r="X235" s="178">
        <v>60628715</v>
      </c>
      <c r="Y235" s="179">
        <v>0</v>
      </c>
      <c r="Z235" s="178">
        <v>60628715</v>
      </c>
      <c r="AA235" s="176" t="s">
        <v>997</v>
      </c>
      <c r="AB235" s="177">
        <v>15620</v>
      </c>
      <c r="AC235" s="176" t="s">
        <v>991</v>
      </c>
      <c r="AD235" s="180">
        <v>43882</v>
      </c>
      <c r="AE235" s="180">
        <v>44188</v>
      </c>
      <c r="AF235" s="177" t="s">
        <v>597</v>
      </c>
      <c r="AG235" s="177" t="s">
        <v>138</v>
      </c>
    </row>
    <row r="236" spans="1:33" s="59" customFormat="1" ht="171.6" customHeight="1" x14ac:dyDescent="0.35">
      <c r="A236" s="91">
        <v>205</v>
      </c>
      <c r="B236" s="92" t="s">
        <v>396</v>
      </c>
      <c r="C236" s="92" t="s">
        <v>138</v>
      </c>
      <c r="D236" s="155">
        <v>80101706</v>
      </c>
      <c r="E236" s="92" t="s">
        <v>404</v>
      </c>
      <c r="F236" s="92" t="s">
        <v>63</v>
      </c>
      <c r="G236" s="92">
        <v>1</v>
      </c>
      <c r="H236" s="157" t="s">
        <v>100</v>
      </c>
      <c r="I236" s="92">
        <v>10.5</v>
      </c>
      <c r="J236" s="92" t="s">
        <v>141</v>
      </c>
      <c r="K236" s="92" t="s">
        <v>102</v>
      </c>
      <c r="L236" s="92" t="s">
        <v>189</v>
      </c>
      <c r="M236" s="158">
        <v>63238560</v>
      </c>
      <c r="N236" s="158">
        <v>63238560</v>
      </c>
      <c r="O236" s="92" t="s">
        <v>68</v>
      </c>
      <c r="P236" s="92" t="s">
        <v>69</v>
      </c>
      <c r="Q236" s="92" t="s">
        <v>151</v>
      </c>
      <c r="R236" s="27"/>
      <c r="S236" s="173" t="s">
        <v>1071</v>
      </c>
      <c r="T236" s="174" t="s">
        <v>1072</v>
      </c>
      <c r="U236" s="175">
        <v>43888</v>
      </c>
      <c r="V236" s="176" t="s">
        <v>1073</v>
      </c>
      <c r="W236" s="177" t="s">
        <v>437</v>
      </c>
      <c r="X236" s="178">
        <v>59424171</v>
      </c>
      <c r="Y236" s="179">
        <v>0</v>
      </c>
      <c r="Z236" s="178">
        <v>59424171</v>
      </c>
      <c r="AA236" s="176" t="s">
        <v>1074</v>
      </c>
      <c r="AB236" s="177">
        <v>15720</v>
      </c>
      <c r="AC236" s="176" t="s">
        <v>1059</v>
      </c>
      <c r="AD236" s="180">
        <v>43888</v>
      </c>
      <c r="AE236" s="180">
        <v>44188</v>
      </c>
      <c r="AF236" s="177" t="s">
        <v>597</v>
      </c>
      <c r="AG236" s="177" t="s">
        <v>138</v>
      </c>
    </row>
    <row r="237" spans="1:33" s="59" customFormat="1" ht="171.6" customHeight="1" x14ac:dyDescent="0.35">
      <c r="A237" s="91">
        <v>206</v>
      </c>
      <c r="B237" s="92" t="s">
        <v>396</v>
      </c>
      <c r="C237" s="92" t="s">
        <v>138</v>
      </c>
      <c r="D237" s="155">
        <v>80101706</v>
      </c>
      <c r="E237" s="92" t="s">
        <v>405</v>
      </c>
      <c r="F237" s="92" t="s">
        <v>63</v>
      </c>
      <c r="G237" s="92">
        <v>1</v>
      </c>
      <c r="H237" s="157" t="s">
        <v>100</v>
      </c>
      <c r="I237" s="92">
        <v>10.5</v>
      </c>
      <c r="J237" s="92" t="s">
        <v>141</v>
      </c>
      <c r="K237" s="92" t="s">
        <v>102</v>
      </c>
      <c r="L237" s="92" t="s">
        <v>189</v>
      </c>
      <c r="M237" s="158">
        <v>63238560</v>
      </c>
      <c r="N237" s="158">
        <v>63238560</v>
      </c>
      <c r="O237" s="92" t="s">
        <v>68</v>
      </c>
      <c r="P237" s="92" t="s">
        <v>69</v>
      </c>
      <c r="Q237" s="92" t="s">
        <v>151</v>
      </c>
      <c r="R237" s="27"/>
      <c r="S237" s="173" t="s">
        <v>1075</v>
      </c>
      <c r="T237" s="174" t="s">
        <v>1076</v>
      </c>
      <c r="U237" s="175">
        <v>43896</v>
      </c>
      <c r="V237" s="176" t="s">
        <v>1077</v>
      </c>
      <c r="W237" s="177" t="s">
        <v>437</v>
      </c>
      <c r="X237" s="178">
        <v>57818112</v>
      </c>
      <c r="Y237" s="179">
        <v>0</v>
      </c>
      <c r="Z237" s="178">
        <v>57818112</v>
      </c>
      <c r="AA237" s="176" t="s">
        <v>1078</v>
      </c>
      <c r="AB237" s="177">
        <v>19420</v>
      </c>
      <c r="AC237" s="176" t="s">
        <v>1079</v>
      </c>
      <c r="AD237" s="180">
        <v>43896</v>
      </c>
      <c r="AE237" s="180">
        <v>44188</v>
      </c>
      <c r="AF237" s="177" t="s">
        <v>597</v>
      </c>
      <c r="AG237" s="177" t="s">
        <v>138</v>
      </c>
    </row>
    <row r="238" spans="1:33" s="31" customFormat="1" ht="171.6" customHeight="1" x14ac:dyDescent="0.35">
      <c r="A238" s="91">
        <v>207</v>
      </c>
      <c r="B238" s="92" t="s">
        <v>228</v>
      </c>
      <c r="C238" s="92" t="s">
        <v>171</v>
      </c>
      <c r="D238" s="155">
        <v>80101706</v>
      </c>
      <c r="E238" s="92" t="s">
        <v>406</v>
      </c>
      <c r="F238" s="92" t="s">
        <v>63</v>
      </c>
      <c r="G238" s="92">
        <v>1</v>
      </c>
      <c r="H238" s="157" t="s">
        <v>93</v>
      </c>
      <c r="I238" s="92">
        <v>11</v>
      </c>
      <c r="J238" s="92" t="s">
        <v>141</v>
      </c>
      <c r="K238" s="92" t="s">
        <v>102</v>
      </c>
      <c r="L238" s="92" t="s">
        <v>193</v>
      </c>
      <c r="M238" s="158">
        <v>64484640</v>
      </c>
      <c r="N238" s="158">
        <v>64484640</v>
      </c>
      <c r="O238" s="92" t="s">
        <v>68</v>
      </c>
      <c r="P238" s="92" t="s">
        <v>69</v>
      </c>
      <c r="Q238" s="92" t="s">
        <v>424</v>
      </c>
      <c r="R238" s="25"/>
      <c r="S238" s="173" t="s">
        <v>889</v>
      </c>
      <c r="T238" s="174" t="s">
        <v>890</v>
      </c>
      <c r="U238" s="180">
        <v>43839</v>
      </c>
      <c r="V238" s="176" t="s">
        <v>891</v>
      </c>
      <c r="W238" s="177" t="s">
        <v>437</v>
      </c>
      <c r="X238" s="178">
        <v>64484640</v>
      </c>
      <c r="Y238" s="179">
        <v>0</v>
      </c>
      <c r="Z238" s="178">
        <v>64484640</v>
      </c>
      <c r="AA238" s="176" t="s">
        <v>892</v>
      </c>
      <c r="AB238" s="177">
        <v>1120</v>
      </c>
      <c r="AC238" s="176" t="s">
        <v>481</v>
      </c>
      <c r="AD238" s="180">
        <v>43839</v>
      </c>
      <c r="AE238" s="180">
        <v>44188</v>
      </c>
      <c r="AF238" s="177" t="s">
        <v>845</v>
      </c>
      <c r="AG238" s="177" t="s">
        <v>846</v>
      </c>
    </row>
    <row r="239" spans="1:33" ht="302.45" customHeight="1" x14ac:dyDescent="0.35">
      <c r="A239" s="91">
        <v>208</v>
      </c>
      <c r="B239" s="92" t="s">
        <v>279</v>
      </c>
      <c r="C239" s="92" t="s">
        <v>138</v>
      </c>
      <c r="D239" s="155">
        <v>80101706</v>
      </c>
      <c r="E239" s="92" t="s">
        <v>407</v>
      </c>
      <c r="F239" s="92" t="s">
        <v>63</v>
      </c>
      <c r="G239" s="92">
        <v>1</v>
      </c>
      <c r="H239" s="157" t="s">
        <v>100</v>
      </c>
      <c r="I239" s="92">
        <v>10.5</v>
      </c>
      <c r="J239" s="92" t="s">
        <v>141</v>
      </c>
      <c r="K239" s="92" t="s">
        <v>102</v>
      </c>
      <c r="L239" s="92" t="s">
        <v>189</v>
      </c>
      <c r="M239" s="158">
        <v>71961120</v>
      </c>
      <c r="N239" s="158">
        <v>71961120</v>
      </c>
      <c r="O239" s="92" t="s">
        <v>68</v>
      </c>
      <c r="P239" s="92" t="s">
        <v>69</v>
      </c>
      <c r="Q239" s="92" t="s">
        <v>151</v>
      </c>
      <c r="S239" s="173" t="s">
        <v>1000</v>
      </c>
      <c r="T239" s="174" t="s">
        <v>1001</v>
      </c>
      <c r="U239" s="180">
        <v>43874</v>
      </c>
      <c r="V239" s="176" t="s">
        <v>1002</v>
      </c>
      <c r="W239" s="177" t="s">
        <v>437</v>
      </c>
      <c r="X239" s="178">
        <v>70818880</v>
      </c>
      <c r="Y239" s="179">
        <v>0</v>
      </c>
      <c r="Z239" s="178">
        <v>70818880</v>
      </c>
      <c r="AA239" s="176" t="s">
        <v>1003</v>
      </c>
      <c r="AB239" s="177">
        <v>15820</v>
      </c>
      <c r="AC239" s="176" t="s">
        <v>953</v>
      </c>
      <c r="AD239" s="180">
        <v>43875</v>
      </c>
      <c r="AE239" s="180">
        <v>44188</v>
      </c>
      <c r="AF239" s="177" t="s">
        <v>597</v>
      </c>
      <c r="AG239" s="177" t="s">
        <v>138</v>
      </c>
    </row>
    <row r="240" spans="1:33" ht="294.39999999999998" customHeight="1" x14ac:dyDescent="0.35">
      <c r="A240" s="91">
        <v>209</v>
      </c>
      <c r="B240" s="92" t="s">
        <v>285</v>
      </c>
      <c r="C240" s="92" t="s">
        <v>164</v>
      </c>
      <c r="D240" s="155">
        <v>80101706</v>
      </c>
      <c r="E240" s="92" t="s">
        <v>408</v>
      </c>
      <c r="F240" s="92" t="s">
        <v>158</v>
      </c>
      <c r="G240" s="92">
        <v>1</v>
      </c>
      <c r="H240" s="157" t="s">
        <v>100</v>
      </c>
      <c r="I240" s="92">
        <v>11</v>
      </c>
      <c r="J240" s="92" t="s">
        <v>409</v>
      </c>
      <c r="K240" s="92" t="s">
        <v>102</v>
      </c>
      <c r="L240" s="92" t="s">
        <v>155</v>
      </c>
      <c r="M240" s="158">
        <f>2596000*11</f>
        <v>28556000</v>
      </c>
      <c r="N240" s="158">
        <f>+M240</f>
        <v>28556000</v>
      </c>
      <c r="O240" s="92" t="s">
        <v>68</v>
      </c>
      <c r="P240" s="92" t="s">
        <v>69</v>
      </c>
      <c r="Q240" s="92" t="s">
        <v>134</v>
      </c>
      <c r="S240" s="173" t="s">
        <v>1004</v>
      </c>
      <c r="T240" s="174" t="s">
        <v>1005</v>
      </c>
      <c r="U240" s="180">
        <v>43872</v>
      </c>
      <c r="V240" s="176" t="s">
        <v>1006</v>
      </c>
      <c r="W240" s="177" t="s">
        <v>437</v>
      </c>
      <c r="X240" s="178">
        <v>26998400</v>
      </c>
      <c r="Y240" s="179">
        <v>0</v>
      </c>
      <c r="Z240" s="178">
        <v>26998400</v>
      </c>
      <c r="AA240" s="186" t="s">
        <v>1007</v>
      </c>
      <c r="AB240" s="181">
        <v>17520</v>
      </c>
      <c r="AC240" s="186" t="s">
        <v>1008</v>
      </c>
      <c r="AD240" s="187">
        <v>43873</v>
      </c>
      <c r="AE240" s="187">
        <v>44188</v>
      </c>
      <c r="AF240" s="181" t="s">
        <v>682</v>
      </c>
      <c r="AG240" s="181" t="s">
        <v>683</v>
      </c>
    </row>
    <row r="241" spans="1:34" s="31" customFormat="1" ht="157.35" customHeight="1" x14ac:dyDescent="0.55000000000000004">
      <c r="A241" s="91">
        <v>210</v>
      </c>
      <c r="B241" s="92"/>
      <c r="C241" s="92" t="s">
        <v>148</v>
      </c>
      <c r="D241" s="155">
        <v>72152302</v>
      </c>
      <c r="E241" s="92" t="s">
        <v>425</v>
      </c>
      <c r="F241" s="92" t="s">
        <v>63</v>
      </c>
      <c r="G241" s="92">
        <v>1</v>
      </c>
      <c r="H241" s="157" t="s">
        <v>88</v>
      </c>
      <c r="I241" s="92">
        <v>3</v>
      </c>
      <c r="J241" s="92" t="s">
        <v>85</v>
      </c>
      <c r="K241" s="92" t="s">
        <v>66</v>
      </c>
      <c r="L241" s="92" t="s">
        <v>133</v>
      </c>
      <c r="M241" s="158">
        <v>23000000</v>
      </c>
      <c r="N241" s="158">
        <v>23000000</v>
      </c>
      <c r="O241" s="92" t="s">
        <v>68</v>
      </c>
      <c r="P241" s="92" t="s">
        <v>69</v>
      </c>
      <c r="Q241" s="92" t="s">
        <v>70</v>
      </c>
      <c r="R241" s="25"/>
      <c r="S241" s="26"/>
      <c r="T241" s="26"/>
      <c r="U241" s="26"/>
      <c r="V241" s="26"/>
      <c r="W241" s="26"/>
      <c r="X241" s="204"/>
      <c r="Y241" s="204"/>
      <c r="Z241" s="204"/>
      <c r="AA241" s="26"/>
      <c r="AB241" s="26"/>
      <c r="AC241" s="26"/>
      <c r="AD241" s="26"/>
      <c r="AE241" s="26"/>
      <c r="AF241" s="26"/>
      <c r="AG241" s="26"/>
    </row>
    <row r="242" spans="1:34" s="31" customFormat="1" ht="157.35" customHeight="1" x14ac:dyDescent="0.35">
      <c r="A242" s="91">
        <v>211</v>
      </c>
      <c r="B242" s="92" t="s">
        <v>198</v>
      </c>
      <c r="C242" s="92" t="s">
        <v>138</v>
      </c>
      <c r="D242" s="155">
        <v>80101706</v>
      </c>
      <c r="E242" s="92" t="s">
        <v>944</v>
      </c>
      <c r="F242" s="92" t="s">
        <v>63</v>
      </c>
      <c r="G242" s="92">
        <v>1</v>
      </c>
      <c r="H242" s="157" t="s">
        <v>898</v>
      </c>
      <c r="I242" s="92">
        <v>10.5</v>
      </c>
      <c r="J242" s="92" t="s">
        <v>409</v>
      </c>
      <c r="K242" s="92" t="s">
        <v>102</v>
      </c>
      <c r="L242" s="92" t="s">
        <v>194</v>
      </c>
      <c r="M242" s="158">
        <f>5000000*I242</f>
        <v>52500000</v>
      </c>
      <c r="N242" s="158">
        <f>+M242</f>
        <v>52500000</v>
      </c>
      <c r="O242" s="92" t="s">
        <v>68</v>
      </c>
      <c r="P242" s="92" t="s">
        <v>69</v>
      </c>
      <c r="Q242" s="92" t="s">
        <v>151</v>
      </c>
      <c r="R242" s="25"/>
      <c r="S242" s="173" t="s">
        <v>1009</v>
      </c>
      <c r="T242" s="174" t="s">
        <v>1010</v>
      </c>
      <c r="U242" s="180">
        <v>43882</v>
      </c>
      <c r="V242" s="176" t="s">
        <v>1011</v>
      </c>
      <c r="W242" s="177" t="s">
        <v>437</v>
      </c>
      <c r="X242" s="178">
        <v>50000000</v>
      </c>
      <c r="Y242" s="179">
        <v>0</v>
      </c>
      <c r="Z242" s="178">
        <v>50000000</v>
      </c>
      <c r="AA242" s="176" t="s">
        <v>1012</v>
      </c>
      <c r="AB242" s="177">
        <v>19620</v>
      </c>
      <c r="AC242" s="176" t="s">
        <v>1013</v>
      </c>
      <c r="AD242" s="180">
        <v>43882</v>
      </c>
      <c r="AE242" s="180">
        <v>44186</v>
      </c>
      <c r="AF242" s="177" t="s">
        <v>597</v>
      </c>
      <c r="AG242" s="177" t="s">
        <v>138</v>
      </c>
    </row>
    <row r="243" spans="1:34" s="31" customFormat="1" ht="157.35" customHeight="1" x14ac:dyDescent="0.55000000000000004">
      <c r="A243" s="91">
        <v>212</v>
      </c>
      <c r="B243" s="92" t="s">
        <v>283</v>
      </c>
      <c r="C243" s="92" t="s">
        <v>129</v>
      </c>
      <c r="D243" s="155">
        <v>80101706</v>
      </c>
      <c r="E243" s="92" t="s">
        <v>1290</v>
      </c>
      <c r="F243" s="92" t="s">
        <v>63</v>
      </c>
      <c r="G243" s="92">
        <v>1</v>
      </c>
      <c r="H243" s="157" t="s">
        <v>88</v>
      </c>
      <c r="I243" s="92">
        <v>3.5</v>
      </c>
      <c r="J243" s="92" t="s">
        <v>141</v>
      </c>
      <c r="K243" s="92" t="s">
        <v>102</v>
      </c>
      <c r="L243" s="92" t="s">
        <v>155</v>
      </c>
      <c r="M243" s="158">
        <v>30000000</v>
      </c>
      <c r="N243" s="158">
        <v>30000000</v>
      </c>
      <c r="O243" s="92" t="s">
        <v>68</v>
      </c>
      <c r="P243" s="92" t="s">
        <v>69</v>
      </c>
      <c r="Q243" s="92" t="s">
        <v>177</v>
      </c>
      <c r="R243" s="25"/>
      <c r="S243" s="26"/>
      <c r="T243" s="26"/>
      <c r="U243" s="26"/>
      <c r="V243" s="26"/>
      <c r="W243" s="26"/>
      <c r="X243" s="204"/>
      <c r="Y243" s="204"/>
      <c r="Z243" s="204"/>
      <c r="AA243" s="26"/>
      <c r="AB243" s="26"/>
      <c r="AC243" s="26"/>
      <c r="AD243" s="26"/>
      <c r="AE243" s="26"/>
      <c r="AF243" s="26"/>
      <c r="AG243" s="26"/>
    </row>
    <row r="244" spans="1:34" s="31" customFormat="1" ht="157.35" customHeight="1" x14ac:dyDescent="0.35">
      <c r="A244" s="91">
        <v>213</v>
      </c>
      <c r="B244" s="92" t="s">
        <v>198</v>
      </c>
      <c r="C244" s="92" t="s">
        <v>796</v>
      </c>
      <c r="D244" s="155">
        <v>80101706</v>
      </c>
      <c r="E244" s="92" t="s">
        <v>945</v>
      </c>
      <c r="F244" s="92" t="s">
        <v>63</v>
      </c>
      <c r="G244" s="92">
        <v>1</v>
      </c>
      <c r="H244" s="157" t="s">
        <v>86</v>
      </c>
      <c r="I244" s="92">
        <v>9</v>
      </c>
      <c r="J244" s="92" t="s">
        <v>409</v>
      </c>
      <c r="K244" s="92" t="s">
        <v>102</v>
      </c>
      <c r="L244" s="92" t="s">
        <v>194</v>
      </c>
      <c r="M244" s="158">
        <v>28900000</v>
      </c>
      <c r="N244" s="158">
        <v>28900000</v>
      </c>
      <c r="O244" s="92" t="s">
        <v>68</v>
      </c>
      <c r="P244" s="92" t="s">
        <v>69</v>
      </c>
      <c r="Q244" s="92" t="s">
        <v>169</v>
      </c>
      <c r="R244" s="25"/>
      <c r="S244" s="173" t="s">
        <v>1104</v>
      </c>
      <c r="T244" s="174" t="s">
        <v>1105</v>
      </c>
      <c r="U244" s="175">
        <v>43903</v>
      </c>
      <c r="V244" s="176" t="s">
        <v>1106</v>
      </c>
      <c r="W244" s="177" t="s">
        <v>437</v>
      </c>
      <c r="X244" s="178">
        <v>28100000</v>
      </c>
      <c r="Y244" s="179">
        <v>0</v>
      </c>
      <c r="Z244" s="178">
        <v>28100000</v>
      </c>
      <c r="AA244" s="186" t="s">
        <v>1107</v>
      </c>
      <c r="AB244" s="181">
        <v>21520</v>
      </c>
      <c r="AC244" s="186" t="s">
        <v>1108</v>
      </c>
      <c r="AD244" s="187">
        <v>43904</v>
      </c>
      <c r="AE244" s="187">
        <v>44188</v>
      </c>
      <c r="AF244" s="181" t="s">
        <v>597</v>
      </c>
      <c r="AG244" s="181" t="s">
        <v>138</v>
      </c>
    </row>
    <row r="245" spans="1:34" s="31" customFormat="1" ht="157.35" customHeight="1" x14ac:dyDescent="0.35">
      <c r="A245" s="91">
        <v>214</v>
      </c>
      <c r="B245" s="92" t="s">
        <v>234</v>
      </c>
      <c r="C245" s="92" t="s">
        <v>899</v>
      </c>
      <c r="D245" s="155">
        <v>80101706</v>
      </c>
      <c r="E245" s="92" t="s">
        <v>946</v>
      </c>
      <c r="F245" s="92" t="s">
        <v>63</v>
      </c>
      <c r="G245" s="92">
        <v>1</v>
      </c>
      <c r="H245" s="157" t="s">
        <v>86</v>
      </c>
      <c r="I245" s="92">
        <v>9</v>
      </c>
      <c r="J245" s="92" t="s">
        <v>409</v>
      </c>
      <c r="K245" s="92" t="s">
        <v>102</v>
      </c>
      <c r="L245" s="92" t="s">
        <v>193</v>
      </c>
      <c r="M245" s="158">
        <v>53200000</v>
      </c>
      <c r="N245" s="158">
        <v>53200000</v>
      </c>
      <c r="O245" s="92" t="s">
        <v>68</v>
      </c>
      <c r="P245" s="92" t="s">
        <v>69</v>
      </c>
      <c r="Q245" s="92" t="s">
        <v>96</v>
      </c>
      <c r="R245" s="25"/>
      <c r="S245" s="173" t="s">
        <v>1109</v>
      </c>
      <c r="T245" s="174" t="s">
        <v>1110</v>
      </c>
      <c r="U245" s="175">
        <v>43917</v>
      </c>
      <c r="V245" s="176" t="s">
        <v>1111</v>
      </c>
      <c r="W245" s="177" t="s">
        <v>437</v>
      </c>
      <c r="X245" s="178">
        <v>49840000</v>
      </c>
      <c r="Y245" s="179">
        <v>0</v>
      </c>
      <c r="Z245" s="178">
        <v>49840000</v>
      </c>
      <c r="AA245" s="186" t="s">
        <v>1112</v>
      </c>
      <c r="AB245" s="181">
        <v>21420</v>
      </c>
      <c r="AC245" s="186" t="s">
        <v>1113</v>
      </c>
      <c r="AD245" s="187">
        <v>43917</v>
      </c>
      <c r="AE245" s="187">
        <v>44188</v>
      </c>
      <c r="AF245" s="181" t="s">
        <v>1114</v>
      </c>
      <c r="AG245" s="181" t="s">
        <v>796</v>
      </c>
    </row>
    <row r="246" spans="1:34" s="31" customFormat="1" ht="157.35" customHeight="1" x14ac:dyDescent="0.35">
      <c r="A246" s="91">
        <v>215</v>
      </c>
      <c r="B246" s="92" t="s">
        <v>941</v>
      </c>
      <c r="C246" s="92" t="s">
        <v>138</v>
      </c>
      <c r="D246" s="155">
        <v>80101706</v>
      </c>
      <c r="E246" s="92" t="s">
        <v>947</v>
      </c>
      <c r="F246" s="92" t="s">
        <v>63</v>
      </c>
      <c r="G246" s="92">
        <v>1</v>
      </c>
      <c r="H246" s="157" t="s">
        <v>898</v>
      </c>
      <c r="I246" s="92">
        <v>10</v>
      </c>
      <c r="J246" s="92" t="s">
        <v>409</v>
      </c>
      <c r="K246" s="92" t="s">
        <v>102</v>
      </c>
      <c r="L246" s="92" t="s">
        <v>194</v>
      </c>
      <c r="M246" s="158">
        <v>75000000</v>
      </c>
      <c r="N246" s="158">
        <v>75000000</v>
      </c>
      <c r="O246" s="92" t="s">
        <v>68</v>
      </c>
      <c r="P246" s="92" t="s">
        <v>69</v>
      </c>
      <c r="Q246" s="92" t="s">
        <v>151</v>
      </c>
      <c r="R246" s="25"/>
      <c r="S246" s="173" t="s">
        <v>1080</v>
      </c>
      <c r="T246" s="174" t="s">
        <v>1081</v>
      </c>
      <c r="U246" s="175">
        <v>43896</v>
      </c>
      <c r="V246" s="176" t="s">
        <v>1082</v>
      </c>
      <c r="W246" s="177" t="s">
        <v>437</v>
      </c>
      <c r="X246" s="178">
        <v>71500000</v>
      </c>
      <c r="Y246" s="179">
        <v>0</v>
      </c>
      <c r="Z246" s="178">
        <v>71500000</v>
      </c>
      <c r="AA246" s="186" t="s">
        <v>1083</v>
      </c>
      <c r="AB246" s="181">
        <v>20620</v>
      </c>
      <c r="AC246" s="186" t="s">
        <v>1084</v>
      </c>
      <c r="AD246" s="187">
        <v>43896</v>
      </c>
      <c r="AE246" s="187">
        <v>44186</v>
      </c>
      <c r="AF246" s="181" t="s">
        <v>597</v>
      </c>
      <c r="AG246" s="181" t="s">
        <v>138</v>
      </c>
    </row>
    <row r="247" spans="1:34" s="31" customFormat="1" ht="157.35" customHeight="1" x14ac:dyDescent="0.35">
      <c r="A247" s="91">
        <v>216</v>
      </c>
      <c r="B247" s="92" t="s">
        <v>941</v>
      </c>
      <c r="C247" s="92" t="s">
        <v>138</v>
      </c>
      <c r="D247" s="155">
        <v>80101706</v>
      </c>
      <c r="E247" s="92" t="s">
        <v>948</v>
      </c>
      <c r="F247" s="92" t="s">
        <v>63</v>
      </c>
      <c r="G247" s="92">
        <v>1</v>
      </c>
      <c r="H247" s="157" t="s">
        <v>86</v>
      </c>
      <c r="I247" s="92">
        <v>9.5</v>
      </c>
      <c r="J247" s="92" t="s">
        <v>409</v>
      </c>
      <c r="K247" s="92" t="s">
        <v>102</v>
      </c>
      <c r="L247" s="92" t="s">
        <v>194</v>
      </c>
      <c r="M247" s="158">
        <v>25960000</v>
      </c>
      <c r="N247" s="158">
        <v>25960000</v>
      </c>
      <c r="O247" s="92" t="s">
        <v>68</v>
      </c>
      <c r="P247" s="92" t="s">
        <v>69</v>
      </c>
      <c r="Q247" s="92" t="s">
        <v>151</v>
      </c>
      <c r="R247" s="25"/>
      <c r="S247" s="173" t="s">
        <v>1115</v>
      </c>
      <c r="T247" s="174" t="s">
        <v>1116</v>
      </c>
      <c r="U247" s="175">
        <v>43902</v>
      </c>
      <c r="V247" s="176" t="s">
        <v>1117</v>
      </c>
      <c r="W247" s="177" t="s">
        <v>437</v>
      </c>
      <c r="X247" s="178">
        <v>24229333</v>
      </c>
      <c r="Y247" s="179">
        <v>0</v>
      </c>
      <c r="Z247" s="178">
        <v>24229333</v>
      </c>
      <c r="AA247" s="176" t="s">
        <v>1118</v>
      </c>
      <c r="AB247" s="177">
        <v>20520</v>
      </c>
      <c r="AC247" s="176" t="s">
        <v>1119</v>
      </c>
      <c r="AD247" s="180">
        <v>43902</v>
      </c>
      <c r="AE247" s="180">
        <v>44186</v>
      </c>
      <c r="AF247" s="177" t="s">
        <v>597</v>
      </c>
      <c r="AG247" s="177" t="s">
        <v>138</v>
      </c>
    </row>
    <row r="248" spans="1:34" s="31" customFormat="1" ht="157.35" customHeight="1" x14ac:dyDescent="0.35">
      <c r="A248" s="91">
        <v>217</v>
      </c>
      <c r="B248" s="92" t="s">
        <v>198</v>
      </c>
      <c r="C248" s="92" t="s">
        <v>127</v>
      </c>
      <c r="D248" s="155" t="s">
        <v>942</v>
      </c>
      <c r="E248" s="92" t="s">
        <v>1015</v>
      </c>
      <c r="F248" s="92" t="s">
        <v>63</v>
      </c>
      <c r="G248" s="92">
        <v>1</v>
      </c>
      <c r="H248" s="157" t="s">
        <v>84</v>
      </c>
      <c r="I248" s="92">
        <v>8</v>
      </c>
      <c r="J248" s="92" t="s">
        <v>85</v>
      </c>
      <c r="K248" s="92" t="s">
        <v>102</v>
      </c>
      <c r="L248" s="92" t="s">
        <v>194</v>
      </c>
      <c r="M248" s="158">
        <v>24578484</v>
      </c>
      <c r="N248" s="158">
        <v>24578484</v>
      </c>
      <c r="O248" s="92" t="s">
        <v>68</v>
      </c>
      <c r="P248" s="92" t="s">
        <v>69</v>
      </c>
      <c r="Q248" s="92" t="s">
        <v>119</v>
      </c>
      <c r="R248" s="25"/>
      <c r="S248" s="173" t="s">
        <v>1195</v>
      </c>
      <c r="T248" s="174" t="s">
        <v>1196</v>
      </c>
      <c r="U248" s="175">
        <v>43966</v>
      </c>
      <c r="V248" s="176" t="s">
        <v>1197</v>
      </c>
      <c r="W248" s="177" t="s">
        <v>1025</v>
      </c>
      <c r="X248" s="178">
        <v>17481100</v>
      </c>
      <c r="Y248" s="179"/>
      <c r="Z248" s="178">
        <v>17481100</v>
      </c>
      <c r="AA248" s="176" t="s">
        <v>1198</v>
      </c>
      <c r="AB248" s="177">
        <v>21320</v>
      </c>
      <c r="AC248" s="176" t="s">
        <v>1199</v>
      </c>
      <c r="AD248" s="187">
        <v>43901</v>
      </c>
      <c r="AE248" s="187">
        <v>44449</v>
      </c>
      <c r="AF248" s="177" t="s">
        <v>806</v>
      </c>
      <c r="AG248" s="177" t="s">
        <v>127</v>
      </c>
    </row>
    <row r="249" spans="1:34" s="31" customFormat="1" ht="157.35" customHeight="1" x14ac:dyDescent="0.35">
      <c r="A249" s="91">
        <v>218</v>
      </c>
      <c r="B249" s="92" t="s">
        <v>396</v>
      </c>
      <c r="C249" s="92" t="s">
        <v>1016</v>
      </c>
      <c r="D249" s="155">
        <v>60106604</v>
      </c>
      <c r="E249" s="92" t="s">
        <v>1017</v>
      </c>
      <c r="F249" s="155" t="s">
        <v>63</v>
      </c>
      <c r="G249" s="92">
        <v>1</v>
      </c>
      <c r="H249" s="92" t="s">
        <v>86</v>
      </c>
      <c r="I249" s="92">
        <v>18</v>
      </c>
      <c r="J249" s="157" t="s">
        <v>94</v>
      </c>
      <c r="K249" s="92" t="s">
        <v>102</v>
      </c>
      <c r="L249" s="92" t="s">
        <v>194</v>
      </c>
      <c r="M249" s="158">
        <v>57570000</v>
      </c>
      <c r="N249" s="158">
        <v>57570000</v>
      </c>
      <c r="O249" s="92" t="s">
        <v>68</v>
      </c>
      <c r="P249" s="92" t="s">
        <v>69</v>
      </c>
      <c r="Q249" s="92" t="s">
        <v>1018</v>
      </c>
      <c r="R249" s="25"/>
      <c r="S249" s="173" t="s">
        <v>1086</v>
      </c>
      <c r="T249" s="174" t="s">
        <v>1087</v>
      </c>
      <c r="U249" s="175">
        <v>43900</v>
      </c>
      <c r="V249" s="176" t="s">
        <v>1088</v>
      </c>
      <c r="W249" s="177" t="s">
        <v>1025</v>
      </c>
      <c r="X249" s="178">
        <v>38380000</v>
      </c>
      <c r="Y249" s="179">
        <v>0</v>
      </c>
      <c r="Z249" s="178">
        <v>38380000</v>
      </c>
      <c r="AA249" s="176" t="s">
        <v>1089</v>
      </c>
      <c r="AB249" s="177">
        <v>21220</v>
      </c>
      <c r="AC249" s="176" t="s">
        <v>1090</v>
      </c>
      <c r="AD249" s="180">
        <v>43901</v>
      </c>
      <c r="AE249" s="180">
        <v>44449</v>
      </c>
      <c r="AF249" s="177"/>
      <c r="AG249" s="177"/>
    </row>
    <row r="250" spans="1:34" s="31" customFormat="1" ht="157.35" customHeight="1" x14ac:dyDescent="0.35">
      <c r="A250" s="91">
        <v>219</v>
      </c>
      <c r="B250" s="92" t="s">
        <v>198</v>
      </c>
      <c r="C250" s="92" t="s">
        <v>186</v>
      </c>
      <c r="D250" s="155">
        <v>80101706</v>
      </c>
      <c r="E250" s="92" t="s">
        <v>1019</v>
      </c>
      <c r="F250" s="92" t="s">
        <v>63</v>
      </c>
      <c r="G250" s="92">
        <v>1</v>
      </c>
      <c r="H250" s="157" t="s">
        <v>86</v>
      </c>
      <c r="I250" s="92">
        <v>9</v>
      </c>
      <c r="J250" s="92" t="s">
        <v>141</v>
      </c>
      <c r="K250" s="92" t="s">
        <v>102</v>
      </c>
      <c r="L250" s="92" t="s">
        <v>189</v>
      </c>
      <c r="M250" s="158">
        <v>66266667</v>
      </c>
      <c r="N250" s="158">
        <v>66266667</v>
      </c>
      <c r="O250" s="92" t="s">
        <v>68</v>
      </c>
      <c r="P250" s="92" t="s">
        <v>69</v>
      </c>
      <c r="Q250" s="92" t="s">
        <v>1020</v>
      </c>
      <c r="R250" s="25"/>
      <c r="S250" s="173" t="s">
        <v>1120</v>
      </c>
      <c r="T250" s="174" t="s">
        <v>1121</v>
      </c>
      <c r="U250" s="175">
        <v>43908</v>
      </c>
      <c r="V250" s="176" t="s">
        <v>1276</v>
      </c>
      <c r="W250" s="177" t="s">
        <v>437</v>
      </c>
      <c r="X250" s="178">
        <v>64400000</v>
      </c>
      <c r="Y250" s="179">
        <v>0</v>
      </c>
      <c r="Z250" s="178">
        <v>64400000</v>
      </c>
      <c r="AA250" s="176" t="s">
        <v>1122</v>
      </c>
      <c r="AB250" s="177">
        <v>21820</v>
      </c>
      <c r="AC250" s="176" t="s">
        <v>1123</v>
      </c>
      <c r="AD250" s="180">
        <v>43908</v>
      </c>
      <c r="AE250" s="180">
        <v>44188</v>
      </c>
      <c r="AF250" s="177" t="s">
        <v>1124</v>
      </c>
      <c r="AG250" s="175" t="s">
        <v>993</v>
      </c>
      <c r="AH250"/>
    </row>
    <row r="251" spans="1:34" ht="243.95" customHeight="1" x14ac:dyDescent="0.55000000000000004">
      <c r="A251" s="91">
        <v>220</v>
      </c>
      <c r="B251" s="92"/>
      <c r="C251" s="92" t="s">
        <v>148</v>
      </c>
      <c r="D251" s="155">
        <v>48101909</v>
      </c>
      <c r="E251" s="156" t="s">
        <v>1185</v>
      </c>
      <c r="F251" s="92" t="s">
        <v>63</v>
      </c>
      <c r="G251" s="92">
        <v>1</v>
      </c>
      <c r="H251" s="157" t="s">
        <v>77</v>
      </c>
      <c r="I251" s="92">
        <v>2</v>
      </c>
      <c r="J251" s="92" t="s">
        <v>65</v>
      </c>
      <c r="K251" s="92" t="s">
        <v>66</v>
      </c>
      <c r="L251" s="92" t="s">
        <v>114</v>
      </c>
      <c r="M251" s="158">
        <v>10000000</v>
      </c>
      <c r="N251" s="159">
        <v>10000000</v>
      </c>
      <c r="O251" s="92" t="s">
        <v>68</v>
      </c>
      <c r="P251" s="92" t="s">
        <v>69</v>
      </c>
      <c r="Q251" s="92" t="s">
        <v>70</v>
      </c>
      <c r="S251" s="190"/>
      <c r="T251" s="190"/>
      <c r="U251" s="190"/>
      <c r="V251" s="190"/>
      <c r="W251" s="190"/>
      <c r="X251" s="188"/>
      <c r="Y251" s="188"/>
      <c r="Z251" s="188"/>
      <c r="AA251" s="190"/>
      <c r="AB251" s="190"/>
      <c r="AC251" s="190"/>
      <c r="AD251" s="190"/>
      <c r="AE251" s="190"/>
      <c r="AF251" s="190"/>
      <c r="AG251" s="190"/>
    </row>
    <row r="252" spans="1:34" ht="243.95" customHeight="1" x14ac:dyDescent="0.35">
      <c r="A252" s="91">
        <v>221</v>
      </c>
      <c r="B252" s="92" t="s">
        <v>198</v>
      </c>
      <c r="C252" s="92" t="s">
        <v>126</v>
      </c>
      <c r="D252" s="92">
        <v>80101706</v>
      </c>
      <c r="E252" s="156" t="s">
        <v>1224</v>
      </c>
      <c r="F252" s="92" t="s">
        <v>63</v>
      </c>
      <c r="G252" s="92">
        <v>1</v>
      </c>
      <c r="H252" s="157" t="s">
        <v>75</v>
      </c>
      <c r="I252" s="92">
        <v>6</v>
      </c>
      <c r="J252" s="92" t="s">
        <v>141</v>
      </c>
      <c r="K252" s="92" t="s">
        <v>102</v>
      </c>
      <c r="L252" s="92" t="s">
        <v>189</v>
      </c>
      <c r="M252" s="158">
        <v>14280000</v>
      </c>
      <c r="N252" s="158">
        <v>14280000</v>
      </c>
      <c r="O252" s="92" t="s">
        <v>68</v>
      </c>
      <c r="P252" s="92" t="s">
        <v>69</v>
      </c>
      <c r="Q252" s="92" t="s">
        <v>187</v>
      </c>
      <c r="S252" s="173" t="s">
        <v>1329</v>
      </c>
      <c r="T252" s="174" t="s">
        <v>1330</v>
      </c>
      <c r="U252" s="175">
        <v>44013</v>
      </c>
      <c r="V252" s="176" t="s">
        <v>1331</v>
      </c>
      <c r="W252" s="177" t="s">
        <v>429</v>
      </c>
      <c r="X252" s="178">
        <v>13328000</v>
      </c>
      <c r="Y252" s="179">
        <v>0</v>
      </c>
      <c r="Z252" s="178">
        <v>13328000</v>
      </c>
      <c r="AA252" s="176" t="s">
        <v>1332</v>
      </c>
      <c r="AB252" s="177">
        <v>24320</v>
      </c>
      <c r="AC252" s="176" t="s">
        <v>1281</v>
      </c>
      <c r="AD252" s="180">
        <v>44014</v>
      </c>
      <c r="AE252" s="180">
        <v>44183</v>
      </c>
      <c r="AF252" s="181" t="s">
        <v>851</v>
      </c>
      <c r="AG252" s="181" t="s">
        <v>126</v>
      </c>
    </row>
    <row r="253" spans="1:34" ht="243.95" customHeight="1" x14ac:dyDescent="0.35">
      <c r="A253" s="91">
        <v>222</v>
      </c>
      <c r="B253" s="92" t="s">
        <v>198</v>
      </c>
      <c r="C253" s="92" t="s">
        <v>126</v>
      </c>
      <c r="D253" s="92">
        <v>80101706</v>
      </c>
      <c r="E253" s="156" t="s">
        <v>1223</v>
      </c>
      <c r="F253" s="92" t="s">
        <v>63</v>
      </c>
      <c r="G253" s="92">
        <v>1</v>
      </c>
      <c r="H253" s="157" t="s">
        <v>75</v>
      </c>
      <c r="I253" s="92">
        <v>6</v>
      </c>
      <c r="J253" s="92" t="s">
        <v>141</v>
      </c>
      <c r="K253" s="92" t="s">
        <v>102</v>
      </c>
      <c r="L253" s="92" t="s">
        <v>189</v>
      </c>
      <c r="M253" s="158">
        <v>14280000</v>
      </c>
      <c r="N253" s="158">
        <v>14280000</v>
      </c>
      <c r="O253" s="92" t="s">
        <v>68</v>
      </c>
      <c r="P253" s="92" t="s">
        <v>69</v>
      </c>
      <c r="Q253" s="92" t="s">
        <v>187</v>
      </c>
      <c r="S253" s="173" t="s">
        <v>1333</v>
      </c>
      <c r="T253" s="174" t="s">
        <v>1334</v>
      </c>
      <c r="U253" s="175">
        <v>44013</v>
      </c>
      <c r="V253" s="176" t="s">
        <v>1331</v>
      </c>
      <c r="W253" s="177" t="s">
        <v>429</v>
      </c>
      <c r="X253" s="178">
        <v>13328000</v>
      </c>
      <c r="Y253" s="179">
        <v>0</v>
      </c>
      <c r="Z253" s="178">
        <v>13328000</v>
      </c>
      <c r="AA253" s="176" t="s">
        <v>1332</v>
      </c>
      <c r="AB253" s="177">
        <v>24220</v>
      </c>
      <c r="AC253" s="176" t="s">
        <v>1281</v>
      </c>
      <c r="AD253" s="180">
        <v>44014</v>
      </c>
      <c r="AE253" s="180">
        <v>44183</v>
      </c>
      <c r="AF253" s="177" t="s">
        <v>851</v>
      </c>
      <c r="AG253" s="177" t="s">
        <v>126</v>
      </c>
    </row>
    <row r="254" spans="1:34" ht="243.95" customHeight="1" x14ac:dyDescent="0.35">
      <c r="A254" s="91">
        <v>223</v>
      </c>
      <c r="B254" s="92" t="s">
        <v>198</v>
      </c>
      <c r="C254" s="92" t="s">
        <v>183</v>
      </c>
      <c r="D254" s="92">
        <v>80101706</v>
      </c>
      <c r="E254" s="156" t="s">
        <v>1222</v>
      </c>
      <c r="F254" s="92" t="s">
        <v>63</v>
      </c>
      <c r="G254" s="92">
        <v>1</v>
      </c>
      <c r="H254" s="157" t="s">
        <v>75</v>
      </c>
      <c r="I254" s="92">
        <v>6</v>
      </c>
      <c r="J254" s="92" t="s">
        <v>141</v>
      </c>
      <c r="K254" s="92" t="s">
        <v>102</v>
      </c>
      <c r="L254" s="92" t="s">
        <v>189</v>
      </c>
      <c r="M254" s="158">
        <v>14280000</v>
      </c>
      <c r="N254" s="158">
        <v>14280000</v>
      </c>
      <c r="O254" s="92" t="s">
        <v>68</v>
      </c>
      <c r="P254" s="92" t="s">
        <v>69</v>
      </c>
      <c r="Q254" s="92" t="s">
        <v>184</v>
      </c>
      <c r="S254" s="173" t="s">
        <v>1277</v>
      </c>
      <c r="T254" s="174" t="s">
        <v>1278</v>
      </c>
      <c r="U254" s="175">
        <v>44013</v>
      </c>
      <c r="V254" s="176" t="s">
        <v>1279</v>
      </c>
      <c r="W254" s="177" t="s">
        <v>429</v>
      </c>
      <c r="X254" s="178">
        <v>11339328</v>
      </c>
      <c r="Y254" s="179">
        <v>0</v>
      </c>
      <c r="Z254" s="178">
        <v>11339328</v>
      </c>
      <c r="AA254" s="176" t="s">
        <v>1280</v>
      </c>
      <c r="AB254" s="177">
        <v>24720</v>
      </c>
      <c r="AC254" s="176" t="s">
        <v>1281</v>
      </c>
      <c r="AD254" s="180">
        <v>44013</v>
      </c>
      <c r="AE254" s="180">
        <v>44183</v>
      </c>
      <c r="AF254" s="177" t="s">
        <v>689</v>
      </c>
      <c r="AG254" s="177" t="s">
        <v>183</v>
      </c>
    </row>
    <row r="255" spans="1:34" ht="243.95" customHeight="1" x14ac:dyDescent="0.35">
      <c r="A255" s="91">
        <v>224</v>
      </c>
      <c r="B255" s="92" t="s">
        <v>279</v>
      </c>
      <c r="C255" s="92" t="s">
        <v>138</v>
      </c>
      <c r="D255" s="92">
        <v>80101706</v>
      </c>
      <c r="E255" s="156" t="s">
        <v>1221</v>
      </c>
      <c r="F255" s="92" t="s">
        <v>63</v>
      </c>
      <c r="G255" s="92">
        <v>1</v>
      </c>
      <c r="H255" s="157" t="s">
        <v>75</v>
      </c>
      <c r="I255" s="92">
        <v>6</v>
      </c>
      <c r="J255" s="92" t="s">
        <v>141</v>
      </c>
      <c r="K255" s="92" t="s">
        <v>102</v>
      </c>
      <c r="L255" s="92" t="s">
        <v>189</v>
      </c>
      <c r="M255" s="158">
        <v>36136320</v>
      </c>
      <c r="N255" s="158">
        <v>36136320</v>
      </c>
      <c r="O255" s="92" t="s">
        <v>68</v>
      </c>
      <c r="P255" s="92" t="s">
        <v>69</v>
      </c>
      <c r="Q255" s="92" t="s">
        <v>151</v>
      </c>
      <c r="S255" s="173" t="s">
        <v>1282</v>
      </c>
      <c r="T255" s="174" t="s">
        <v>1283</v>
      </c>
      <c r="U255" s="175">
        <v>44013</v>
      </c>
      <c r="V255" s="176" t="s">
        <v>1284</v>
      </c>
      <c r="W255" s="177" t="s">
        <v>437</v>
      </c>
      <c r="X255" s="178">
        <v>34731019</v>
      </c>
      <c r="Y255" s="179">
        <v>0</v>
      </c>
      <c r="Z255" s="178">
        <v>34731019</v>
      </c>
      <c r="AA255" s="176" t="s">
        <v>1285</v>
      </c>
      <c r="AB255" s="177">
        <v>25320</v>
      </c>
      <c r="AC255" s="176" t="s">
        <v>1286</v>
      </c>
      <c r="AD255" s="180">
        <v>44013</v>
      </c>
      <c r="AE255" s="180">
        <v>44188</v>
      </c>
      <c r="AF255" s="177" t="s">
        <v>1156</v>
      </c>
      <c r="AG255" s="177" t="s">
        <v>138</v>
      </c>
    </row>
    <row r="256" spans="1:34" ht="243.95" customHeight="1" x14ac:dyDescent="0.35">
      <c r="A256" s="91">
        <v>225</v>
      </c>
      <c r="B256" s="92" t="s">
        <v>279</v>
      </c>
      <c r="C256" s="92" t="s">
        <v>138</v>
      </c>
      <c r="D256" s="92">
        <v>80101706</v>
      </c>
      <c r="E256" s="156" t="s">
        <v>1220</v>
      </c>
      <c r="F256" s="92" t="s">
        <v>63</v>
      </c>
      <c r="G256" s="92">
        <v>1</v>
      </c>
      <c r="H256" s="157" t="s">
        <v>75</v>
      </c>
      <c r="I256" s="92">
        <v>6</v>
      </c>
      <c r="J256" s="92" t="s">
        <v>141</v>
      </c>
      <c r="K256" s="92" t="s">
        <v>102</v>
      </c>
      <c r="L256" s="92" t="s">
        <v>189</v>
      </c>
      <c r="M256" s="158">
        <v>36136320</v>
      </c>
      <c r="N256" s="158">
        <v>36136320</v>
      </c>
      <c r="O256" s="92" t="s">
        <v>68</v>
      </c>
      <c r="P256" s="92" t="s">
        <v>69</v>
      </c>
      <c r="Q256" s="92" t="s">
        <v>151</v>
      </c>
      <c r="S256" s="173" t="s">
        <v>1287</v>
      </c>
      <c r="T256" s="174" t="s">
        <v>1288</v>
      </c>
      <c r="U256" s="175">
        <v>44013</v>
      </c>
      <c r="V256" s="176" t="s">
        <v>1284</v>
      </c>
      <c r="W256" s="177" t="s">
        <v>437</v>
      </c>
      <c r="X256" s="178">
        <v>34731019</v>
      </c>
      <c r="Y256" s="179">
        <v>0</v>
      </c>
      <c r="Z256" s="178">
        <v>34731019</v>
      </c>
      <c r="AA256" s="176" t="s">
        <v>1285</v>
      </c>
      <c r="AB256" s="177">
        <v>25220</v>
      </c>
      <c r="AC256" s="176" t="s">
        <v>1286</v>
      </c>
      <c r="AD256" s="180">
        <v>44013</v>
      </c>
      <c r="AE256" s="180">
        <v>44188</v>
      </c>
      <c r="AF256" s="177" t="s">
        <v>1156</v>
      </c>
      <c r="AG256" s="177" t="s">
        <v>138</v>
      </c>
    </row>
    <row r="257" spans="1:33" ht="178.5" customHeight="1" x14ac:dyDescent="0.55000000000000004">
      <c r="A257" s="91">
        <v>226</v>
      </c>
      <c r="B257" s="92"/>
      <c r="C257" s="92" t="s">
        <v>148</v>
      </c>
      <c r="D257" s="161">
        <v>76111504</v>
      </c>
      <c r="E257" s="162" t="s">
        <v>1226</v>
      </c>
      <c r="F257" s="160" t="s">
        <v>63</v>
      </c>
      <c r="G257" s="160">
        <v>1</v>
      </c>
      <c r="H257" s="163" t="s">
        <v>88</v>
      </c>
      <c r="I257" s="160">
        <v>2</v>
      </c>
      <c r="J257" s="160" t="s">
        <v>85</v>
      </c>
      <c r="K257" s="160" t="s">
        <v>66</v>
      </c>
      <c r="L257" s="160" t="s">
        <v>82</v>
      </c>
      <c r="M257" s="164"/>
      <c r="N257" s="165"/>
      <c r="O257" s="160" t="s">
        <v>68</v>
      </c>
      <c r="P257" s="160" t="s">
        <v>69</v>
      </c>
      <c r="Q257" s="160" t="s">
        <v>70</v>
      </c>
      <c r="S257" s="190"/>
      <c r="T257" s="190"/>
      <c r="U257" s="190"/>
      <c r="V257" s="190"/>
      <c r="W257" s="190"/>
      <c r="X257" s="188"/>
      <c r="Y257" s="188"/>
      <c r="Z257" s="188"/>
      <c r="AA257" s="190"/>
      <c r="AB257" s="190"/>
      <c r="AC257" s="190"/>
      <c r="AD257" s="190"/>
      <c r="AE257" s="190"/>
      <c r="AF257" s="190"/>
      <c r="AG257" s="190"/>
    </row>
    <row r="258" spans="1:33" ht="178.5" customHeight="1" x14ac:dyDescent="0.55000000000000004">
      <c r="A258" s="91">
        <v>227</v>
      </c>
      <c r="B258" s="92"/>
      <c r="C258" s="92" t="s">
        <v>161</v>
      </c>
      <c r="D258" s="92" t="s">
        <v>162</v>
      </c>
      <c r="E258" s="156" t="s">
        <v>1292</v>
      </c>
      <c r="F258" s="92" t="s">
        <v>63</v>
      </c>
      <c r="G258" s="92">
        <v>1</v>
      </c>
      <c r="H258" s="157" t="s">
        <v>88</v>
      </c>
      <c r="I258" s="92">
        <v>20</v>
      </c>
      <c r="J258" s="92" t="s">
        <v>123</v>
      </c>
      <c r="K258" s="92" t="s">
        <v>66</v>
      </c>
      <c r="L258" s="92" t="s">
        <v>108</v>
      </c>
      <c r="M258" s="158">
        <v>49672500</v>
      </c>
      <c r="N258" s="159">
        <v>4200000</v>
      </c>
      <c r="O258" s="92" t="s">
        <v>68</v>
      </c>
      <c r="P258" s="92" t="s">
        <v>69</v>
      </c>
      <c r="Q258" s="92" t="s">
        <v>1293</v>
      </c>
      <c r="S258" s="205"/>
      <c r="T258" s="205"/>
      <c r="U258" s="205"/>
      <c r="V258" s="205"/>
      <c r="W258" s="205"/>
      <c r="X258" s="206"/>
      <c r="Y258" s="206"/>
      <c r="Z258" s="206"/>
      <c r="AA258" s="205"/>
      <c r="AB258" s="205"/>
      <c r="AC258" s="205"/>
      <c r="AD258" s="205"/>
      <c r="AE258" s="205"/>
      <c r="AF258" s="205"/>
      <c r="AG258" s="205"/>
    </row>
    <row r="259" spans="1:33" ht="178.5" customHeight="1" x14ac:dyDescent="0.55000000000000004">
      <c r="A259" s="91">
        <v>228</v>
      </c>
      <c r="B259" s="92"/>
      <c r="C259" s="92" t="s">
        <v>1294</v>
      </c>
      <c r="D259" s="92" t="s">
        <v>1296</v>
      </c>
      <c r="E259" s="156" t="s">
        <v>1339</v>
      </c>
      <c r="F259" s="92" t="s">
        <v>63</v>
      </c>
      <c r="G259" s="92">
        <v>1</v>
      </c>
      <c r="H259" s="157" t="s">
        <v>106</v>
      </c>
      <c r="I259" s="92">
        <v>1.5</v>
      </c>
      <c r="J259" s="92" t="s">
        <v>1021</v>
      </c>
      <c r="K259" s="92" t="s">
        <v>102</v>
      </c>
      <c r="L259" s="92" t="s">
        <v>190</v>
      </c>
      <c r="M259" s="158">
        <v>389000</v>
      </c>
      <c r="N259" s="159">
        <v>389000</v>
      </c>
      <c r="O259" s="92" t="s">
        <v>68</v>
      </c>
      <c r="P259" s="92" t="s">
        <v>69</v>
      </c>
      <c r="Q259" s="92" t="s">
        <v>70</v>
      </c>
      <c r="S259" s="205"/>
      <c r="T259" s="205"/>
      <c r="U259" s="205"/>
      <c r="V259" s="205"/>
      <c r="W259" s="205"/>
      <c r="X259" s="206"/>
      <c r="Y259" s="206"/>
      <c r="Z259" s="206"/>
      <c r="AA259" s="205"/>
      <c r="AB259" s="205"/>
      <c r="AC259" s="205"/>
      <c r="AD259" s="205"/>
      <c r="AE259" s="205"/>
      <c r="AF259" s="205"/>
      <c r="AG259" s="205"/>
    </row>
    <row r="260" spans="1:33" ht="178.5" customHeight="1" x14ac:dyDescent="0.55000000000000004">
      <c r="A260" s="91">
        <v>229</v>
      </c>
      <c r="B260" s="92" t="s">
        <v>236</v>
      </c>
      <c r="C260" s="92" t="s">
        <v>1300</v>
      </c>
      <c r="D260" s="155" t="s">
        <v>1301</v>
      </c>
      <c r="E260" s="156" t="s">
        <v>1302</v>
      </c>
      <c r="F260" s="92" t="s">
        <v>63</v>
      </c>
      <c r="G260" s="92">
        <v>1</v>
      </c>
      <c r="H260" s="157" t="s">
        <v>88</v>
      </c>
      <c r="I260" s="92">
        <v>3</v>
      </c>
      <c r="J260" s="92" t="s">
        <v>73</v>
      </c>
      <c r="K260" s="92" t="s">
        <v>102</v>
      </c>
      <c r="L260" s="92" t="s">
        <v>193</v>
      </c>
      <c r="M260" s="158">
        <v>178829000</v>
      </c>
      <c r="N260" s="159">
        <v>178829000</v>
      </c>
      <c r="O260" s="92" t="s">
        <v>68</v>
      </c>
      <c r="P260" s="92" t="s">
        <v>69</v>
      </c>
      <c r="Q260" s="92" t="s">
        <v>70</v>
      </c>
      <c r="S260" s="205"/>
      <c r="T260" s="205"/>
      <c r="U260" s="205"/>
      <c r="V260" s="205"/>
      <c r="W260" s="205"/>
      <c r="X260" s="206"/>
      <c r="Y260" s="206"/>
      <c r="Z260" s="206"/>
      <c r="AA260" s="205"/>
      <c r="AB260" s="205"/>
      <c r="AC260" s="205"/>
      <c r="AD260" s="205"/>
      <c r="AE260" s="205"/>
      <c r="AF260" s="205"/>
      <c r="AG260" s="205"/>
    </row>
    <row r="261" spans="1:33" ht="178.5" customHeight="1" x14ac:dyDescent="0.55000000000000004">
      <c r="A261" s="91">
        <v>230</v>
      </c>
      <c r="B261" s="92"/>
      <c r="C261" s="92" t="s">
        <v>148</v>
      </c>
      <c r="D261" s="155">
        <v>39101609</v>
      </c>
      <c r="E261" s="156" t="s">
        <v>1297</v>
      </c>
      <c r="F261" s="92" t="s">
        <v>63</v>
      </c>
      <c r="G261" s="92">
        <v>1</v>
      </c>
      <c r="H261" s="157" t="s">
        <v>88</v>
      </c>
      <c r="I261" s="92">
        <v>1</v>
      </c>
      <c r="J261" s="92" t="s">
        <v>65</v>
      </c>
      <c r="K261" s="92" t="s">
        <v>66</v>
      </c>
      <c r="L261" s="92" t="s">
        <v>114</v>
      </c>
      <c r="M261" s="158">
        <v>500000</v>
      </c>
      <c r="N261" s="159">
        <v>500000</v>
      </c>
      <c r="O261" s="92" t="s">
        <v>68</v>
      </c>
      <c r="P261" s="92" t="s">
        <v>69</v>
      </c>
      <c r="Q261" s="92" t="s">
        <v>70</v>
      </c>
      <c r="S261" s="205"/>
      <c r="T261" s="205"/>
      <c r="U261" s="205"/>
      <c r="V261" s="205"/>
      <c r="W261" s="205"/>
      <c r="X261" s="206"/>
      <c r="Y261" s="206"/>
      <c r="Z261" s="206"/>
      <c r="AA261" s="205"/>
      <c r="AB261" s="205"/>
      <c r="AC261" s="205"/>
      <c r="AD261" s="205"/>
      <c r="AE261" s="205"/>
      <c r="AF261" s="205"/>
      <c r="AG261" s="205"/>
    </row>
    <row r="262" spans="1:33" ht="120" customHeight="1" x14ac:dyDescent="0.55000000000000004">
      <c r="A262" s="91">
        <v>231</v>
      </c>
      <c r="B262" s="92" t="s">
        <v>236</v>
      </c>
      <c r="C262" s="92" t="s">
        <v>899</v>
      </c>
      <c r="D262" s="155" t="s">
        <v>1361</v>
      </c>
      <c r="E262" s="156" t="s">
        <v>1362</v>
      </c>
      <c r="F262" s="92" t="s">
        <v>63</v>
      </c>
      <c r="G262" s="92">
        <v>1</v>
      </c>
      <c r="H262" s="157" t="s">
        <v>88</v>
      </c>
      <c r="I262" s="92">
        <v>3</v>
      </c>
      <c r="J262" s="92" t="s">
        <v>65</v>
      </c>
      <c r="K262" s="92" t="s">
        <v>102</v>
      </c>
      <c r="L262" s="92" t="s">
        <v>193</v>
      </c>
      <c r="M262" s="158">
        <v>14780021</v>
      </c>
      <c r="N262" s="159">
        <v>14780021</v>
      </c>
      <c r="O262" s="92" t="s">
        <v>68</v>
      </c>
      <c r="P262" s="92" t="s">
        <v>69</v>
      </c>
      <c r="Q262" s="92" t="s">
        <v>70</v>
      </c>
      <c r="S262" s="205"/>
      <c r="T262" s="205"/>
      <c r="U262" s="205"/>
      <c r="V262" s="205"/>
      <c r="W262" s="205"/>
      <c r="X262" s="206"/>
      <c r="Y262" s="206"/>
      <c r="Z262" s="206"/>
      <c r="AA262" s="205"/>
      <c r="AB262" s="205"/>
      <c r="AC262" s="205"/>
      <c r="AD262" s="205"/>
      <c r="AE262" s="205"/>
      <c r="AF262" s="205"/>
      <c r="AG262" s="205"/>
    </row>
    <row r="263" spans="1:33" ht="120" customHeight="1" x14ac:dyDescent="0.55000000000000004">
      <c r="A263" s="91">
        <v>232</v>
      </c>
      <c r="B263" s="92"/>
      <c r="C263" s="92" t="s">
        <v>148</v>
      </c>
      <c r="D263" s="155">
        <v>84131512</v>
      </c>
      <c r="E263" s="156" t="s">
        <v>1335</v>
      </c>
      <c r="F263" s="92" t="s">
        <v>63</v>
      </c>
      <c r="G263" s="92">
        <v>1</v>
      </c>
      <c r="H263" s="157" t="s">
        <v>88</v>
      </c>
      <c r="I263" s="92">
        <v>10</v>
      </c>
      <c r="J263" s="92" t="s">
        <v>73</v>
      </c>
      <c r="K263" s="92" t="s">
        <v>66</v>
      </c>
      <c r="L263" s="92" t="s">
        <v>92</v>
      </c>
      <c r="M263" s="158">
        <v>13433725</v>
      </c>
      <c r="N263" s="159">
        <v>13433725</v>
      </c>
      <c r="O263" s="92" t="s">
        <v>68</v>
      </c>
      <c r="P263" s="92" t="s">
        <v>69</v>
      </c>
      <c r="Q263" s="92" t="s">
        <v>70</v>
      </c>
      <c r="S263" s="205"/>
      <c r="T263" s="205"/>
      <c r="U263" s="205"/>
      <c r="V263" s="205"/>
      <c r="W263" s="205"/>
      <c r="X263" s="206"/>
      <c r="Y263" s="206"/>
      <c r="Z263" s="206"/>
      <c r="AA263" s="205"/>
      <c r="AB263" s="205"/>
      <c r="AC263" s="205"/>
      <c r="AD263" s="205"/>
      <c r="AE263" s="205"/>
      <c r="AF263" s="205"/>
      <c r="AG263" s="205"/>
    </row>
    <row r="264" spans="1:33" ht="117" customHeight="1" x14ac:dyDescent="0.55000000000000004">
      <c r="A264" s="91">
        <v>233</v>
      </c>
      <c r="B264" s="92"/>
      <c r="C264" s="92" t="s">
        <v>1186</v>
      </c>
      <c r="D264" s="92">
        <v>73152108</v>
      </c>
      <c r="E264" s="156" t="s">
        <v>1336</v>
      </c>
      <c r="F264" s="92" t="s">
        <v>63</v>
      </c>
      <c r="G264" s="92">
        <v>1</v>
      </c>
      <c r="H264" s="157" t="s">
        <v>88</v>
      </c>
      <c r="I264" s="92">
        <v>2.5</v>
      </c>
      <c r="J264" s="92" t="s">
        <v>1021</v>
      </c>
      <c r="K264" s="92" t="s">
        <v>1341</v>
      </c>
      <c r="L264" s="92" t="s">
        <v>190</v>
      </c>
      <c r="M264" s="158">
        <v>19648927.960000001</v>
      </c>
      <c r="N264" s="159">
        <v>19648927.960000001</v>
      </c>
      <c r="O264" s="92" t="s">
        <v>68</v>
      </c>
      <c r="P264" s="92" t="s">
        <v>69</v>
      </c>
      <c r="Q264" s="92" t="s">
        <v>70</v>
      </c>
      <c r="S264" s="205"/>
      <c r="T264" s="205"/>
      <c r="U264" s="205"/>
      <c r="V264" s="205"/>
      <c r="W264" s="205"/>
      <c r="X264" s="206"/>
      <c r="Y264" s="206"/>
      <c r="Z264" s="206"/>
      <c r="AA264" s="205"/>
      <c r="AB264" s="205"/>
      <c r="AC264" s="205"/>
      <c r="AD264" s="205"/>
      <c r="AE264" s="205"/>
      <c r="AF264" s="205"/>
      <c r="AG264" s="205"/>
    </row>
    <row r="265" spans="1:33" ht="120" customHeight="1" x14ac:dyDescent="0.55000000000000004">
      <c r="A265" s="91">
        <v>234</v>
      </c>
      <c r="B265" s="92"/>
      <c r="C265" s="92" t="s">
        <v>1186</v>
      </c>
      <c r="D265" s="92" t="s">
        <v>1340</v>
      </c>
      <c r="E265" s="156" t="s">
        <v>1338</v>
      </c>
      <c r="F265" s="92" t="s">
        <v>63</v>
      </c>
      <c r="G265" s="92">
        <v>1</v>
      </c>
      <c r="H265" s="157" t="s">
        <v>88</v>
      </c>
      <c r="I265" s="92">
        <v>3</v>
      </c>
      <c r="J265" s="92" t="s">
        <v>152</v>
      </c>
      <c r="K265" s="92" t="s">
        <v>102</v>
      </c>
      <c r="L265" s="92" t="s">
        <v>190</v>
      </c>
      <c r="M265" s="158">
        <v>197676648.99000001</v>
      </c>
      <c r="N265" s="159">
        <v>169962072.03999999</v>
      </c>
      <c r="O265" s="92" t="s">
        <v>79</v>
      </c>
      <c r="P265" s="92" t="s">
        <v>1337</v>
      </c>
      <c r="Q265" s="92" t="s">
        <v>70</v>
      </c>
      <c r="S265" s="205"/>
      <c r="T265" s="205"/>
      <c r="U265" s="205"/>
      <c r="V265" s="205"/>
      <c r="W265" s="205"/>
      <c r="X265" s="206"/>
      <c r="Y265" s="206"/>
      <c r="Z265" s="206"/>
      <c r="AA265" s="205"/>
      <c r="AB265" s="205"/>
      <c r="AC265" s="205"/>
      <c r="AD265" s="205"/>
      <c r="AE265" s="205"/>
      <c r="AF265" s="205"/>
      <c r="AG265" s="205"/>
    </row>
    <row r="266" spans="1:33" ht="157.5" customHeight="1" x14ac:dyDescent="0.55000000000000004">
      <c r="A266" s="91">
        <v>235</v>
      </c>
      <c r="B266" s="92"/>
      <c r="C266" s="92" t="s">
        <v>1186</v>
      </c>
      <c r="D266" s="92" t="s">
        <v>1343</v>
      </c>
      <c r="E266" s="156" t="s">
        <v>1344</v>
      </c>
      <c r="F266" s="92" t="s">
        <v>63</v>
      </c>
      <c r="G266" s="92">
        <v>1</v>
      </c>
      <c r="H266" s="157" t="s">
        <v>88</v>
      </c>
      <c r="I266" s="92">
        <v>3</v>
      </c>
      <c r="J266" s="92" t="s">
        <v>1021</v>
      </c>
      <c r="K266" s="92" t="s">
        <v>66</v>
      </c>
      <c r="L266" s="92" t="s">
        <v>109</v>
      </c>
      <c r="M266" s="158">
        <v>800000</v>
      </c>
      <c r="N266" s="159">
        <v>800000</v>
      </c>
      <c r="O266" s="92" t="s">
        <v>68</v>
      </c>
      <c r="P266" s="92" t="s">
        <v>69</v>
      </c>
      <c r="Q266" s="92" t="s">
        <v>70</v>
      </c>
      <c r="S266" s="205"/>
      <c r="T266" s="205"/>
      <c r="U266" s="205"/>
      <c r="V266" s="205"/>
      <c r="W266" s="205"/>
      <c r="X266" s="206"/>
      <c r="Y266" s="206"/>
      <c r="Z266" s="206"/>
      <c r="AA266" s="205"/>
      <c r="AB266" s="205"/>
      <c r="AC266" s="205"/>
      <c r="AD266" s="205"/>
      <c r="AE266" s="205"/>
      <c r="AF266" s="205"/>
      <c r="AG266" s="205"/>
    </row>
    <row r="267" spans="1:33" ht="157.5" customHeight="1" x14ac:dyDescent="0.55000000000000004">
      <c r="A267" s="91">
        <v>236</v>
      </c>
      <c r="B267" s="92"/>
      <c r="C267" s="92" t="s">
        <v>1363</v>
      </c>
      <c r="D267" s="92" t="s">
        <v>1364</v>
      </c>
      <c r="E267" s="156" t="s">
        <v>1365</v>
      </c>
      <c r="F267" s="92" t="s">
        <v>63</v>
      </c>
      <c r="G267" s="92">
        <v>1</v>
      </c>
      <c r="H267" s="157" t="s">
        <v>88</v>
      </c>
      <c r="I267" s="92">
        <v>3</v>
      </c>
      <c r="J267" s="92" t="s">
        <v>65</v>
      </c>
      <c r="K267" s="92" t="s">
        <v>1341</v>
      </c>
      <c r="L267" s="92" t="s">
        <v>193</v>
      </c>
      <c r="M267" s="158">
        <v>16380000</v>
      </c>
      <c r="N267" s="159">
        <v>16380000</v>
      </c>
      <c r="O267" s="92" t="s">
        <v>68</v>
      </c>
      <c r="P267" s="92" t="s">
        <v>69</v>
      </c>
      <c r="Q267" s="92" t="s">
        <v>70</v>
      </c>
      <c r="S267" s="205"/>
      <c r="T267" s="205"/>
      <c r="U267" s="205"/>
      <c r="V267" s="205"/>
      <c r="W267" s="205"/>
      <c r="X267" s="206"/>
      <c r="Y267" s="206"/>
      <c r="Z267" s="206"/>
      <c r="AA267" s="205"/>
      <c r="AB267" s="205"/>
      <c r="AC267" s="205"/>
      <c r="AD267" s="205"/>
      <c r="AE267" s="205"/>
      <c r="AF267" s="205"/>
      <c r="AG267" s="205"/>
    </row>
    <row r="268" spans="1:33" ht="157.5" customHeight="1" x14ac:dyDescent="0.55000000000000004">
      <c r="A268" s="91">
        <v>237</v>
      </c>
      <c r="B268" s="92" t="s">
        <v>279</v>
      </c>
      <c r="C268" s="92" t="s">
        <v>138</v>
      </c>
      <c r="D268" s="92">
        <v>80101706</v>
      </c>
      <c r="E268" s="156" t="s">
        <v>1366</v>
      </c>
      <c r="F268" s="92" t="s">
        <v>63</v>
      </c>
      <c r="G268" s="92">
        <v>1</v>
      </c>
      <c r="H268" s="157" t="s">
        <v>88</v>
      </c>
      <c r="I268" s="92">
        <v>3</v>
      </c>
      <c r="J268" s="92" t="s">
        <v>141</v>
      </c>
      <c r="K268" s="92" t="s">
        <v>102</v>
      </c>
      <c r="L268" s="92" t="s">
        <v>189</v>
      </c>
      <c r="M268" s="158">
        <v>21079520</v>
      </c>
      <c r="N268" s="159">
        <v>21079520</v>
      </c>
      <c r="O268" s="92" t="s">
        <v>79</v>
      </c>
      <c r="P268" s="92" t="s">
        <v>1337</v>
      </c>
      <c r="Q268" s="92" t="s">
        <v>70</v>
      </c>
      <c r="S268" s="205"/>
      <c r="T268" s="205"/>
      <c r="U268" s="205"/>
      <c r="V268" s="205"/>
      <c r="W268" s="205"/>
      <c r="X268" s="206"/>
      <c r="Y268" s="206"/>
      <c r="Z268" s="206"/>
      <c r="AA268" s="205"/>
      <c r="AB268" s="205"/>
      <c r="AC268" s="205"/>
      <c r="AD268" s="205"/>
      <c r="AE268" s="205"/>
      <c r="AF268" s="205"/>
      <c r="AG268" s="205"/>
    </row>
    <row r="269" spans="1:33" ht="157.5" customHeight="1" x14ac:dyDescent="0.55000000000000004">
      <c r="A269" s="91">
        <v>238</v>
      </c>
      <c r="B269" s="92" t="s">
        <v>279</v>
      </c>
      <c r="C269" s="92" t="s">
        <v>138</v>
      </c>
      <c r="D269" s="92">
        <v>80101706</v>
      </c>
      <c r="E269" s="156" t="s">
        <v>1367</v>
      </c>
      <c r="F269" s="92" t="s">
        <v>63</v>
      </c>
      <c r="G269" s="92">
        <v>1</v>
      </c>
      <c r="H269" s="157" t="s">
        <v>88</v>
      </c>
      <c r="I269" s="92">
        <v>3</v>
      </c>
      <c r="J269" s="92" t="s">
        <v>141</v>
      </c>
      <c r="K269" s="92" t="s">
        <v>1341</v>
      </c>
      <c r="L269" s="92" t="s">
        <v>189</v>
      </c>
      <c r="M269" s="158">
        <v>21079520</v>
      </c>
      <c r="N269" s="159">
        <v>21079520</v>
      </c>
      <c r="O269" s="92" t="s">
        <v>68</v>
      </c>
      <c r="P269" s="92" t="s">
        <v>69</v>
      </c>
      <c r="Q269" s="92" t="s">
        <v>70</v>
      </c>
      <c r="S269" s="205"/>
      <c r="T269" s="205"/>
      <c r="U269" s="205"/>
      <c r="V269" s="205"/>
      <c r="W269" s="205"/>
      <c r="X269" s="206"/>
      <c r="Y269" s="206"/>
      <c r="Z269" s="206"/>
      <c r="AA269" s="205"/>
      <c r="AB269" s="205"/>
      <c r="AC269" s="205"/>
      <c r="AD269" s="205"/>
      <c r="AE269" s="205"/>
      <c r="AF269" s="205"/>
      <c r="AG269" s="205"/>
    </row>
    <row r="270" spans="1:33" ht="157.5" customHeight="1" x14ac:dyDescent="0.55000000000000004">
      <c r="A270" s="91">
        <v>239</v>
      </c>
      <c r="B270" s="92"/>
      <c r="C270" s="92" t="s">
        <v>164</v>
      </c>
      <c r="D270" s="155" t="s">
        <v>1395</v>
      </c>
      <c r="E270" s="156" t="s">
        <v>1396</v>
      </c>
      <c r="F270" s="92" t="s">
        <v>63</v>
      </c>
      <c r="G270" s="92">
        <v>1</v>
      </c>
      <c r="H270" s="157" t="s">
        <v>88</v>
      </c>
      <c r="I270" s="92">
        <v>1</v>
      </c>
      <c r="J270" s="92" t="s">
        <v>1180</v>
      </c>
      <c r="K270" s="92" t="s">
        <v>66</v>
      </c>
      <c r="L270" s="92" t="s">
        <v>104</v>
      </c>
      <c r="M270" s="158">
        <v>9000000</v>
      </c>
      <c r="N270" s="159">
        <v>9000000</v>
      </c>
      <c r="O270" s="92" t="s">
        <v>68</v>
      </c>
      <c r="P270" s="92" t="s">
        <v>69</v>
      </c>
      <c r="Q270" s="92" t="s">
        <v>1394</v>
      </c>
      <c r="S270" s="205"/>
      <c r="T270" s="205"/>
      <c r="U270" s="205"/>
      <c r="V270" s="205"/>
      <c r="W270" s="205"/>
      <c r="X270" s="206"/>
      <c r="Y270" s="206"/>
      <c r="Z270" s="206"/>
      <c r="AA270" s="205"/>
      <c r="AB270" s="205"/>
      <c r="AC270" s="205"/>
      <c r="AD270" s="205"/>
      <c r="AE270" s="205"/>
      <c r="AF270" s="205"/>
      <c r="AG270" s="205"/>
    </row>
    <row r="271" spans="1:33" ht="157.5" customHeight="1" x14ac:dyDescent="0.55000000000000004">
      <c r="A271" s="91">
        <v>239</v>
      </c>
      <c r="B271" s="92"/>
      <c r="C271" s="92" t="s">
        <v>164</v>
      </c>
      <c r="D271" s="155" t="s">
        <v>1395</v>
      </c>
      <c r="E271" s="156" t="s">
        <v>1396</v>
      </c>
      <c r="F271" s="92" t="s">
        <v>63</v>
      </c>
      <c r="G271" s="92">
        <v>1</v>
      </c>
      <c r="H271" s="157" t="s">
        <v>88</v>
      </c>
      <c r="I271" s="92">
        <v>1</v>
      </c>
      <c r="J271" s="92" t="s">
        <v>1180</v>
      </c>
      <c r="K271" s="92" t="s">
        <v>66</v>
      </c>
      <c r="L271" s="92" t="s">
        <v>90</v>
      </c>
      <c r="M271" s="158">
        <v>300000</v>
      </c>
      <c r="N271" s="159">
        <v>300000</v>
      </c>
      <c r="O271" s="92" t="s">
        <v>68</v>
      </c>
      <c r="P271" s="92" t="s">
        <v>69</v>
      </c>
      <c r="Q271" s="92" t="s">
        <v>1394</v>
      </c>
      <c r="S271" s="116"/>
      <c r="T271" s="116"/>
      <c r="U271" s="116"/>
      <c r="V271" s="116"/>
      <c r="W271" s="116"/>
      <c r="X271" s="117"/>
      <c r="Y271" s="117"/>
      <c r="Z271" s="117"/>
      <c r="AA271" s="116"/>
      <c r="AB271" s="116"/>
      <c r="AC271" s="116"/>
      <c r="AD271" s="116"/>
      <c r="AE271" s="116"/>
      <c r="AF271" s="116"/>
      <c r="AG271" s="116"/>
    </row>
    <row r="272" spans="1:33" ht="272.45" customHeight="1" x14ac:dyDescent="0.65">
      <c r="E272" s="145" t="s">
        <v>1187</v>
      </c>
      <c r="F272" s="145"/>
      <c r="G272" s="145"/>
      <c r="L272" s="145" t="s">
        <v>1188</v>
      </c>
      <c r="M272" s="145"/>
    </row>
  </sheetData>
  <autoFilter ref="A19:AG272" xr:uid="{00000000-0009-0000-0000-000007000000}"/>
  <mergeCells count="25">
    <mergeCell ref="N101:N102"/>
    <mergeCell ref="M101:M102"/>
    <mergeCell ref="E272:G272"/>
    <mergeCell ref="L272:M272"/>
    <mergeCell ref="D17:E17"/>
    <mergeCell ref="H17:I17"/>
    <mergeCell ref="H18:I18"/>
    <mergeCell ref="A21:A24"/>
    <mergeCell ref="A33:A34"/>
    <mergeCell ref="A96:A99"/>
    <mergeCell ref="E10:F10"/>
    <mergeCell ref="E11:F11"/>
    <mergeCell ref="J11:N15"/>
    <mergeCell ref="E12:F12"/>
    <mergeCell ref="E13:F13"/>
    <mergeCell ref="E14:F14"/>
    <mergeCell ref="E15:F15"/>
    <mergeCell ref="C2:Q2"/>
    <mergeCell ref="D4:E4"/>
    <mergeCell ref="E5:F5"/>
    <mergeCell ref="J5:N9"/>
    <mergeCell ref="E6:F6"/>
    <mergeCell ref="E7:F7"/>
    <mergeCell ref="E8:F8"/>
    <mergeCell ref="E9:F9"/>
  </mergeCells>
  <dataValidations disablePrompts="1" count="1">
    <dataValidation type="list" allowBlank="1" showInputMessage="1" showErrorMessage="1" sqref="AG61 AG53 AG21:AG24 AG70 AG31" xr:uid="{B0394291-A197-4E48-A5C7-9575CD5CD460}">
      <formula1>$A$38:$A$51</formula1>
    </dataValidation>
  </dataValidations>
  <printOptions horizontalCentered="1" verticalCentered="1"/>
  <pageMargins left="0.9055118110236221" right="0.11811023622047245" top="0.35433070866141736" bottom="0.35433070866141736" header="0.31496062992125984" footer="0.31496062992125984"/>
  <pageSetup paperSize="14" scale="10" orientation="landscape" r:id="rId1"/>
  <rowBreaks count="12" manualBreakCount="12">
    <brk id="33" max="32" man="1"/>
    <brk id="52" max="32" man="1"/>
    <brk id="71" max="32" man="1"/>
    <brk id="90" max="32" man="1"/>
    <brk id="110" max="32" man="1"/>
    <brk id="129" max="32" man="1"/>
    <brk id="148" max="32" man="1"/>
    <brk id="167" max="32" man="1"/>
    <brk id="186" max="32" man="1"/>
    <brk id="205" max="32" man="1"/>
    <brk id="224" max="32" man="1"/>
    <brk id="249" max="32" man="1"/>
  </rowBreaks>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D02F9C11-E026-4E8C-B047-94FA9900BCBA}">
          <x14:formula1>
            <xm:f>'C:\PLAN COMPRAS\PLAN 2003\[plan_sice2003.xls]LISTAS'!#REF!</xm:f>
          </x14:formula1>
          <xm:sqref>W31 W21:W24 AG105:AG108 W53 W70 W105:W108</xm:sqref>
        </x14:dataValidation>
        <x14:dataValidation type="list" allowBlank="1" showInputMessage="1" showErrorMessage="1" xr:uid="{34559B31-B863-4A1F-9CFD-0393BBD3670C}">
          <x14:formula1>
            <xm:f>'\\Yaksa\12002ggc\2019\DOCUMENTOS_APOYO\PLAN_ANUAL_ADQUISICIONES_2019\BASE DE DATOS CONTRATOS\BASES CONTRATOS\[CUADRO DE REPARTO GGC Y CUADRO DE SEGUIMIENTO A LOS CONTRATOS 2019.xlsx]LISTAS'!#REF!</xm:f>
          </x14:formula1>
          <xm:sqref>W94 W61 W83 AG94 AG66 AG42:AG45 W42:W45 W66 AG83 W52 AG52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7DA170-D45C-470E-9DE2-F74554E14876}">
  <ds:schemaRefs>
    <ds:schemaRef ds:uri="http://purl.org/dc/terms/"/>
    <ds:schemaRef ds:uri="http://schemas.microsoft.com/office/2006/documentManagement/types"/>
    <ds:schemaRef ds:uri="http://purl.org/dc/dcmitype/"/>
    <ds:schemaRef ds:uri="http://www.w3.org/XML/1998/namespace"/>
    <ds:schemaRef ds:uri="http://purl.org/dc/elements/1.1/"/>
    <ds:schemaRef ds:uri="559ec1a2-13ee-4c96-b3bf-260cf952dacb"/>
    <ds:schemaRef ds:uri="http://schemas.microsoft.com/office/infopath/2007/PartnerControls"/>
    <ds:schemaRef ds:uri="http://schemas.openxmlformats.org/package/2006/metadata/core-properties"/>
    <ds:schemaRef ds:uri="32ab9999-8869-48b6-9aa5-e865c0354275"/>
    <ds:schemaRef ds:uri="http://schemas.microsoft.com/office/2006/metadata/properties"/>
  </ds:schemaRefs>
</ds:datastoreItem>
</file>

<file path=customXml/itemProps3.xml><?xml version="1.0" encoding="utf-8"?>
<ds:datastoreItem xmlns:ds="http://schemas.openxmlformats.org/officeDocument/2006/customXml" ds:itemID="{ACD3EEA3-1C1F-4F33-B4CC-FF804EC826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2020-08-31_PAA</vt:lpstr>
      <vt:lpstr>'2020-08-31_PAA'!Área_de_impresión</vt:lpstr>
      <vt:lpstr>'2020-08-31_PAA'!Títulos_a_imprimir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Visual Design pro</cp:lastModifiedBy>
  <cp:lastPrinted>2020-09-02T17:58:03Z</cp:lastPrinted>
  <dcterms:created xsi:type="dcterms:W3CDTF">2019-05-08T16:37:35Z</dcterms:created>
  <dcterms:modified xsi:type="dcterms:W3CDTF">2020-09-02T17:58:34Z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