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showInkAnnotation="0"/>
  <mc:AlternateContent xmlns:mc="http://schemas.openxmlformats.org/markup-compatibility/2006">
    <mc:Choice Requires="x15">
      <x15ac:absPath xmlns:x15ac="http://schemas.microsoft.com/office/spreadsheetml/2010/11/ac" url="G:\"/>
    </mc:Choice>
  </mc:AlternateContent>
  <xr:revisionPtr revIDLastSave="0" documentId="13_ncr:1_{E7D8BAFA-9CBF-4222-B36D-B24F81A17E53}" xr6:coauthVersionLast="43" xr6:coauthVersionMax="43" xr10:uidLastSave="{00000000-0000-0000-0000-000000000000}"/>
  <bookViews>
    <workbookView xWindow="-120" yWindow="-120" windowWidth="20730" windowHeight="11160" firstSheet="2" activeTab="2" xr2:uid="{00000000-000D-0000-FFFF-FFFF00000000}"/>
  </bookViews>
  <sheets>
    <sheet name="programado paa" sheetId="8" r:id="rId1"/>
    <sheet name="sin programar paa" sheetId="9" r:id="rId2"/>
    <sheet name="2019-07-31-PAA" sheetId="7" r:id="rId3"/>
  </sheets>
  <externalReferences>
    <externalReference r:id="rId4"/>
    <externalReference r:id="rId5"/>
    <externalReference r:id="rId6"/>
    <externalReference r:id="rId7"/>
    <externalReference r:id="rId8"/>
    <externalReference r:id="rId9"/>
  </externalReferences>
  <definedNames>
    <definedName name="_xlnm._FilterDatabase" localSheetId="2" hidden="1">'2019-07-31-PAA'!$A$19:$AG$283</definedName>
    <definedName name="_xlnm.Print_Area" localSheetId="2">'2019-07-31-PAA'!$A$1:$AG$283</definedName>
    <definedName name="base_1">[1]BASE_DATOS!$A$1:$C$147</definedName>
    <definedName name="ELEMENTOS_DE_ASEO">"BASE_DATOS"</definedName>
    <definedName name="Fuente3">[2]Hoja2!$A$1:$C$207</definedName>
    <definedName name="gloria" localSheetId="2">#REF!</definedName>
    <definedName name="JUAN" localSheetId="2">#REF!</definedName>
    <definedName name="julian" localSheetId="2">#REF!</definedName>
    <definedName name="MAO">'[3]PLAN COMPRAS_2003'!$A$4:$D$382</definedName>
    <definedName name="MOA">'[3]PLAN COMPRAS_2003'!$A$4:$D$382</definedName>
    <definedName name="RUTH" localSheetId="2">#REF!</definedName>
    <definedName name="_xlnm.Print_Titles" localSheetId="2">'2019-07-31-PAA'!$19:$19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Z238" i="7" l="1"/>
  <c r="Z165" i="7"/>
  <c r="Z119" i="7"/>
  <c r="Z30" i="7"/>
  <c r="X18" i="7"/>
  <c r="Y18" i="7"/>
  <c r="M18" i="7"/>
  <c r="Z18" i="7" l="1"/>
  <c r="L29" i="8" l="1"/>
  <c r="N275" i="7" l="1"/>
  <c r="N273" i="7"/>
  <c r="N272" i="7"/>
  <c r="N260" i="7"/>
  <c r="B254" i="7"/>
  <c r="B253" i="7"/>
  <c r="A61" i="7"/>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54" i="7"/>
  <c r="A55" i="7" s="1"/>
  <c r="A56" i="7" s="1"/>
  <c r="A57" i="7" s="1"/>
  <c r="A58" i="7" s="1"/>
  <c r="A59" i="7" s="1"/>
  <c r="A32" i="7"/>
  <c r="A33" i="7" s="1"/>
  <c r="A34" i="7" s="1"/>
  <c r="A35" i="7" s="1"/>
  <c r="A36" i="7" s="1"/>
  <c r="A37" i="7" s="1"/>
  <c r="A38" i="7" s="1"/>
  <c r="A39" i="7" s="1"/>
  <c r="A40" i="7" s="1"/>
  <c r="A41" i="7" s="1"/>
  <c r="A43" i="7" s="1"/>
  <c r="A44" i="7" s="1"/>
  <c r="A45" i="7" s="1"/>
  <c r="A46" i="7" s="1"/>
  <c r="A47" i="7" s="1"/>
  <c r="A48" i="7" s="1"/>
  <c r="A49" i="7" s="1"/>
  <c r="A50" i="7" s="1"/>
  <c r="A51" i="7" s="1"/>
  <c r="A52" i="7" s="1"/>
  <c r="A26" i="7"/>
  <c r="A27" i="7" s="1"/>
  <c r="A21" i="7"/>
  <c r="A22" i="7" s="1"/>
  <c r="A23" i="7" s="1"/>
  <c r="A24" i="7" s="1"/>
  <c r="V11" i="7"/>
  <c r="U11" i="7"/>
  <c r="T11" i="7"/>
  <c r="V14" i="7" s="1"/>
  <c r="V10" i="7"/>
  <c r="V12" i="7" s="1"/>
  <c r="U10" i="7"/>
  <c r="U12" i="7" s="1"/>
  <c r="T10" i="7"/>
  <c r="T12" i="7" s="1"/>
  <c r="A95" i="7" l="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1" i="7" s="1"/>
  <c r="A232" i="7" s="1"/>
  <c r="A233" i="7" s="1"/>
  <c r="A234" i="7" s="1"/>
  <c r="A235" i="7" s="1"/>
  <c r="A236" i="7" s="1"/>
  <c r="A237" i="7" s="1"/>
  <c r="A238" i="7" s="1"/>
  <c r="A239" i="7" s="1"/>
  <c r="A240" i="7" s="1"/>
  <c r="A241" i="7" s="1"/>
  <c r="A242" i="7" s="1"/>
  <c r="A243" i="7" s="1"/>
  <c r="A244" i="7" s="1"/>
  <c r="A245" i="7" s="1"/>
  <c r="A246" i="7" s="1"/>
  <c r="A247" i="7" s="1"/>
  <c r="A248" i="7" s="1"/>
  <c r="A249" i="7" s="1"/>
  <c r="V15" i="7"/>
  <c r="N18" i="7"/>
  <c r="E12" i="7" s="1"/>
  <c r="V1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2" authorId="0" shapeId="0" xr:uid="{00000000-0006-0000-0000-00000100000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B2" authorId="0" shapeId="0" xr:uid="{00000000-0006-0000-0000-000002000000}">
      <text>
        <r>
          <rPr>
            <b/>
            <sz val="9"/>
            <color indexed="81"/>
            <rFont val="Tahoma"/>
            <family val="2"/>
          </rPr>
          <t>Gabriela Diaz Galindo:</t>
        </r>
        <r>
          <rPr>
            <sz val="9"/>
            <color indexed="81"/>
            <rFont val="Tahoma"/>
            <family val="2"/>
          </rPr>
          <t xml:space="preserve">
Identificar la dependencia o  área que reporta las necesidades</t>
        </r>
      </text>
    </comment>
    <comment ref="C2" authorId="0" shapeId="0" xr:uid="{00000000-0006-0000-0000-00000300000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D2" authorId="0" shapeId="0" xr:uid="{00000000-0006-0000-0000-000004000000}">
      <text>
        <r>
          <rPr>
            <b/>
            <sz val="9"/>
            <color indexed="81"/>
            <rFont val="Tahoma"/>
            <family val="2"/>
          </rPr>
          <t>Gabriela Diaz Galindo:</t>
        </r>
        <r>
          <rPr>
            <sz val="9"/>
            <color indexed="81"/>
            <rFont val="Tahoma"/>
            <family val="2"/>
          </rPr>
          <t xml:space="preserve">
Establecer la unidad de medida del bien, servicio u obra pública.</t>
        </r>
      </text>
    </comment>
    <comment ref="E2" authorId="0" shapeId="0" xr:uid="{00000000-0006-0000-0000-000005000000}">
      <text>
        <r>
          <rPr>
            <b/>
            <sz val="9"/>
            <color indexed="81"/>
            <rFont val="Tahoma"/>
            <family val="2"/>
          </rPr>
          <t>Gabriela Diaz Galindo:</t>
        </r>
        <r>
          <rPr>
            <sz val="9"/>
            <color indexed="81"/>
            <rFont val="Tahoma"/>
            <family val="2"/>
          </rPr>
          <t xml:space="preserve">
Establecer la cantidad de la necesidad requerida</t>
        </r>
      </text>
    </comment>
    <comment ref="F2" authorId="0" shapeId="0" xr:uid="{00000000-0006-0000-0000-00000600000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G2" authorId="0" shapeId="0" xr:uid="{00000000-0006-0000-0000-000007000000}">
      <text>
        <r>
          <rPr>
            <b/>
            <sz val="9"/>
            <color indexed="81"/>
            <rFont val="Tahoma"/>
            <family val="2"/>
          </rPr>
          <t>Gabriela Diaz Galindo:</t>
        </r>
        <r>
          <rPr>
            <sz val="9"/>
            <color indexed="81"/>
            <rFont val="Tahoma"/>
            <family val="2"/>
          </rPr>
          <t xml:space="preserve">
Definir el tiempo de duración de la contratación en meses.</t>
        </r>
      </text>
    </comment>
    <comment ref="H2" authorId="0" shapeId="0" xr:uid="{00000000-0006-0000-0000-000008000000}">
      <text>
        <r>
          <rPr>
            <b/>
            <sz val="9"/>
            <color indexed="81"/>
            <rFont val="Tahoma"/>
            <family val="2"/>
          </rPr>
          <t>Gabriela Diaz Galindo:</t>
        </r>
        <r>
          <rPr>
            <sz val="9"/>
            <color indexed="81"/>
            <rFont val="Tahoma"/>
            <family val="2"/>
          </rPr>
          <t xml:space="preserve">
Determinar el tipo de contratación requerida. Consulte con el Grupo de Gestión Contractual.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Gabriela Diaz Galindo</author>
    <author>Julian Mauricio Martínez</author>
    <author>Diana Marcela Gualteros Sanchez</author>
  </authors>
  <commentList>
    <comment ref="A19" authorId="0" shapeId="0" xr:uid="{00000000-0006-0000-0500-00000100000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00000000-0006-0000-0500-00000200000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00000000-0006-0000-0500-00000300000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00000000-0006-0000-0500-00000400000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00000000-0006-0000-0500-00000500000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00000000-0006-0000-0500-000006000000}">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00000000-0006-0000-0500-00000700000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00000000-0006-0000-0500-00000800000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00000000-0006-0000-0500-00000900000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 ref="B50" authorId="1" shapeId="0" xr:uid="{00000000-0006-0000-0500-00000A000000}">
      <text>
        <r>
          <rPr>
            <b/>
            <sz val="9"/>
            <color indexed="81"/>
            <rFont val="Tahoma"/>
            <family val="2"/>
          </rPr>
          <t>Julian Mauricio Martínez:</t>
        </r>
        <r>
          <rPr>
            <sz val="9"/>
            <color indexed="81"/>
            <rFont val="Tahoma"/>
            <family val="2"/>
          </rPr>
          <t xml:space="preserve">
</t>
        </r>
      </text>
    </comment>
    <comment ref="D250" authorId="2" shapeId="0" xr:uid="{00000000-0006-0000-0500-00000B000000}">
      <text>
        <r>
          <rPr>
            <b/>
            <sz val="9"/>
            <color indexed="81"/>
            <rFont val="Tahoma"/>
            <charset val="1"/>
          </rPr>
          <t>Diana Marcela Gualteros Sanchez:</t>
        </r>
        <r>
          <rPr>
            <sz val="9"/>
            <color indexed="81"/>
            <rFont val="Tahoma"/>
            <charset val="1"/>
          </rPr>
          <t xml:space="preserve">
80140000 ESTE CODIGO NO APLICA</t>
        </r>
      </text>
    </comment>
  </commentList>
</comments>
</file>

<file path=xl/sharedStrings.xml><?xml version="1.0" encoding="utf-8"?>
<sst xmlns="http://schemas.openxmlformats.org/spreadsheetml/2006/main" count="4458" uniqueCount="1303">
  <si>
    <t>PLAN ANUAL DE ADQUISICIONES 2019 DAFP</t>
  </si>
  <si>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</si>
  <si>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</si>
  <si>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</si>
  <si>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</si>
  <si>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</si>
  <si>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</si>
  <si>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</si>
  <si>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</si>
  <si>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</si>
  <si>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</si>
  <si>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</si>
  <si>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</si>
  <si>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</si>
  <si>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</si>
  <si>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</si>
  <si>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</si>
  <si>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</si>
  <si>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</si>
  <si>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</si>
  <si>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</si>
  <si>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</si>
  <si>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</si>
  <si>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</si>
  <si>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</si>
  <si>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</si>
  <si>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</si>
  <si>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231´872.481</t>
  </si>
  <si>
    <t>VERIFICA</t>
  </si>
  <si>
    <t>Límite de contratación mínima cuantía</t>
  </si>
  <si>
    <t>23´187.248</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</si>
  <si>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</si>
  <si>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</si>
  <si>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</si>
  <si>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</si>
  <si>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</si>
  <si>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</si>
  <si>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</si>
  <si>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</si>
  <si>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</si>
  <si>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</si>
  <si>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</si>
  <si>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</si>
  <si>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</si>
  <si>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</si>
  <si>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</si>
  <si>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</si>
  <si>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</si>
  <si>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</si>
  <si>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</si>
  <si>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</si>
  <si>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</si>
  <si>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</si>
  <si>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</si>
  <si>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</si>
  <si>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</si>
  <si>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</si>
  <si>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</si>
  <si>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</si>
  <si>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</si>
  <si>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VALOR NETO DEL CONTRATO VIGENCIA 2018</t>
  </si>
  <si>
    <t>FORMA DE PAGO</t>
  </si>
  <si>
    <t>CDP</t>
  </si>
  <si>
    <t>PLAZO DE EJECUCION</t>
  </si>
  <si>
    <t>FECHA DE INICIO</t>
  </si>
  <si>
    <t>FECHA DE TERMINACION</t>
  </si>
  <si>
    <t>SUPERVISOR</t>
  </si>
  <si>
    <t xml:space="preserve">AREA DEL SUPERVISOR </t>
  </si>
  <si>
    <t>Grupo de Gestión Administrativa</t>
  </si>
  <si>
    <t>Adquisición de llantas, necesarias para el normal funcionamiento del parque automotor de la FUNCION PUBLICA</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</si>
  <si>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</si>
  <si>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</si>
  <si>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</si>
  <si>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</si>
  <si>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</si>
  <si>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</si>
  <si>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</si>
  <si>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</si>
  <si>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</si>
  <si>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</si>
  <si>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MAYO</t>
  </si>
  <si>
    <t>ACUERDO MARCO DE PRECIOS</t>
  </si>
  <si>
    <t>A-02-02-01-003-002-01 PASTA DE PAPEL, PAPEL Y CARTÓN</t>
  </si>
  <si>
    <t xml:space="preserve">Adquisición  y suministro de tóner y cartuchos para impresoras. </t>
  </si>
  <si>
    <t>JUNIO</t>
  </si>
  <si>
    <t>A-02-02-01-003-005-01 PINTURAS Y BARNICES Y PRODUCTOS RELACIONADOS; COLORES PARA LA PINTURA ARTÍSTICA; TINTAS</t>
  </si>
  <si>
    <t>AGOSTO</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</si>
  <si>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t>
  </si>
  <si>
    <t>MENOR CUANTÍA</t>
  </si>
  <si>
    <t>A-02-02-02-008-007-01 SERVICIOS DE MANTENIMIENTO Y REPARACIÓN DE PRODUCTOS METÁLICOS ELABORADOS, MAQUINARIA Y EQUIPO</t>
  </si>
  <si>
    <t>SI</t>
  </si>
  <si>
    <t>PENDIENTE</t>
  </si>
  <si>
    <t>Prestacion del servicio de Aseo y Cafeteria para el edificio Sede del Departamento</t>
  </si>
  <si>
    <t>NOVIEMBRE</t>
  </si>
  <si>
    <t xml:space="preserve">ACUERDO MARCO DE PRECIOS </t>
  </si>
  <si>
    <t>A-02-02-02-008-005-03 SERVICIOS DE LIMPIEZA</t>
  </si>
  <si>
    <t>Adquisición de SEGUROS SOAT PARA VEHICULOS</t>
  </si>
  <si>
    <t>A-02-02-02-007-001-03-5-07 SERVICIOS DE SEGURO OBLIGATORIO DE ACCIDENTES DE TRÁNSITO (SOAT)</t>
  </si>
  <si>
    <t xml:space="preserve">
78101803</t>
  </si>
  <si>
    <t xml:space="preserve">Servicio de Transporte de vehículo automotor </t>
  </si>
  <si>
    <t>ABRIL</t>
  </si>
  <si>
    <t>MÍNIMA CUANTÍA</t>
  </si>
  <si>
    <t>A-02-02-02-006-005  SERVICIOS DE TRANSPORTE DE CARGA</t>
  </si>
  <si>
    <t>Contratar el servicio de Mantenimiento y cargue de extintores de la Función Pública, incluidos repuestos.</t>
  </si>
  <si>
    <t>MARZO</t>
  </si>
  <si>
    <t>A-02-02-02-008-007-01-5 SERVICIOS DE MANTENIMIENTO Y REPARACIÓN DE OTRA MAQUINARIA Y OTRO EQUIPO</t>
  </si>
  <si>
    <t>SEPTIEMBRE</t>
  </si>
  <si>
    <t>72101510
72101511   
72101509
72101506
72101507
72151605</t>
  </si>
  <si>
    <t xml:space="preserve">Revisión, mantenimiento preventivo y correctivo de los sistemas de sonido ambiental- sonido del auditorio, hidráulico, de detección y extinción de incendios y sanitario . </t>
  </si>
  <si>
    <t>148-2019</t>
  </si>
  <si>
    <t>RIDA SOLUCIONES INTEGRALES S.A.S.</t>
  </si>
  <si>
    <t>Prestar el servicio de mantenimiento preventivo y correctivo a los sistemas hidrosanitarios, extinción de incendio, alarmas de evacuación e incendios y sonido ambiental del edificio sede de Función Pública</t>
  </si>
  <si>
    <t xml:space="preserve">PRESTACION DE SERVICIOS </t>
  </si>
  <si>
    <t xml:space="preserve">Función Pública pagará el valor del Contrato, en mensualidades vencidas,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</si>
  <si>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t>Hasta el 15 de diciembre de 2019, contando a partir del perfeccionamiento del mismo, registro presupuestal y aprobación de pólizas.</t>
  </si>
  <si>
    <t>DIANA PAOLA MOROS SANABRIA</t>
  </si>
  <si>
    <t xml:space="preserve">GRUPO DE GESTION ADMINISTRATIVA </t>
  </si>
  <si>
    <t>Reparaciones locativas edificio sede</t>
  </si>
  <si>
    <t>A-02-02-02-005-004-02-9 SERVICIOS GENERALES DE CONSTRUCCIÓN DE OTRAS OBRAS DE INGENIERÍA CIVIL</t>
  </si>
  <si>
    <t>27110000
26121600
39121700
39101800
39101600
31201500
39111800
46171500
27112800
31161500
12352300
23131500
31210000
30151800
39111800</t>
  </si>
  <si>
    <t>Adquirir herramientas y materiales metálicos de ferretería para el mantenimiento preventivo y correctivo del inmueble del Departamento</t>
  </si>
  <si>
    <t>A-02-02-01-004-002 PRODUCTOS METÁLICOS ELABORADOS (EXCEPTO MAQUINARIA Y EQUIPO)</t>
  </si>
  <si>
    <t>Adquirir herramientas y materiales de ferretería para el mantenimiento preventivo y correctivo del inmueble del Departamento</t>
  </si>
  <si>
    <t>A-02-02-01-003-007 VIDRIO Y PRODUCTOS DE VIDRIO Y OTROS PRODUCTOS NO METÁLICOS N.C.P.</t>
  </si>
  <si>
    <t xml:space="preserve">Adquisición del programa de seguros de responsabilidad civil para los vehículos de la entidad </t>
  </si>
  <si>
    <t>A-02-02-02-007-001-03-5-05 SERVICIOS DE SEGUROS GENERALES DE RESPONSABILIDAD CIVIL</t>
  </si>
  <si>
    <t>Renovar la suscripción y el soporte técnico del Sistema de Turnos Web de la entidad</t>
  </si>
  <si>
    <t>ENERO</t>
  </si>
  <si>
    <t>CONTRATACIÓN DIRECTA</t>
  </si>
  <si>
    <t>081-2019</t>
  </si>
  <si>
    <t>E&amp;M INGENIERIA SAS</t>
  </si>
  <si>
    <t>Renovar la suscripción y el soporte técnico, del Sistema de Turnos Web de la entidad.</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</si>
  <si>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</si>
  <si>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</si>
  <si>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</si>
  <si>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Oficina de Tecnologías de la Información y las Comunicaciones</t>
  </si>
  <si>
    <t>Adquisición de perifericos</t>
  </si>
  <si>
    <t>A-02-01-01-004-005-02 MAQUINARIA DE INFORMÁTICA Y SUS PARTES, PIEZAS Y ACCESORIOS</t>
  </si>
  <si>
    <t>JULIO CÉSAR RIVERA  EXT. 501
jrivera@funcionpublica.gov.co</t>
  </si>
  <si>
    <t>Adquisición de Unidades de Imagen para Impresoras</t>
  </si>
  <si>
    <t>Adquisición de sillas ergonómicas para el personal del Departamento</t>
  </si>
  <si>
    <t>A-02-01-01-003-08-01-1 ASIENTOS</t>
  </si>
  <si>
    <t>154-2019</t>
  </si>
  <si>
    <t>PANAMERICANA LIBRERÍA Y PAPELERIA S.A.</t>
  </si>
  <si>
    <t>Adquisición de sillas ergonómicas giratorias para Función Pública, conforme a las condiciones técnicas establecidas en el presente documento.</t>
  </si>
  <si>
    <t>CONTRATO DE COMPRAVENTA</t>
  </si>
  <si>
    <t>Función Pública pagará el valor del contrato en un (1) solo pago, por un valor estimado de VEINTE MILLONES DE PESOS ($20’000.000,00)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</si>
  <si>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t>
  </si>
  <si>
    <t>43211714
44103206</t>
  </si>
  <si>
    <t xml:space="preserve">Renovar la suscripción y el soporte técnico del sistema biométrico del Departamento </t>
  </si>
  <si>
    <t>81112200
81112300</t>
  </si>
  <si>
    <t>Soporte técnico y mantenimiento preventivo y correctico de los equipos de computo y dispositivos tecnológicos, con soporte técnico, suministro de repuestos y personal de apoyo en sitio para el Departamento Administrativo de la Función Pública.</t>
  </si>
  <si>
    <t>A-02-02-02-008-007-01-3 SERVICIOS DE MANTENIMIENTO Y REPARACIÓN DE COMPUTADORES Y EQUIPO PERIFÉRICO</t>
  </si>
  <si>
    <t>78111502
90121502</t>
  </si>
  <si>
    <t>Tiquetes aereos nacionales</t>
  </si>
  <si>
    <t>FEBRERO</t>
  </si>
  <si>
    <t xml:space="preserve">30 de abril </t>
  </si>
  <si>
    <t>A-02-02-02-006-004 SERVICIOS DE TRANSPORTE DE PASAJEROS</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</si>
  <si>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</si>
  <si>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</si>
  <si>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</si>
  <si>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</si>
  <si>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</si>
  <si>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</si>
  <si>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</si>
  <si>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Dirección de Desarrollo Organizacional</t>
  </si>
  <si>
    <t>INVERSIÓN</t>
  </si>
  <si>
    <t>C-0505-1000-1 RECURSO 11 - CSF DESARROLLO Y FORTALECIM DE CAPACIDADES DE LAS ENTIDADES TERRITORIALES DE LA CIRCUNSCRIPCION NACIONAL</t>
  </si>
  <si>
    <t>JUAN PABLO REMOLINA  EXT. 821
jremolina@funcionpublica.gov.co</t>
  </si>
  <si>
    <t>Suministro e instalación de cableado estructurado en el edificio sede del DAFP:</t>
  </si>
  <si>
    <t>A-02-02-02-005-004-06 SERVICIOS DE INSTALACIONES</t>
  </si>
  <si>
    <t>Grupo de Gestión Documental</t>
  </si>
  <si>
    <t>55121503
44103124
44121634</t>
  </si>
  <si>
    <t>Adquirir insumos para la radicación de la información de Función Pública,</t>
  </si>
  <si>
    <t>JUDY MAGALI RODRÍGUEZ SANTANA EXT. 420
jrodriguez@funcionpublica.gov.co</t>
  </si>
  <si>
    <t>155-2019</t>
  </si>
  <si>
    <t>Adquirir insumos para la radicación de la información de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</si>
  <si>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</si>
  <si>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JUDI MAGALI RODRIGUEZ SANTANA</t>
  </si>
  <si>
    <t>GRUPO DE GESTION DOCUMENTAL</t>
  </si>
  <si>
    <t>Grupo de Gestión Humana</t>
  </si>
  <si>
    <t>53101902 53102102
53101904 53111501
 53111601 53111601
46181503 46181604</t>
  </si>
  <si>
    <t xml:space="preserve">Adquisición de la dotación de labor y elementos de trabajo.  </t>
  </si>
  <si>
    <t>A-02-02-01-002-008 DOTACIÓN (PRENDAS DE VESTIR Y CALZADO)</t>
  </si>
  <si>
    <t>LUZ MARY RIAÑO CARMARGO EXT. 530
lriano@funcionpublica.gov.co</t>
  </si>
  <si>
    <t>152-2019</t>
  </si>
  <si>
    <t>UNIVERSAL &amp; CO S.A.S.</t>
  </si>
  <si>
    <t>Adquirir la dotación de vestuario y calzado de labor, para los servidores de Función Pública, que tienen derecho por la naturaleza de su labor, acorde con las especificaciones técnicas.</t>
  </si>
  <si>
    <t>Función Pública cancelará el valor del contrato, en dos (2) pagos, conforme las entregas realizadas, previa presentación de la respectiva factura y expedición del certificado de recibido a satisfacción y evaluación al contratista (Compraventa , Prestación de Servicios, Obra Pública) por parte del Supervisor del Contrato.</t>
  </si>
  <si>
    <t>Hasta el veintisiete (27) de diciembre de 2019, contado a partir del perfeccionamiento del mismo,  previo registro presupuesta! y aprobación de garantía.</t>
  </si>
  <si>
    <t>LAURA DANIELA ARIAS FONTECHA</t>
  </si>
  <si>
    <t>GRUPO DE GESTION HUMANA</t>
  </si>
  <si>
    <t>Dotacion industrial para el personal de apoyo de la entidad.</t>
  </si>
  <si>
    <t>Contratar la prestación del servicio de transporte  terrestre, para el traslado de los servidores del Departamento Administrativo de la Función Pública y los hijos de estos.</t>
  </si>
  <si>
    <t>A-02-02-02-009-006-09 SERVICIOS DE ESPARCIMIENTO, CULTURALES Y DEPORTIVOS</t>
  </si>
  <si>
    <t>80141625
80111502</t>
  </si>
  <si>
    <t xml:space="preserve">Adquisición para la compra de incentivos pecuniarios o no pecuniarios según consideración del Comité de Capacitación y Estímulos </t>
  </si>
  <si>
    <t>Prestación de los servicios de Centro de Datos y Nube Privada</t>
  </si>
  <si>
    <t>OCTUBRE</t>
  </si>
  <si>
    <t>A-02-02-02-008-003-01-3 SERVICIOS DE TECNOLOGÍA DE LA INFORMACIÓN (TI) DE CONSULTORÍA Y DE APOYO</t>
  </si>
  <si>
    <t>Equipos de cómputo - escritorio para las áreas de la Entidad.</t>
  </si>
  <si>
    <t>Prestar el servicio de custodia, transporte y almacenamiento externo de los medios magnéticos que contienen las copias de respaldo de la información del Departamento, de acuerdo con las condiciones técnicas establecidas en los Estudios Previos</t>
  </si>
  <si>
    <t>Grupo de Gestión Financiera</t>
  </si>
  <si>
    <t>Adquisición de dispositivos de firma digital para los servidores del Departamento que son  usuarios del SIIF.</t>
  </si>
  <si>
    <t>NOHORA CONSTANZA SIABATO EXT. 430
nsiabato@funcionpublica.gov.co</t>
  </si>
  <si>
    <t>Dirección Jurídica</t>
  </si>
  <si>
    <t>Suscripción al servicio de actualización jurídica vía internet</t>
  </si>
  <si>
    <t>ARMANDO LÓPEZ CORTÉS EXT. 741
alopez@funcionpublica.gov.co</t>
  </si>
  <si>
    <t xml:space="preserve">80121500
80121600
80121700
80121800
</t>
  </si>
  <si>
    <t>Vigilancia judicial</t>
  </si>
  <si>
    <t>A-02-02-02-008 -002-01 SERVICIOS JURÍDICOS</t>
  </si>
  <si>
    <t>A-02-02-02-008-003-01-1 SERVICIOS DE CONSULTORÍA EN ADMINISTRACIÓN Y SERVICIOS DE GESTIÓN</t>
  </si>
  <si>
    <t>55101519
82111900
82101500</t>
  </si>
  <si>
    <t>Publicación de Edictos y convocatorias del Departamento Administrativo de la Función Pública en un diario de amplia circulación Nacional</t>
  </si>
  <si>
    <t>A-02-02-02-008-009-01 SERVICIOS DE EDICIÓN, IMPRESIÓN Y REPRODUCCIÓN</t>
  </si>
  <si>
    <t>48102009  56101538  56101519</t>
  </si>
  <si>
    <t>MESAS PARA EL AUDITORIO DE LA ENTIDAD</t>
  </si>
  <si>
    <t>A-02-01-01-003-08-01-4 OTROS MUEBLES N.C.P.</t>
  </si>
  <si>
    <t>149-2019</t>
  </si>
  <si>
    <t>CENCOSUD COLOMBIA S.A.</t>
  </si>
  <si>
    <t>Adquisición de mesas plegables para Función Pública, conforme las condiciones técnicas establecidas en el presente documento.</t>
  </si>
  <si>
    <t>Función Pública pagará el valor del contrato en un (1) solo pago, por un valor estimado de SEIS MILLONES DE PESOS ($6'000.000,00)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</si>
  <si>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</si>
  <si>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56112102  56112103  56101522</t>
  </si>
  <si>
    <t>Estibador para bodega del almacén</t>
  </si>
  <si>
    <t>138-2019</t>
  </si>
  <si>
    <t>Adquirir un (1) Estibador Ultradelgado para el almacén de Función Pública, de conformidad con las especificaciones técnicas incluidas en el presente documento.</t>
  </si>
  <si>
    <t>Función Pública pagará el valor del contrato en un (1) solo pago, por un valor estimado de TRES MILLONES DE PESOS ($3'000.000,00) MICTE,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</si>
  <si>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
44102002 
55121807
44111515
44121636
</t>
  </si>
  <si>
    <t xml:space="preserve">Adquirir elementos para la carnetización del personal de la entidad </t>
  </si>
  <si>
    <t>140-2019</t>
  </si>
  <si>
    <t>CENCOSUD COLOMBIA S.A</t>
  </si>
  <si>
    <t>Adquirir los carnets de identificación, para los servidores del Departamento Administrativo de la Función Pública.</t>
  </si>
  <si>
    <t xml:space="preserve">Función Pública pagará el valor del contrato en un (1) solo pago, por valor de DOS MILLONES SEISCIENTOS DIEZ MIL PESOS ($2'610.000)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</si>
  <si>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Será hasta el 30 de marzo del 2019. </t>
  </si>
  <si>
    <t>MONICA ANDREA DONADO TRUJILLO</t>
  </si>
  <si>
    <t xml:space="preserve">14111815
 82121500
 82121503
</t>
  </si>
  <si>
    <t xml:space="preserve">Servicio de impresión de carnet´s para el personal de la entidad </t>
  </si>
  <si>
    <t>Adquisición de bienes para el bienestar de los servidores públicos de la entidad.</t>
  </si>
  <si>
    <t>A-02-01-01-004-006-09 OTRO EQUIPO ELÉCTRICO Y SUS PARTES Y PIEZAS</t>
  </si>
  <si>
    <t>Planta eléctrica para el edificio sede 50 kva</t>
  </si>
  <si>
    <t>A-02-01-01-004-006-01  MOTORES, GENERADORES Y TRANSFORMADORES ELÉCTRICOS Y SUS PARTES Y PIEZAS</t>
  </si>
  <si>
    <t>47121702
47121709
41111507
42171917
27110000
26121600
39121700
39101800
39101600
31201500
39111800
46171500
27112800
31161500
12352300
23131500
31210000
30151800
39111800</t>
  </si>
  <si>
    <t>Equipos y materiales para  necesidades del plan de austeridad y gestión ambiental - residuos sólidos</t>
  </si>
  <si>
    <t>A-02-02-01-003-006-02 OSTROS PRODUCTOS DE CAUCHO</t>
  </si>
  <si>
    <t>55121700
55121900</t>
  </si>
  <si>
    <t>Señalización Interna del edificio</t>
  </si>
  <si>
    <t>81101600
81101617</t>
  </si>
  <si>
    <t>Certificación de inspección de acreditación  de los dos ascensores</t>
  </si>
  <si>
    <t>Avalúo comercial de bien inmuebles y bienes muebles</t>
  </si>
  <si>
    <t>81112501 
43231508</t>
  </si>
  <si>
    <t>Suscripción y soporte al servicio del software de inventarios</t>
  </si>
  <si>
    <t>C-0599-1000-5 RECURSO 11 . CSF
 TECNOLOGÍAS DE LA INFORMACIÓN</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</si>
  <si>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</si>
  <si>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</si>
  <si>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</si>
  <si>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</si>
  <si>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</si>
  <si>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JULIO CESAR RIVERO MORATO</t>
  </si>
  <si>
    <t xml:space="preserve">OFICINA DE TECNOLOGIAS DE LA INFORMACION Y LAS COMUNICACIONES </t>
  </si>
  <si>
    <t>Sedes mantenidas</t>
  </si>
  <si>
    <t>80101500
80101600
80101509</t>
  </si>
  <si>
    <t>Estudios técnicos, sistema hidráulicos, sanitarios, eléctricos y de iluminación, de extinción y detección de incendios, de seguridad, y de adecuación de fachadas y obras complementarias</t>
  </si>
  <si>
    <t>CONCURSO DE MÉRITOS</t>
  </si>
  <si>
    <t>C-0599-1000-4 RECURSO 10 - CSF MEJORAMIENTO DE LA IMAGEN Y FUNCIONALIDAD DEL EDIFICIO SEDE DEL DAFP</t>
  </si>
  <si>
    <t>Soporte técnico y mantenimiento preventivo y correctico de los aires acondicionados del auditorio de la entidad.</t>
  </si>
  <si>
    <t>Servicio de Asistencia técnica en la implementación de las políticas de Función Pública</t>
  </si>
  <si>
    <t>Oficina Asesora de Planeación</t>
  </si>
  <si>
    <t>Audiencia Publica de Rendición de Cuentas de Función Pública.</t>
  </si>
  <si>
    <t xml:space="preserve">CONTRATO INTERADMINISTRATIVO </t>
  </si>
  <si>
    <t>CARLOS FERNANDO GUZMÁN EXT. 850 
cguzman@funcionpublica.gov.co</t>
  </si>
  <si>
    <t xml:space="preserve">Evento de Planeación </t>
  </si>
  <si>
    <t>Oficina de Control Interno</t>
  </si>
  <si>
    <t>Capacitación a los servidores de la Oficina de Control Interno en mapas de aseguramiento</t>
  </si>
  <si>
    <t>A-02-02-02-009-002-09 OTROS TIPOS DE EDUCACIÓN Y SERVICIOS DE APOYO EDUCATIVO</t>
  </si>
  <si>
    <t>LUZ STELLA PATIÑO EXT. 600 lpatino@funcionpublica.gov.co</t>
  </si>
  <si>
    <t>Oficina Asesora de Comunicaciones</t>
  </si>
  <si>
    <t xml:space="preserve">Combo de Micrófono inalámbrico de solapa y de mano (H5 / 518 - 542MHz) 
</t>
  </si>
  <si>
    <t>A-02-01-01-004-007-03 RADIORRECEPTORES Y RECEPTORES DE TELEVISIÓN; APARATOS PARA LA GRABACIÓN Y REPRODUCCIÓN DE SONIDO Y VIDEO; MICRÓFONOS, ALTAVOCES, AMPLIFICADORES, ETC.</t>
  </si>
  <si>
    <t xml:space="preserve">DIANA MARíA BOHÓRQUEZ EXT. 520
dbohorquez@funcionpublica.gov.co </t>
  </si>
  <si>
    <t>Cargadores para cámaras de video panasonic y cargadores de pilas</t>
  </si>
  <si>
    <t>A-02-01-01-004-006-04 ACUMULADORES, PILAS Y BATERÍAS PRIMARIAS Y SUS PARTES Y PIEZAS</t>
  </si>
  <si>
    <t>Grabadora digital de audio</t>
  </si>
  <si>
    <t>No</t>
  </si>
  <si>
    <t>Cables de carga para teclados y mouse Mac</t>
  </si>
  <si>
    <t>Febrero</t>
  </si>
  <si>
    <t xml:space="preserve">Flash externo para cámara fotográfica </t>
  </si>
  <si>
    <t>82111901 83121701 83121702 83121703</t>
  </si>
  <si>
    <t>Servicio externo de Monitoreo de medios que permita el rastreo de infomación en medios regionales y nacionales de radio , prensa y televisón, en donde la entidad no cuenta con medios para registrarlos y conocer el impacto..</t>
  </si>
  <si>
    <t>A-02-02-02-008-004-02 SERVICIOS DE TELECOMUNICACIONES A TRAVÉS DE INTERNET</t>
  </si>
  <si>
    <t>Mantenimiento de equipos cámaras fotográficas y de video</t>
  </si>
  <si>
    <t>Marzo</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</si>
  <si>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</si>
  <si>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153-2019</t>
  </si>
  <si>
    <t>SUBATOURS S.A.S</t>
  </si>
  <si>
    <t>Suministrar tiquetes aéreos nacionales para llevar a cabo el desplazamiento de los servidores y contratistas del Departamento Administrativo de la Función Pública, de conformidad con los lineamientos establecidos en el Acuerdo Marco de Precios de Colombia Compra Eficiente.</t>
  </si>
  <si>
    <t>Función Pública pagará el valor del contrato, de conformidad con las condiciones estipuladas por Colombia Compra Eficiente, en el Acuerdo Marco de Precio resultante de la Licitación Pública CCENEG-008-1-2018, para el suministro de Tiquetes Aéreos en las entidades del Estado y teniendo en cuenta,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</si>
  <si>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veintisiete (27) de diciembre de 2019, de conformidad con lo estipulado por el Acuerdo Marco de Precios de Colombia Compra Eficiente</t>
  </si>
  <si>
    <t xml:space="preserve">DIANA MARCELA GÓMEZ ANZOLA </t>
  </si>
  <si>
    <t>Dirección de Empleo Público</t>
  </si>
  <si>
    <t>Equipos de computo portátiles con cámara web incluida</t>
  </si>
  <si>
    <t>Grandes superficies</t>
  </si>
  <si>
    <t>FRANCISCO CAMARGO SALAS EXT. 701
fcamargo@funcionpublica.gov.co</t>
  </si>
  <si>
    <t>Licencias Project</t>
  </si>
  <si>
    <t>A-02-02-01-004-007-08 PAQUETES DE SOFTWARE</t>
  </si>
  <si>
    <t>Ver lineamientos de la OAP</t>
  </si>
  <si>
    <t>Gobierno Digital</t>
  </si>
  <si>
    <t>Implementación de la estrategias de Gobierno Digital</t>
  </si>
  <si>
    <t>Convenio interadmitnistrativo</t>
  </si>
  <si>
    <t>C-0599-1000-5 RECURSO 11 . SSF
 TECNOLOGÍAS DE LA INFORMACIÓN</t>
  </si>
  <si>
    <t>Soporte SAN HUS 110 + Nuevos Discos</t>
  </si>
  <si>
    <t>43212200
43201800
81111500
43201600</t>
  </si>
  <si>
    <t>Soporte de las SAN</t>
  </si>
  <si>
    <t>SELECCIÓN ABREVIADA. SUBASTA INVERSA</t>
  </si>
  <si>
    <t>Soporte y  Baterías UPS</t>
  </si>
  <si>
    <t xml:space="preserve">Adquirir la suscripción de la garantía extendida para la UPS y nuevas baterías; así como el servicio de soporte, acorde a lo detallado en las condiciones técnicas </t>
  </si>
  <si>
    <t>Almacenamiento</t>
  </si>
  <si>
    <t xml:space="preserve">Adquisición de solución de almacenamiento </t>
  </si>
  <si>
    <t>Servidores y equipos de comunicaciones</t>
  </si>
  <si>
    <t>Licenciamiento SIGEP II</t>
  </si>
  <si>
    <t>C-0505 1000-2 RECURSO 11 - SSF - IMPLEMENT Y FORTALECIM  DE LAS POLÍTICAS PÚBLICAS A NIVEL NACIONAL</t>
  </si>
  <si>
    <t>Herramienta de chat</t>
  </si>
  <si>
    <t>Herramienta de Chat para la Función Pública</t>
  </si>
  <si>
    <t>Contratación Directa</t>
  </si>
  <si>
    <t>Correo Masivo</t>
  </si>
  <si>
    <t>Solución de envío de correo masivo para Función Pública</t>
  </si>
  <si>
    <t>CONTRATACIÓN DE MÍNIMA CUANTÍA</t>
  </si>
  <si>
    <t>Voz IP</t>
  </si>
  <si>
    <t>Soporte Voz IP e integración con el CRM</t>
  </si>
  <si>
    <t>Licencia TOAD</t>
  </si>
  <si>
    <t>81112200
81111500
81111800
43232300
81112500
81112501</t>
  </si>
  <si>
    <t>Suscripción a los servicios de soporte de TOAD, acorde con las Especificaciones Técnicas</t>
  </si>
  <si>
    <t>Licenciamiento Microsoft Office 365</t>
  </si>
  <si>
    <t>Licenciamiento Microsoft Software assurance</t>
  </si>
  <si>
    <t>Adquirir la suscripción al Licenciamiento Microsoft Software Assurance según las características señaladas en el anexo técnico.</t>
  </si>
  <si>
    <t>Soporte Microsoft</t>
  </si>
  <si>
    <t>Suscripción a la bolsa de horas de servicios Microsoft, para soporte especializado y capacitación</t>
  </si>
  <si>
    <t>Licenciamiento CRM</t>
  </si>
  <si>
    <t>Renovación licenciamiento CRM - Servicio al Ciudadano</t>
  </si>
  <si>
    <t>141-2019</t>
  </si>
  <si>
    <t>CONTROLES EMPRESARIALES</t>
  </si>
  <si>
    <t>Contratar  la  suscripción  al  licenciamiento  de  la  herramienta  Dynamics  CRM ( Customer Relationship Management) de Microsoft,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</si>
  <si>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seNicios Microsoft, previa presentación de la respectiva factura y expedición del certificado de recibido a satisfacción por el Supervisor del Contrato, sin que el monto total de los servicios de soporte pueda exceder la cuantía total del contrato</t>
  </si>
  <si>
    <t>Un (1) año, contado a partir de la entrega por correo electrónico con las claves de activación y el perfeccionamiento del mismo y registro presupuestal.</t>
  </si>
  <si>
    <t>HECTOR JULIO MELO OCAMPO</t>
  </si>
  <si>
    <t>Software de inventarios</t>
  </si>
  <si>
    <t>81112501
43231508</t>
  </si>
  <si>
    <t>Suscripción al servicio de software de inventarios</t>
  </si>
  <si>
    <t>Solución de Backup</t>
  </si>
  <si>
    <t>43233400
81111500
81111800
81112200
81112000</t>
  </si>
  <si>
    <t>Suscripción a solución de BackUP según la Ficha Técnica establecida.</t>
  </si>
  <si>
    <t>Proactivanet</t>
  </si>
  <si>
    <t>43231501
81112200
81111500
81111800
81111811</t>
  </si>
  <si>
    <t>Prestar los servicios de soporte y derechos de actualizacion de versiones, para la correcta operación de la mesa de servicio de la herramienta proactivaNET.</t>
  </si>
  <si>
    <t>Renovación Adobe Creative Cloud</t>
  </si>
  <si>
    <t>Adquirir la renovación de la suscripción del licenciamiento Suite Adobe Creative Cloud durante doce (12) meses</t>
  </si>
  <si>
    <t>Soporte y licenciamiento Linux</t>
  </si>
  <si>
    <t xml:space="preserve">81111500
81111800
81112200
</t>
  </si>
  <si>
    <t>Antivirus</t>
  </si>
  <si>
    <t>81111500
81111800
81112200
43233200
43233205</t>
  </si>
  <si>
    <t>Suscripción al licenciamiento de software de antivirus</t>
  </si>
  <si>
    <t>Sistema de nómina</t>
  </si>
  <si>
    <t>LICITACIÓN PÚBLICA</t>
  </si>
  <si>
    <t>Sistema de contratos</t>
  </si>
  <si>
    <t xml:space="preserve">Adquisición del Sistema de Información de Contratos </t>
  </si>
  <si>
    <t>SELECCIÓN ABREVIADA SUBASTA INVERSA</t>
  </si>
  <si>
    <t>Renovación SUIT - Diseño</t>
  </si>
  <si>
    <t>Renovación FURAG MiPG - Diseño</t>
  </si>
  <si>
    <t>Diseño y levantamiento de requerimientos del Sistema de información FURAG MIPG</t>
  </si>
  <si>
    <t>Gestión del cambio / Estrategia de uso y apropiación</t>
  </si>
  <si>
    <t>Implementación de la estrategia de uso y apropiación y gestión del cambio</t>
  </si>
  <si>
    <t xml:space="preserve"> UNIDAD</t>
  </si>
  <si>
    <t>Capacitación</t>
  </si>
  <si>
    <t>Contratar servicios de transferencia de conocimiento en capacidades técnicas para el equipo humano de la oficina de TIC</t>
  </si>
  <si>
    <t>Oracle Licenciamiento y soporte</t>
  </si>
  <si>
    <t>134-2019</t>
  </si>
  <si>
    <t>ORACLE COLOMBIA LTDA</t>
  </si>
  <si>
    <t>Adquirir un (1) equipo servidor Oracle Database Appliance X7-2 HA (ODA), con los servicios de soporte técnico de hardware Oracle Premier Support y garantía por un (1) año para el mismo, dos (2) licencias Oracle Real Applícatíon Clusters y dos (2) licencias Oracle Database  Enterpríse Edítíon conforme a los  lineamientos establecidos en el Contrato de Agregación de Demanda Nº CCE- 211-AG-2015</t>
  </si>
  <si>
    <t>Función Pública pagará el valor del Contrato en un (1) solo pago, previo recibo de los servicios de instalación del equipo Oracle Database Appliance X7-2 HA (ODA) y de conformidad  con las condiciones estipuladas  por Colombia  Compra  Eficiente en el Acuerdo Marco de Precios, presentación de la respectiva factura y expedición del certificado de recibido a satisfacción por parte del Supervisor del Contrato, sin que el monto total de los servicios suministrados pueda exceder la cuantía total del contrato.</t>
  </si>
  <si>
    <t xml:space="preserve">17719                                                    17619 </t>
  </si>
  <si>
    <t>Un (1) año, contado a partir de la entrega del equipo, previo perfeccionamiento y registro presupuestal.</t>
  </si>
  <si>
    <t xml:space="preserve">EDWIN VARGAS ANTOLINEZ </t>
  </si>
  <si>
    <t>Soporte extendido SIGEP</t>
  </si>
  <si>
    <t>150-2019</t>
  </si>
  <si>
    <t>HEINSOHN HUMAN GLOBAL SOLUTIONS S.A.S</t>
  </si>
  <si>
    <t xml:space="preserve">Prestar el servicio de soporte técnico especializado para el Sistema de Información de Gestión de Empleo Público (SIGEP). </t>
  </si>
  <si>
    <t xml:space="preserve">Función Pública pagará el valor del contrato en mensualidades vencidas, cada una por valor de los servicios efectivamente prestados correspondiente a las horas consumidas por la entidad, incluido IVA y demás impuestos y gastos asociados a la ejecución. Lo anterior previa presentación del informe de ejecución correspondiente y el certificado de cumplimiento y evaluación del contratista firmado por el supervisor, sin que el monto total de los servicios prestados pueda exceder la cuantía total del contrato. </t>
  </si>
  <si>
    <t xml:space="preserve">Hasta el treinta (30) de junio de 2019 y a partir de su perfeccionamiento, registro presupuestal y aprobación de pólizas. </t>
  </si>
  <si>
    <t xml:space="preserve">FRANCISCO JOSE URBINA SUAREZ </t>
  </si>
  <si>
    <t>Soporte y suscripción Liferay</t>
  </si>
  <si>
    <t>81112200
81111500
81111800
43232300</t>
  </si>
  <si>
    <t>Suscripción al licenciamiento, servicios de soporte para las licencias del software Liferay DXP, así como entrenamiento y bolsa de horas de soporte especializado conforme lo especificado en la ficha técnica.</t>
  </si>
  <si>
    <t>Custodia de medios</t>
  </si>
  <si>
    <t>Prestar el servicio de custodia, transporte y almacenamiento externo de los medios magnéticos, de acuerdo con las condiciones técnicas establecidas en los Estudios Previos</t>
  </si>
  <si>
    <t>Nube Privada</t>
  </si>
  <si>
    <t>Prestación de los servicios de Centro de Datos y Nube privada</t>
  </si>
  <si>
    <t>Nube pública</t>
  </si>
  <si>
    <t>Prestación de los servicios de Centro de Datos y Nube pública</t>
  </si>
  <si>
    <t>Certificados digital</t>
  </si>
  <si>
    <t>Adquisición de certificados de sitio seguro</t>
  </si>
  <si>
    <t>Prestar servicios profesionales en la Dirección de Desarrollo Organizacional de Función Pública</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</si>
  <si>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</si>
  <si>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</si>
  <si>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</si>
  <si>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PRESTACION DE SERVICIOS PROFESIONALES</t>
  </si>
  <si>
    <t>Función Pública cancelará el valor total del contrato en once  (11) pagos, así: a) Diez (10) pagos mensuales de OCHO MILLONES SETEC IENTOS CINCUENTA MIL PESOS ($8'750.000) M/CTE. y b) Un último pago de CUATRO MILLONES TRESCIENTOS  SETENTA Y CINCO MIL PESOS ($4'375.000) M/CTE.</t>
  </si>
  <si>
    <t>Diez (10) meses y quince (15) días, contados a partir del perfeccionamiento del mismo y registro presupuestal.</t>
  </si>
  <si>
    <t>JUAN PABLO REMOLINA PULIDO</t>
  </si>
  <si>
    <t xml:space="preserve">DIRECCION DE DESARROLLO ORGANIZACIONAL  </t>
  </si>
  <si>
    <t>003-2019</t>
  </si>
  <si>
    <t>JAIME ANDRES URAZAN LEAL</t>
  </si>
  <si>
    <t>Prestar servicios profesionales en la Dirección de Desarrollo Organizacional de Función Pública para apoyar el fortalecimiento metodológico de las asesorías en territorio y los aspectos técnicos de la Estrategia de Gestión Territorial de la Entidad.</t>
  </si>
  <si>
    <t>Función Pública cancelará el valor total del contrato en doce (12) pagos, así : a) Once (11) pagos mensuales  por valor de SIETE MILLONES DOSCIENTOS MIL PESOS ($7.200.000) M/CTE. y b) Un último pago por valor de TRES MILLONES SEISCIENTOS MIL PESOS ($3.600 .000) M/CTE</t>
  </si>
  <si>
    <t xml:space="preserve">Once (11) meses y quince (15) días, contados a partir del perfeccionamiento del mismo y registro presupuestal. </t>
  </si>
  <si>
    <t xml:space="preserve">JUAN PABLO REMOLINA PULIDO </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</si>
  <si>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</si>
  <si>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</si>
  <si>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</si>
  <si>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</si>
  <si>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 xml:space="preserve">CLAUDIA GISELA JIMÉNEZ PENAGOS </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</si>
  <si>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</si>
  <si>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</si>
  <si>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</si>
  <si>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</si>
  <si>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Once meses (11), contados a partir del perfeccionamiento del mismo y registro presupuestal.</t>
  </si>
  <si>
    <t>CLAUDIA GISELA JIMENEZ</t>
  </si>
  <si>
    <t>034-2019</t>
  </si>
  <si>
    <t>GABRIEL HERNAN MOLANO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</si>
  <si>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</si>
  <si>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</si>
  <si>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Prestar servicios de apoyo a la gestión en la Dirección de Desarrollo Organizacional de Función Pública</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</si>
  <si>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</si>
  <si>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</si>
  <si>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</si>
  <si>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PRESTACION DE SERVICIOS DE APOYO A LA GESTION</t>
  </si>
  <si>
    <t>Función Pública cancelará el valor total del contrato en once (11) pagos mensuales de DOS MILLONES DE PESOS ($2.000.000) M/CTE.</t>
  </si>
  <si>
    <t>Once (11) meses, contado a partir del perfeccionamiento del mismo y registro presupuesta!.</t>
  </si>
  <si>
    <t>C-0505-1000-1 RECURSO 11 - SSF - DESARROLLO Y FORTALECIM DE CAPACIDADES DE DE LAS ENTIDADES TERRITORIALES DE LA CIRCUNSCRIPCION NACIONAL</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</si>
  <si>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</si>
  <si>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</si>
  <si>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</si>
  <si>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</si>
  <si>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Diez (10)  meses  y quince  (15)  días, contados   a partir  del perfeccionamiento    del mismo  y registro  presupuestal.</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</si>
  <si>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</si>
  <si>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</si>
  <si>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</si>
  <si>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</si>
  <si>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123-2019</t>
  </si>
  <si>
    <t>JORGE ENRIQUE CAMPOS PEREZ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</si>
  <si>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</si>
  <si>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 a) Diez (10) mensualidades de OCHO MILLONES SETECIENTOS CINCUENTA MIL PESOS ($8'750.000) M/CTE</t>
  </si>
  <si>
    <t>Diez (10) meses, contados a partir del perfeccionamiento del mismo y registro presupuestal.</t>
  </si>
  <si>
    <t>104-2019</t>
  </si>
  <si>
    <t>RICARDO ANDRES MOLINA SUAREZ</t>
  </si>
  <si>
    <t>Función Pública cancelará el valor total de cada contrato en once (11) pagos, así: a) Diez (10) mensualidades de OCHO MILLONES SETECIENTOS CINCUENTA MIL PESOS ($8'750.000) M/CTE. y, b) Un último pago de CUATRO MILLONES TRESCIENTOS CINCUENTA MIL PESOS ($4'350.000) M/CTE</t>
  </si>
  <si>
    <t>110-2019</t>
  </si>
  <si>
    <t>PAULA CAROLINA VILLAMIZAR PERILLA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</si>
  <si>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</si>
  <si>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106-2019</t>
  </si>
  <si>
    <t>GIOVANNA CONSUELO PARDO BERNAL</t>
  </si>
  <si>
    <t>107-2019</t>
  </si>
  <si>
    <t>GERMAN EDUARDO URIBE SANABRIA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</si>
  <si>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</si>
  <si>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</si>
  <si>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108-2019</t>
  </si>
  <si>
    <t>GLADYS RAMIREZ PEÑA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</si>
  <si>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</si>
  <si>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109-2019</t>
  </si>
  <si>
    <t>LINA MARIA PADILLA SAIBIS</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</si>
  <si>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</si>
  <si>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103-2019</t>
  </si>
  <si>
    <t>SONIA JHOANA MUÑOZ RAMIREZ</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</si>
  <si>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</si>
  <si>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</si>
  <si>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</si>
  <si>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(1O) pagos, así: a) Diez (10) mensualidades de OCHO MILLONES SETECIENTOS CINCUENTA MIL PESOS ($8'750.000) M/CTE.</t>
  </si>
  <si>
    <t>137-2019</t>
  </si>
  <si>
    <t>INGRID JOHANA NEIRA BARRERO</t>
  </si>
  <si>
    <t>Prestar servicios profesionales a  Función  Pública  para  apoyar  a  las  entidades ter 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</si>
  <si>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Nueve (9) mensualidades de OCHO MILLONES SETECIENTOS CINCUENTA MIL PESOS ($8'750.000) M/CTE. y, b) Un último pago de CUATRO MILLONES  TRESCIENTOS  SETENTA  Y  CINCO  MIL  PESOS  ($4'375.000) M/CTE.</t>
  </si>
  <si>
    <t>Nueve (9) meses y quince (15) días, contados a partir del perfeccionamiento del mismo y registro presupuestal.</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</si>
  <si>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</si>
  <si>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</si>
  <si>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</si>
  <si>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</si>
  <si>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</si>
  <si>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</si>
  <si>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</si>
  <si>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</si>
  <si>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</si>
  <si>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</si>
  <si>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</si>
  <si>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 to de los mismos y registro presupuestal.</t>
  </si>
  <si>
    <t>128-2019</t>
  </si>
  <si>
    <t>DIEGO FERNANDO DUQUE SALAZAR</t>
  </si>
  <si>
    <t xml:space="preserve">Prestar servicios profesionales a la Dirección de Desarrollo Organizacional de Función Pública, para apoyar la implementación de la Estrategia de Gestión Territorial, de acuerdo con la fase prevista para la vigencia 2019, a través de orientación y acompañamiento técnico a las entidades territoriales asignadas </t>
  </si>
  <si>
    <t>Función Pública cancelará el valor total del contrato en diez (10) pagos mensuales por valor de SEIS MILLONES DE PESOS ($6'000.000) M/CTE</t>
  </si>
  <si>
    <t>OSWALDO GALEANO CARVAJAL</t>
  </si>
  <si>
    <t>135-2019</t>
  </si>
  <si>
    <t>MONICA YIZETH GONZALEZ GARCIA</t>
  </si>
  <si>
    <t>Prestar servicios profesionales a la Dirección de Desarrollo Organizacional de Función Pública, para apoyar la implementación de la Estrategia de Gestión Territorial, de acuerdo con la fase prevista para la vigencia 2019 , a través de orientación y acompañamiento técnico en la implementación de la política de desarrollo organizacional y simplificación de procesos en las entidades territoriales asignadas.</t>
  </si>
  <si>
    <t>Función Pública cancelará el valor total del contrato en diez (1O) pagos, así: a) diez (9) pagos mensuales por valor de SIETE MILLONES DE  PESOS ($7.000.000) M/CTE., y b) Un último pago por valor de TRES MILLONES QUINIENTOS MIL PESOS ($3.500.000) M/CTE.</t>
  </si>
  <si>
    <t>101-2019</t>
  </si>
  <si>
    <t>LINA MARIA AYCARDI ALDANA</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</si>
  <si>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</si>
  <si>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</si>
  <si>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</si>
  <si>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</si>
  <si>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</si>
  <si>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</si>
  <si>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083-2019</t>
  </si>
  <si>
    <t>ANA MARÍA REYES ORTÍZ</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</si>
  <si>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</si>
  <si>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</si>
  <si>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CLAUDIA GISELA JIMENEZ PENAGOS</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</si>
  <si>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</si>
  <si>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</si>
  <si>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</si>
  <si>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</si>
  <si>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Prestar servicios profesionales en la Dirección de Empleo Público de Función Pública</t>
  </si>
  <si>
    <t>C-0505 1000-2 RECURSO 11 - CSF IMPLEMENT Y FORTALECIM  DE LAS POLÍTICAS PÚBLICAS A NIVEL NACIONAL</t>
  </si>
  <si>
    <t>049-2019</t>
  </si>
  <si>
    <t>CHRISTIAN ALEXANDER FLOREZ GUERRERO</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</si>
  <si>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</si>
  <si>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Función Pública cancelará el valor total del contrato en once (11) pagos mensuales por valor de SEIS MILLONES TRESCIENTOS MIL PESOS ($6'300.000) MCTE.</t>
  </si>
  <si>
    <t xml:space="preserve">FRANCISCO ALFONSO CAMARGO SALAS </t>
  </si>
  <si>
    <t>DIRECCION DE EMPLEO PUBLICO</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</si>
  <si>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</si>
  <si>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</si>
  <si>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</si>
  <si>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</si>
  <si>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</si>
  <si>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</si>
  <si>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</si>
  <si>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</si>
  <si>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</si>
  <si>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</si>
  <si>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</si>
  <si>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</si>
  <si>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Dirección de Gestión del Conocimiento</t>
  </si>
  <si>
    <t>Prestar servicios profesionales en la Dirección de Gestión del Conocimiento de Función Pública</t>
  </si>
  <si>
    <t>MARÍA MAGDALENA FORERO EXT. 921
mforero@funcionpublica.gov.co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</si>
  <si>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</si>
  <si>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</si>
  <si>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</si>
  <si>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</si>
  <si>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</si>
  <si>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</si>
  <si>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</si>
  <si>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</si>
  <si>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</si>
  <si>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</si>
  <si>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</si>
  <si>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</si>
  <si>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</si>
  <si>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</si>
  <si>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</si>
  <si>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</si>
  <si>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</si>
  <si>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</si>
  <si>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</si>
  <si>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</si>
  <si>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 xml:space="preserve">MARIA MAGDALENA FORERO MORENO </t>
  </si>
  <si>
    <t>Dirección de Gestión y Desempeño Institucional</t>
  </si>
  <si>
    <t>Prestar servicios profesionales en la Dirección de Gestión y Desempeño Institucional de Función Pública</t>
  </si>
  <si>
    <t>MARÍA DEL PILAR GARCÍA EXT. 611
mpgarcia@funcionpublica.gov.co</t>
  </si>
  <si>
    <t>009-2019</t>
  </si>
  <si>
    <t>ARLINGTON FONSECA LEMUS</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</si>
  <si>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</si>
  <si>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</si>
  <si>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 xml:space="preserve">MARÍA DEL PILAR GARCÍA GONZÁLEZ </t>
  </si>
  <si>
    <t>DIRECCION DE GESTION Y DESEMPEÑO INSTITUCIONAL</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</si>
  <si>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</si>
  <si>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</si>
  <si>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</si>
  <si>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</si>
  <si>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</si>
  <si>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</si>
  <si>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</si>
  <si>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</si>
  <si>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</si>
  <si>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</si>
  <si>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</si>
  <si>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119-2019</t>
  </si>
  <si>
    <t>MARIA NOHEMI PERDOMO RAMIREZ</t>
  </si>
  <si>
    <t>Función Pública cancelará el valor total del contrato en DIEZ (10) pagos, así: DIEZ (10) mensualidades vencidas, cada una por valor de CINCO MILLONES CUATROCIENTOS MIL PESOS ($5'400.000) M/CTE</t>
  </si>
  <si>
    <t>118-2019</t>
  </si>
  <si>
    <t>JEIMY PAOLA ORTIZ GRACIA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</si>
  <si>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</si>
  <si>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</si>
  <si>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 xml:space="preserve">EVA MERCEDES ROJAS VALDÉS </t>
  </si>
  <si>
    <t>057-2019</t>
  </si>
  <si>
    <t>DORLEY ENRIQUE LEON LOPEZ</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</si>
  <si>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</si>
  <si>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Función Pública cancelará el valor  total  del  contrato  en  once  (11)  pagos mensuales por valor de CINCO MILLONES  OCHOCIENTOS  MIL  PESOS ($5'800.000) MICTE</t>
  </si>
  <si>
    <t xml:space="preserve">MIRYAM CUBILLOS </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</si>
  <si>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</si>
  <si>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</si>
  <si>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</si>
  <si>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</si>
  <si>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DOLLY AMAYA CABALLERO</t>
  </si>
  <si>
    <t>Prestar servicios de apoyo a la gestión en la Dirección de Gestión y Desempeño Institucional de Función Pública</t>
  </si>
  <si>
    <t>111-2019</t>
  </si>
  <si>
    <t>CESAR ANDRÉS MARÍN CAMACHO</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</si>
  <si>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</si>
  <si>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del contrato en diez (10) pagos mensuales por valor de UN MILLÓN NOVECIENTOS CINCUENTA  MIL PESOS ($1'950.000) M/CTE.</t>
  </si>
  <si>
    <t>Diez (10)  meses, contados   a partir  del perfeccionamiento    del mismo  y registro  presupuestal.</t>
  </si>
  <si>
    <t>Dirección de Participación, Transparencia y Servicio al Ciudadano</t>
  </si>
  <si>
    <t>Prestar servicios profesionales en la Dirección de Participación, Transparencia y Servicio al Ciudadano de Función Pública</t>
  </si>
  <si>
    <t>FERNANDO AUGUSTO SEGURA EXT. 631
fsegura@funcionpublica.gov.co</t>
  </si>
  <si>
    <t>041-2019</t>
  </si>
  <si>
    <t>EDINSON GABRIEL MALAGÓN MAYORGA</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</si>
  <si>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</si>
  <si>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</si>
  <si>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</si>
  <si>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</si>
  <si>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066-2019</t>
  </si>
  <si>
    <t>JUAN DAVID MENDOZA VARGAS</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</si>
  <si>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</si>
  <si>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del contrato  en once (11) pagos mensuales por  valor  de  SIETE  MILLONES  TRESCIENTOS CINCUENTA   MIL PESOS ($7,350.000) M/CTE.</t>
  </si>
  <si>
    <t xml:space="preserve">FERNANDO AUGUSTO SEGURA RESTREPO </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</si>
  <si>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</si>
  <si>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</si>
  <si>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</si>
  <si>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</si>
  <si>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</si>
  <si>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</si>
  <si>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</si>
  <si>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</si>
  <si>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</si>
  <si>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</si>
  <si>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</si>
  <si>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</si>
  <si>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Dirección General</t>
  </si>
  <si>
    <t>Prestar servicios profesionales en la Dirección General de Función Pública</t>
  </si>
  <si>
    <t>SANTIAGO ARANGO CORRALES EXT. 905
sarango@funcionpublica.gov.co</t>
  </si>
  <si>
    <t>026-2019</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</si>
  <si>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</si>
  <si>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</si>
  <si>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Función Pública cancelará el valor total del contrato en once (11) pagos mensuales por valor de CINCO MILLONES CUATROCIENTOS MIL PESOS ($5.400.000) MICTE.</t>
  </si>
  <si>
    <t>JULIANA TORRES QUIJANO</t>
  </si>
  <si>
    <t>DIRECCION GENERAL</t>
  </si>
  <si>
    <t>058-2019</t>
  </si>
  <si>
    <t>ASTRID JULIANA TORRES GARZON</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</si>
  <si>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</si>
  <si>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Función Pública cancelará el valor total del contrato en once (11) pagos mensuales de DOS MILLONES QUINIENTOS MIL PESOS ($2.500.000) M/CTE</t>
  </si>
  <si>
    <t>005-2019</t>
  </si>
  <si>
    <t>JUAN MANUEL MENDOZA VARGAS</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</si>
  <si>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</si>
  <si>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Función Pública cancelará el valor total del contrato en doce (12) pagos, así: a) Once (11) pagos mensuales por valor de DOS MILLONES QUINIENTOS  MIL PESOS ($2.500.000) M/CTE., Y b) Un último pago por valor de UN MILLÓN DOSCIENTOS   CINCUENTA   MIL  PESOS  ($1.250.000)   M/CTE</t>
  </si>
  <si>
    <t>SANTIAGO ARANGO CORRALES</t>
  </si>
  <si>
    <t>Prestar servicios de apoyo a la gestión en la Dirección General de Función Pública</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</si>
  <si>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</si>
  <si>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</si>
  <si>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</si>
  <si>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Función Pública cancelará el valor total del contrato en Once (11) pagos mensuales por valor de DOS  MILLONES  DE  PESOS ($2.000.000) M/CTE.</t>
  </si>
  <si>
    <t>once (11) meses, contados a partir del perfeccionamiento  del mismo y registro presupuestal.</t>
  </si>
  <si>
    <t xml:space="preserve">SANTIAGO ARANGO CORRALES </t>
  </si>
  <si>
    <t>Prestar servicios profesionales en la Dirección Jurídica de Función Pública</t>
  </si>
  <si>
    <t>070-2019</t>
  </si>
  <si>
    <t>MANUEL VICENTE CRUZ ALARCON</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</si>
  <si>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</si>
  <si>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del   contrato en once  (11) pagos mensuales de NUEVE MILLONES DOSCIENTOS MIL PESOS ($9'200.000) M/CTE.</t>
  </si>
  <si>
    <t xml:space="preserve">ARMANDO LÓPEZ CORTÉS </t>
  </si>
  <si>
    <t>DIRECCION JURIDICA</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</si>
  <si>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</si>
  <si>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</si>
  <si>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</si>
  <si>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</si>
  <si>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</si>
  <si>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</si>
  <si>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</si>
  <si>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</si>
  <si>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</si>
  <si>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</si>
  <si>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 xml:space="preserve">LUIS FERNANDO NUÑEZ RINCON </t>
  </si>
  <si>
    <t>024-2019</t>
  </si>
  <si>
    <t>MARIA ANGELICA TELLO COLEY</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</si>
  <si>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</si>
  <si>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</si>
  <si>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</si>
  <si>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</si>
  <si>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</si>
  <si>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</si>
  <si>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</si>
  <si>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</si>
  <si>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</si>
  <si>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</si>
  <si>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</si>
  <si>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Prestar servicios de apoyo a la gestión en la Dirección Jurídica de Función Pública</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</si>
  <si>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</si>
  <si>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</si>
  <si>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</si>
  <si>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</si>
  <si>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</si>
  <si>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</si>
  <si>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</si>
  <si>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</si>
  <si>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</si>
  <si>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</si>
  <si>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</si>
  <si>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Función Pública cancelará el   valor total del contrato en once (11) pagos mensuales de  CUATRO MILLONES QUINIENTOS MIL   PESOS ($4'500.000) M/CTE.</t>
  </si>
  <si>
    <t xml:space="preserve">HAROLD ISRAEL HERREÑO SUÁREZ </t>
  </si>
  <si>
    <t>142-2019</t>
  </si>
  <si>
    <t>PEDRO ALFONSO HERNÁNDEZ MARTÍNEZ</t>
  </si>
  <si>
    <t>Prestar servicios profesionales para apoyar a la Dirección Jurídica del Departamento Administrativo de la Función Pública en aspectos relacionados con el régimen juríd ico de los servidores públicos, tales como, inhabilidades e incompatibilidades, ingreso y retiro del servicio, carrera administrativa del sistema general, especial y específicos , situaciones administrativas y revisión a los proyectos  de  ley  que cursen en el congreso  de  la  república y  proyectos  de Decretos para firma del Presidente de la Republica. para lo cual deberá elaborar documentos y conceptos que desarrollen estos temas.</t>
  </si>
  <si>
    <t>Función Pública cancelará el valor total del contrato en seis (6) pagos mensuales de DIEZ MILLONES DE PESOS ($10'000.000) M/CTE.</t>
  </si>
  <si>
    <t>Seis (6) meses, contados a partir del perfeccionam iento del mismo y registro presupuestal.</t>
  </si>
  <si>
    <t>071-2019</t>
  </si>
  <si>
    <t>OLGA LUCIA ARANGO ALVAREZ</t>
  </si>
  <si>
    <t xml:space="preserve">Prestar  servicios  profesionales en la Dirección Jurídica  de  Función  Pública  para apoyar en la revisión de normas con sus vigencias, pronunciamientos jurisprudenciales,  verificación de  las  normas  de  los  regímenes   especiales de  la administración  pública,  así  como  efectuar  revisión  del  documento y seguimiento sobre la usabilidad  del Gestor  Normativo.
</t>
  </si>
  <si>
    <t>Función Pública cancelará el  valor  total  del  contrato  en  once  (11)  pagos mensuales de SEIS MILLONES CIEN  MIL PESOS  ($6'100.000)  M/CTE.</t>
  </si>
  <si>
    <t>Subdirección</t>
  </si>
  <si>
    <t>Prestar servicios profesionales en la Subdirección de Función Pública</t>
  </si>
  <si>
    <t>JULIÁN ALBERTO TRUJILLO MARÍN EXT. 915
jtrujillo@funcionpublica.gov.co</t>
  </si>
  <si>
    <t>100-2019</t>
  </si>
  <si>
    <t>CLAUDIA INES SILVA PRIETO</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</si>
  <si>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</si>
  <si>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Función Pública cancelará el valor total del contrato once (11) pagos así: a) Diez (10) pagos mensuales de SEIS MILLONES CIEN MIL PESOS ($6'100.000) M/CTE. Y b) Un último pago por valor de TRES MILLONES CINCUENTA MIL PESOS ($3'050.000) M/CTE.</t>
  </si>
  <si>
    <t xml:space="preserve">JOSE FERNANDO CEBALLOS  </t>
  </si>
  <si>
    <t>Prestar servicios de apoyo a la gestión en el Grupo de Gestión Administrativa de Función Pública</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</si>
  <si>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</si>
  <si>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</si>
  <si>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</si>
  <si>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</si>
  <si>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 xml:space="preserve">JULIAN MAURICIO MARTINEZ ALVARADO </t>
  </si>
  <si>
    <t>Prestar servicios profesionales en el Grupo de Gestión Administrativa de Función Pública</t>
  </si>
  <si>
    <t>027-2019</t>
  </si>
  <si>
    <t>GABRIEL EDUARDO ISIDRO RAMOS</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</si>
  <si>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</si>
  <si>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</si>
  <si>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Grupo de Gestión Contractual</t>
  </si>
  <si>
    <t>Prestar servicios profesionales en el Grupo de Gestión Contractual de Función Pública</t>
  </si>
  <si>
    <t>DORIS ATAHUALPA POLANCO EXT. 410
datahualpa@funcionpublica.gov.co</t>
  </si>
  <si>
    <t>001-2019</t>
  </si>
  <si>
    <t>LINA PATRICIA DIMATÉ BENJUMEA</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</si>
  <si>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</si>
  <si>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</si>
  <si>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LUZ DARY CUEVAS MUÑOZ</t>
  </si>
  <si>
    <t>GRUPO DE GESTION CONTRACTUAL</t>
  </si>
  <si>
    <t>002-2019</t>
  </si>
  <si>
    <t>DIANA PATRICIA BERMUDEZ CETINA</t>
  </si>
  <si>
    <t>Prestar servicios de apoyo a la gestión en el Grupo de Gestión Contractual de Función Pública</t>
  </si>
  <si>
    <t>079-2019</t>
  </si>
  <si>
    <t>JULY AMANDA MUÑOZ CHOACHI</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</si>
  <si>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</si>
  <si>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</si>
  <si>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Prestar servicios profesionales en el Grupo de Gestión Documental de Función Pública</t>
  </si>
  <si>
    <t>059-2019</t>
  </si>
  <si>
    <t>KAROL YOLIMA MERCHAN PARRA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</si>
  <si>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</si>
  <si>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CINCO  MILLONES   CUATROCIENTOS MIL PESOS  ($5.400.000) M/CTE.</t>
  </si>
  <si>
    <t>Prestar servicios profesionales en el Grupo de Gestión Humana de Función Pública</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</si>
  <si>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</si>
  <si>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</si>
  <si>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</si>
  <si>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</si>
  <si>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Grupo de Servicio al Ciudadano Institucional</t>
  </si>
  <si>
    <t>Prestar servicios profesionales en el Grupo de Servicio al Ciudadano Institucional de Función Pública</t>
  </si>
  <si>
    <t>JAIME HUMBERTO JIMÉNEZ VERGEL EXT. 300
jjimenez@funcionpublica.gov.co</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</si>
  <si>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</si>
  <si>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</si>
  <si>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</si>
  <si>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</si>
  <si>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 xml:space="preserve">JAIME HUMBERTO JIMÉNEZ VERGEL  </t>
  </si>
  <si>
    <t>GRUPO DE SERVICIO AL CIUDADANO INSTITUCIONAL</t>
  </si>
  <si>
    <t>060-2019</t>
  </si>
  <si>
    <t>JORGE MARIO SIMANCAS CARDENAS</t>
  </si>
  <si>
    <t>Función Pública cancelará el  valor  total  de cada  contrato en  once  (11)  pagos mensuales de CINCO  MILLONES CUATROCIENTOS MIL PESOS  ($5'400.000) M/CTE.</t>
  </si>
  <si>
    <t xml:space="preserve">JAIME HUMBERTO JIMÉNEZ VERGEL </t>
  </si>
  <si>
    <t>061-2019</t>
  </si>
  <si>
    <t>WILLIAM ALEXANDER JUNIELES</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</si>
  <si>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</si>
  <si>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</si>
  <si>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</si>
  <si>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</si>
  <si>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</si>
  <si>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Función Pública cancelará el valor total de cada contrato en once (11) pagos mensuales por valor de CINCO MILLONES CUATROCIENTOS MIL PESOS ($5'400.000) M/CTE.</t>
  </si>
  <si>
    <t>011-2019</t>
  </si>
  <si>
    <t>YENNY STELLA CHACÓN SANTAMARIA</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</si>
  <si>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</si>
  <si>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Función  Pública  cancelará  el valor total de cada contrato  en doce  (12) pagos,  así:
a)  Once  (11)  pagos  mensuales por  valor  de  CUATRO   MILLONES DE  PESOS ($4.000.000)  M/CTE.  Y  b)  Un  último  pago  por  valor  de  DOS  MILLONES DE PESOS ($2.000.000) M/CTE</t>
  </si>
  <si>
    <t>010-2019</t>
  </si>
  <si>
    <t>BEATRIZ HELENA HERNADEZ VARGAS</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</si>
  <si>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</si>
  <si>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Función  Pública  cancelará  el valor total de cada contrato  en doce  (12) pagos,  así:
a) Once (11) pagos mensuales por valor de CUATRO MILLONES DE PESOS ($4.000.000) M/CTE. Y b) Un último pago por  valor  de  DOS  MILLONES  DE PESOS ($2.000.000) M/CTE</t>
  </si>
  <si>
    <t>Prestar servicios profesionales en la Oficina Asesora de Comunicaciones de Función Pública</t>
  </si>
  <si>
    <t>073-2019</t>
  </si>
  <si>
    <t>DAVID LEONARDO ROMERO LEON</t>
  </si>
  <si>
    <t>Prestar servicios profesionales en la Oficina Asesora de Comunicaciones de Función Pública para apoyar la redacción de artículos, columnas y generación de contenidos informativos, para la difusión de la gestión institucional de la Entidad.</t>
  </si>
  <si>
    <t>Función Pública cancelará el valor total del contrato en once (11) pagos, así: a) diez (10) pagos mensuales de CUATRO MILLONES NOVECIENTOS MIL PESOS ($4'900.000) MICTE. y b) Un último pago de DOS MILLONES CUATROCIENTOS CINCUENTA MIL PESOS ($2'450.000) MICTE</t>
  </si>
  <si>
    <t>DIANA MARÍA BOHÓRQUEZ LOSADA</t>
  </si>
  <si>
    <t>OFICINA ASESORA DE COMUNICACIONES</t>
  </si>
  <si>
    <t>037-2019</t>
  </si>
  <si>
    <t>JORGE IVAN GIRALDO DIAZ</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</si>
  <si>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</si>
  <si>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</si>
  <si>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075-2019</t>
  </si>
  <si>
    <t>WILLIAM JAVIER PINTO SOLER</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</si>
  <si>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</si>
  <si>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Función Pública cancelará  el valor  total del contrato  en once  (11)  pagos  por valor de  SEIS   MILLONES CIEN   MIL  PESOS ($6'100.000)    M/CTE</t>
  </si>
  <si>
    <t>040-2019</t>
  </si>
  <si>
    <t>NOHORA SUSANA BONILLA GUZMAN</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</si>
  <si>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</si>
  <si>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Función Pública cancelará el valor total del contrato en once (11) pagos mensuales por valor de CUATRO MILLONES NOVECIENTOS MIL PESOS ($4'900.000) M/CTE.</t>
  </si>
  <si>
    <t>Prestar servicios de apoyo a la gestión en la Oficina Asesora de Comunicaciones de Función Pública</t>
  </si>
  <si>
    <t>077-2019</t>
  </si>
  <si>
    <t>BRANDON NUMBIER MARULANDA BERNAL</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</si>
  <si>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</si>
  <si>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mensuales de DOS MILLONES CIEN MIL PESOS ($2'100.000) M/CTE.</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</si>
  <si>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</si>
  <si>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</si>
  <si>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</si>
  <si>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</si>
  <si>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 xml:space="preserve">DIANA MARÍA BOHORQUEZ LOSADA </t>
  </si>
  <si>
    <t>099-2019</t>
  </si>
  <si>
    <t>JAVIER RICARDO SANCHEZ LIZARAZO</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</si>
  <si>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</si>
  <si>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Función Pública cancelará el valor total del contrato en doce (11) pagos, así: a) Diez (10) pagos mensuales de CINCO MILLONES CUATROCIENTOS MIL PESOS ($5'400.000) MICTE. Y b) Un último pago de DOS MILLONES
SETECIENTOS MIL PESOS ($2700.000) M/CTE</t>
  </si>
  <si>
    <t xml:space="preserve">DIANA MARÍA BOHÓRQUEZ LOZADA </t>
  </si>
  <si>
    <t>Prestar servicios profesionales en la Oficina Asesora de Planeación de Función Pública</t>
  </si>
  <si>
    <t>072-2019</t>
  </si>
  <si>
    <t>MARITZA IBARRA DUARTE</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</si>
  <si>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</si>
  <si>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Función  Pública  cancelará   el valor  total  del  contrato  en  once  (11)  pagos,  así: a) Once  (11)  mensualidades vencidas, cada  una  por  valor  de  CINCO   MILLONES OCHOCIENTOS MIL  PESOS  ($5'800.000) M/CTE.</t>
  </si>
  <si>
    <t xml:space="preserve">CARLOS ANDRES GUZMÁN RODRIGUEZ </t>
  </si>
  <si>
    <t>OFICINA ASESORA DE PLANEACION</t>
  </si>
  <si>
    <t xml:space="preserve">Oficina Asesora de Planeación </t>
  </si>
  <si>
    <t>Prestar servicios profesionales en la Oficina Asesora de Planeación  de Función Pública</t>
  </si>
  <si>
    <t>012-2019</t>
  </si>
  <si>
    <t>JOHANNA JIMENEZ CORREA</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</si>
  <si>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</si>
  <si>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</si>
  <si>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CARLOS ANDRÉS GUZMÁN RODRÍGUEZ  </t>
  </si>
  <si>
    <t>035-2019</t>
  </si>
  <si>
    <t>ALEXANDER HERNANDEZ ZORRO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</si>
  <si>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</si>
  <si>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 xml:space="preserve">OLGA LUCÍA ARANGO BARBARÁN </t>
  </si>
  <si>
    <t>038-2019</t>
  </si>
  <si>
    <t>DIANA MARITZA BUENHOMBRE GUERRERO</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</si>
  <si>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</si>
  <si>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</si>
  <si>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</si>
  <si>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</si>
  <si>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065-2019</t>
  </si>
  <si>
    <t>LUISA FERNANDA ESTEBAN RUIZ</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</si>
  <si>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</si>
  <si>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</si>
  <si>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068-2019</t>
  </si>
  <si>
    <t>MIGUEL SEBASTIAN RINCON ORTEGA</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</si>
  <si>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</si>
  <si>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</si>
  <si>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069-2019</t>
  </si>
  <si>
    <t>CARLOS ANDRES SALINAS ANDRADE</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</si>
  <si>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</si>
  <si>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Función Pública  cancelará el valor total del contrato en once  (11) pagos mensuales  de CUATRO  MILLONES  DE PESOS  ($4'000.000)   M/CTE</t>
  </si>
  <si>
    <t>Prestar servicios de apoyo a la gestión en la Oficina Asesora de Planeación  de Función Pública</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</si>
  <si>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</si>
  <si>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</si>
  <si>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</si>
  <si>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</si>
  <si>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 xml:space="preserve">CARLOS ANDRES GUZMAN RODRIGUEZ </t>
  </si>
  <si>
    <t>Prestar servicios profesionales en la Oficina de Control Interno de Función Pública</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</si>
  <si>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</si>
  <si>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</si>
  <si>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</si>
  <si>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</si>
  <si>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</si>
  <si>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</si>
  <si>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Prestar servicios profesionales en la Oficina de Tecnologías de la Información y las Comunicaciones de Función Pública</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</si>
  <si>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</si>
  <si>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</si>
  <si>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</si>
  <si>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</si>
  <si>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</si>
  <si>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</si>
  <si>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</si>
  <si>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</si>
  <si>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</si>
  <si>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 xml:space="preserve">EDUAR ALFONSO GAVIRIA VERA </t>
  </si>
  <si>
    <t>139-2019</t>
  </si>
  <si>
    <t>JUAN CARLOS ALARCON SUESCUN</t>
  </si>
  <si>
    <t>Prestar servicios profesionales en Función Pública para apoyar la fase de implementación del Modelo de Seguridad y Privacidad de la Información en la Entidad, según los lineamientos de Gobierno Digital.</t>
  </si>
  <si>
    <t>Función Pública cancelará el valor total del contrato en nueve (9) pagos mensuales  de  NUEVE  MILLONES  DOSCIENTOS  MIL  PESOS  ($9.200.000) M/CTE.</t>
  </si>
  <si>
    <t>Nueve (9) meses, contados a partir del perfeccionamiento del mismo y registro presupuestal.</t>
  </si>
  <si>
    <t>043-2019</t>
  </si>
  <si>
    <t>GREISTLY KARINE VEGA PEREZ</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</si>
  <si>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</si>
  <si>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Función PLlblica cancelará el valor total del contrato en once (11) pagos mensuales de CUATRO MILLONES QUINIENTOS MIL PESOS ($4'500.000) MICTE.</t>
  </si>
  <si>
    <t xml:space="preserve">HECTOR JULIO MELO OCAMPO </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</si>
  <si>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</si>
  <si>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</si>
  <si>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</si>
  <si>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</si>
  <si>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</si>
  <si>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</si>
  <si>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</si>
  <si>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</si>
  <si>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</si>
  <si>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 xml:space="preserve">JULIO CESAR RIVERA MORATO </t>
  </si>
  <si>
    <t>050-2019</t>
  </si>
  <si>
    <t>PEDRO ANTONIO GARCIA MEDINA</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</si>
  <si>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</si>
  <si>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de SEIS MILLONES SEISCIENTOS MIL ($6'600.000) M/CTE.</t>
  </si>
  <si>
    <t>FRANCISCO JOSÉ URBINA SUÁREZ</t>
  </si>
  <si>
    <t>Analista Junior SUIT</t>
  </si>
  <si>
    <t>Oficial de seguridad</t>
  </si>
  <si>
    <t>146-2019</t>
  </si>
  <si>
    <t>JHONN HARBEY PEÑA AMADOR</t>
  </si>
  <si>
    <t>Prestar servicios profesionales en la Oficina de Tecnologías de la Información y las Comunicaciones  de  Función  Pública  para  realizar  el desarrollo, pruebas, implementac ión y  mantenimiento de  nuevas funcionalidades del Sistema  de Información Estrategica (SIE) y todas sus herramientas asociadas.</t>
  </si>
  <si>
    <t>Función Pública cancelará el valor total del contrato en nueve (9) pagos así: a.) ocho (8) pagos mensuales de SIETE MILLONES SEISCIENTOS CINCUENTA MIL PESOS ($7'650.000) M/CTE. y b.) Un último pago por valor de TRES MILLONES OCHOCIENTOS VEINTICINCO MIL ($3.825.000) M/CTE.</t>
  </si>
  <si>
    <t>Ocho  (8)   meses  y   quince   (15)  días  calendario,  contados a  partir  del perfeccionamiento del contrato, registro presupuesta! y aprobación de pólizas (si aplica).</t>
  </si>
  <si>
    <t>098-2019</t>
  </si>
  <si>
    <t>JHON EDINSON HALLEY MOSQUERA MIRANDA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</si>
  <si>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</si>
  <si>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Función Pública cancelará el valor total del contrato en once (11) pagos así: a) Diez (10) pagos mensuales de SEIS MILLONES SEISCIENTOS MIL PESOS ($6'600.000) M/CTE. Y b) Un último pago de TRES MILLONES TRECIENTOS MIL PESOS ($3'300.000) M/CTE.</t>
  </si>
  <si>
    <t>Servicio de información  de gestión pública</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</si>
  <si>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</si>
  <si>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</si>
  <si>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</si>
  <si>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</si>
  <si>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 xml:space="preserve">14719                                                         1619 </t>
  </si>
  <si>
    <t>Siete (7) meses, contados a partir del perfeccionamiento del mismo y registro presupuestal.</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</si>
  <si>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</si>
  <si>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</si>
  <si>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</si>
  <si>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</si>
  <si>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</si>
  <si>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</si>
  <si>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</si>
  <si>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</si>
  <si>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014-2019</t>
  </si>
  <si>
    <t>ANDREA ALEJANDRA VELASCO TRIANA</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</si>
  <si>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</si>
  <si>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</si>
  <si>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</si>
  <si>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</si>
  <si>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015-2019</t>
  </si>
  <si>
    <t>LAURA BIBIANA RIVERA GALEANO</t>
  </si>
  <si>
    <t xml:space="preserve">OIRIS OLMOS SOSA </t>
  </si>
  <si>
    <t>016-2019</t>
  </si>
  <si>
    <t>YARIMA ZULAY RUEDA BERMUDEZ</t>
  </si>
  <si>
    <t>017-2019</t>
  </si>
  <si>
    <t>YARILENE VEGA PEREZ</t>
  </si>
  <si>
    <t>018-2019</t>
  </si>
  <si>
    <t>DIANA MARITZA PINZON FRANCO</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</si>
  <si>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</si>
  <si>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</si>
  <si>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</si>
  <si>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</si>
  <si>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</si>
  <si>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094-2019</t>
  </si>
  <si>
    <t>JOHANN ANDRES TRIANA OLAYA</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</si>
  <si>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</si>
  <si>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Función Pública cancelará el valor total del contrato  en siete (7) pagos  mensuales de TRES  MILLONES  TRESCIENTOS   MIL PESOS  ($3'300.000)   MICTE.</t>
  </si>
  <si>
    <t xml:space="preserve">FRANCISCO JOSÉ URBINA SUÁREZ </t>
  </si>
  <si>
    <t>076-2019</t>
  </si>
  <si>
    <t>ANDRES SOTO NEIRA</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</si>
  <si>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</si>
  <si>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Función  Pública  cancelará  el valor  total del contrato  en seis  (6) pagos  mensuales de SEIS MILLONES  CIEN MIL PESOS ($6'100.000)  M/CTE</t>
  </si>
  <si>
    <t>Seis  (6) meses,  contados  a partir  del perfeccionamiento del mismo y registro presupuestal.</t>
  </si>
  <si>
    <t xml:space="preserve">EDWIN ALBERTO VARGAS ANTOLINEZ </t>
  </si>
  <si>
    <t>074-2019</t>
  </si>
  <si>
    <t>JOAN SEBASTIAN BARRERA MOLINA</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</si>
  <si>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</si>
  <si>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Función  Pública  cancelará  el valor total del contrato  en siete  (7) pagos  mensuales de SEIS MILLONES  CIEN MIL PESOS  ($6'100.000)  M/CTE.</t>
  </si>
  <si>
    <t>Siete  (7) meses,  contados  a partir  del perfeccionamiento del mismo y registro  presupuestal.</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</si>
  <si>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</si>
  <si>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</si>
  <si>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</si>
  <si>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</si>
  <si>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</si>
  <si>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Secretaría General</t>
  </si>
  <si>
    <t>Prestar servicios profesionales en la Secretaría General de Función Pública</t>
  </si>
  <si>
    <t>NATALIA ASTRID CARDONA EXT. 802
ncardona@funcionpublica.gov.co</t>
  </si>
  <si>
    <t>004-2019</t>
  </si>
  <si>
    <t>JUAN DAVID CAMACHO PIÑEROS</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</si>
  <si>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</si>
  <si>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Función Pública cancelará el va lor total del contrato en doce (12) pagos, así: a) Once (11) pagos mensuales por va lor de DOS MILLONES QUINIENTOS MIL PESOS ($2'500.000) M/CTE. y b) Un (1) último pago por valor de UN MILLÓN DOSCIENTOS  CINCUENTA  MIL PESOS ($1'250.000)  M/CTE</t>
  </si>
  <si>
    <t xml:space="preserve">NATALIA ASTRID CARDONA RAMÍREZ </t>
  </si>
  <si>
    <t>SECRETARIA GENERAL</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</si>
  <si>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</si>
  <si>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</si>
  <si>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</si>
  <si>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</si>
  <si>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 xml:space="preserve">CLAUDIA PATRICIA HERNÁNDEZ LEÓN </t>
  </si>
  <si>
    <t>SUBDIRECCIÓN</t>
  </si>
  <si>
    <t>006-2019</t>
  </si>
  <si>
    <t>JULIAN ALBERTO TRUJILLO</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</si>
  <si>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</si>
  <si>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</si>
  <si>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007-2019</t>
  </si>
  <si>
    <t>LINA MARCELA GONZALEZ GONZALEZ</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</si>
  <si>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</si>
  <si>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valor total del contrato en doce  (12)  pagos,  así:  a) Once (11) pagos mensuales por valor de DOS  MILLONES  SETECIENTOS  MIL PESOS ($2.700.000) M/CTE., Y b) Un último pago por valor de UN MILLÓN TRESCIENTOS    CINCUENTA   MIL  PESOS   ($1.350.000)   M/CTE</t>
  </si>
  <si>
    <t>MARIA FERNANDA PARADA RUEDA</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</si>
  <si>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</si>
  <si>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</si>
  <si>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</si>
  <si>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</si>
  <si>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Servicio de vigilancia y recepción en el edificio sede de Función Pública</t>
  </si>
  <si>
    <t>24 MESES</t>
  </si>
  <si>
    <t>A-02-02-02-008-005-02 SERVICIOS DE INVESTIGACIÓN Y SEGURIDAD</t>
  </si>
  <si>
    <t>157-2019</t>
  </si>
  <si>
    <t>VIAJA POR EL MUNDO WEB NICKISIX 360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</si>
  <si>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</si>
  <si>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</si>
  <si>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20 de diciembre de 2019, de conformidad con lo estipulado por el Acuerdo Marco de Precios de Colombia Compra Eficiente.</t>
  </si>
  <si>
    <t xml:space="preserve">JULIAN MAURICIO MARTÍNEZ ALVARADO </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</si>
  <si>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</si>
  <si>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</si>
  <si>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</si>
  <si>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</si>
  <si>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091-2019</t>
  </si>
  <si>
    <t>LUISA MARIA JARAMILLO OSORIO</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</si>
  <si>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</si>
  <si>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</si>
  <si>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EVA MERCEDES ROJAS VALDÉS</t>
  </si>
  <si>
    <t>Compra de sesiones de andamios para construcción.</t>
  </si>
  <si>
    <t>113-2019</t>
  </si>
  <si>
    <t>Adquirir sesiones de andamios tubulares con ruedas y plataforma para Función Pública, de conformidad con las especificaciones técnicas incluidas en el presente documento.</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</si>
  <si>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</si>
  <si>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Prestar el servicio de apoyo logístico a nivel nacional, para la organización de los eventos de difusión de políticas requeridos por el Departamento Administrativo de la Función Pública</t>
  </si>
  <si>
    <t>Contratación directa</t>
  </si>
  <si>
    <t>151-2019</t>
  </si>
  <si>
    <t>SOCIEDAD HOTELERA TEQUENDAMA S.A.</t>
  </si>
  <si>
    <t>Prestar  servicios  de  apoyo   logístico  necesarios  para   la  organización  y realización de los eventos requeridos por Función Pública en la vigencia 2019.</t>
  </si>
  <si>
    <t>CONTRATO INTERADMINISTRATIVO</t>
  </si>
  <si>
    <t>Función Pública cancelará el valor total del contrato así: a) Un primer desembolso por valor de CIEN MILLONES DE PESOS $100'000.000) M/CTE., en el mes de mayo de 2019. b) Un segundo desembolso por valor de CIENTO SETENTA Y OCHO MILLONES DE PESOS ($178'000.000) M/CTE., en el mes
de julio de 2019, y c) Un último desembolso de CIEN MILLONES DE PESOS ($100'000.000) M/CTE.</t>
  </si>
  <si>
    <t>Hasta  el  trece  (13)  de  diciembre  de  2019, contado a partir  del PLAZO DE EJECUCIÓN perfeccionamiento del contrato, registro presupuesta! y aprobación de pólizas.</t>
  </si>
  <si>
    <t>Instalación nuevo oda</t>
  </si>
  <si>
    <t>Servicios de virtualización ODA</t>
  </si>
  <si>
    <t xml:space="preserve">Renovación IPV6 </t>
  </si>
  <si>
    <t>086-2019</t>
  </si>
  <si>
    <t>MCO GLOBAL SAS</t>
  </si>
  <si>
    <t>Suscribir  la  renovac 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</si>
  <si>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</si>
  <si>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</si>
  <si>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</si>
  <si>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</si>
  <si>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</si>
  <si>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</si>
  <si>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</si>
  <si>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</si>
  <si>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</si>
  <si>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Negociación colectiva</t>
  </si>
  <si>
    <t>Prestar los servicios profesionales en la Subdirección de Función Pública para apoyar en la revisión de los pliegos de solicitudes que presenten las organizaciones sindicales del sector público en el marco del proceso de negociación colectiva de 2019, así como para acompañar la preparación, desarrollo  y discusión de los temas en la mesa general  de negociación.</t>
  </si>
  <si>
    <t>131-2019</t>
  </si>
  <si>
    <t>IVAN DARIO QUINTERO MARTINEZ</t>
  </si>
  <si>
    <t>Prestar servicios profesionales en la Subdirección de Función Pública para apoyar en la revisión de los pliegos de solicitudes que presenten las organizaciones sindicales con empleados públicos en el marco del proceso de negociación colectiva de 2019, así como para acompañar la preparación, desarrollo y discusión de los temas en la mesa general de negociación</t>
  </si>
  <si>
    <t>Función Pública cancelará el valor total del contrato en cuatro (4) pagos mensuales de SIETE MILLONES QUINIENTOS MIL PESOS ($7'500.000) M/CTE.,</t>
  </si>
  <si>
    <t>Cuatro (4) meses, contados a partir del perfeccionamiento del mismo y registro presupuestal.</t>
  </si>
  <si>
    <t>Compra de mesa oficial de  tenis (ping pong) para actividades de bienestar de los funcionarios de la entidad</t>
  </si>
  <si>
    <t>117-2019</t>
  </si>
  <si>
    <t>Adquirir una (1) mesa de ping pong, de conformidad con las especificaciones técnicas incluidas en el presente documento.</t>
  </si>
  <si>
    <t>Función Pública pagará el valor del contrato en un (1) solo pago, por un valor estimado de  UN  MILLÓN  NOVECIENTOS  NOVENTA  Y  NUEVE  MIL  OCHOCIENTO  PESOS ($1.999 .800) M/CTE, incluido IVA y demás gastos asociados, dentro de los treinta (30) días hábiles siguientes a la presentación de la factura y a la expedición del certificado de recibido a satisfacción por parte del Supervisor del Contrato, sin que el monto total de los servicios prestados pueda exceder la cuantía total del mismo.</t>
  </si>
  <si>
    <t xml:space="preserve">LAURA DANIELA ARIAS FONTECHA </t>
  </si>
  <si>
    <t>Adquisición nuevo ODA</t>
  </si>
  <si>
    <t>Pruebas no funcionales del SIGEP II</t>
  </si>
  <si>
    <t>Concurso de Méritos</t>
  </si>
  <si>
    <t>Consultoría diseño RRHH</t>
  </si>
  <si>
    <t>Renovación VMWARE</t>
  </si>
  <si>
    <t>Enfoque étnico</t>
  </si>
  <si>
    <t>Prestar los servicios profesionales en la Dirección de Participación, Transparencia y Servicio al Ciudadano para apoyar en la identificación de criterios para apropiar el enfoque étnico en la política a cargo del Departamento y asesorar a los grupos de valor en su implementación</t>
  </si>
  <si>
    <t>Servicios de Fumigación de las áreas locativas del DAFP</t>
  </si>
  <si>
    <t>A-02-02-02-009-004-04 SERVICIOS DE DESCONTAMINACIÓN</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</si>
  <si>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</si>
  <si>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Parametrtización CRM</t>
  </si>
  <si>
    <t>Servicios de parametrización y ajustes del CRM</t>
  </si>
  <si>
    <t>CONCURSO DE MERITOS</t>
  </si>
  <si>
    <t>Prestar los servicios profesionales en la Subdirección de Función Pública para apoyar en el seguimiento al trámite de adopción del Plan Nacional de Desarrollo 2018-2022, así como al cumplimiento de los compromisos que se asignan al Departamento en la vigencia 2019</t>
  </si>
  <si>
    <t>JULIAN MAURICIO MARTINEZ ALVARADO
COORDINADOR GRUPO GESTIÓN ADMINISTRATIVA</t>
  </si>
  <si>
    <t>CTA</t>
  </si>
  <si>
    <t>SUB
CTA</t>
  </si>
  <si>
    <t>OBJ</t>
  </si>
  <si>
    <t>ORD</t>
  </si>
  <si>
    <t>01</t>
  </si>
  <si>
    <t>02</t>
  </si>
  <si>
    <t>006</t>
  </si>
  <si>
    <t>003</t>
  </si>
  <si>
    <t>ACTIVOS FIJOS NO CLASIFICADOS COMO MAQUINARIA Y EQUIPO</t>
  </si>
  <si>
    <t>008</t>
  </si>
  <si>
    <t>004</t>
  </si>
  <si>
    <t>MAQUINARIA Y EQUIPO</t>
  </si>
  <si>
    <t>005</t>
  </si>
  <si>
    <t>007</t>
  </si>
  <si>
    <t>002</t>
  </si>
  <si>
    <t>A-02-02-01-002 PRODUCTOS ALIMENTICIOS, BEBIDAS Y TABACO; TEXTILES, PRENDAS DE VESTIR Y PRODUCTOS DE CUERO</t>
  </si>
  <si>
    <t>A-02-02-01-003 OTROS BIENES TRANSPORTABLES (EXCEPTO PRODUCTOS METÁLICOS, MAQUINARIA Y EQUIPO)</t>
  </si>
  <si>
    <t>A-02-02-02-005 SERVICIOS DE LA CONSTRUCCIÓN</t>
  </si>
  <si>
    <t>A-02-02-02-006 SERVICIOS DE ALOJAMIENTO; SERVICIOS DE SUMINISTRO DE COMIDAS Y BEBIDAS; SERVICIOS DE TRANSPORTE; Y SERVICIOS DE DISTRIBUCIÓN DE ELECTRICIDAD, GAS Y AGUA</t>
  </si>
  <si>
    <t>009</t>
  </si>
  <si>
    <t>A-02-02-02-007 SERVICIOS FINANCIEROS Y SERVICIOS CONEXOS, SERVICIOS INMOBILIARIOS Y SERVICIOS DE LEASING</t>
  </si>
  <si>
    <t>A-02-02-02-008 SERVICIOS PRESTADOS A LAS EMPRESAS Y SERVICIOS DE PRODUCCIÓN</t>
  </si>
  <si>
    <t>A-02-02-02-009 SERVICIOS PARA LA COMUNIDAD, SOCIALES Y PERSONALES</t>
  </si>
  <si>
    <t>GRANDES SUPERFICIS</t>
  </si>
  <si>
    <t>160-2019</t>
  </si>
  <si>
    <t>T&amp;S COMP TECNOLOGIA Y SERVICIOS SAS</t>
  </si>
  <si>
    <t xml:space="preserve">Prestar los servicios de soporte y mantenimiento preventivo y correctivo de Hardware y Software, incluido repuestos, para los equipos de cómputo de Función Pública, de acuerdo con el Anexo de Especificaciones Técnicas Mínimas del proceso. </t>
  </si>
  <si>
    <t xml:space="preserve">Función Pública pagará el valor del contrato que resulte del proceso de selección, en mensualidades vencidas, de acuerdo con los servicios efectivamente prestados, previa presentación de la factura y expedición del certificado de recibido a satisfacción por parte del Supervisor del contrato, sin que el monto total de los servicios prestados pueda exceder la cuantía total del mismo. </t>
  </si>
  <si>
    <t xml:space="preserve">Hasta el 28 de febrero de 2020, contado a partir del perfeccionamiento del mismo, registro presupuestal y aprobación de pólizas. </t>
  </si>
  <si>
    <t>159-2019</t>
  </si>
  <si>
    <t>LUIS EDUARDO CARVAJALINO SANCHEZ</t>
  </si>
  <si>
    <t>Contratar el servicio para realizar el avaluó comercial de los bienes muebles e inmuebles de propiedad del Departamento Administrativo de la Función Pública dando cumplimiento a la normatividad vigente, con el fin de conocer el valor real comercial y con base en ello actualizar contablemente el valor de sus activos.</t>
  </si>
  <si>
    <t>CONTRATO DE CONSULTORIA</t>
  </si>
  <si>
    <t>La Función Pública pagará el valor del contrato en un (1) solo pago, incluido IVA y demás gastos asociados, previa presentación de la factura, a la expedición del certificado  de recibido a satisfacción por parte del supervisor del contrato, sin que el monto total de los servicios prestados pueda exceder la cuantía total del mismo.</t>
  </si>
  <si>
    <t>Será de sesenta (60) días calendario, contado a partir del perfeccionamiento del mismo, previo registro presupuesta! y aprobación de pólizas .</t>
  </si>
  <si>
    <t>PAOLA ANDREA MUÑOZ GARCIA</t>
  </si>
  <si>
    <t>156-2019</t>
  </si>
  <si>
    <t>TCM TECNOLOG IAS DE CLASE MUNDIAL</t>
  </si>
  <si>
    <t xml:space="preserve">Contratar la suscripción al servicio de soporte, bolsa de horas y derechos de actualización de versiones, para los módulos de la herramienta ProactivaNET que posee Función Pública, acorde con la Ficha Técnica del proceso. </t>
  </si>
  <si>
    <t>Un (1) único pago, previa entrega de la certificación de la suscripción al servicio de soporte, derechos de actualización de versiones , suscripción a la bolsa de horas y a la entrega del cronograma para la transferenc ia de conocimientos, previa presentación de la respectiva factura y expedición del certificado de recibido a satisfacción por parte del Supervisor ele! Contrato, sin que el monto total de los serv icios prestados pueda exceder la cuant ía total del Contrato.</t>
  </si>
  <si>
    <t xml:space="preserve">Será de un (1) año, contado a partir del perfeccionamiento del contrato, registro presupuesta!, aprobación de pólizas y suscripción del acta de inicio. </t>
  </si>
  <si>
    <t>ANDREA MARTINEZ CALVO</t>
  </si>
  <si>
    <t>158-2019</t>
  </si>
  <si>
    <t>LAURA CAMILA RONDÓN LIZARAZO</t>
  </si>
  <si>
    <t>Prestar los servicios profesionales en la Subdirección de Función Pública para apoyar en el seguimiento al trámite de adopción e implementación del Plan Nacional de Desarrollo 2018-2022, y en el desarrollo de acciones para el cumplimiento de los compromisos que el Plan asigna al Departamento, en la vigencia 2019.</t>
  </si>
  <si>
    <t>Función Pública cancelará el valor total del contrato en ocho (8) pagos así: a) Siete mensualidades cada una por valor de SIETE MILLONES DE PESOS ($7’000.000 M/CTE), y b) Un último pago por valor de TRES MILLONES QUINIENTOS MIL PESOS (3’500.000) M/CTE.</t>
  </si>
  <si>
    <t>Siete (7) meses y quince (15) días, contados a partir del perfeccionamiento del contrato, registro presupuestal.</t>
  </si>
  <si>
    <t>Analista FURAG</t>
  </si>
  <si>
    <t>MINIMA CUANTÍA</t>
  </si>
  <si>
    <t>161-2019</t>
  </si>
  <si>
    <t>Adquisición de un (1) combo de micrófono inalámbrico y solapa, un (1) Flash speedlite para cámaras fotográficas, y una (1) Grabadora de voz digital, de conformidad con las especificaciones técnicas incluidas en el presente documento.</t>
  </si>
  <si>
    <t>Función Pública pagará el valor del contrato en un (1) solo pago, por un valor estimado de CINCO MILLONES SETECIENTOS MIL PESOS ($5’700.000,00)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</si>
  <si>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GABRIELA ROSALIA OSORIO VALDERRAMA </t>
  </si>
  <si>
    <t xml:space="preserve">ANGELA MARIA GONZALEZ LOZADA
SECRETARIA GENERAL </t>
  </si>
  <si>
    <t>Avalúo comercial y Comercialización de bienes muebles dados de baja - cisa</t>
  </si>
  <si>
    <t>Subdirección de Desarrollo Organizaciobal</t>
  </si>
  <si>
    <t>Prestar servicios profesionales en la dirección de Desarrollo Organizacional</t>
  </si>
  <si>
    <t>HUGO ARMANDO PEREZ BALLESTEROS EXT. 820
hperezo@funcionpublica.gov.co</t>
  </si>
  <si>
    <t>164-2019</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</si>
  <si>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</si>
  <si>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DIECINUEVE MILLONES SEISCIENTOS CINCUENTA Y OCHO MIL UN PESOS M/CTE ($19’658.001),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</si>
  <si>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163-2019</t>
  </si>
  <si>
    <t>Adquirir los Periféricos para los equipos de cómputo de Función Pública, de conformidad con los lineamientos establecidos en la Tienda Virtual del Estado Colombiano – Grandes Superficies.</t>
  </si>
  <si>
    <t>Función Pública pagará el valor del contrato en un (1) solo pago, por un valor estimado de DIECISIETE MILLONES SETECIENTOS MIL PESOS ($17’700.000)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</si>
  <si>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162-2019</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</si>
  <si>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tecnica del Acuerdo MArco de Precios.</t>
  </si>
  <si>
    <t>Grupo de Gestión Meritocrática</t>
  </si>
  <si>
    <t>Adquirir 2000 pines de la Prueba psicológica especializada en evaluación de competencias laborales
Estatales</t>
  </si>
  <si>
    <t>FRANCISCO JAVIER AMÉZQUITA RODRIGUEZ EXT. 810
famezquita@funcionpublica.gov.co</t>
  </si>
  <si>
    <t>Aunar esfuerzos entre las entidades para evaluar la calidad del proceso estadístico a cargo  de Función Pública</t>
  </si>
  <si>
    <t>CARLOS ANDRÉS GUZMAN EXT. 850
cguzman@funcionpublica.gov.co</t>
  </si>
  <si>
    <t>JULIAN FELIPE AGUILAR EXT. 500
jaguilar@funcionpublica.gov.co</t>
  </si>
  <si>
    <t xml:space="preserve">72102103 -72102104 - 72102103 </t>
  </si>
  <si>
    <t>Adquirir la suscripción al Licenciamiento Office 365,  Microsoft y bolsa de horas de servicios Microsoft, para soporte especializado y capacitación</t>
  </si>
  <si>
    <t>Soporte Oracle</t>
  </si>
  <si>
    <t>Soporte Oracle Licencias y equipos</t>
  </si>
  <si>
    <t>173-2019</t>
  </si>
  <si>
    <t>Adquisición de elementos de papeleria, útiles de escritorio y oficina, necesarios para el normal funcionamiento de Función Pública, con los lineamientos establecidos en la Tienda Virtual del Estado Colombiano - Grandes Superficies.</t>
  </si>
  <si>
    <t>Función Pública como pagará el valor del contrato en un (1) solo pago, a la entrega de los elementos previa presentación de la factura, expedición del certificado de recibido a satisfacción por parte del supervisor del contrato, sin que el monto total pueda exceder la cuantia total del mismo.</t>
  </si>
  <si>
    <t>171-2019</t>
  </si>
  <si>
    <t>LA PREVISORA S.A. COMPAÑÍA DE SEGUROS</t>
  </si>
  <si>
    <t>Adquirir los seguros obligatorios de accidentes de tránsito – SOAT para cada uno de los vehículos que conforman el parque automotor de uso y responsabilidad de la entidad de acuerdo al Plan Anual de Adquisiciones 2019, y según las especificaciones técnicas mínimas que se describen en el presente documento</t>
  </si>
  <si>
    <t>Función Pública cancelará el valor de cada SOAT expedido, de acuerdo con las tarifas comerciales vigentes, en un solo pago, previa presentación de la respectiva factura por parte del Contratista y expedición del certificado de recibido a satisfacción por parte del Supervisor del contrato, sin que el monto total de los seguros emitidos puedan exceder la cuantía total del mismo.</t>
  </si>
  <si>
    <t>Hasta el 31 de diciembre de 2019, contado a partir del perfeccionamiento del mismo, previo registro presupuestal y aprobación de pólizas.</t>
  </si>
  <si>
    <t>167-2019</t>
  </si>
  <si>
    <t>COMPETENCIA PLUS SAS</t>
  </si>
  <si>
    <t>Prestar el servicio de entrega de reportes y monitoreo de información y noticias que traten sobre el Departamento Administrativo de la Función Pública, difundidas en medios de comunicación y redes sociales a nivel nacional y regional, de acuerdo con el anexo de Especificaciones Técnicas Mínimas del proceso</t>
  </si>
  <si>
    <t>Hhasta el dieciocho (18) de diciembre de 2019, contando a partir del perfeccionamiento del mismo, registro presupuestal, aprobación de pólizas y suscripción del acta de inicio.</t>
  </si>
  <si>
    <t>DIANA MARIA BOHORQUEZ LOSADA</t>
  </si>
  <si>
    <t>JEFE OFICINA ASESORA DE COMUNICACIONES</t>
  </si>
  <si>
    <t>165-2019</t>
  </si>
  <si>
    <t>OLIMPIA MANAGEMENT S.A.</t>
  </si>
  <si>
    <t>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t>
  </si>
  <si>
    <t xml:space="preserve">Función Pública pagará el valor del contrato en 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 la realización de la transferencia de conocimientos y la presentación de la respectiva factura y expedición del certificado de recibido a satisfacción por parte del Supervisor del Contrato, sin que el monto total de los servicios prestados pueda exceder la cuantía total del Contrato. </t>
  </si>
  <si>
    <t>Un (1) año, contado a partir del perfeccionamiento del mismo, registro presupuestal, aprobación de pólizas y suscripción del acta de inicio.</t>
  </si>
  <si>
    <t>EVELIO LOPEZ SUAREZ</t>
  </si>
  <si>
    <t>172-2019</t>
  </si>
  <si>
    <t>ARIA PSW S.A.S</t>
  </si>
  <si>
    <t>Contratar la suscripción y soporte técnico para el Licenciamiento Liferay que posee Función Pública; así como una bolsa de horas de soporte especializado, acorde con la Ficha Técnica del proceso.</t>
  </si>
  <si>
    <t>Función Pública pagará el valor del contrato en un (1) único pago, previa entrega de la certificación de indique la suscripción y el derecho de uso por un (1) año de los servicios de soporte, para las tres (3) licencias del software Liferay DXP, detallando que dos (2) licencias son de producción y una (1) de pre producción, el documento que contenga la organización interna de trabajo, la aprobación por parte del supervisor de las hojas de vida y el documento para la bolsa de cincuenta (50) horas para soporte especializado, previa presentación de la respectiva factura y expedición del certificado de recibido a satisfacción por parte del supervisor del contrato, sin que el monto total de los servicios prestados pueda exceder la cuantía total pactada.</t>
  </si>
  <si>
    <t>EDUARD ALFONSO GAVIRIA VERA</t>
  </si>
  <si>
    <t>175-2019</t>
  </si>
  <si>
    <t>JUAN DIEGO LOPEZ GUILLEN</t>
  </si>
  <si>
    <t>Prestar los servicios profesionales en la Dirección de Desarrollo  Organizacional para apoyar en la identificación, organización y revisión de información pertinente para llevar a cabo las reformas institucionales y sectoriales priorizadas por el Gobierno Nacional, en cumplimiento de las facultades extraordinarias dadas en la Ley del Plan Nacional de Desarrollo.</t>
  </si>
  <si>
    <t xml:space="preserve">Función Pública cancelará el valor total del contrato en seis (6) pagos así: a) Cinco
(5) pagos mensuales por  valor de DOS MILLONES QUINIENTOS MIL PESOS ($2'500.000) M/CTE., incluido IVA y demás gastos asociados a la ejecución del mismo , previa presentación  del informe correspondiente y del certificado de cumplimiento y evaluación del contratista firmado por el supervisor; y b) Un pago final por va lor de UN MILLÓN DOSCIENTOS CINCUENTA MIL PESOS ($1.250.000) M/CTE., incluido IVA y demás gastos asociados a la ejecución del mismo, previa presentación del informe correspondiente y del certificado de cumplimiento y evaluación del contratista firmado por el supervisor,  sin  que  el monto total de los servicios prestados pueda exceder la cuantía total pactada 
</t>
  </si>
  <si>
    <r>
      <rPr>
        <b/>
        <sz val="15"/>
        <color theme="1"/>
        <rFont val="Arial"/>
        <family val="2"/>
      </rPr>
      <t>21419</t>
    </r>
    <r>
      <rPr>
        <sz val="15"/>
        <color theme="1"/>
        <rFont val="Arial"/>
        <family val="2"/>
      </rPr>
      <t xml:space="preserve"> 4/6/2019</t>
    </r>
  </si>
  <si>
    <t>Cinco (5) meses, quince (15) días, contados a partir del perfeccionamiento del mismo y registro presupuestal.</t>
  </si>
  <si>
    <t>174-2019</t>
  </si>
  <si>
    <t>ANA MARGARITA BUSTAMANTE PALACIO</t>
  </si>
  <si>
    <t>Prestar servicios profesionales en la Dirección de Desarrollo Organizacional de Función Pública para apoyar en la revisión, caracterización y documentación  de las experiencias de mejora de procesos internos en las entidades priorizadas por el gobierno nacional, y en la producción de recomendaciones a ser implementadas en el desarrollo de los procesos de rediseño institucional.</t>
  </si>
  <si>
    <t xml:space="preserve">Función Pública cancelará el valor total del contrato en seis (6) pagos así: a) cinco
(5) pagos  mensuales por valor de CUATRO MILLONES  QUINIENTOS  MIL PESOS ($4'500.000) M/CTE., incluido IVA y demás gastos asociados a  la ejecución del mismo, previa presentación del informe correspondiente y del certificado de cumplimiento y evaluación del contratista firmado  por el supervisor ;b) un pago final por valor de DOS MILLONES DOSCIENTOS CINCUENTA MIL PESOS ($2.250.000) M/CTE., incluido IVA y demás gastos asociados a la ejecución del mismo, previa presentación del informe correspondiente y del certificado de cumplimiento y evaluación del contratista firmado por el supervisor , sin que el monto total de los servicios prestados pueda exceder la cuantía total pactada
</t>
  </si>
  <si>
    <t>166-2019</t>
  </si>
  <si>
    <t>RICARDO HOYOS VALENCIA</t>
  </si>
  <si>
    <t>Prestar Servicios Profesionales en la Oficina de Tecnologías de la Información y las Comunicaciones de Función Pública para realizar el levantamiento de requerimientos para la renovación del Formulario Único de Reporte de Avances de la Gestión-FURAG.</t>
  </si>
  <si>
    <t>Dos (2) pagos mensuales de NUEVE MILLONES DOSCIENTOS MIL PESOS ($9'200,000)M/CTE.</t>
  </si>
  <si>
    <t>Dos (2) meses, contados a partir del perfeccionamiento del contrato, registro presupuestal.</t>
  </si>
  <si>
    <t>168-2019</t>
  </si>
  <si>
    <t>NET APPLICATIONS SAS</t>
  </si>
  <si>
    <t>Contratar los servicios de asistencia técnica especializada en el despliegue de Oracle Data Guard para las bases de datos de Función Pública, el despliegue de máquinas
virtuales para dos (2) equipos Orade Database Appliance (ODA) X7-2 HA y un (1) equipo ODA X4-2 HA propiedad de la Entidad, acorde con la ficha técnica del proceso.</t>
  </si>
  <si>
    <t>Función Pública pagará el valor del contrato en un (1) único pago, previa entrega de: 1. La configuración del servicio de Oracle Data Guard para las bases de datos de
Función Pública, el despliegue de máquinas virtuales para dos (2) equipos Oracle
Database Appliance (ODA) X7-2 HA y un (1) equipo ODA X4-2 HA propiedad de
la Entidad, acorde con la ficha técnica del proceso.
2. La entrega del documento donde conste la suscripción por un año al programa
"Oracle Database New Features Learning Subscription".
3. La certificación de compromiso de la realización de una bolsa de cuarenta (40)
horas de soporte post-entrega, con vigencia máxima de un año, para atención de
incidentes de manera remota o presencial con alcance de los productos
intervenidos, estos son; Oracle Database Appliance (ODA) X7-2 HA, Oracle Data
Guard, Plataforma de OVM, Oracle RAC y Oracle Data Base.
4. Un acta del taller en modalidad presencial o virtual, dirigido a los servidores
públicos que la Entidad determine, con duración mínima de ocho (8) horas.
5. Informe que contenga las actividades realizadas para el cumplimiento de cada
una de los ítems que hacen parte de la Ficha Técnica y pruebas ejecutadas para
comprobar su funcionamiento y documento donde conste suscripción por un año
al programa "Oracle Database New Features Learning Subscription". Junto a los
anteriores documentos, la respectiva factura y expedición del certificado de
recibido a satisfacción por parte del supervisor del contrato, sin que el monto total
de los servicios prestados pueda exceder la cuantía total pactada.
Función Pública, como requisito previo para autorizar el único pago del contrato,
verificará que el contratista se encuentre al día con los aportes al Sistema Integral de
Seguridad Social en Salud, Pensión y Riesgos Laborales del personal asignado que
participa total o parcialmente en la prestación de los servicios, así como los propios del
SENA, ICBF y Cajas de Compensación Familiar, de conformidad con lo establecido en el
inciso 30 del artículo 50 de la ley 789 de 2002.</t>
  </si>
  <si>
    <t>Trece (13) meses, contado a partir del perfeccionamiento del mismo, registro presupuestal, aprobación de pólizas y suscripción del acta de inicio.</t>
  </si>
  <si>
    <t>169-2019</t>
  </si>
  <si>
    <t>BIENESTAR Y SALUD EMPRESARIAL SAS</t>
  </si>
  <si>
    <t>Contratar la Prestación de los Servicios, para la realización de valoraciones ocupacionales y exámenes médicos de ingreso, retiro, periódicos y otros complementarios, que sean necesarios realizar a los servidores y contratistas del Departamento Administrativo de la Función Pública.</t>
  </si>
  <si>
    <t>Función Pública pagará el valor del Contrato en mensualidades vencidas, de acuerdo con los exámenes médicos efectivamente realizados en el correspondiente mes, previa presentación de la factura y la expedición del Certificado de Recibido a Satisfacción por parte del Supervisor del Contrato, sin que el monto total de los servicios prestados pueda exceder la cuantía total del mismo.</t>
  </si>
  <si>
    <t xml:space="preserve">Hasta el veintisiete (27) de diciembre de 2019, o hasta agotar el presupuesto, lo primero que ocurra, contado a partir del perfeccionamiento del mismo, registro presupuestal y aprobación de pólizas. </t>
  </si>
  <si>
    <t>NATALIA ASTRID CARDONA RAMIREZ</t>
  </si>
  <si>
    <t>SILLAS PARA EL AUDITORIO</t>
  </si>
  <si>
    <t>DESCRIPCION FUENTE PRESUPUESTAL</t>
  </si>
  <si>
    <t>SALDO PENDIENTE DE PROGRAMAR EN EL PAA</t>
  </si>
  <si>
    <t>POSIBLE CONCEPTO DE GASTO EN SEGUNDO LUGAR</t>
  </si>
  <si>
    <t xml:space="preserve">TONER Y DEMÁS UTILES DE PAPELERIA. </t>
  </si>
  <si>
    <t>DOTACIÓN DE PERSONAL, NECESIDADES DE BIENESTAR SOCIAL, PARTE COMPRA SILLAS ERGONÓMICAS</t>
  </si>
  <si>
    <t>PARA ARREGLOS LOCATIVOS Y PARTE COMPRA DE SILLAS ERGONÓMICAS</t>
  </si>
  <si>
    <t>PARA CUBRIR MAYORES NECESIDADES DE CAJA MENOR</t>
  </si>
  <si>
    <t>PARTE PARA MAYOR VALOR DE VIÁTICOS Y GASTOS DE VIAJE.</t>
  </si>
  <si>
    <t>PARTE PARA NECESIDADES DE SERVICIOS PÚBLICOS Y VIÁTICOS Y GASTOS DE VIAJE</t>
  </si>
  <si>
    <t>VALOR TOTAL</t>
  </si>
  <si>
    <t>PARA POSIBLE  MAYOR VALOR DE POLIZAS TODO RIESGO PARA VEHICULOS,</t>
  </si>
  <si>
    <t>PARTE PARA COMPRA SILLAS ERGONÓMICAS</t>
  </si>
  <si>
    <t>Diseño y desarrollo del Sistema de información SUIT versión 4</t>
  </si>
  <si>
    <t>CONTRATACION DIRECTA</t>
  </si>
  <si>
    <t>Soporte técnico y mantenimiento preventivo y correctivo de los aires acondicionados del auditorio de la entidad.</t>
  </si>
  <si>
    <t>Adquisición de bienes para el bienestar de los servidores públicos de la entidad. (GRECAS)</t>
  </si>
  <si>
    <t>A-02-02-01-003-08-09  OTROS ARTÍCULOS MANUFACTURADOS N.C.P.</t>
  </si>
  <si>
    <t>Dirección de Desarrollo Organizaciobal</t>
  </si>
  <si>
    <t xml:space="preserve">Prestar servicios profesionales en la Dirección de Participación, Transparencia y Servicio al Ciudadano </t>
  </si>
  <si>
    <t>43222600 43223300 43221700 43202200 43211800 26121600 23251800</t>
  </si>
  <si>
    <t xml:space="preserve">SEPTIEMBRE </t>
  </si>
  <si>
    <t>Dotación  para el auditorio de la entidad y sala de juntas : Manteles, bandejas, cubremanteles, recicipentes.</t>
  </si>
  <si>
    <t>Servicio de vigilancia y recepción en el edificio sede de Función Pública, a través de comisionado de bolsa.</t>
  </si>
  <si>
    <t>BOLSA MERCANTIL</t>
  </si>
  <si>
    <t>Dotación  para el auditorio de la entidad y sala de juntas:(carro de servIcio. Mesas cocteleras, atril)</t>
  </si>
  <si>
    <t>JULIAN FELIPE AGUILAR ARBOLEDA EXT. 530&lt;jaguilar@funcionpublica.gov.co&gt;</t>
  </si>
  <si>
    <t xml:space="preserve">Adquisición  de audífonos de diademas para la realización de actividades del programa de bilingüismo </t>
  </si>
  <si>
    <t>81111500
81111800</t>
  </si>
  <si>
    <t>43231500
81112200</t>
  </si>
  <si>
    <t>Adquisición del Sistema de Información de gestión humana</t>
  </si>
  <si>
    <t>83112400
83121700</t>
  </si>
  <si>
    <t>43211501
43211502</t>
  </si>
  <si>
    <t xml:space="preserve">Adquisición de servidores y equipos de comunicaciones. </t>
  </si>
  <si>
    <t xml:space="preserve">Adquisición de licenciamiento para Sigep2. </t>
  </si>
  <si>
    <t>Contratar la Suscripción al soporte y actualización del  Linux Red Hat Enterprise última versión.</t>
  </si>
  <si>
    <t>92101501
80140000</t>
  </si>
  <si>
    <t>global</t>
  </si>
  <si>
    <t>45101515
45101513
45101505
45101500
44102802</t>
  </si>
  <si>
    <t>MAQUINA PARA CARNÉS DE IDENTIFICACIÓN</t>
  </si>
  <si>
    <t>185-2019</t>
  </si>
  <si>
    <t>Adquisición de sillas interlocutoras para el auditorio de Función Pública, conforme las condiciones técnicas establecidas en el presente documento.</t>
  </si>
  <si>
    <t>Función Pública cancelará el valor total del contrato en un (1) solo pago, por un valor estimado de DIECISÉIS MILLONES SETECIENTOS VEINTE MIL PESOS ($16’720.000,00)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</si>
  <si>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Será de treinta (30) días calendario contado a partir de la expedición del registro presupuestal.</t>
  </si>
  <si>
    <t>183-2019</t>
  </si>
  <si>
    <t>PAOLA LILIANA QUIJANO BARÓN</t>
  </si>
  <si>
    <t>Prestar los servicios profesionales en la Dirección de Gestión del Conocimiento de Función Pública, para apoyar en la consolidación de la dimensión de gestión del conocimiento y la innovación al interior de la entidad y en el desarrollo de acciones de implementación de la sexta dimensión de Modelo Integrado de Planeación y Gestión, en entidades del orden nacional y territorial.</t>
  </si>
  <si>
    <t xml:space="preserve">Función Pública cancelará el valor total del contrato en seis (6) pagos, así: a) Cinco (5) mensualidades vencidas, por valor de SIETE MILLONES SEISCIENTOS MIL PESOS ($7'600.000) M/CTE, previa presentación del informe de ejecución correspondiente y b) Un último pago por valor de DOS MILLONES   QUINIENTOS   TREINTA   Y   TRES   MIL   PESOS   ($2'533.000),
incluidos impuestos y demás gastos asociados a la ejecución , previa entrega de los productos y la presentación del informe correspondiente y del certificado de cumplimiento y evaluación del contratista firmado por el supervisor , sin que el monto total de los servicios prestados pueda exceder la cuantía total pactada.
</t>
  </si>
  <si>
    <t>Cinco (5) meses y diez (1O) días calendario, contados a partir del perfeccionamiento del contrato. registro presupuesta! y aprobación de pólizas (si aplica).</t>
  </si>
  <si>
    <t>MARÍA MAGDALENA FORERO MORENO</t>
  </si>
  <si>
    <t>179-2019</t>
  </si>
  <si>
    <t>SONIA MERCEDEZ RODRIGUEZ REINEL</t>
  </si>
  <si>
    <t>Prestar servicios profesionales  en la Dirección de Participación, Transparencia y Servicio al Ciudadano de Función Pública para apoyar en la identificación de criterios para apropiar el enfoque étnico en las políticas de función pública  y mejorar sus capacidades internas para producir herramientas, lineamientos y metodologías para concertar, articular. capacitar y fortalecer a los  grupos indígenas. negros, afros, raizales, palenqucros y Rrom, en los temas a cargo del Departamento.</t>
  </si>
  <si>
    <t>Función Pública cancelará el valor total del contrato en seis (6) pagos, así: a) cinco
(5) mensuales de SIETE MILLONES DE PESOS ($7'000.000) M/CTE. incluido IVA y demás gastos asociados a la ejecución , y b) Un último pago de TRES MILLONES QUINIENTOS MIL PESOS ($3'500.000) M/CTE. incluido IVA y demás gastos asociados a la ejecución, previa presentación del informe correspondiente , de la entrega del producto solicitado y del certificado de cumplimiento y evaluación del contratista firmado por el supervisor , sin que el monto total de los servicios prestados pueda exceder la cuantía total pactada.</t>
  </si>
  <si>
    <t>Cinco (5) meses y quince (15) días, contados a partir del perfeccionamiento del mismo y registro presupuestal.</t>
  </si>
  <si>
    <t>184-2019</t>
  </si>
  <si>
    <t xml:space="preserve">LUIS ALBERTO  MONTES INFANTE </t>
  </si>
  <si>
    <t>Prestar el servicio de fumigación , desinfección y control preventivo de insectos y roedores en las áreas locativas del edificio sede de Función Pública.</t>
  </si>
  <si>
    <t>Función Pública pagará el valor del Contrato, de acuerdo con los servicios efectivamente prestados, para lo cual EL CONTRATISTA deberá realizar los controles preventivos establec idos en los  presentes  estudios  previos, requeridos por la Entidad durante la ejecución del contrato.</t>
  </si>
  <si>
    <t>Hasta el 10 de diciembre de 2019 contando a partir del perfeccionamiento del mismo , registro presupuestal.</t>
  </si>
  <si>
    <t>MILTON ANDRES PINILLA CÁRDENAS</t>
  </si>
  <si>
    <t>182-2019</t>
  </si>
  <si>
    <t>CORPORACIÓN  COLOMBIA  DIGITAL</t>
  </si>
  <si>
    <t>Adoptar los lineamientos de la Política de Gobierno Digital de MinTIC para Función Pública definidas en el anexo técnico, generando capacidades institucionales a través de.un proceso de gestión del cambio.</t>
  </si>
  <si>
    <t xml:space="preserve">Función Pública cancelará el valor total del contrato en cinco (5) pagos, así: a) Un primer pago, del veinticinco por ciento (25%) del valor total del contrato, correspondiente a la suma de CIENTO CINCUENTA Y UN MILLONES TRESCIENTOS VEINTICUATRO MIL SETECIENTOS OCHENTA Y SIETE PESOS  CON  CINCUENTA  CENTAVOS  ($151'324.787.50)   M/CTE,  a  la
aprobación por parte del Supervisor de Función Pública del Documento con el plan de trabajo de la implementación donde se establezca el cronograma y actividades a desarrollar y los productos definidos para el primer pago. b) Un segundo pago, del veinte por ciento (20%) del valor total del contrato, correspondie nte a la suma de CIENTO VEINTIUN MILLONES CINCUENTA Y NUEVE MIL OCHOCIENTOS TREINTA PESOS ($121'059.830) M/CTE, previa
aprobación por parte del Supervisor de los entregables y productos definidos para el pago número 2. c) Un tercer pago, del veinte por ciento (20%) total del contrato, correspondiente a la suma de CIENTO VEINTIUN MILLONESdel valor CINCUENTA Y NUEVE MIL OCHOCIENTOS TREINTA PESOS ($121'059.830)
M/CTE, previa aprobación por parte del Supervisor de los entregables y productos definidos para el pago número 3. d) Un cuarto pago, del veinte por ciento (20%) del valor total del contrato, correspondiente a la suma de CIENTO VEINTIUN MILLONES CINCUENTA Y NUEVE MIL OCHOCIENTOS TREINTA
PESOS ($121'059 .830) M/CTE, previa aprobación por parte del Supervisor de los entregables y productos definidos para el pago número 4. e) Un último pago, del quince por ciento (15%) del valor total del contrato, correspondiente a la suma de NOVENTA MILLONES SETECIENTOS NOVENTA Y CUATRO MIL OCHOCIENTOS SETENTA Y DOS PESOS CON CINCUENTA CENTAVOS
($90'794.872.50) M/CTE, previa entrega del informe final de las actividades que incluye, los  documentos finales, artefactos , y entregables revisados y aprobados de acuerdo a lo especificado en el plan de trabajo de la política de Gobierno Digital y su respectivo repositorio de evidencias. Así como los entregables y productos definidos para el pago número 5, los valores incluyen IVA y demás impuestos a que haya lugar.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
</t>
  </si>
  <si>
    <t>Hasta el treinta y uno (31) de diciembre de 2019 , contado a partir del perfeccionamiento del contrato, registro presupuesta! y aprobación de pólizas (si aplica).</t>
  </si>
  <si>
    <t>181-2019</t>
  </si>
  <si>
    <t>KAREN JHOANA PALACIOS BOTÍA</t>
  </si>
  <si>
    <t>Prestar los servicios profesionales en la Dirección de Participación, Transparencia y Servicio al Ciudadano de Función Pública, para brindar asistencia técnica en la revisión de procesos y formulación de propuestas de mejora y estandar ización a trámites de entidades priorizadas, asi como en la elaboración y consolidación de estadísticas y análisis de datos relacionados con la implementación de las políticas de la dirección.</t>
  </si>
  <si>
    <t xml:space="preserve">Función Pública cancelará el valor total del contrato en seis (6) pagos, así: a) cinco (5) pagos mensuales por valor de SIETE MILLONES TRESCIENTOS CINCUENTA MIL PESOS ($7.350.000) M/CTE., y b) un último pago por valor de  TRES  MILLONES  SEISCIENTOS  SETENTA  Y  CINCO  MIL  PESOS
($3'675.000) incluidos impuestos y demás gastos asociados a la ejecución, previa presentación del informe correspondiente, de la entrega de los productos encomendados y del certificado de cumplimiento y evaluación del contratista firmado por el supervisor , sin que el monto total de los servicios prestados pueda exceder la cuantía total pactada.
</t>
  </si>
  <si>
    <t>Cinco (5) meses y quince (15) dias calendario, contados a partir del perfeccionamiento del mismo y registro presupuestal.</t>
  </si>
  <si>
    <t>32131000
39121000
81111500</t>
  </si>
  <si>
    <t>Implementación IPV.6</t>
  </si>
  <si>
    <t>Servicios de bienestar social para los servidores del Departamento Administrativo de la Función Pública y sus familias</t>
  </si>
  <si>
    <t>Reparación y reprogramación sistema de sonido auditorio</t>
  </si>
  <si>
    <t xml:space="preserve">46181503 46181604 46181533 46181504 46181708 46182000 46181804 </t>
  </si>
  <si>
    <t>186-2019</t>
  </si>
  <si>
    <t>UNIVERSIDAD NACIONAL DE COLOMBIA</t>
  </si>
  <si>
    <t>Realizar los estudios y diseños técnicos de los sistemas hidráulicos, sanitarios, eléctricos , extinción y detección de incendios, seguridad (salida de emergencia) , sonido ambiental, adecuación de la ventanería de la fachada y obras complementarias (especificaciones, cantidades y presupuestos) , para el edificio sede, ubicado en la Carrera 6 Nº 12 - 62 de la ciudad de Bogotá.</t>
  </si>
  <si>
    <t xml:space="preserve">Función Pública cancelará el valor total del contrato en cuatro (4) pagos, así: ª) Un primer (1) pago equivalente al cincuenta por ciento (50%) del valor total del contrato es decir la suma de CIENTO CINCUENTA   MILLONES  DE  PESOS   ($150'000.000)   M/CTE  a  la
firma del acta de inicio y presentación del Plan de Trabajo y las hojas de vida de los miembros del equipo de trabajo propuesto. .Q) Un segundo (2) pago equivalente al veinte por ciento (20%) del valor total del contrato por valor de SESENTA MILLONES DE PESOS ($60'000.000) M/CTE, a la entrega de los planos de las red.es existentes y su diagnóstico. f) Un tercer (3) pago equivalente al veinte por ciento (20%) del valor total del contrato por valor de SESENTA MILLONES DE PESOS ($60'000 .000) M/CTE, a la entrega de los planos de diseños , especificaciones , cantidades de obra y presupuesto. Y g) Un cuarto (4) y último pago equivalente al diez por ciento (10%) del valor total del contrato por valor de TREINTA MILLONES DE PESOS ($30'000.000) M/CTE, previa entrega del informe de ejecución que dé cuenta de la realización de la totalidad de actividades y aprobación del supervisor del contrato.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t>
  </si>
  <si>
    <t>Tres (3) meses y quince (15) días, contados a partir de la suscripción del  acta de inicio, previo cumplimiento de los requisitos de perfeccionamiento ejecución del mismo</t>
  </si>
  <si>
    <t>GRUPO DE GESTIÓN ADMINISTRATIVA</t>
  </si>
  <si>
    <t>188-2019</t>
  </si>
  <si>
    <t>CELIA AURORA CASTILLO CABARCAS</t>
  </si>
  <si>
    <t>Prestar servicios profesionales en el Grupo de Gestión Humana de Función Pública para apoyar los procesos relacionados con la implementación del Sistema de Información de Talento Humano para la Entidad.</t>
  </si>
  <si>
    <t>Función Pública  cancelará el valor total del contrato en cinco (5) pagos mensuales por valor de DOS MILLONES OCHOC IENTOS MIL PESOS ($2.800.000) M/CTE., incluidos impuestos y demás gastos asociados a la ejecución, previa presentación del informe de ejecución correspondiente y del certificado de cumplimiento y evaluación del contratista firmado por el supervisor, sin que el monto total de los servicios prestados pueda exceder la cuantía total pactada.</t>
  </si>
  <si>
    <t>Cinco (5) meses, contado a partir del perfeccionamiento del mismo y registro
presupuestal.</t>
  </si>
  <si>
    <t>JULIAN FELIPE AGUILAR ARBOLEDA</t>
  </si>
  <si>
    <t>GRUPO DE GESTIÓN HUMANA</t>
  </si>
  <si>
    <t>189-2019</t>
  </si>
  <si>
    <t>190-2019</t>
  </si>
  <si>
    <t>UT SOFT-IG</t>
  </si>
  <si>
    <t>Adquisición de productos y servicios Microsoft para la Función Pública conforme a los requerimientos técnicos mínimos establecidos por la Entidad y el Acuerdo Marco de Precios CCE-578-AMP-2017 de Colombia Compra Eficiente</t>
  </si>
  <si>
    <t>Función Pública pagará el valor del Contrato, de conformidad con las condiciones estipuladas por Colombia Compra Eficiente en el Acuerdo Marco de Precios, para la adquisición de bienes y servicios Microsoft, previa presentación de la respectiva factura y expedición del certificado de recibido a satisfacción por parte del Supervisor del Contrato, sin que el monto total de los servicios suministrados pueda exceder la cuantía total del contrato.</t>
  </si>
  <si>
    <t>Será por un (1) año, contado a partir del perfeccionamiento del mismo, registro presupuestal, y al vencimiento de la suscripción del Licenciamiento de Office esto es a partir del 7 de agosto de 2019.</t>
  </si>
  <si>
    <t>EVELIO LÓPEZ SUAREZ</t>
  </si>
  <si>
    <t xml:space="preserve">OFICINA DE TECNOLOGIAS DE LA INFORMACIÓN Y LAS COMUNICACIONES </t>
  </si>
  <si>
    <t>191-2019</t>
  </si>
  <si>
    <t>LUZ EDITH OCHOA TASARES</t>
  </si>
  <si>
    <t>Prestar servicios profesionales a la Dirección de Desarrollo Organizacional de Función Pública, para apoyar la implementación de la Estrategia de Gestión Territorial a través del seguimiento a los compromisos instituciona les, la documentación de buenas prácticas,así como la orientación y acompañamiento técnico a las entidades territoriales asiqnadas.</t>
  </si>
  <si>
    <t xml:space="preserve">Función Pública cancelará el valor total del contrato en cinco (5) pagos así: a) Cuatro (4) mensualidades por valor de SEIS MILLONES OCHOCIENTOS MIL PESOS ($6.800.000)  M/CTE  y  b)  Un (1)  pago final  por valor  de  CINCOMILLONES   OCHOCIENTOS   NOVENTA   y   TRES   MIL   TRESCIENTOS TREINTA Y TRES PESOS ($5'893.333) M/CTE, incluidos impuestos y demás gastos asociados a la ejecución del mismo, previa presentación del informe correspondiente, de la entrega del producto definido y del certificado de cumplimiento y evaluación del contratista firmado por el supervisor , sin que el monto total de los servicios prestados pueda exceder la cuantía total pactada.
</t>
  </si>
  <si>
    <r>
      <rPr>
        <b/>
        <sz val="15"/>
        <color theme="1"/>
        <rFont val="Arial"/>
        <family val="2"/>
      </rPr>
      <t>13719</t>
    </r>
    <r>
      <rPr>
        <sz val="15"/>
        <color theme="1"/>
        <rFont val="Arial"/>
        <family val="2"/>
      </rPr>
      <t xml:space="preserve"> 25/1/2019</t>
    </r>
  </si>
  <si>
    <t>Cuatro (4) meses y veintiséis (26) días, contados a partir del perfeccionamiento del mismo y registro presupuestal.</t>
  </si>
  <si>
    <t>DIRECCIÓN DE DESARROLLO ORGANIZACIONAL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</si>
</sst>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quot;$&quot;* #,##0_-;_-&quot;$&quot;* &quot;-&quot;_-;_-@_-"/>
    <numFmt numFmtId="41" formatCode="_-* #,##0_-;\-* #,##0_-;_-* &quot;-&quot;_-;_-@_-"/>
    <numFmt numFmtId="164" formatCode="_-&quot;$&quot;\ * #,##0_-;\-&quot;$&quot;\ * #,##0_-;_-&quot;$&quot;\ * &quot;-&quot;_-;_-@_-"/>
    <numFmt numFmtId="165" formatCode="_-&quot;$&quot;\ * #,##0.00_-;\-&quot;$&quot;\ * #,##0.00_-;_-&quot;$&quot;\ * &quot;-&quot;??_-;_-@_-"/>
    <numFmt numFmtId="166" formatCode="_(* #,##0_);_(* \(#,##0\);_(* &quot;-&quot;_);_(@_)"/>
    <numFmt numFmtId="167" formatCode="_(&quot;$&quot;\ * #,##0.00_);_(&quot;$&quot;\ * \(#,##0.00\);_(&quot;$&quot;\ *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7" formatCode="&quot;$&quot;\ #,##0_);[Red]\(&quot;$&quot;\ #,##0\)"/>
  </numFmts>
  <fonts count="68"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36"/>
      <color theme="5" tint="-0.499984740745262"/>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sz val="12"/>
      <color theme="1"/>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sz val="11"/>
      <color theme="0"/>
      <name val="Calibri"/>
      <family val="2"/>
      <scheme val="minor"/>
    </font>
    <font>
      <b/>
      <sz val="48"/>
      <color theme="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b/>
      <sz val="36"/>
      <name val="Arial"/>
      <family val="2"/>
    </font>
    <font>
      <sz val="24"/>
      <name val="Arial"/>
      <family val="2"/>
    </font>
    <font>
      <strike/>
      <sz val="24"/>
      <name val="Arial"/>
      <family val="2"/>
    </font>
    <font>
      <b/>
      <sz val="15"/>
      <name val="Arial"/>
      <family val="2"/>
    </font>
    <font>
      <sz val="15"/>
      <name val="Arial"/>
      <family val="2"/>
    </font>
    <font>
      <b/>
      <sz val="20"/>
      <name val="Arial"/>
      <family val="2"/>
    </font>
    <font>
      <sz val="15"/>
      <color theme="1"/>
      <name val="Arial"/>
      <family val="2"/>
    </font>
    <font>
      <b/>
      <strike/>
      <sz val="36"/>
      <name val="Arial"/>
      <family val="2"/>
    </font>
    <font>
      <b/>
      <sz val="15"/>
      <color theme="1"/>
      <name val="Arial"/>
      <family val="2"/>
    </font>
    <font>
      <b/>
      <sz val="20"/>
      <color theme="1"/>
      <name val="Arial"/>
      <family val="2"/>
    </font>
    <font>
      <strike/>
      <sz val="16"/>
      <color theme="1"/>
      <name val="Calibri"/>
      <family val="2"/>
      <scheme val="minor"/>
    </font>
    <font>
      <b/>
      <sz val="24"/>
      <name val="Arial"/>
      <family val="2"/>
    </font>
    <font>
      <sz val="18"/>
      <name val="Arial"/>
      <family val="2"/>
    </font>
    <font>
      <b/>
      <sz val="36"/>
      <name val="Arial Narrow"/>
      <family val="2"/>
    </font>
    <font>
      <b/>
      <sz val="9"/>
      <color indexed="81"/>
      <name val="Tahoma"/>
      <family val="2"/>
    </font>
    <font>
      <sz val="9"/>
      <color indexed="81"/>
      <name val="Tahoma"/>
      <family val="2"/>
    </font>
    <font>
      <sz val="11"/>
      <color rgb="FF000000"/>
      <name val="Calibri"/>
      <family val="2"/>
      <scheme val="minor"/>
    </font>
    <font>
      <sz val="8"/>
      <name val="Arial"/>
      <family val="2"/>
    </font>
    <font>
      <sz val="8"/>
      <color theme="1"/>
      <name val="Calibri"/>
      <family val="2"/>
      <scheme val="minor"/>
    </font>
    <font>
      <b/>
      <sz val="6"/>
      <color rgb="FF002060"/>
      <name val="Arial Narrow"/>
      <family val="2"/>
    </font>
    <font>
      <b/>
      <sz val="6"/>
      <name val="Arial"/>
      <family val="2"/>
    </font>
    <font>
      <sz val="6"/>
      <name val="Arial"/>
      <family val="2"/>
    </font>
    <font>
      <sz val="6"/>
      <color theme="1"/>
      <name val="Arial"/>
      <family val="2"/>
    </font>
    <font>
      <b/>
      <sz val="8"/>
      <color theme="1"/>
      <name val="Arial"/>
      <family val="2"/>
    </font>
    <font>
      <sz val="8"/>
      <color theme="0"/>
      <name val="Arial"/>
      <family val="2"/>
    </font>
    <font>
      <sz val="8"/>
      <color theme="1"/>
      <name val="Arial"/>
      <family val="2"/>
    </font>
    <font>
      <strike/>
      <sz val="24"/>
      <color theme="1"/>
      <name val="Arial"/>
      <family val="2"/>
    </font>
    <font>
      <sz val="9"/>
      <color indexed="81"/>
      <name val="Tahoma"/>
      <charset val="1"/>
    </font>
    <font>
      <b/>
      <sz val="9"/>
      <color indexed="81"/>
      <name val="Tahoma"/>
      <charset val="1"/>
    </font>
    <font>
      <b/>
      <sz val="20"/>
      <color indexed="81"/>
      <name val="Tahoma"/>
      <family val="2"/>
    </font>
    <font>
      <sz val="20"/>
      <color indexed="81"/>
      <name val="Tahoma"/>
      <family val="2"/>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9" tint="-0.249977111117893"/>
        <bgColor indexed="64"/>
      </patternFill>
    </fill>
  </fills>
  <borders count="20">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8">
    <xf numFmtId="0" fontId="0" fillId="0" borderId="0"/>
    <xf numFmtId="0" fontId="6" fillId="2" borderId="0" applyNumberFormat="0" applyBorder="0" applyAlignment="0" applyProtection="0"/>
    <xf numFmtId="41" fontId="11" fillId="0" borderId="0" applyFont="0" applyFill="0" applyBorder="0" applyAlignment="0" applyProtection="0"/>
    <xf numFmtId="0" fontId="20" fillId="0" borderId="0" applyNumberFormat="0" applyFill="0" applyBorder="0" applyAlignment="0" applyProtection="0"/>
    <xf numFmtId="42" fontId="11" fillId="0" borderId="0" applyFont="0" applyFill="0" applyBorder="0" applyAlignment="0" applyProtection="0"/>
    <xf numFmtId="167" fontId="11" fillId="0" borderId="0" applyFont="0" applyFill="0" applyBorder="0" applyAlignment="0" applyProtection="0"/>
    <xf numFmtId="166" fontId="11" fillId="0" borderId="0" applyFont="0" applyFill="0" applyBorder="0" applyAlignment="0" applyProtection="0"/>
    <xf numFmtId="167" fontId="4" fillId="0" borderId="0" applyFont="0" applyFill="0" applyBorder="0" applyAlignment="0" applyProtection="0"/>
    <xf numFmtId="41" fontId="11" fillId="0" borderId="0" applyFont="0" applyFill="0" applyBorder="0" applyAlignment="0" applyProtection="0"/>
    <xf numFmtId="164" fontId="4" fillId="0" borderId="0" applyFont="0" applyFill="0" applyBorder="0" applyAlignment="0" applyProtection="0"/>
    <xf numFmtId="0" fontId="53" fillId="0" borderId="0"/>
    <xf numFmtId="0" fontId="11" fillId="0" borderId="0"/>
    <xf numFmtId="9" fontId="11"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41" fontId="3"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41"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41" fontId="1" fillId="0" borderId="0" applyFont="0" applyFill="0" applyBorder="0" applyAlignment="0" applyProtection="0"/>
  </cellStyleXfs>
  <cellXfs count="231">
    <xf numFmtId="0" fontId="0" fillId="0" borderId="0" xfId="0"/>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10" fillId="0" borderId="0" xfId="0" applyFont="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Border="1" applyAlignment="1">
      <alignment horizontal="right" vertical="center" wrapText="1"/>
    </xf>
    <xf numFmtId="0" fontId="12" fillId="4" borderId="0" xfId="0" applyFont="1" applyFill="1" applyBorder="1" applyAlignment="1">
      <alignment vertical="center" wrapText="1"/>
    </xf>
    <xf numFmtId="0" fontId="0" fillId="0" borderId="0" xfId="0" applyFont="1" applyAlignment="1">
      <alignment horizontal="center" vertical="center" wrapText="1"/>
    </xf>
    <xf numFmtId="0" fontId="14" fillId="0" borderId="0" xfId="0" applyFont="1" applyAlignment="1">
      <alignment wrapText="1"/>
    </xf>
    <xf numFmtId="0" fontId="0" fillId="0" borderId="0" xfId="0" applyFont="1" applyAlignment="1">
      <alignment wrapText="1"/>
    </xf>
    <xf numFmtId="0" fontId="14" fillId="0" borderId="0" xfId="0" applyFont="1" applyAlignment="1">
      <alignment horizontal="center" vertical="center" wrapText="1"/>
    </xf>
    <xf numFmtId="167" fontId="0" fillId="0" borderId="0" xfId="0" applyNumberFormat="1" applyFont="1" applyAlignment="1">
      <alignment wrapText="1"/>
    </xf>
    <xf numFmtId="0" fontId="0" fillId="0" borderId="1" xfId="0" applyFont="1" applyBorder="1" applyAlignment="1">
      <alignment wrapText="1"/>
    </xf>
    <xf numFmtId="0" fontId="7" fillId="0" borderId="0" xfId="0" applyFont="1" applyFill="1" applyAlignment="1">
      <alignment horizontal="center" wrapText="1"/>
    </xf>
    <xf numFmtId="0" fontId="8" fillId="0" borderId="0" xfId="0" applyFont="1" applyFill="1" applyAlignment="1">
      <alignment horizontal="center" wrapText="1"/>
    </xf>
    <xf numFmtId="0" fontId="16" fillId="4" borderId="0" xfId="0" applyFont="1" applyFill="1" applyBorder="1" applyAlignment="1">
      <alignment horizontal="center" vertical="center" wrapText="1"/>
    </xf>
    <xf numFmtId="0" fontId="17" fillId="0" borderId="0" xfId="0" applyFont="1" applyBorder="1" applyAlignment="1">
      <alignment horizontal="center" vertical="center" wrapText="1"/>
    </xf>
    <xf numFmtId="0" fontId="10" fillId="0" borderId="0" xfId="0" applyFont="1" applyBorder="1" applyAlignment="1">
      <alignment horizontal="left"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3" borderId="0" xfId="0" applyFont="1" applyFill="1" applyAlignment="1">
      <alignment horizontal="center" vertical="center" wrapText="1"/>
    </xf>
    <xf numFmtId="0" fontId="9" fillId="0" borderId="2" xfId="0" applyFont="1" applyBorder="1" applyAlignment="1">
      <alignment horizontal="center" vertical="center" wrapText="1"/>
    </xf>
    <xf numFmtId="0" fontId="12" fillId="4" borderId="0" xfId="0" applyFont="1" applyFill="1" applyAlignment="1">
      <alignment vertical="center" wrapText="1"/>
    </xf>
    <xf numFmtId="0" fontId="9"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21" fillId="0" borderId="0" xfId="3" quotePrefix="1" applyFont="1" applyBorder="1" applyAlignment="1">
      <alignment horizontal="center" vertical="center" wrapText="1"/>
    </xf>
    <xf numFmtId="0" fontId="5"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right" vertical="center" wrapText="1"/>
    </xf>
    <xf numFmtId="0" fontId="22" fillId="0" borderId="2" xfId="0" applyFont="1" applyBorder="1" applyAlignment="1">
      <alignment horizontal="center" vertical="center" wrapText="1"/>
    </xf>
    <xf numFmtId="167" fontId="12" fillId="4" borderId="0" xfId="0" applyNumberFormat="1" applyFont="1" applyFill="1" applyAlignment="1">
      <alignment vertical="center" wrapText="1"/>
    </xf>
    <xf numFmtId="167" fontId="29" fillId="3" borderId="0" xfId="0" applyNumberFormat="1" applyFont="1" applyFill="1" applyAlignment="1">
      <alignment wrapText="1"/>
    </xf>
    <xf numFmtId="171" fontId="12" fillId="4" borderId="0" xfId="0" applyNumberFormat="1" applyFont="1" applyFill="1" applyAlignment="1">
      <alignment vertical="center" wrapText="1"/>
    </xf>
    <xf numFmtId="0" fontId="35" fillId="6" borderId="16" xfId="1" applyFont="1" applyFill="1" applyBorder="1" applyAlignment="1">
      <alignment horizontal="center" vertical="center" wrapText="1"/>
    </xf>
    <xf numFmtId="0" fontId="36" fillId="4" borderId="17" xfId="1" applyFont="1" applyFill="1" applyBorder="1" applyAlignment="1">
      <alignment horizontal="center" vertical="center" wrapText="1"/>
    </xf>
    <xf numFmtId="0" fontId="0" fillId="4" borderId="0" xfId="0" applyFill="1"/>
    <xf numFmtId="0" fontId="0" fillId="0" borderId="0" xfId="0" applyFill="1"/>
    <xf numFmtId="0" fontId="37" fillId="0" borderId="2"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2" xfId="0" applyFont="1" applyFill="1" applyBorder="1" applyAlignment="1">
      <alignment horizontal="left" vertical="center" wrapText="1"/>
    </xf>
    <xf numFmtId="0" fontId="39" fillId="0" borderId="2"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0" borderId="2" xfId="0" applyFont="1" applyFill="1" applyBorder="1" applyAlignment="1">
      <alignment horizontal="left" vertical="center" wrapText="1"/>
    </xf>
    <xf numFmtId="0" fontId="44" fillId="0" borderId="2" xfId="0" applyFont="1" applyFill="1" applyBorder="1" applyAlignment="1">
      <alignment horizontal="center" vertical="center" wrapText="1"/>
    </xf>
    <xf numFmtId="0" fontId="47" fillId="4" borderId="0" xfId="0" applyFont="1" applyFill="1"/>
    <xf numFmtId="0" fontId="47" fillId="0" borderId="0" xfId="0" applyFont="1" applyFill="1"/>
    <xf numFmtId="0" fontId="38" fillId="4" borderId="2" xfId="0" applyFont="1" applyFill="1" applyBorder="1" applyAlignment="1">
      <alignment horizontal="center" vertical="center" wrapText="1"/>
    </xf>
    <xf numFmtId="0" fontId="38" fillId="4" borderId="0" xfId="0" applyFont="1" applyFill="1" applyBorder="1" applyAlignment="1">
      <alignment horizontal="center" vertical="center" wrapText="1"/>
    </xf>
    <xf numFmtId="0" fontId="50" fillId="0" borderId="0" xfId="1" applyFont="1" applyFill="1" applyBorder="1" applyAlignment="1">
      <alignment horizontal="center" vertical="center" wrapText="1"/>
    </xf>
    <xf numFmtId="0" fontId="0" fillId="3" borderId="0" xfId="0" applyFill="1"/>
    <xf numFmtId="0" fontId="34" fillId="7" borderId="16" xfId="1" applyFont="1" applyFill="1" applyBorder="1" applyAlignment="1">
      <alignment horizontal="center" vertical="center" wrapText="1"/>
    </xf>
    <xf numFmtId="0" fontId="35" fillId="7" borderId="16" xfId="1" applyFont="1" applyFill="1" applyBorder="1" applyAlignment="1">
      <alignment horizontal="center" vertical="center" wrapText="1"/>
    </xf>
    <xf numFmtId="0" fontId="7" fillId="3" borderId="0" xfId="0" applyFont="1" applyFill="1" applyAlignment="1">
      <alignment horizontal="center" vertical="center" wrapText="1"/>
    </xf>
    <xf numFmtId="0" fontId="8" fillId="3" borderId="0" xfId="0" applyFont="1" applyFill="1" applyAlignment="1">
      <alignment horizontal="center" vertical="center" wrapText="1"/>
    </xf>
    <xf numFmtId="0" fontId="9"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22" fillId="3" borderId="2" xfId="0" applyFont="1" applyFill="1" applyBorder="1" applyAlignment="1">
      <alignment horizontal="center" vertical="center" wrapText="1"/>
    </xf>
    <xf numFmtId="0" fontId="0" fillId="3" borderId="0" xfId="0" applyFont="1" applyFill="1" applyAlignment="1">
      <alignment wrapText="1"/>
    </xf>
    <xf numFmtId="0" fontId="14" fillId="3" borderId="0" xfId="0" applyFont="1" applyFill="1" applyAlignment="1">
      <alignment horizontal="center" vertical="center" wrapText="1"/>
    </xf>
    <xf numFmtId="167" fontId="0" fillId="3" borderId="0" xfId="0" applyNumberFormat="1"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24"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5" fontId="4" fillId="3" borderId="2" xfId="0" applyNumberFormat="1" applyFont="1" applyFill="1" applyBorder="1" applyAlignment="1">
      <alignment wrapText="1"/>
    </xf>
    <xf numFmtId="165" fontId="0" fillId="3" borderId="0" xfId="0" applyNumberFormat="1" applyFont="1" applyFill="1" applyAlignment="1">
      <alignment wrapText="1"/>
    </xf>
    <xf numFmtId="0" fontId="9" fillId="3" borderId="11" xfId="0" applyFont="1" applyFill="1" applyBorder="1" applyAlignment="1">
      <alignment horizontal="center" vertical="center" wrapText="1"/>
    </xf>
    <xf numFmtId="14" fontId="28" fillId="3" borderId="0" xfId="0" applyNumberFormat="1" applyFont="1" applyFill="1" applyBorder="1" applyAlignment="1">
      <alignment horizontal="center" vertical="center" wrapText="1"/>
    </xf>
    <xf numFmtId="165" fontId="0" fillId="3" borderId="0" xfId="0" applyNumberFormat="1" applyFont="1" applyFill="1" applyAlignment="1">
      <alignment horizontal="center" vertical="center" wrapText="1"/>
    </xf>
    <xf numFmtId="14" fontId="10"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0" fontId="0" fillId="3" borderId="0" xfId="0" applyFont="1" applyFill="1" applyBorder="1" applyAlignment="1">
      <alignment horizontal="right" vertical="center" wrapText="1"/>
    </xf>
    <xf numFmtId="167" fontId="0" fillId="3" borderId="0" xfId="0" applyNumberFormat="1" applyFont="1" applyFill="1" applyAlignment="1">
      <alignment horizontal="center" vertical="center" wrapText="1"/>
    </xf>
    <xf numFmtId="0" fontId="14" fillId="3" borderId="0" xfId="0" applyFont="1" applyFill="1" applyAlignment="1">
      <alignment wrapText="1"/>
    </xf>
    <xf numFmtId="171" fontId="4" fillId="3" borderId="0" xfId="0" applyNumberFormat="1" applyFont="1" applyFill="1" applyBorder="1" applyAlignment="1">
      <alignment horizontal="center" vertical="center" wrapText="1"/>
    </xf>
    <xf numFmtId="171" fontId="30" fillId="3" borderId="0" xfId="0" applyNumberFormat="1" applyFont="1" applyFill="1" applyAlignment="1">
      <alignment horizontal="center" vertical="center" wrapText="1"/>
    </xf>
    <xf numFmtId="171" fontId="0" fillId="3" borderId="0" xfId="0" applyNumberFormat="1" applyFont="1" applyFill="1" applyAlignment="1">
      <alignment horizontal="center" vertical="center" wrapText="1"/>
    </xf>
    <xf numFmtId="171" fontId="0" fillId="3" borderId="0" xfId="0" applyNumberFormat="1" applyFont="1" applyFill="1" applyAlignment="1">
      <alignment wrapText="1"/>
    </xf>
    <xf numFmtId="171" fontId="14" fillId="3" borderId="0" xfId="0" applyNumberFormat="1" applyFont="1" applyFill="1" applyAlignment="1">
      <alignment horizontal="center" vertical="center" wrapText="1"/>
    </xf>
    <xf numFmtId="167" fontId="30" fillId="3" borderId="0" xfId="0" applyNumberFormat="1" applyFont="1" applyFill="1" applyAlignment="1">
      <alignment horizontal="center" vertical="center" wrapText="1"/>
    </xf>
    <xf numFmtId="0" fontId="17" fillId="3" borderId="0" xfId="0" applyFont="1" applyFill="1" applyBorder="1" applyAlignment="1">
      <alignment horizontal="center" vertical="center" wrapText="1"/>
    </xf>
    <xf numFmtId="0" fontId="31" fillId="3" borderId="0" xfId="0" applyFont="1" applyFill="1" applyBorder="1" applyAlignment="1">
      <alignment horizontal="left" vertical="center" wrapText="1"/>
    </xf>
    <xf numFmtId="0" fontId="4" fillId="3" borderId="0" xfId="0" applyFont="1" applyFill="1" applyBorder="1" applyAlignment="1">
      <alignment horizontal="center" vertical="center" wrapText="1"/>
    </xf>
    <xf numFmtId="0" fontId="36" fillId="0" borderId="0" xfId="1" applyFont="1" applyFill="1" applyBorder="1" applyAlignment="1">
      <alignment horizontal="center" vertical="center" wrapText="1"/>
    </xf>
    <xf numFmtId="41" fontId="1" fillId="0" borderId="0" xfId="23" applyFont="1" applyBorder="1" applyAlignment="1">
      <alignment horizontal="right" vertical="center" wrapText="1"/>
    </xf>
    <xf numFmtId="0" fontId="13" fillId="0" borderId="0" xfId="23" applyNumberFormat="1" applyFont="1" applyAlignment="1">
      <alignment horizontal="left" wrapText="1"/>
    </xf>
    <xf numFmtId="0" fontId="8" fillId="0" borderId="2" xfId="23" applyNumberFormat="1" applyFont="1" applyBorder="1" applyAlignment="1">
      <alignment horizontal="center" vertical="center" wrapText="1"/>
    </xf>
    <xf numFmtId="41" fontId="1" fillId="0" borderId="0" xfId="23" applyFont="1" applyFill="1" applyAlignment="1">
      <alignment horizontal="right" vertical="center" wrapText="1"/>
    </xf>
    <xf numFmtId="168" fontId="23" fillId="0" borderId="2" xfId="24" applyNumberFormat="1" applyFont="1" applyBorder="1" applyAlignment="1">
      <alignment horizontal="left" wrapText="1"/>
    </xf>
    <xf numFmtId="168" fontId="24" fillId="0" borderId="2" xfId="24" applyNumberFormat="1" applyFont="1" applyBorder="1" applyAlignment="1">
      <alignment wrapText="1"/>
    </xf>
    <xf numFmtId="168" fontId="23" fillId="3" borderId="2" xfId="24" applyNumberFormat="1" applyFont="1" applyFill="1" applyBorder="1" applyAlignment="1">
      <alignment horizontal="left" wrapText="1"/>
    </xf>
    <xf numFmtId="168" fontId="24" fillId="3" borderId="2" xfId="24" applyNumberFormat="1" applyFont="1" applyFill="1" applyBorder="1" applyAlignment="1">
      <alignment wrapText="1"/>
    </xf>
    <xf numFmtId="0" fontId="13" fillId="3" borderId="2" xfId="23" applyNumberFormat="1" applyFont="1" applyFill="1" applyBorder="1" applyAlignment="1">
      <alignment horizontal="left" wrapText="1"/>
    </xf>
    <xf numFmtId="41" fontId="1" fillId="3" borderId="0" xfId="23" applyFont="1" applyFill="1" applyBorder="1" applyAlignment="1">
      <alignment horizontal="right" vertical="center" wrapText="1"/>
    </xf>
    <xf numFmtId="0" fontId="13" fillId="3" borderId="0" xfId="23" applyNumberFormat="1" applyFont="1" applyFill="1" applyAlignment="1">
      <alignment horizontal="left" wrapText="1"/>
    </xf>
    <xf numFmtId="42" fontId="4" fillId="3" borderId="0" xfId="24" applyFont="1" applyFill="1" applyBorder="1" applyAlignment="1">
      <alignment horizontal="center" wrapText="1"/>
    </xf>
    <xf numFmtId="41" fontId="30" fillId="3" borderId="0" xfId="23" applyFont="1" applyFill="1" applyAlignment="1">
      <alignment horizontal="center" vertical="center" wrapText="1"/>
    </xf>
    <xf numFmtId="165" fontId="13" fillId="3" borderId="0" xfId="23" applyNumberFormat="1" applyFont="1" applyFill="1" applyAlignment="1">
      <alignment horizontal="left" wrapText="1"/>
    </xf>
    <xf numFmtId="42" fontId="4" fillId="3" borderId="0" xfId="24" applyFont="1" applyFill="1" applyBorder="1" applyAlignment="1">
      <alignment horizontal="center" vertical="center" wrapText="1"/>
    </xf>
    <xf numFmtId="167" fontId="32" fillId="3" borderId="0" xfId="25" applyFont="1" applyFill="1" applyAlignment="1">
      <alignment horizontal="right" vertical="center" wrapText="1"/>
    </xf>
    <xf numFmtId="167" fontId="33" fillId="3" borderId="0" xfId="25" applyFont="1" applyFill="1" applyAlignment="1">
      <alignment horizontal="right" vertical="center" wrapText="1"/>
    </xf>
    <xf numFmtId="166" fontId="35" fillId="7" borderId="16" xfId="26" applyFont="1" applyFill="1" applyBorder="1" applyAlignment="1">
      <alignment horizontal="center" vertical="center" wrapText="1"/>
    </xf>
    <xf numFmtId="170" fontId="39" fillId="0" borderId="2" xfId="23" applyNumberFormat="1" applyFont="1" applyFill="1" applyBorder="1" applyAlignment="1">
      <alignment horizontal="right" vertical="center" wrapText="1"/>
    </xf>
    <xf numFmtId="0" fontId="55" fillId="0" borderId="0" xfId="0" applyFont="1" applyAlignment="1">
      <alignment horizontal="center" vertical="center" wrapText="1"/>
    </xf>
    <xf numFmtId="0" fontId="56" fillId="7" borderId="16" xfId="1" applyFont="1" applyFill="1" applyBorder="1" applyAlignment="1">
      <alignment horizontal="center" vertical="center" wrapText="1"/>
    </xf>
    <xf numFmtId="166" fontId="56" fillId="7" borderId="16" xfId="26" applyFont="1" applyFill="1" applyBorder="1" applyAlignment="1">
      <alignment horizontal="center" vertical="center" wrapText="1"/>
    </xf>
    <xf numFmtId="0" fontId="57" fillId="3" borderId="2" xfId="0" applyFont="1" applyFill="1" applyBorder="1" applyAlignment="1">
      <alignment horizontal="center" vertical="center" wrapText="1"/>
    </xf>
    <xf numFmtId="0" fontId="58" fillId="3" borderId="2" xfId="0" applyFont="1" applyFill="1" applyBorder="1" applyAlignment="1">
      <alignment horizontal="center" vertical="center" wrapText="1"/>
    </xf>
    <xf numFmtId="14" fontId="58" fillId="3" borderId="2" xfId="0" applyNumberFormat="1" applyFont="1" applyFill="1" applyBorder="1" applyAlignment="1">
      <alignment horizontal="center" vertical="center" wrapText="1"/>
    </xf>
    <xf numFmtId="170" fontId="58" fillId="3" borderId="2" xfId="23" applyNumberFormat="1" applyFont="1" applyFill="1" applyBorder="1" applyAlignment="1">
      <alignment horizontal="center" vertical="center" wrapText="1"/>
    </xf>
    <xf numFmtId="167" fontId="58" fillId="3" borderId="2" xfId="25" applyNumberFormat="1" applyFont="1" applyFill="1" applyBorder="1" applyAlignment="1">
      <alignment horizontal="center" vertical="center" wrapText="1"/>
    </xf>
    <xf numFmtId="0" fontId="57" fillId="3" borderId="17" xfId="0" applyFont="1" applyFill="1" applyBorder="1" applyAlignment="1">
      <alignment horizontal="center" vertical="center" wrapText="1"/>
    </xf>
    <xf numFmtId="0" fontId="58" fillId="3" borderId="17" xfId="0" applyFont="1" applyFill="1" applyBorder="1" applyAlignment="1">
      <alignment horizontal="center" vertical="center" wrapText="1"/>
    </xf>
    <xf numFmtId="14" fontId="58" fillId="3" borderId="17" xfId="0" applyNumberFormat="1" applyFont="1" applyFill="1" applyBorder="1" applyAlignment="1">
      <alignment horizontal="center" vertical="center" wrapText="1"/>
    </xf>
    <xf numFmtId="170" fontId="58" fillId="3" borderId="17" xfId="23" applyNumberFormat="1" applyFont="1" applyFill="1" applyBorder="1" applyAlignment="1">
      <alignment horizontal="center" vertical="center" wrapText="1"/>
    </xf>
    <xf numFmtId="167" fontId="58" fillId="3" borderId="17" xfId="25" applyNumberFormat="1" applyFont="1" applyFill="1" applyBorder="1" applyAlignment="1">
      <alignment horizontal="center" vertical="center" wrapText="1"/>
    </xf>
    <xf numFmtId="0" fontId="59" fillId="3" borderId="2" xfId="0" applyFont="1" applyFill="1" applyBorder="1" applyAlignment="1">
      <alignment horizontal="center" vertical="center" wrapText="1"/>
    </xf>
    <xf numFmtId="170" fontId="58" fillId="3" borderId="2" xfId="27" applyNumberFormat="1" applyFont="1" applyFill="1" applyBorder="1" applyAlignment="1">
      <alignment horizontal="center" vertical="center" wrapText="1"/>
    </xf>
    <xf numFmtId="167" fontId="55" fillId="0" borderId="0" xfId="0" applyNumberFormat="1" applyFont="1" applyAlignment="1">
      <alignment horizontal="center" vertical="center" wrapText="1"/>
    </xf>
    <xf numFmtId="0" fontId="62" fillId="0" borderId="0" xfId="0" applyFont="1"/>
    <xf numFmtId="0" fontId="62" fillId="0" borderId="0" xfId="0" applyFont="1" applyAlignment="1">
      <alignment wrapText="1"/>
    </xf>
    <xf numFmtId="164" fontId="62" fillId="0" borderId="0" xfId="9" applyFont="1"/>
    <xf numFmtId="49" fontId="54" fillId="3" borderId="2" xfId="10" applyNumberFormat="1" applyFont="1" applyFill="1" applyBorder="1" applyAlignment="1">
      <alignment horizontal="center" vertical="center" wrapText="1" readingOrder="1"/>
    </xf>
    <xf numFmtId="0" fontId="62" fillId="3" borderId="2" xfId="10" applyNumberFormat="1" applyFont="1" applyFill="1" applyBorder="1" applyAlignment="1">
      <alignment horizontal="left" vertical="center" wrapText="1"/>
    </xf>
    <xf numFmtId="164" fontId="54" fillId="3" borderId="2" xfId="9" applyFont="1" applyFill="1" applyBorder="1" applyAlignment="1">
      <alignment vertical="center" wrapText="1" readingOrder="1"/>
    </xf>
    <xf numFmtId="39" fontId="54" fillId="3" borderId="2" xfId="10" applyNumberFormat="1" applyFont="1" applyFill="1" applyBorder="1" applyAlignment="1">
      <alignment horizontal="right" vertical="center" wrapText="1" readingOrder="1"/>
    </xf>
    <xf numFmtId="0" fontId="62" fillId="3" borderId="2" xfId="10" applyNumberFormat="1" applyFont="1" applyFill="1" applyBorder="1" applyAlignment="1">
      <alignment horizontal="left" vertical="center" wrapText="1" readingOrder="1"/>
    </xf>
    <xf numFmtId="49" fontId="61" fillId="8" borderId="2" xfId="10" applyNumberFormat="1" applyFont="1" applyFill="1" applyBorder="1" applyAlignment="1">
      <alignment horizontal="center" vertical="center" wrapText="1" readingOrder="1"/>
    </xf>
    <xf numFmtId="0" fontId="61" fillId="8" borderId="2" xfId="10" applyNumberFormat="1" applyFont="1" applyFill="1" applyBorder="1" applyAlignment="1">
      <alignment horizontal="center" vertical="center" wrapText="1"/>
    </xf>
    <xf numFmtId="164" fontId="61" fillId="8" borderId="2" xfId="9" applyFont="1" applyFill="1" applyBorder="1" applyAlignment="1">
      <alignment horizontal="center" vertical="center" wrapText="1" readingOrder="1"/>
    </xf>
    <xf numFmtId="0" fontId="62" fillId="3" borderId="2" xfId="0" applyFont="1" applyFill="1" applyBorder="1" applyAlignment="1">
      <alignment wrapText="1"/>
    </xf>
    <xf numFmtId="164" fontId="62" fillId="3" borderId="2" xfId="9" applyFont="1" applyFill="1" applyBorder="1"/>
    <xf numFmtId="164" fontId="62" fillId="0" borderId="0" xfId="0" applyNumberFormat="1" applyFont="1"/>
    <xf numFmtId="0" fontId="37" fillId="3" borderId="0" xfId="0" applyFont="1" applyFill="1" applyBorder="1" applyAlignment="1">
      <alignment horizontal="center" vertical="center" wrapText="1"/>
    </xf>
    <xf numFmtId="0" fontId="38" fillId="3" borderId="0" xfId="0" applyFont="1" applyFill="1" applyBorder="1" applyAlignment="1">
      <alignment horizontal="center" vertical="center" wrapText="1"/>
    </xf>
    <xf numFmtId="0" fontId="38" fillId="3" borderId="0" xfId="0" applyFont="1" applyFill="1" applyBorder="1" applyAlignment="1">
      <alignment horizontal="left" vertical="center" wrapText="1"/>
    </xf>
    <xf numFmtId="14" fontId="38" fillId="3" borderId="0" xfId="0" applyNumberFormat="1" applyFont="1" applyFill="1" applyBorder="1" applyAlignment="1">
      <alignment horizontal="center" vertical="center" wrapText="1"/>
    </xf>
    <xf numFmtId="167" fontId="38" fillId="3" borderId="0" xfId="25" applyNumberFormat="1" applyFont="1" applyFill="1" applyBorder="1" applyAlignment="1">
      <alignment horizontal="center" vertical="center" wrapText="1"/>
    </xf>
    <xf numFmtId="0" fontId="60" fillId="0" borderId="2" xfId="0" applyFont="1" applyBorder="1" applyAlignment="1">
      <alignment horizontal="center"/>
    </xf>
    <xf numFmtId="164" fontId="60" fillId="0" borderId="2" xfId="9" applyFont="1" applyBorder="1" applyAlignment="1">
      <alignment horizontal="center"/>
    </xf>
    <xf numFmtId="0" fontId="36" fillId="0" borderId="0" xfId="1" applyFont="1" applyFill="1" applyBorder="1" applyAlignment="1">
      <alignment horizontal="center" vertical="center" wrapText="1"/>
    </xf>
    <xf numFmtId="0" fontId="17" fillId="3" borderId="15" xfId="0" applyFont="1" applyFill="1" applyBorder="1" applyAlignment="1">
      <alignment horizontal="left" vertical="center" wrapText="1"/>
    </xf>
    <xf numFmtId="42" fontId="4" fillId="3" borderId="0" xfId="24" applyFont="1" applyFill="1" applyBorder="1" applyAlignment="1">
      <alignment horizontal="center" wrapText="1"/>
    </xf>
    <xf numFmtId="42" fontId="4" fillId="3" borderId="0" xfId="24"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4"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25" fillId="3" borderId="6"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5" fillId="3" borderId="9" xfId="0" applyFont="1" applyFill="1" applyBorder="1" applyAlignment="1">
      <alignment horizontal="center" vertical="center" wrapText="1"/>
    </xf>
    <xf numFmtId="0" fontId="25" fillId="3" borderId="0"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25" fillId="3" borderId="14" xfId="0" applyFont="1" applyFill="1" applyBorder="1" applyAlignment="1">
      <alignment horizontal="center" vertical="center" wrapText="1"/>
    </xf>
    <xf numFmtId="169" fontId="26" fillId="3" borderId="4" xfId="0" applyNumberFormat="1" applyFont="1" applyFill="1" applyBorder="1" applyAlignment="1">
      <alignment horizontal="right" vertical="center" wrapText="1"/>
    </xf>
    <xf numFmtId="169" fontId="26" fillId="3" borderId="5" xfId="0" applyNumberFormat="1" applyFont="1" applyFill="1" applyBorder="1" applyAlignment="1">
      <alignment horizontal="right" vertical="center" wrapText="1"/>
    </xf>
    <xf numFmtId="170" fontId="27" fillId="3" borderId="2" xfId="0" applyNumberFormat="1" applyFont="1" applyFill="1" applyBorder="1" applyAlignment="1">
      <alignment horizontal="right" vertical="center" wrapText="1"/>
    </xf>
    <xf numFmtId="42" fontId="27" fillId="3" borderId="2" xfId="24" applyFont="1" applyFill="1" applyBorder="1" applyAlignment="1">
      <alignment horizontal="right" vertical="center" wrapText="1"/>
    </xf>
    <xf numFmtId="14" fontId="26" fillId="5" borderId="4" xfId="0" applyNumberFormat="1" applyFont="1" applyFill="1" applyBorder="1" applyAlignment="1">
      <alignment horizontal="right" vertical="center" wrapText="1"/>
    </xf>
    <xf numFmtId="14" fontId="26" fillId="5" borderId="5" xfId="0" applyNumberFormat="1" applyFont="1" applyFill="1" applyBorder="1" applyAlignment="1">
      <alignment horizontal="right" vertical="center" wrapText="1"/>
    </xf>
    <xf numFmtId="0" fontId="15" fillId="0" borderId="0" xfId="0" applyFont="1" applyBorder="1" applyAlignment="1">
      <alignment horizontal="center" vertical="center" wrapText="1"/>
    </xf>
    <xf numFmtId="0" fontId="17" fillId="0" borderId="0" xfId="0" applyFont="1" applyBorder="1" applyAlignment="1">
      <alignment horizontal="left" vertical="center" wrapText="1"/>
    </xf>
    <xf numFmtId="0" fontId="18" fillId="0" borderId="2" xfId="0" applyFont="1" applyBorder="1" applyAlignment="1">
      <alignment horizontal="center" vertical="center" wrapText="1"/>
    </xf>
    <xf numFmtId="0" fontId="19" fillId="0" borderId="2" xfId="0" applyFont="1" applyFill="1" applyBorder="1" applyAlignment="1">
      <alignment horizontal="center" vertical="center" wrapText="1"/>
    </xf>
    <xf numFmtId="0" fontId="18" fillId="0" borderId="2" xfId="0" quotePrefix="1" applyFont="1" applyBorder="1" applyAlignment="1">
      <alignment horizontal="center" vertical="center" wrapText="1"/>
    </xf>
    <xf numFmtId="0" fontId="18" fillId="0" borderId="0" xfId="0" quotePrefix="1" applyFont="1" applyAlignment="1">
      <alignment horizontal="center" vertical="center" wrapText="1"/>
    </xf>
    <xf numFmtId="14" fontId="38" fillId="0" borderId="2" xfId="0" applyNumberFormat="1" applyFont="1" applyFill="1" applyBorder="1" applyAlignment="1">
      <alignment horizontal="center" vertical="center" wrapText="1"/>
    </xf>
    <xf numFmtId="170" fontId="38" fillId="0" borderId="2" xfId="23" applyNumberFormat="1" applyFont="1" applyFill="1" applyBorder="1" applyAlignment="1">
      <alignment horizontal="right" vertical="center" wrapText="1"/>
    </xf>
    <xf numFmtId="167" fontId="38" fillId="0" borderId="2" xfId="25" applyNumberFormat="1"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9" fillId="0" borderId="17" xfId="0" applyFont="1" applyFill="1" applyBorder="1" applyAlignment="1">
      <alignment horizontal="center" vertical="center" wrapText="1"/>
    </xf>
    <xf numFmtId="0" fontId="39" fillId="0" borderId="17" xfId="0" applyFont="1" applyFill="1" applyBorder="1" applyAlignment="1">
      <alignment horizontal="left" vertical="center" wrapText="1"/>
    </xf>
    <xf numFmtId="14" fontId="39" fillId="0" borderId="2" xfId="0" applyNumberFormat="1" applyFont="1" applyFill="1" applyBorder="1" applyAlignment="1">
      <alignment horizontal="center" vertical="center" wrapText="1"/>
    </xf>
    <xf numFmtId="170" fontId="39" fillId="0" borderId="17" xfId="23" applyNumberFormat="1" applyFont="1" applyFill="1" applyBorder="1" applyAlignment="1">
      <alignment vertical="center" wrapText="1"/>
    </xf>
    <xf numFmtId="167" fontId="39" fillId="0" borderId="17" xfId="25" applyNumberFormat="1" applyFont="1" applyFill="1" applyBorder="1" applyAlignment="1">
      <alignment vertical="center" wrapText="1"/>
    </xf>
    <xf numFmtId="167" fontId="39" fillId="0" borderId="2" xfId="25" applyNumberFormat="1" applyFont="1" applyFill="1" applyBorder="1" applyAlignment="1">
      <alignment horizontal="center" vertical="center" wrapText="1"/>
    </xf>
    <xf numFmtId="0" fontId="38" fillId="0" borderId="17" xfId="0" applyFont="1" applyFill="1" applyBorder="1" applyAlignment="1">
      <alignment horizontal="center" vertical="center" wrapText="1"/>
    </xf>
    <xf numFmtId="0" fontId="37" fillId="0" borderId="17" xfId="0" applyFont="1" applyFill="1" applyBorder="1" applyAlignment="1">
      <alignment horizontal="center" vertical="center" wrapText="1"/>
    </xf>
    <xf numFmtId="16" fontId="38" fillId="0" borderId="2" xfId="0" applyNumberFormat="1"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2" xfId="0" applyFont="1" applyFill="1" applyBorder="1" applyAlignment="1">
      <alignment vertical="center" wrapText="1"/>
    </xf>
    <xf numFmtId="170" fontId="38" fillId="0" borderId="2" xfId="23" applyNumberFormat="1" applyFont="1" applyFill="1" applyBorder="1" applyAlignment="1">
      <alignment vertical="center" wrapText="1"/>
    </xf>
    <xf numFmtId="0" fontId="63" fillId="0" borderId="2" xfId="0" applyFont="1" applyFill="1" applyBorder="1" applyAlignment="1">
      <alignment horizontal="left" vertical="center" wrapText="1"/>
    </xf>
    <xf numFmtId="0" fontId="38" fillId="0" borderId="19" xfId="0" applyFont="1" applyFill="1" applyBorder="1" applyAlignment="1">
      <alignment horizontal="center" vertical="center" wrapText="1"/>
    </xf>
    <xf numFmtId="167" fontId="38" fillId="0" borderId="2" xfId="25" applyNumberFormat="1" applyFont="1" applyFill="1" applyBorder="1" applyAlignment="1">
      <alignment vertical="center" wrapText="1"/>
    </xf>
    <xf numFmtId="0" fontId="38" fillId="0" borderId="17" xfId="0" applyFont="1" applyFill="1" applyBorder="1" applyAlignment="1">
      <alignment horizontal="center" vertical="center" wrapText="1"/>
    </xf>
    <xf numFmtId="170" fontId="38" fillId="0" borderId="17" xfId="23" applyNumberFormat="1" applyFont="1" applyFill="1" applyBorder="1" applyAlignment="1">
      <alignment horizontal="center" vertical="center" wrapText="1"/>
    </xf>
    <xf numFmtId="0" fontId="38" fillId="0" borderId="18" xfId="0" applyFont="1" applyFill="1" applyBorder="1" applyAlignment="1">
      <alignment horizontal="center" vertical="center" wrapText="1"/>
    </xf>
    <xf numFmtId="170" fontId="38" fillId="0" borderId="18" xfId="23" applyNumberFormat="1" applyFont="1" applyFill="1" applyBorder="1" applyAlignment="1">
      <alignment horizontal="center" vertical="center" wrapText="1"/>
    </xf>
    <xf numFmtId="0" fontId="38" fillId="0" borderId="2" xfId="0" applyNumberFormat="1" applyFont="1" applyFill="1" applyBorder="1" applyAlignment="1">
      <alignment horizontal="center" vertical="center" wrapText="1"/>
    </xf>
    <xf numFmtId="0" fontId="48" fillId="0" borderId="2" xfId="0" applyFont="1" applyFill="1" applyBorder="1" applyAlignment="1">
      <alignment horizontal="center" vertical="center" wrapText="1"/>
    </xf>
    <xf numFmtId="0" fontId="49" fillId="0" borderId="2" xfId="0" applyFont="1" applyFill="1" applyBorder="1" applyAlignment="1">
      <alignment horizontal="center" vertical="center" wrapText="1"/>
    </xf>
    <xf numFmtId="170" fontId="38" fillId="0" borderId="2" xfId="27" applyNumberFormat="1" applyFont="1" applyFill="1" applyBorder="1" applyAlignment="1">
      <alignment horizontal="right" vertical="center" wrapText="1"/>
    </xf>
    <xf numFmtId="170" fontId="39" fillId="0" borderId="2" xfId="27" applyNumberFormat="1" applyFont="1" applyFill="1" applyBorder="1" applyAlignment="1">
      <alignment horizontal="right" vertical="center" wrapText="1"/>
    </xf>
    <xf numFmtId="170" fontId="38" fillId="0" borderId="2" xfId="2" applyNumberFormat="1" applyFont="1" applyFill="1" applyBorder="1" applyAlignment="1">
      <alignment horizontal="right" vertical="center" wrapText="1"/>
    </xf>
    <xf numFmtId="177" fontId="38" fillId="0" borderId="2" xfId="5" applyNumberFormat="1" applyFont="1" applyFill="1" applyBorder="1" applyAlignment="1">
      <alignment horizontal="right" vertical="center" wrapText="1"/>
    </xf>
    <xf numFmtId="167" fontId="38" fillId="0" borderId="2" xfId="25" applyNumberFormat="1" applyFont="1" applyFill="1" applyBorder="1" applyAlignment="1">
      <alignment horizontal="right" vertical="center" wrapText="1"/>
    </xf>
    <xf numFmtId="0" fontId="40" fillId="0" borderId="2" xfId="0" applyFont="1" applyFill="1" applyBorder="1" applyAlignment="1">
      <alignment horizontal="center" vertical="center" wrapText="1"/>
    </xf>
    <xf numFmtId="15" fontId="41" fillId="0" borderId="2" xfId="0" applyNumberFormat="1" applyFont="1" applyFill="1" applyBorder="1" applyAlignment="1">
      <alignment horizontal="center" vertical="center" wrapText="1"/>
    </xf>
    <xf numFmtId="0" fontId="41" fillId="0" borderId="2" xfId="0" applyFont="1" applyFill="1" applyBorder="1" applyAlignment="1">
      <alignment horizontal="left" vertical="center" wrapText="1"/>
    </xf>
    <xf numFmtId="0" fontId="41" fillId="0" borderId="2" xfId="0" applyFont="1" applyFill="1" applyBorder="1" applyAlignment="1">
      <alignment horizontal="center" vertical="center" wrapText="1"/>
    </xf>
    <xf numFmtId="167" fontId="41" fillId="0" borderId="2" xfId="7" applyFont="1" applyFill="1" applyBorder="1" applyAlignment="1">
      <alignment horizontal="center" vertical="center" wrapText="1"/>
    </xf>
    <xf numFmtId="169" fontId="42" fillId="0" borderId="2" xfId="7" applyNumberFormat="1" applyFont="1" applyFill="1" applyBorder="1" applyAlignment="1">
      <alignment horizontal="center" vertical="center" wrapText="1"/>
    </xf>
    <xf numFmtId="169" fontId="41" fillId="0" borderId="2" xfId="7" applyNumberFormat="1" applyFont="1" applyFill="1" applyBorder="1" applyAlignment="1">
      <alignment horizontal="center" vertical="center" wrapText="1"/>
    </xf>
    <xf numFmtId="167" fontId="43" fillId="0" borderId="2" xfId="7" applyFont="1" applyFill="1" applyBorder="1" applyAlignment="1">
      <alignment horizontal="center" vertical="center" wrapText="1"/>
    </xf>
    <xf numFmtId="169" fontId="46" fillId="0" borderId="2" xfId="7" applyNumberFormat="1" applyFont="1" applyFill="1" applyBorder="1" applyAlignment="1">
      <alignment horizontal="center" vertical="center" wrapText="1"/>
    </xf>
    <xf numFmtId="15" fontId="43" fillId="0" borderId="2" xfId="0" applyNumberFormat="1" applyFont="1" applyFill="1" applyBorder="1" applyAlignment="1">
      <alignment horizontal="center" vertical="center" wrapText="1"/>
    </xf>
    <xf numFmtId="0" fontId="41" fillId="0" borderId="2" xfId="7" applyNumberFormat="1" applyFont="1" applyFill="1" applyBorder="1" applyAlignment="1">
      <alignment horizontal="center" vertical="center" wrapText="1"/>
    </xf>
    <xf numFmtId="0" fontId="43" fillId="0" borderId="2" xfId="0" applyFont="1" applyFill="1" applyBorder="1" applyAlignment="1">
      <alignment horizontal="left" vertical="center" wrapText="1"/>
    </xf>
    <xf numFmtId="0" fontId="43" fillId="0" borderId="2" xfId="0" applyFont="1" applyFill="1" applyBorder="1" applyAlignment="1">
      <alignment horizontal="center" vertical="center" wrapText="1"/>
    </xf>
    <xf numFmtId="169" fontId="43" fillId="0" borderId="2" xfId="7" applyNumberFormat="1" applyFont="1" applyFill="1" applyBorder="1" applyAlignment="1">
      <alignment horizontal="center" vertical="center" wrapText="1"/>
    </xf>
    <xf numFmtId="0" fontId="45" fillId="0" borderId="2" xfId="0" applyFont="1" applyFill="1" applyBorder="1" applyAlignment="1">
      <alignment horizontal="center" vertical="center" wrapText="1"/>
    </xf>
    <xf numFmtId="0" fontId="0" fillId="0" borderId="2" xfId="0" applyFill="1" applyBorder="1"/>
    <xf numFmtId="14" fontId="41" fillId="0" borderId="2" xfId="0" applyNumberFormat="1" applyFont="1" applyFill="1" applyBorder="1" applyAlignment="1">
      <alignment horizontal="center" vertical="center" wrapText="1"/>
    </xf>
    <xf numFmtId="0" fontId="40" fillId="0" borderId="0" xfId="0" applyFont="1" applyFill="1" applyBorder="1" applyAlignment="1">
      <alignment horizontal="center" vertical="center" wrapText="1"/>
    </xf>
    <xf numFmtId="15" fontId="41" fillId="0" borderId="0" xfId="0" applyNumberFormat="1" applyFont="1" applyFill="1" applyBorder="1" applyAlignment="1">
      <alignment horizontal="center" vertical="center" wrapText="1"/>
    </xf>
    <xf numFmtId="0" fontId="41" fillId="0" borderId="0" xfId="0" applyFont="1" applyFill="1" applyBorder="1" applyAlignment="1">
      <alignment horizontal="left" vertical="center" wrapText="1"/>
    </xf>
    <xf numFmtId="0" fontId="41" fillId="0" borderId="0" xfId="0" applyFont="1" applyFill="1" applyBorder="1" applyAlignment="1">
      <alignment horizontal="center" vertical="center" wrapText="1"/>
    </xf>
    <xf numFmtId="167" fontId="41" fillId="0" borderId="0" xfId="7" applyFont="1" applyFill="1" applyBorder="1" applyAlignment="1">
      <alignment horizontal="center" vertical="center" wrapText="1"/>
    </xf>
    <xf numFmtId="169" fontId="42" fillId="0" borderId="0" xfId="7" applyNumberFormat="1" applyFont="1" applyFill="1" applyBorder="1" applyAlignment="1">
      <alignment horizontal="center" vertical="center" wrapText="1"/>
    </xf>
    <xf numFmtId="169" fontId="41" fillId="0" borderId="0" xfId="7" applyNumberFormat="1" applyFont="1" applyFill="1" applyBorder="1" applyAlignment="1">
      <alignment horizontal="center" vertical="center" wrapText="1"/>
    </xf>
  </cellXfs>
  <cellStyles count="28">
    <cellStyle name="Énfasis1" xfId="1" builtinId="29"/>
    <cellStyle name="Hipervínculo" xfId="3" builtinId="8"/>
    <cellStyle name="Millares [0] 2" xfId="2" xr:uid="{00000000-0005-0000-0000-000002000000}"/>
    <cellStyle name="Millares [0] 2 2" xfId="8" xr:uid="{00000000-0005-0000-0000-000003000000}"/>
    <cellStyle name="Millares [0] 2 2 2" xfId="17" xr:uid="{00000000-0005-0000-0000-000004000000}"/>
    <cellStyle name="Millares [0] 2 2 2 2" xfId="22" xr:uid="{00000000-0005-0000-0000-000005000000}"/>
    <cellStyle name="Millares [0] 2 2 2 2 2" xfId="27" xr:uid="{00000000-0005-0000-0000-000006000000}"/>
    <cellStyle name="Millares [0] 2 3" xfId="13" xr:uid="{00000000-0005-0000-0000-000007000000}"/>
    <cellStyle name="Millares [0] 2 3 2" xfId="18" xr:uid="{00000000-0005-0000-0000-000008000000}"/>
    <cellStyle name="Millares [0] 2 3 2 2" xfId="23" xr:uid="{00000000-0005-0000-0000-000009000000}"/>
    <cellStyle name="Millares [0] 3" xfId="6" xr:uid="{00000000-0005-0000-0000-00000A000000}"/>
    <cellStyle name="Millares [0] 3 2" xfId="16" xr:uid="{00000000-0005-0000-0000-00000B000000}"/>
    <cellStyle name="Millares [0] 3 2 2" xfId="21" xr:uid="{00000000-0005-0000-0000-00000C000000}"/>
    <cellStyle name="Millares [0] 3 2 2 2" xfId="26" xr:uid="{00000000-0005-0000-0000-00000D000000}"/>
    <cellStyle name="Moneda [0]" xfId="9" builtinId="7"/>
    <cellStyle name="Moneda [0] 2 2" xfId="4" xr:uid="{00000000-0005-0000-0000-00000F000000}"/>
    <cellStyle name="Moneda [0] 2 2 2" xfId="14" xr:uid="{00000000-0005-0000-0000-000010000000}"/>
    <cellStyle name="Moneda [0] 2 2 2 2" xfId="19" xr:uid="{00000000-0005-0000-0000-000011000000}"/>
    <cellStyle name="Moneda [0] 2 2 2 2 2" xfId="24" xr:uid="{00000000-0005-0000-0000-000012000000}"/>
    <cellStyle name="Moneda 2" xfId="7" xr:uid="{00000000-0005-0000-0000-000013000000}"/>
    <cellStyle name="Moneda 2 2" xfId="5" xr:uid="{00000000-0005-0000-0000-000014000000}"/>
    <cellStyle name="Moneda 2 2 2" xfId="15" xr:uid="{00000000-0005-0000-0000-000015000000}"/>
    <cellStyle name="Moneda 2 2 2 2" xfId="20" xr:uid="{00000000-0005-0000-0000-000016000000}"/>
    <cellStyle name="Moneda 2 2 2 2 2" xfId="25" xr:uid="{00000000-0005-0000-0000-000017000000}"/>
    <cellStyle name="Normal" xfId="0" builtinId="0"/>
    <cellStyle name="Normal 2" xfId="10" xr:uid="{00000000-0005-0000-0000-000019000000}"/>
    <cellStyle name="Normal 3" xfId="11" xr:uid="{00000000-0005-0000-0000-00001A000000}"/>
    <cellStyle name="Porcentaje 2" xfId="12"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mgonzalez\Documents\2019\CONTRATACION\2019-01-03_Necesidades_cpspyag_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fyara\AppData\Local\Microsoft\Windows\Temporary%20Internet%20Files\Content.Outlook\ZHB26R28\Copia%20de%20CUADRO%20DE%20REPARTO%20GGC%20Y%20CUADRO%20DE%20SEGUIMIENTO%20A%20LOS%20CONTRATOS%202019-JUNI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de PSPYAG 2019"/>
      <sheetName val="meritocracia y entrevista"/>
      <sheetName val="Hoja2"/>
    </sheetNames>
    <sheetDataSet>
      <sheetData sheetId="0">
        <row r="5">
          <cell r="B5" t="str">
            <v>Línea PAA</v>
          </cell>
          <cell r="C5" t="str">
            <v>Nombre producto (llave articuladora) Solo para proyectos de inversión.</v>
          </cell>
        </row>
        <row r="6">
          <cell r="B6">
            <v>98</v>
          </cell>
          <cell r="C6" t="str">
            <v>Servicio de diseño, desarrollo e implementación de la Estrategia Territorial</v>
          </cell>
        </row>
        <row r="7">
          <cell r="B7">
            <v>99</v>
          </cell>
          <cell r="C7" t="str">
            <v>Servicio de asistencia técnica para la implementación del los Planes de Acción Técnicos</v>
          </cell>
        </row>
        <row r="8">
          <cell r="B8">
            <v>100</v>
          </cell>
          <cell r="C8" t="str">
            <v>Servicio de diseño, desarrollo e implementación de la Estrategia Territorial</v>
          </cell>
        </row>
        <row r="9">
          <cell r="B9">
            <v>101</v>
          </cell>
          <cell r="C9" t="str">
            <v>Servicio de asistencia técnica para la implementación del los Planes de Acción Técnicos</v>
          </cell>
        </row>
        <row r="10">
          <cell r="B10">
            <v>102</v>
          </cell>
          <cell r="C10" t="str">
            <v>Servicio de seguimiento a la gestión territorial</v>
          </cell>
        </row>
        <row r="11">
          <cell r="B11">
            <v>103</v>
          </cell>
          <cell r="C11" t="str">
            <v>Servicio de seguimiento a la gestión territorial</v>
          </cell>
        </row>
        <row r="12">
          <cell r="B12">
            <v>104</v>
          </cell>
          <cell r="C12" t="str">
            <v>Servicio de diseño, desarrollo e implementación de la Estrategia Territorial</v>
          </cell>
        </row>
        <row r="13">
          <cell r="B13">
            <v>105</v>
          </cell>
          <cell r="C13" t="str">
            <v>Servicio de asistencia técnica para la implementación del los Planes de Acción Técnicos</v>
          </cell>
        </row>
        <row r="14">
          <cell r="B14">
            <v>106</v>
          </cell>
          <cell r="C14" t="str">
            <v>Servicio de asistencia técnica para la implementación del los Planes de Acción Técnicos</v>
          </cell>
        </row>
        <row r="15">
          <cell r="B15">
            <v>107</v>
          </cell>
          <cell r="C15" t="str">
            <v>Servicio de asistencia técnica para la implementación del los Planes de Acción Técnicos</v>
          </cell>
        </row>
        <row r="16">
          <cell r="B16">
            <v>108</v>
          </cell>
          <cell r="C16" t="str">
            <v>Servicio de asistencia técnica para la implementación del los Planes de Acción Técnicos</v>
          </cell>
        </row>
        <row r="17">
          <cell r="B17">
            <v>109</v>
          </cell>
          <cell r="C17" t="str">
            <v>Servicio de asistencia técnica para la implementación del los Planes de Acción Técnicos</v>
          </cell>
        </row>
        <row r="18">
          <cell r="B18">
            <v>110</v>
          </cell>
          <cell r="C18" t="str">
            <v>Servicio de asistencia técnica para la implementación del los Planes de Acción Técnicos</v>
          </cell>
        </row>
        <row r="19">
          <cell r="B19">
            <v>111</v>
          </cell>
          <cell r="C19" t="str">
            <v>Servicio de asistencia técnica para la implementación del los Planes de Acción Técnicos</v>
          </cell>
        </row>
        <row r="20">
          <cell r="B20">
            <v>112</v>
          </cell>
          <cell r="C20" t="str">
            <v>Servicio de asistencia técnica para la implementación del los Planes de Acción Técnicos</v>
          </cell>
        </row>
        <row r="21">
          <cell r="B21">
            <v>113</v>
          </cell>
          <cell r="C21" t="str">
            <v>Servicio de asistencia técnica para la implementación del los Planes de Acción Técnicos</v>
          </cell>
        </row>
        <row r="22">
          <cell r="B22">
            <v>114</v>
          </cell>
          <cell r="C22" t="str">
            <v>Servicio de asistencia técnica para la implementación del los Planes de Acción Técnicos</v>
          </cell>
        </row>
        <row r="23">
          <cell r="B23">
            <v>115</v>
          </cell>
          <cell r="C23" t="str">
            <v>Servicio de asistencia técnica para la implementación del los Planes de Acción Técnicos</v>
          </cell>
        </row>
        <row r="24">
          <cell r="B24">
            <v>116</v>
          </cell>
          <cell r="C24" t="str">
            <v>Servicio de asistencia técnica para la implementación del los Planes de Acción Técnicos</v>
          </cell>
        </row>
        <row r="25">
          <cell r="B25">
            <v>117</v>
          </cell>
          <cell r="C25" t="str">
            <v>Servicio de asistencia técnica para la implementación del los Planes de Acción Técnicos</v>
          </cell>
        </row>
        <row r="26">
          <cell r="B26">
            <v>118</v>
          </cell>
          <cell r="C26" t="str">
            <v>Servicio de asistencia técnica para la implementación del los Planes de Acción Técnicos</v>
          </cell>
        </row>
        <row r="27">
          <cell r="B27">
            <v>119</v>
          </cell>
          <cell r="C27" t="str">
            <v>Servicio de asistencia técnica para la implementación del los Planes de Acción Técnicos</v>
          </cell>
        </row>
        <row r="28">
          <cell r="B28">
            <v>120</v>
          </cell>
          <cell r="C28" t="str">
            <v>Servicio de asistencia técnica para la implementación del los Planes de Acción Técnicos</v>
          </cell>
        </row>
        <row r="29">
          <cell r="B29">
            <v>121</v>
          </cell>
          <cell r="C29" t="str">
            <v>Servicios de asistencia técnica para el diseño institucional de las entidades del orden nacional</v>
          </cell>
        </row>
        <row r="30">
          <cell r="B30">
            <v>122</v>
          </cell>
          <cell r="C30" t="str">
            <v>Servicios de asistencia técnica para el diseño institucional de las entidades del orden nacional</v>
          </cell>
        </row>
        <row r="31">
          <cell r="B31">
            <v>123</v>
          </cell>
          <cell r="C31" t="str">
            <v>Diseñar y evaluar herramientas y material de apoyo para la asesoría y acompañamiento de las entidades territoriales priorizadas</v>
          </cell>
        </row>
        <row r="32">
          <cell r="B32">
            <v>124</v>
          </cell>
          <cell r="C32" t="str">
            <v>Diseñar y evaluar herramientas y material de apoyo para la asesoría y acompañamiento de las entidades territoriales priorizadas</v>
          </cell>
        </row>
        <row r="33">
          <cell r="B33">
            <v>125</v>
          </cell>
          <cell r="C33" t="str">
            <v>Servicios de asistencia técnica para el diseño institucional de las entidades del orden nacional</v>
          </cell>
        </row>
        <row r="34">
          <cell r="B34">
            <v>126</v>
          </cell>
          <cell r="C34" t="str">
            <v>Servicio de Asistencia Técnica en la implementación de la política de empleo público</v>
          </cell>
        </row>
        <row r="35">
          <cell r="B35">
            <v>127</v>
          </cell>
          <cell r="C35" t="str">
            <v>Sistemas de Información de Gestión Pública</v>
          </cell>
        </row>
        <row r="36">
          <cell r="B36">
            <v>128</v>
          </cell>
          <cell r="C36" t="str">
            <v>Sistemas de Información de Gestión Pública</v>
          </cell>
        </row>
        <row r="37">
          <cell r="B37">
            <v>129</v>
          </cell>
          <cell r="C37" t="str">
            <v>Servicio de Asistencia Técnica en la implementación de la política de empleo público</v>
          </cell>
        </row>
        <row r="38">
          <cell r="B38">
            <v>130</v>
          </cell>
          <cell r="C38" t="str">
            <v>Documentos metodológicos</v>
          </cell>
        </row>
        <row r="39">
          <cell r="B39">
            <v>131</v>
          </cell>
          <cell r="C39" t="str">
            <v>Documentos de lineamientos técnicos</v>
          </cell>
        </row>
        <row r="40">
          <cell r="B40">
            <v>132</v>
          </cell>
          <cell r="C40" t="str">
            <v>Documentos de lineamientos técnicos</v>
          </cell>
        </row>
        <row r="41">
          <cell r="B41">
            <v>133</v>
          </cell>
          <cell r="C41" t="str">
            <v>Documentos de lineamientos técnicos</v>
          </cell>
        </row>
        <row r="42">
          <cell r="B42">
            <v>134</v>
          </cell>
          <cell r="C42" t="str">
            <v>Servicio de asistencia técnica en la implementación del Modelo Integrado de Planeación y Gestión</v>
          </cell>
        </row>
        <row r="43">
          <cell r="B43">
            <v>135</v>
          </cell>
          <cell r="C43" t="str">
            <v>Servicio de asistencia técnica en la implementación del Modelo Integrado de Planeación y Gestión</v>
          </cell>
        </row>
        <row r="44">
          <cell r="B44">
            <v>136</v>
          </cell>
          <cell r="C44" t="str">
            <v>Servicio de asistencia técnica en la implementación del Modelo Integrado de Planeación y Gestión</v>
          </cell>
        </row>
        <row r="45">
          <cell r="B45">
            <v>137</v>
          </cell>
          <cell r="C45" t="str">
            <v>Servicio de asistencia técnica en la implementación del Modelo Integrado de Planeación y Gestión</v>
          </cell>
        </row>
        <row r="46">
          <cell r="B46">
            <v>138</v>
          </cell>
          <cell r="C46" t="str">
            <v>Servicio de asistencia técnica en la implementación del Modelo Integrado de Planeación y Gestión</v>
          </cell>
        </row>
        <row r="47">
          <cell r="B47">
            <v>139</v>
          </cell>
          <cell r="C47" t="str">
            <v>Sistema de Control Interno</v>
          </cell>
        </row>
        <row r="48">
          <cell r="B48">
            <v>140</v>
          </cell>
          <cell r="C48" t="str">
            <v>Servicio de asistencia técnica en el diseño e implementación de incentivos a la gestión Pública</v>
          </cell>
        </row>
        <row r="49">
          <cell r="B49">
            <v>141</v>
          </cell>
          <cell r="C49" t="str">
            <v>Sistema de Control Interno</v>
          </cell>
        </row>
        <row r="50">
          <cell r="B50">
            <v>142</v>
          </cell>
          <cell r="C50" t="str">
            <v>Servicio de Asistencia técnica en la implementación de las políticas de Función Pública</v>
          </cell>
        </row>
        <row r="51">
          <cell r="B51">
            <v>143</v>
          </cell>
          <cell r="C51" t="str">
            <v>Documentos de lineamientos técnicos</v>
          </cell>
        </row>
        <row r="52">
          <cell r="B52">
            <v>144</v>
          </cell>
          <cell r="C52" t="str">
            <v>Servicio de asistencia técnica para la implementación de la política de trámites</v>
          </cell>
        </row>
        <row r="53">
          <cell r="B53">
            <v>145</v>
          </cell>
          <cell r="C53" t="str">
            <v>Servicio de educación informal de Multiplicadores en procesos de control social</v>
          </cell>
        </row>
        <row r="54">
          <cell r="B54">
            <v>146</v>
          </cell>
          <cell r="C54" t="str">
            <v>Servicio de asistencia técnica para la implementación de la política de trámites</v>
          </cell>
        </row>
        <row r="55">
          <cell r="B55">
            <v>147</v>
          </cell>
          <cell r="C55" t="str">
            <v>Servicios de asistencia técnica en Políticas y lineamientos para incrementar la participación ciudadana en la gestión, transparencia y acceso a la información</v>
          </cell>
        </row>
        <row r="56">
          <cell r="B56">
            <v>148</v>
          </cell>
          <cell r="C56" t="str">
            <v>Servicio de Asistencia técnica en la implementación de las políticas de Función Pública</v>
          </cell>
        </row>
        <row r="57">
          <cell r="B57">
            <v>149</v>
          </cell>
          <cell r="C57" t="str">
            <v>Servicio de Asistencia técnica en la implementación de las políticas de Función Pública</v>
          </cell>
        </row>
        <row r="58">
          <cell r="B58">
            <v>150</v>
          </cell>
          <cell r="C58" t="str">
            <v>Servicio de Asistencia técnica en la implementación de las políticas de Función Pública</v>
          </cell>
        </row>
        <row r="59">
          <cell r="B59">
            <v>151</v>
          </cell>
          <cell r="C59" t="str">
            <v>Servicio de Asistencia técnica en la implementación de las políticas de Función Pública</v>
          </cell>
        </row>
        <row r="60">
          <cell r="B60">
            <v>152</v>
          </cell>
          <cell r="C60" t="str">
            <v>Documentos normativos</v>
          </cell>
        </row>
        <row r="61">
          <cell r="B61">
            <v>153</v>
          </cell>
          <cell r="C61" t="str">
            <v>Servicio de información de gestión pública</v>
          </cell>
        </row>
        <row r="62">
          <cell r="B62">
            <v>154</v>
          </cell>
          <cell r="C62" t="str">
            <v>Servicio de información de gestión pública</v>
          </cell>
        </row>
        <row r="63">
          <cell r="B63">
            <v>155</v>
          </cell>
          <cell r="C63" t="str">
            <v>Servicio de información de gestión pública</v>
          </cell>
        </row>
        <row r="64">
          <cell r="B64">
            <v>156</v>
          </cell>
          <cell r="C64" t="str">
            <v>Servicio de información de gestión pública</v>
          </cell>
        </row>
        <row r="65">
          <cell r="B65">
            <v>157</v>
          </cell>
          <cell r="C65" t="str">
            <v>Servicio de información de gestión pública</v>
          </cell>
        </row>
        <row r="66">
          <cell r="B66">
            <v>158</v>
          </cell>
          <cell r="C66" t="str">
            <v>Sistemas de Información de Gestión Pública</v>
          </cell>
        </row>
        <row r="67">
          <cell r="B67">
            <v>159</v>
          </cell>
          <cell r="C67" t="str">
            <v>Servicio de información de gestión pública</v>
          </cell>
        </row>
        <row r="68">
          <cell r="B68">
            <v>160</v>
          </cell>
          <cell r="C68" t="str">
            <v>Documentos normativos</v>
          </cell>
        </row>
        <row r="69">
          <cell r="B69">
            <v>161</v>
          </cell>
          <cell r="C69" t="str">
            <v>Documentos normativos</v>
          </cell>
        </row>
        <row r="70">
          <cell r="B70">
            <v>162</v>
          </cell>
          <cell r="C70" t="str">
            <v>Sistemas de Información de Gestión Pública</v>
          </cell>
        </row>
        <row r="71">
          <cell r="B71">
            <v>163</v>
          </cell>
          <cell r="C71" t="str">
            <v xml:space="preserve">Elaboración del estudio y diagnostico para determinar la modificación, actualización, derogatoria o expedición de una nueva normatividad relacionada con las normas sobre organización y funcionamiento de las entidades del orden nacional </v>
          </cell>
        </row>
        <row r="72">
          <cell r="B72">
            <v>164</v>
          </cell>
          <cell r="C72" t="str">
            <v>Documentos normativos</v>
          </cell>
        </row>
        <row r="73">
          <cell r="B73">
            <v>165</v>
          </cell>
          <cell r="C73" t="str">
            <v>Documentos normativos</v>
          </cell>
        </row>
        <row r="74">
          <cell r="B74">
            <v>166</v>
          </cell>
          <cell r="C74" t="str">
            <v>Documentos normativos</v>
          </cell>
        </row>
        <row r="75">
          <cell r="B75">
            <v>167</v>
          </cell>
          <cell r="C75" t="str">
            <v>Documentos normativos</v>
          </cell>
        </row>
        <row r="76">
          <cell r="B76">
            <v>168</v>
          </cell>
          <cell r="C76" t="str">
            <v>NO APLICA</v>
          </cell>
        </row>
        <row r="77">
          <cell r="B77">
            <v>169</v>
          </cell>
          <cell r="C77" t="str">
            <v>NO APLICA</v>
          </cell>
        </row>
        <row r="78">
          <cell r="B78">
            <v>170</v>
          </cell>
          <cell r="C78" t="str">
            <v>Servicio de Asistencia técnica en la implementación de las políticas de Función Pública</v>
          </cell>
        </row>
        <row r="79">
          <cell r="B79">
            <v>171</v>
          </cell>
          <cell r="C79" t="str">
            <v>Servicio de Asistencia técnica en la implementación de las políticas de Función Pública</v>
          </cell>
        </row>
        <row r="80">
          <cell r="B80">
            <v>172</v>
          </cell>
          <cell r="C80" t="str">
            <v>Servicio de Asistencia técnica en la implementación de las políticas de Función Pública</v>
          </cell>
        </row>
        <row r="81">
          <cell r="B81">
            <v>173</v>
          </cell>
          <cell r="C81" t="str">
            <v>Servicio de Asistencia técnica en la implementación de las políticas de Función Pública</v>
          </cell>
        </row>
        <row r="82">
          <cell r="B82">
            <v>174</v>
          </cell>
          <cell r="C82" t="str">
            <v>Servicio de Asistencia técnica en la implementación de las políticas de Función Pública</v>
          </cell>
        </row>
        <row r="83">
          <cell r="B83">
            <v>175</v>
          </cell>
          <cell r="C83" t="str">
            <v>Servicio de Asistencia técnica en la implementación de las políticas de Función Pública</v>
          </cell>
        </row>
        <row r="84">
          <cell r="B84">
            <v>176</v>
          </cell>
          <cell r="C84" t="str">
            <v>Servicio de Asistencia técnica en la implementación de las políticas de Función Pública</v>
          </cell>
        </row>
        <row r="85">
          <cell r="B85">
            <v>177</v>
          </cell>
          <cell r="C85" t="str">
            <v>Servicio de Asistencia técnica en la implementación de las políticas de Función Pública</v>
          </cell>
        </row>
        <row r="86">
          <cell r="B86">
            <v>178</v>
          </cell>
          <cell r="C86" t="str">
            <v>Servicio de Asistencia técnica en la implementación de las políticas de Función Pública</v>
          </cell>
        </row>
        <row r="87">
          <cell r="B87">
            <v>179</v>
          </cell>
          <cell r="C87" t="str">
            <v>Servicio de Asistencia técnica en la implementación de las políticas de Función Pública</v>
          </cell>
        </row>
        <row r="88">
          <cell r="B88">
            <v>180</v>
          </cell>
          <cell r="C88" t="str">
            <v>Servicio de Asistencia técnica en la implementación de las políticas de Función Pública</v>
          </cell>
        </row>
        <row r="89">
          <cell r="B89">
            <v>181</v>
          </cell>
          <cell r="C89" t="str">
            <v>Documentos metodológicos</v>
          </cell>
        </row>
        <row r="90">
          <cell r="B90">
            <v>182</v>
          </cell>
          <cell r="C90" t="str">
            <v>Documentos metodológicos</v>
          </cell>
        </row>
        <row r="91">
          <cell r="B91">
            <v>183</v>
          </cell>
          <cell r="C91" t="str">
            <v>Servicio de Asistencia técnica en la implementación de las políticas de Función Pública</v>
          </cell>
        </row>
        <row r="92">
          <cell r="B92">
            <v>184</v>
          </cell>
          <cell r="C92" t="str">
            <v>Servicio de Asistencia técnica en la implementación de las políticas de Función Pública</v>
          </cell>
        </row>
        <row r="93">
          <cell r="B93">
            <v>185</v>
          </cell>
          <cell r="C93" t="str">
            <v>Servicio de Asistencia técnica en la implementación de las políticas de Función Pública</v>
          </cell>
        </row>
        <row r="94">
          <cell r="B94">
            <v>186</v>
          </cell>
          <cell r="C94" t="str">
            <v>Documentos metodológicos</v>
          </cell>
        </row>
        <row r="95">
          <cell r="B95">
            <v>187</v>
          </cell>
          <cell r="C95" t="str">
            <v>Documentos metodológicos</v>
          </cell>
        </row>
        <row r="96">
          <cell r="B96">
            <v>188</v>
          </cell>
          <cell r="C96" t="str">
            <v>Administrar la Estrategia de Gestión Territorial de la Función Pública</v>
          </cell>
        </row>
        <row r="97">
          <cell r="B97">
            <v>189</v>
          </cell>
          <cell r="C97" t="str">
            <v>Servicio de Asistencia técnica en la implementación de las políticas de Función Pública</v>
          </cell>
        </row>
        <row r="98">
          <cell r="B98">
            <v>190</v>
          </cell>
          <cell r="C98" t="str">
            <v>Documentos de Planeación</v>
          </cell>
        </row>
        <row r="99">
          <cell r="B99">
            <v>191</v>
          </cell>
          <cell r="C99" t="str">
            <v>Documentos de Planeación</v>
          </cell>
        </row>
        <row r="100">
          <cell r="B100">
            <v>192</v>
          </cell>
          <cell r="C100" t="str">
            <v>Servicio de Asistencia técnica en la implementación de las políticas de Función Pública</v>
          </cell>
        </row>
        <row r="101">
          <cell r="B101">
            <v>193</v>
          </cell>
          <cell r="C101" t="str">
            <v>Documentos de Planeación</v>
          </cell>
        </row>
        <row r="102">
          <cell r="B102">
            <v>194</v>
          </cell>
          <cell r="C102" t="str">
            <v>Documentos de Planeación</v>
          </cell>
        </row>
        <row r="103">
          <cell r="B103">
            <v>195</v>
          </cell>
          <cell r="C103" t="str">
            <v>Documentos de Planeación</v>
          </cell>
        </row>
        <row r="104">
          <cell r="B104">
            <v>196</v>
          </cell>
          <cell r="C104" t="str">
            <v>Documentos de Planeación</v>
          </cell>
        </row>
        <row r="105">
          <cell r="B105">
            <v>197</v>
          </cell>
          <cell r="C105" t="str">
            <v>Sistema de Control Interno</v>
          </cell>
        </row>
        <row r="106">
          <cell r="B106">
            <v>198</v>
          </cell>
          <cell r="C106" t="str">
            <v>Servicio de información de gestión pública</v>
          </cell>
        </row>
        <row r="107">
          <cell r="B107">
            <v>199</v>
          </cell>
          <cell r="C107" t="str">
            <v>Servicio de información de gestión pública</v>
          </cell>
        </row>
        <row r="108">
          <cell r="B108">
            <v>200</v>
          </cell>
          <cell r="C108" t="str">
            <v xml:space="preserve"> Documento para la planeación estratégica en TI</v>
          </cell>
        </row>
        <row r="109">
          <cell r="B109">
            <v>201</v>
          </cell>
          <cell r="C109" t="str">
            <v xml:space="preserve"> Documento para la planeación estratégica en TI</v>
          </cell>
        </row>
        <row r="110">
          <cell r="B110">
            <v>202</v>
          </cell>
          <cell r="C110" t="str">
            <v xml:space="preserve"> Documento para la planeación estratégica en TI</v>
          </cell>
        </row>
        <row r="111">
          <cell r="B111">
            <v>203</v>
          </cell>
          <cell r="C111" t="str">
            <v>Servicios de información actualizado</v>
          </cell>
        </row>
        <row r="112">
          <cell r="B112">
            <v>204</v>
          </cell>
          <cell r="C112" t="str">
            <v>Servicios de información actualizado</v>
          </cell>
        </row>
        <row r="113">
          <cell r="B113">
            <v>205</v>
          </cell>
          <cell r="C113" t="str">
            <v>Servicios de información actualizado</v>
          </cell>
        </row>
        <row r="114">
          <cell r="B114">
            <v>206</v>
          </cell>
          <cell r="C114" t="str">
            <v>Servicios de información actualizado</v>
          </cell>
        </row>
        <row r="115">
          <cell r="B115">
            <v>207</v>
          </cell>
          <cell r="C115" t="str">
            <v>Servicios de información actualizado</v>
          </cell>
        </row>
        <row r="116">
          <cell r="B116">
            <v>208</v>
          </cell>
          <cell r="C116" t="str">
            <v>Sistemas de Información de Gestión Pública</v>
          </cell>
        </row>
        <row r="117">
          <cell r="B117">
            <v>209</v>
          </cell>
          <cell r="C117" t="str">
            <v>Sistemas de Información de Gestión Pública</v>
          </cell>
        </row>
        <row r="118">
          <cell r="B118">
            <v>210</v>
          </cell>
          <cell r="C118" t="str">
            <v>Sistemas de Información de Gestión Pública</v>
          </cell>
        </row>
        <row r="119">
          <cell r="B119">
            <v>211</v>
          </cell>
          <cell r="C119" t="str">
            <v>Sistemas de Información de Gestión Pública</v>
          </cell>
        </row>
        <row r="120">
          <cell r="B120">
            <v>212</v>
          </cell>
          <cell r="C120" t="str">
            <v>Sistemas de Información de Gestión Pública</v>
          </cell>
        </row>
        <row r="121">
          <cell r="B121">
            <v>213</v>
          </cell>
          <cell r="C121" t="str">
            <v>Sistemas de Información de Gestión Pública</v>
          </cell>
        </row>
        <row r="122">
          <cell r="B122">
            <v>214</v>
          </cell>
          <cell r="C122" t="str">
            <v>Sistemas de Información de Gestión Pública</v>
          </cell>
        </row>
        <row r="123">
          <cell r="B123">
            <v>215</v>
          </cell>
          <cell r="C123" t="str">
            <v>Sistemas de Información de Gestión Pública</v>
          </cell>
        </row>
        <row r="124">
          <cell r="B124">
            <v>216</v>
          </cell>
          <cell r="C124" t="str">
            <v>Sistemas de Información de Gestión Pública</v>
          </cell>
        </row>
        <row r="125">
          <cell r="B125">
            <v>217</v>
          </cell>
          <cell r="C125" t="str">
            <v>Sistemas de Información de Gestión Pública</v>
          </cell>
        </row>
        <row r="126">
          <cell r="B126">
            <v>218</v>
          </cell>
          <cell r="C126" t="str">
            <v>Sistemas de Información de Gestión Pública</v>
          </cell>
        </row>
        <row r="127">
          <cell r="B127">
            <v>219</v>
          </cell>
          <cell r="C127" t="str">
            <v>Sistemas de Información de Gestión Pública</v>
          </cell>
        </row>
        <row r="128">
          <cell r="B128">
            <v>220</v>
          </cell>
          <cell r="C128" t="str">
            <v>Sistemas de Información de Gestión Pública</v>
          </cell>
        </row>
        <row r="129">
          <cell r="B129">
            <v>221</v>
          </cell>
          <cell r="C129" t="str">
            <v>Servicios de información actualizado</v>
          </cell>
        </row>
        <row r="130">
          <cell r="B130">
            <v>222</v>
          </cell>
          <cell r="C130" t="str">
            <v>NO APLICA</v>
          </cell>
        </row>
        <row r="131">
          <cell r="B131">
            <v>223</v>
          </cell>
          <cell r="C131" t="str">
            <v>Servicio de Asistencia técnica en la implementación de las políticas de Función Pública</v>
          </cell>
        </row>
        <row r="132">
          <cell r="B132">
            <v>224</v>
          </cell>
          <cell r="C132" t="str">
            <v>Servicio de Asistencia técnica en la implementación de las políticas de Función Pública</v>
          </cell>
        </row>
        <row r="133">
          <cell r="B133">
            <v>225</v>
          </cell>
          <cell r="C133" t="str">
            <v>Servicio de Asistencia técnica en la implementación de las políticas de Función Pública</v>
          </cell>
        </row>
        <row r="134">
          <cell r="B134">
            <v>226</v>
          </cell>
          <cell r="C134" t="str">
            <v>Servicio de Asistencia técnica en la implementación de las políticas de Función Pública</v>
          </cell>
        </row>
        <row r="135">
          <cell r="B135">
            <v>227</v>
          </cell>
          <cell r="C135" t="str">
            <v>Servicio de Asistencia técnica en la implementación de las políticas de Función Pública</v>
          </cell>
        </row>
        <row r="136">
          <cell r="B136">
            <v>230</v>
          </cell>
          <cell r="C136" t="str">
            <v>Servicio de Asistencia técnica en la implementación de las políticas de Función Pública</v>
          </cell>
        </row>
        <row r="137">
          <cell r="B137">
            <v>231</v>
          </cell>
          <cell r="C137" t="str">
            <v>Servicio de Asistencia técnica en la implementación de las políticas de Función Pública</v>
          </cell>
        </row>
        <row r="138">
          <cell r="B138">
            <v>232</v>
          </cell>
          <cell r="C138" t="str">
            <v>Servicio de Asistencia técnica en la implementación de las políticas de Función Pública</v>
          </cell>
        </row>
        <row r="139">
          <cell r="B139">
            <v>233</v>
          </cell>
          <cell r="C139" t="str">
            <v>Servicio de Asistencia técnica en la implementación de las políticas de Función Pública</v>
          </cell>
        </row>
        <row r="140">
          <cell r="B140">
            <v>234</v>
          </cell>
          <cell r="C140" t="str">
            <v>Servicio de Asistencia técnica en la implementación de las políticas de Función Pública</v>
          </cell>
        </row>
        <row r="141">
          <cell r="B141">
            <v>235</v>
          </cell>
          <cell r="C141" t="str">
            <v>Servicio de Asistencia técnica en la implementación de las políticas de Función Pública</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29"/>
  <sheetViews>
    <sheetView zoomScale="95" zoomScaleNormal="95" workbookViewId="0">
      <selection activeCell="C7" sqref="C7"/>
    </sheetView>
  </sheetViews>
  <sheetFormatPr baseColWidth="10" defaultColWidth="11" defaultRowHeight="11.25" x14ac:dyDescent="0.35"/>
  <cols>
    <col min="1" max="1" width="4.08984375" style="110" customWidth="1"/>
    <col min="2" max="2" width="5.7265625" style="110" customWidth="1"/>
    <col min="3" max="3" width="15.08984375" style="110" customWidth="1"/>
    <col min="4" max="4" width="5" style="110" customWidth="1"/>
    <col min="5" max="5" width="3.36328125" style="110" customWidth="1"/>
    <col min="6" max="6" width="4.90625" style="110" customWidth="1"/>
    <col min="7" max="7" width="3.6328125" style="110" customWidth="1"/>
    <col min="8" max="8" width="4.26953125" style="110" customWidth="1"/>
    <col min="9" max="9" width="10.453125" style="110" customWidth="1"/>
    <col min="10" max="10" width="6.453125" style="110" customWidth="1"/>
    <col min="11" max="11" width="6.7265625" style="110" customWidth="1"/>
    <col min="12" max="16384" width="11" style="110"/>
  </cols>
  <sheetData>
    <row r="2" spans="1:11" ht="61.5" customHeight="1" x14ac:dyDescent="0.35">
      <c r="A2" s="111" t="s">
        <v>36</v>
      </c>
      <c r="B2" s="111" t="s">
        <v>38</v>
      </c>
      <c r="C2" s="111" t="s">
        <v>40</v>
      </c>
      <c r="D2" s="111" t="s">
        <v>41</v>
      </c>
      <c r="E2" s="111" t="s">
        <v>42</v>
      </c>
      <c r="F2" s="111" t="s">
        <v>43</v>
      </c>
      <c r="G2" s="111" t="s">
        <v>44</v>
      </c>
      <c r="H2" s="111" t="s">
        <v>45</v>
      </c>
      <c r="I2" s="111" t="s">
        <v>47</v>
      </c>
      <c r="J2" s="112" t="s">
        <v>48</v>
      </c>
      <c r="K2" s="111" t="s">
        <v>49</v>
      </c>
    </row>
    <row r="3" spans="1:11" ht="49.5" x14ac:dyDescent="0.35">
      <c r="A3" s="113">
        <v>33</v>
      </c>
      <c r="B3" s="114" t="s">
        <v>205</v>
      </c>
      <c r="C3" s="114" t="s">
        <v>206</v>
      </c>
      <c r="D3" s="114" t="s">
        <v>70</v>
      </c>
      <c r="E3" s="114">
        <v>1</v>
      </c>
      <c r="F3" s="115" t="s">
        <v>93</v>
      </c>
      <c r="G3" s="114">
        <v>12</v>
      </c>
      <c r="H3" s="114" t="s">
        <v>101</v>
      </c>
      <c r="I3" s="114" t="s">
        <v>199</v>
      </c>
      <c r="J3" s="116">
        <v>5900000</v>
      </c>
      <c r="K3" s="117">
        <v>5900000</v>
      </c>
    </row>
    <row r="4" spans="1:11" ht="33" x14ac:dyDescent="0.35">
      <c r="A4" s="113">
        <v>1</v>
      </c>
      <c r="B4" s="114" t="s">
        <v>68</v>
      </c>
      <c r="C4" s="114" t="s">
        <v>69</v>
      </c>
      <c r="D4" s="114" t="s">
        <v>70</v>
      </c>
      <c r="E4" s="114">
        <v>1</v>
      </c>
      <c r="F4" s="115" t="s">
        <v>106</v>
      </c>
      <c r="G4" s="114">
        <v>1</v>
      </c>
      <c r="H4" s="114" t="s">
        <v>72</v>
      </c>
      <c r="I4" s="114" t="s">
        <v>74</v>
      </c>
      <c r="J4" s="116">
        <v>7000000</v>
      </c>
      <c r="K4" s="117">
        <v>7000000</v>
      </c>
    </row>
    <row r="5" spans="1:11" ht="49.5" x14ac:dyDescent="0.35">
      <c r="A5" s="118">
        <v>3</v>
      </c>
      <c r="B5" s="114" t="s">
        <v>68</v>
      </c>
      <c r="C5" s="119" t="s">
        <v>83</v>
      </c>
      <c r="D5" s="119" t="s">
        <v>70</v>
      </c>
      <c r="E5" s="119">
        <v>1</v>
      </c>
      <c r="F5" s="120" t="s">
        <v>198</v>
      </c>
      <c r="G5" s="114">
        <v>2</v>
      </c>
      <c r="H5" s="114" t="s">
        <v>81</v>
      </c>
      <c r="I5" s="114" t="s">
        <v>85</v>
      </c>
      <c r="J5" s="121">
        <v>25000000</v>
      </c>
      <c r="K5" s="122">
        <v>25000000</v>
      </c>
    </row>
    <row r="6" spans="1:11" ht="49.5" x14ac:dyDescent="0.35">
      <c r="A6" s="113">
        <v>4</v>
      </c>
      <c r="B6" s="114" t="s">
        <v>68</v>
      </c>
      <c r="C6" s="114" t="s">
        <v>83</v>
      </c>
      <c r="D6" s="114" t="s">
        <v>70</v>
      </c>
      <c r="E6" s="114">
        <v>1</v>
      </c>
      <c r="F6" s="115" t="s">
        <v>198</v>
      </c>
      <c r="G6" s="114">
        <v>2</v>
      </c>
      <c r="H6" s="114" t="s">
        <v>72</v>
      </c>
      <c r="I6" s="114" t="s">
        <v>85</v>
      </c>
      <c r="J6" s="116">
        <v>20000000</v>
      </c>
      <c r="K6" s="116">
        <v>20000000</v>
      </c>
    </row>
    <row r="7" spans="1:11" ht="66" x14ac:dyDescent="0.35">
      <c r="A7" s="113">
        <v>5</v>
      </c>
      <c r="B7" s="114" t="s">
        <v>68</v>
      </c>
      <c r="C7" s="114" t="s">
        <v>87</v>
      </c>
      <c r="D7" s="114" t="s">
        <v>70</v>
      </c>
      <c r="E7" s="114">
        <v>1</v>
      </c>
      <c r="F7" s="115" t="s">
        <v>86</v>
      </c>
      <c r="G7" s="114">
        <v>24</v>
      </c>
      <c r="H7" s="114" t="s">
        <v>128</v>
      </c>
      <c r="I7" s="114" t="s">
        <v>89</v>
      </c>
      <c r="J7" s="116">
        <v>89000000</v>
      </c>
      <c r="K7" s="117">
        <v>20000000</v>
      </c>
    </row>
    <row r="8" spans="1:11" ht="33" x14ac:dyDescent="0.35">
      <c r="A8" s="113">
        <v>6</v>
      </c>
      <c r="B8" s="114" t="s">
        <v>68</v>
      </c>
      <c r="C8" s="114" t="s">
        <v>92</v>
      </c>
      <c r="D8" s="114" t="s">
        <v>70</v>
      </c>
      <c r="E8" s="114">
        <v>1</v>
      </c>
      <c r="F8" s="115" t="s">
        <v>106</v>
      </c>
      <c r="G8" s="114">
        <v>12</v>
      </c>
      <c r="H8" s="114" t="s">
        <v>94</v>
      </c>
      <c r="I8" s="114" t="s">
        <v>95</v>
      </c>
      <c r="J8" s="116">
        <v>289525000</v>
      </c>
      <c r="K8" s="117">
        <v>32170000</v>
      </c>
    </row>
    <row r="9" spans="1:11" ht="49.5" x14ac:dyDescent="0.35">
      <c r="A9" s="118">
        <v>10</v>
      </c>
      <c r="B9" s="114" t="s">
        <v>68</v>
      </c>
      <c r="C9" s="114" t="s">
        <v>103</v>
      </c>
      <c r="D9" s="114" t="s">
        <v>70</v>
      </c>
      <c r="E9" s="114">
        <v>1</v>
      </c>
      <c r="F9" s="115" t="s">
        <v>106</v>
      </c>
      <c r="G9" s="114">
        <v>2</v>
      </c>
      <c r="H9" s="114" t="s">
        <v>101</v>
      </c>
      <c r="I9" s="114" t="s">
        <v>105</v>
      </c>
      <c r="J9" s="116">
        <v>3500000</v>
      </c>
      <c r="K9" s="117">
        <v>3500000</v>
      </c>
    </row>
    <row r="10" spans="1:11" ht="41.25" x14ac:dyDescent="0.35">
      <c r="A10" s="113">
        <v>12</v>
      </c>
      <c r="B10" s="114" t="s">
        <v>68</v>
      </c>
      <c r="C10" s="114" t="s">
        <v>117</v>
      </c>
      <c r="D10" s="114" t="s">
        <v>70</v>
      </c>
      <c r="E10" s="114">
        <v>1</v>
      </c>
      <c r="F10" s="115" t="s">
        <v>86</v>
      </c>
      <c r="G10" s="114">
        <v>2</v>
      </c>
      <c r="H10" s="114" t="s">
        <v>101</v>
      </c>
      <c r="I10" s="114" t="s">
        <v>118</v>
      </c>
      <c r="J10" s="116">
        <v>22000000</v>
      </c>
      <c r="K10" s="117">
        <v>22000000</v>
      </c>
    </row>
    <row r="11" spans="1:11" ht="33" x14ac:dyDescent="0.35">
      <c r="A11" s="113">
        <v>15</v>
      </c>
      <c r="B11" s="114" t="s">
        <v>68</v>
      </c>
      <c r="C11" s="114" t="s">
        <v>124</v>
      </c>
      <c r="D11" s="114" t="s">
        <v>70</v>
      </c>
      <c r="E11" s="114">
        <v>1</v>
      </c>
      <c r="F11" s="115" t="s">
        <v>86</v>
      </c>
      <c r="G11" s="114">
        <v>12</v>
      </c>
      <c r="H11" s="114" t="s">
        <v>101</v>
      </c>
      <c r="I11" s="114" t="s">
        <v>125</v>
      </c>
      <c r="J11" s="116">
        <v>8500000</v>
      </c>
      <c r="K11" s="117">
        <v>8500000</v>
      </c>
    </row>
    <row r="12" spans="1:11" ht="49.5" x14ac:dyDescent="0.35">
      <c r="A12" s="113">
        <v>18</v>
      </c>
      <c r="B12" s="114" t="s">
        <v>68</v>
      </c>
      <c r="C12" s="114" t="s">
        <v>139</v>
      </c>
      <c r="D12" s="114" t="s">
        <v>70</v>
      </c>
      <c r="E12" s="114">
        <v>1</v>
      </c>
      <c r="F12" s="115" t="s">
        <v>71</v>
      </c>
      <c r="G12" s="114">
        <v>2</v>
      </c>
      <c r="H12" s="114" t="s">
        <v>72</v>
      </c>
      <c r="I12" s="114" t="s">
        <v>85</v>
      </c>
      <c r="J12" s="116">
        <v>12000000</v>
      </c>
      <c r="K12" s="116">
        <v>12000000</v>
      </c>
    </row>
    <row r="13" spans="1:11" ht="49.5" x14ac:dyDescent="0.35">
      <c r="A13" s="113">
        <v>20</v>
      </c>
      <c r="B13" s="114" t="s">
        <v>68</v>
      </c>
      <c r="C13" s="114" t="s">
        <v>149</v>
      </c>
      <c r="D13" s="114" t="s">
        <v>70</v>
      </c>
      <c r="E13" s="114">
        <v>1</v>
      </c>
      <c r="F13" s="115" t="s">
        <v>86</v>
      </c>
      <c r="G13" s="114">
        <v>7</v>
      </c>
      <c r="H13" s="114" t="s">
        <v>101</v>
      </c>
      <c r="I13" s="114" t="s">
        <v>105</v>
      </c>
      <c r="J13" s="116">
        <v>5000000</v>
      </c>
      <c r="K13" s="117">
        <v>5000000</v>
      </c>
    </row>
    <row r="14" spans="1:11" ht="24.75" x14ac:dyDescent="0.35">
      <c r="A14" s="113">
        <v>23</v>
      </c>
      <c r="B14" s="114" t="s">
        <v>68</v>
      </c>
      <c r="C14" s="114" t="s">
        <v>169</v>
      </c>
      <c r="D14" s="114" t="s">
        <v>70</v>
      </c>
      <c r="E14" s="114">
        <v>1</v>
      </c>
      <c r="F14" s="115" t="s">
        <v>71</v>
      </c>
      <c r="G14" s="114">
        <v>3</v>
      </c>
      <c r="H14" s="114" t="s">
        <v>101</v>
      </c>
      <c r="I14" s="114" t="s">
        <v>170</v>
      </c>
      <c r="J14" s="117">
        <v>15000000</v>
      </c>
      <c r="K14" s="117">
        <v>15000000</v>
      </c>
    </row>
    <row r="15" spans="1:11" ht="41.25" x14ac:dyDescent="0.35">
      <c r="A15" s="113">
        <v>35</v>
      </c>
      <c r="B15" s="114" t="s">
        <v>68</v>
      </c>
      <c r="C15" s="123" t="s">
        <v>1126</v>
      </c>
      <c r="D15" s="114" t="s">
        <v>70</v>
      </c>
      <c r="E15" s="114">
        <v>1</v>
      </c>
      <c r="F15" s="115" t="s">
        <v>71</v>
      </c>
      <c r="G15" s="114">
        <v>7</v>
      </c>
      <c r="H15" s="114" t="s">
        <v>128</v>
      </c>
      <c r="I15" s="114" t="s">
        <v>211</v>
      </c>
      <c r="J15" s="116">
        <v>10000000</v>
      </c>
      <c r="K15" s="117">
        <v>10000000</v>
      </c>
    </row>
    <row r="16" spans="1:11" ht="33" x14ac:dyDescent="0.35">
      <c r="A16" s="113">
        <v>36</v>
      </c>
      <c r="B16" s="114" t="s">
        <v>68</v>
      </c>
      <c r="C16" s="114" t="s">
        <v>213</v>
      </c>
      <c r="D16" s="114" t="s">
        <v>70</v>
      </c>
      <c r="E16" s="114">
        <v>1</v>
      </c>
      <c r="F16" s="115" t="s">
        <v>86</v>
      </c>
      <c r="G16" s="114">
        <v>4.5</v>
      </c>
      <c r="H16" s="114" t="s">
        <v>101</v>
      </c>
      <c r="I16" s="114" t="s">
        <v>214</v>
      </c>
      <c r="J16" s="116">
        <v>3500000</v>
      </c>
      <c r="K16" s="117">
        <v>3500000</v>
      </c>
    </row>
    <row r="17" spans="1:12" ht="24.75" x14ac:dyDescent="0.35">
      <c r="A17" s="113">
        <v>38</v>
      </c>
      <c r="B17" s="114" t="s">
        <v>68</v>
      </c>
      <c r="C17" s="114" t="s">
        <v>1199</v>
      </c>
      <c r="D17" s="114" t="s">
        <v>70</v>
      </c>
      <c r="E17" s="114">
        <v>1</v>
      </c>
      <c r="F17" s="115" t="s">
        <v>71</v>
      </c>
      <c r="G17" s="114">
        <v>2</v>
      </c>
      <c r="H17" s="114" t="s">
        <v>72</v>
      </c>
      <c r="I17" s="114" t="s">
        <v>141</v>
      </c>
      <c r="J17" s="116">
        <v>22000000</v>
      </c>
      <c r="K17" s="117">
        <v>22000000</v>
      </c>
    </row>
    <row r="18" spans="1:12" ht="24.75" x14ac:dyDescent="0.35">
      <c r="A18" s="113">
        <v>42</v>
      </c>
      <c r="B18" s="114" t="s">
        <v>68</v>
      </c>
      <c r="C18" s="114" t="s">
        <v>238</v>
      </c>
      <c r="D18" s="114" t="s">
        <v>70</v>
      </c>
      <c r="E18" s="114">
        <v>1</v>
      </c>
      <c r="F18" s="115" t="s">
        <v>86</v>
      </c>
      <c r="G18" s="114">
        <v>2</v>
      </c>
      <c r="H18" s="114" t="s">
        <v>72</v>
      </c>
      <c r="I18" s="114" t="s">
        <v>239</v>
      </c>
      <c r="J18" s="116">
        <v>4000000</v>
      </c>
      <c r="K18" s="116">
        <v>4000000</v>
      </c>
    </row>
    <row r="19" spans="1:12" ht="41.25" x14ac:dyDescent="0.35">
      <c r="A19" s="113">
        <v>46</v>
      </c>
      <c r="B19" s="114" t="s">
        <v>68</v>
      </c>
      <c r="C19" s="114" t="s">
        <v>248</v>
      </c>
      <c r="D19" s="114" t="s">
        <v>70</v>
      </c>
      <c r="E19" s="114">
        <v>1</v>
      </c>
      <c r="F19" s="115" t="s">
        <v>71</v>
      </c>
      <c r="G19" s="114">
        <v>1</v>
      </c>
      <c r="H19" s="114" t="s">
        <v>101</v>
      </c>
      <c r="I19" s="114" t="s">
        <v>211</v>
      </c>
      <c r="J19" s="116">
        <v>1600000</v>
      </c>
      <c r="K19" s="116">
        <v>1600000</v>
      </c>
    </row>
    <row r="20" spans="1:12" ht="57.75" x14ac:dyDescent="0.35">
      <c r="A20" s="113">
        <v>50</v>
      </c>
      <c r="B20" s="114" t="s">
        <v>68</v>
      </c>
      <c r="C20" s="114" t="s">
        <v>265</v>
      </c>
      <c r="D20" s="114" t="s">
        <v>70</v>
      </c>
      <c r="E20" s="114">
        <v>1</v>
      </c>
      <c r="F20" s="115" t="s">
        <v>71</v>
      </c>
      <c r="G20" s="114">
        <v>12</v>
      </c>
      <c r="H20" s="114" t="s">
        <v>128</v>
      </c>
      <c r="I20" s="114" t="s">
        <v>89</v>
      </c>
      <c r="J20" s="116">
        <v>8900000</v>
      </c>
      <c r="K20" s="117">
        <v>1643000</v>
      </c>
    </row>
    <row r="21" spans="1:12" ht="33" x14ac:dyDescent="0.35">
      <c r="A21" s="113">
        <v>228</v>
      </c>
      <c r="B21" s="114" t="s">
        <v>68</v>
      </c>
      <c r="C21" s="114" t="s">
        <v>1000</v>
      </c>
      <c r="D21" s="114" t="s">
        <v>70</v>
      </c>
      <c r="E21" s="114">
        <v>1</v>
      </c>
      <c r="F21" s="114" t="s">
        <v>71</v>
      </c>
      <c r="G21" s="114" t="s">
        <v>1001</v>
      </c>
      <c r="H21" s="114" t="s">
        <v>362</v>
      </c>
      <c r="I21" s="114" t="s">
        <v>1002</v>
      </c>
      <c r="J21" s="116">
        <v>476200000</v>
      </c>
      <c r="K21" s="116">
        <v>18000000</v>
      </c>
    </row>
    <row r="22" spans="1:12" ht="24.75" x14ac:dyDescent="0.35">
      <c r="A22" s="113">
        <v>245</v>
      </c>
      <c r="B22" s="114" t="s">
        <v>68</v>
      </c>
      <c r="C22" s="114" t="s">
        <v>1064</v>
      </c>
      <c r="D22" s="114" t="s">
        <v>70</v>
      </c>
      <c r="E22" s="114">
        <v>2</v>
      </c>
      <c r="F22" s="115" t="s">
        <v>71</v>
      </c>
      <c r="G22" s="114">
        <v>6</v>
      </c>
      <c r="H22" s="114" t="s">
        <v>101</v>
      </c>
      <c r="I22" s="114" t="s">
        <v>1065</v>
      </c>
      <c r="J22" s="124">
        <v>2400000</v>
      </c>
      <c r="K22" s="117">
        <v>2400000</v>
      </c>
    </row>
    <row r="23" spans="1:12" ht="24.75" x14ac:dyDescent="0.35">
      <c r="A23" s="113">
        <v>26</v>
      </c>
      <c r="B23" s="114" t="s">
        <v>180</v>
      </c>
      <c r="C23" s="114" t="s">
        <v>192</v>
      </c>
      <c r="D23" s="114" t="s">
        <v>70</v>
      </c>
      <c r="E23" s="114">
        <v>1</v>
      </c>
      <c r="F23" s="115" t="s">
        <v>71</v>
      </c>
      <c r="G23" s="114">
        <v>9</v>
      </c>
      <c r="H23" s="114" t="s">
        <v>101</v>
      </c>
      <c r="I23" s="114" t="s">
        <v>183</v>
      </c>
      <c r="J23" s="116">
        <v>3000000</v>
      </c>
      <c r="K23" s="116">
        <v>3000000</v>
      </c>
    </row>
    <row r="24" spans="1:12" ht="41.25" x14ac:dyDescent="0.35">
      <c r="A24" s="113">
        <v>27</v>
      </c>
      <c r="B24" s="114" t="s">
        <v>180</v>
      </c>
      <c r="C24" s="114" t="s">
        <v>193</v>
      </c>
      <c r="D24" s="114" t="s">
        <v>70</v>
      </c>
      <c r="E24" s="114">
        <v>1</v>
      </c>
      <c r="F24" s="115" t="s">
        <v>71</v>
      </c>
      <c r="G24" s="114">
        <v>7</v>
      </c>
      <c r="H24" s="114" t="s">
        <v>101</v>
      </c>
      <c r="I24" s="114" t="s">
        <v>194</v>
      </c>
      <c r="J24" s="116">
        <v>20000000</v>
      </c>
      <c r="K24" s="116">
        <v>20000000</v>
      </c>
    </row>
    <row r="25" spans="1:12" ht="41.25" x14ac:dyDescent="0.35">
      <c r="A25" s="113">
        <v>28</v>
      </c>
      <c r="B25" s="114" t="s">
        <v>180</v>
      </c>
      <c r="C25" s="114" t="s">
        <v>196</v>
      </c>
      <c r="D25" s="114" t="s">
        <v>70</v>
      </c>
      <c r="E25" s="114">
        <v>1</v>
      </c>
      <c r="F25" s="115" t="s">
        <v>93</v>
      </c>
      <c r="G25" s="114">
        <v>1</v>
      </c>
      <c r="H25" s="114" t="s">
        <v>101</v>
      </c>
      <c r="I25" s="114" t="s">
        <v>194</v>
      </c>
      <c r="J25" s="116">
        <v>18000000</v>
      </c>
      <c r="K25" s="117">
        <v>18000000</v>
      </c>
    </row>
    <row r="26" spans="1:12" ht="49.5" x14ac:dyDescent="0.35">
      <c r="A26" s="113">
        <v>94</v>
      </c>
      <c r="B26" s="114" t="s">
        <v>135</v>
      </c>
      <c r="C26" s="114" t="s">
        <v>393</v>
      </c>
      <c r="D26" s="114" t="s">
        <v>70</v>
      </c>
      <c r="E26" s="114">
        <v>1</v>
      </c>
      <c r="F26" s="114" t="s">
        <v>71</v>
      </c>
      <c r="G26" s="114">
        <v>6</v>
      </c>
      <c r="H26" s="114" t="s">
        <v>326</v>
      </c>
      <c r="I26" s="114" t="s">
        <v>199</v>
      </c>
      <c r="J26" s="116">
        <v>17000000</v>
      </c>
      <c r="K26" s="116">
        <v>17000000</v>
      </c>
    </row>
    <row r="27" spans="1:12" ht="49.5" x14ac:dyDescent="0.35">
      <c r="A27" s="113">
        <v>95</v>
      </c>
      <c r="B27" s="114" t="s">
        <v>135</v>
      </c>
      <c r="C27" s="114" t="s">
        <v>395</v>
      </c>
      <c r="D27" s="114" t="s">
        <v>70</v>
      </c>
      <c r="E27" s="114">
        <v>1</v>
      </c>
      <c r="F27" s="114" t="s">
        <v>86</v>
      </c>
      <c r="G27" s="114">
        <v>35</v>
      </c>
      <c r="H27" s="114" t="s">
        <v>81</v>
      </c>
      <c r="I27" s="114" t="s">
        <v>199</v>
      </c>
      <c r="J27" s="116">
        <v>1288986000</v>
      </c>
      <c r="K27" s="116">
        <v>147313000</v>
      </c>
    </row>
    <row r="28" spans="1:12" ht="49.5" x14ac:dyDescent="0.35">
      <c r="A28" s="113">
        <v>96</v>
      </c>
      <c r="B28" s="114" t="s">
        <v>135</v>
      </c>
      <c r="C28" s="114" t="s">
        <v>397</v>
      </c>
      <c r="D28" s="114" t="s">
        <v>70</v>
      </c>
      <c r="E28" s="114">
        <v>1</v>
      </c>
      <c r="F28" s="114" t="s">
        <v>86</v>
      </c>
      <c r="G28" s="114">
        <v>18</v>
      </c>
      <c r="H28" s="114" t="s">
        <v>81</v>
      </c>
      <c r="I28" s="114" t="s">
        <v>199</v>
      </c>
      <c r="J28" s="116">
        <v>233000000</v>
      </c>
      <c r="K28" s="116">
        <v>130000000</v>
      </c>
    </row>
    <row r="29" spans="1:12" ht="49.5" x14ac:dyDescent="0.35">
      <c r="A29" s="113">
        <v>97</v>
      </c>
      <c r="B29" s="114" t="s">
        <v>135</v>
      </c>
      <c r="C29" s="114" t="s">
        <v>399</v>
      </c>
      <c r="D29" s="114" t="s">
        <v>70</v>
      </c>
      <c r="E29" s="114">
        <v>1</v>
      </c>
      <c r="F29" s="114" t="s">
        <v>71</v>
      </c>
      <c r="G29" s="114">
        <v>36</v>
      </c>
      <c r="H29" s="114" t="s">
        <v>1120</v>
      </c>
      <c r="I29" s="114" t="s">
        <v>199</v>
      </c>
      <c r="J29" s="116">
        <v>16130000</v>
      </c>
      <c r="K29" s="116">
        <v>16130000</v>
      </c>
      <c r="L29" s="125">
        <f>SUM(K3:K29)</f>
        <v>590656000</v>
      </c>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12"/>
  <sheetViews>
    <sheetView topLeftCell="A8" workbookViewId="0">
      <selection activeCell="E21" sqref="E21"/>
    </sheetView>
  </sheetViews>
  <sheetFormatPr baseColWidth="10" defaultColWidth="8.81640625" defaultRowHeight="17.100000000000001" customHeight="1" x14ac:dyDescent="0.2"/>
  <cols>
    <col min="1" max="1" width="3.90625" style="126" customWidth="1"/>
    <col min="2" max="2" width="4.36328125" style="126" customWidth="1"/>
    <col min="3" max="3" width="3.36328125" style="126" customWidth="1"/>
    <col min="4" max="4" width="2.453125" style="126" customWidth="1"/>
    <col min="5" max="5" width="18.453125" style="127" customWidth="1"/>
    <col min="6" max="6" width="11.26953125" style="128" customWidth="1"/>
    <col min="7" max="7" width="17.08984375" style="127" customWidth="1"/>
    <col min="8" max="16384" width="8.81640625" style="126"/>
  </cols>
  <sheetData>
    <row r="2" spans="1:8" ht="49.5" customHeight="1" x14ac:dyDescent="0.2">
      <c r="A2" s="134" t="s">
        <v>1072</v>
      </c>
      <c r="B2" s="134" t="s">
        <v>1073</v>
      </c>
      <c r="C2" s="134" t="s">
        <v>1074</v>
      </c>
      <c r="D2" s="134" t="s">
        <v>1075</v>
      </c>
      <c r="E2" s="135" t="s">
        <v>1200</v>
      </c>
      <c r="F2" s="136" t="s">
        <v>1201</v>
      </c>
      <c r="G2" s="135" t="s">
        <v>1202</v>
      </c>
    </row>
    <row r="3" spans="1:8" ht="38.1" customHeight="1" x14ac:dyDescent="0.2">
      <c r="A3" s="129" t="s">
        <v>1077</v>
      </c>
      <c r="B3" s="129" t="s">
        <v>1076</v>
      </c>
      <c r="C3" s="129" t="s">
        <v>1076</v>
      </c>
      <c r="D3" s="129" t="s">
        <v>1079</v>
      </c>
      <c r="E3" s="130" t="s">
        <v>1080</v>
      </c>
      <c r="F3" s="131">
        <v>99402</v>
      </c>
      <c r="G3" s="137" t="s">
        <v>1211</v>
      </c>
    </row>
    <row r="4" spans="1:8" ht="24.95" customHeight="1" x14ac:dyDescent="0.2">
      <c r="A4" s="129" t="s">
        <v>1077</v>
      </c>
      <c r="B4" s="129" t="s">
        <v>1076</v>
      </c>
      <c r="C4" s="129" t="s">
        <v>1076</v>
      </c>
      <c r="D4" s="129" t="s">
        <v>1082</v>
      </c>
      <c r="E4" s="130" t="s">
        <v>1083</v>
      </c>
      <c r="F4" s="132">
        <v>615190</v>
      </c>
      <c r="G4" s="137" t="s">
        <v>1211</v>
      </c>
    </row>
    <row r="5" spans="1:8" ht="45.95" customHeight="1" x14ac:dyDescent="0.2">
      <c r="A5" s="129" t="s">
        <v>1077</v>
      </c>
      <c r="B5" s="129" t="s">
        <v>1077</v>
      </c>
      <c r="C5" s="129" t="s">
        <v>1076</v>
      </c>
      <c r="D5" s="129" t="s">
        <v>1086</v>
      </c>
      <c r="E5" s="130" t="s">
        <v>1087</v>
      </c>
      <c r="F5" s="138">
        <v>10020000</v>
      </c>
      <c r="G5" s="137" t="s">
        <v>1204</v>
      </c>
    </row>
    <row r="6" spans="1:8" ht="50.45" customHeight="1" x14ac:dyDescent="0.2">
      <c r="A6" s="129" t="s">
        <v>1077</v>
      </c>
      <c r="B6" s="129" t="s">
        <v>1077</v>
      </c>
      <c r="C6" s="129" t="s">
        <v>1076</v>
      </c>
      <c r="D6" s="129" t="s">
        <v>1079</v>
      </c>
      <c r="E6" s="133" t="s">
        <v>1088</v>
      </c>
      <c r="F6" s="138">
        <v>21662238</v>
      </c>
      <c r="G6" s="137" t="s">
        <v>1203</v>
      </c>
    </row>
    <row r="7" spans="1:8" ht="39.6" customHeight="1" x14ac:dyDescent="0.2">
      <c r="A7" s="129" t="s">
        <v>1077</v>
      </c>
      <c r="B7" s="129" t="s">
        <v>1077</v>
      </c>
      <c r="C7" s="129" t="s">
        <v>1077</v>
      </c>
      <c r="D7" s="129" t="s">
        <v>1084</v>
      </c>
      <c r="E7" s="133" t="s">
        <v>1089</v>
      </c>
      <c r="F7" s="138">
        <v>27282000</v>
      </c>
      <c r="G7" s="137" t="s">
        <v>1205</v>
      </c>
    </row>
    <row r="8" spans="1:8" ht="27.95" customHeight="1" x14ac:dyDescent="0.2">
      <c r="A8" s="129" t="s">
        <v>1077</v>
      </c>
      <c r="B8" s="129" t="s">
        <v>1077</v>
      </c>
      <c r="C8" s="129" t="s">
        <v>1077</v>
      </c>
      <c r="D8" s="129" t="s">
        <v>1078</v>
      </c>
      <c r="E8" s="133" t="s">
        <v>1090</v>
      </c>
      <c r="F8" s="138">
        <v>8202423</v>
      </c>
      <c r="G8" s="137" t="s">
        <v>1206</v>
      </c>
    </row>
    <row r="9" spans="1:8" ht="33.6" customHeight="1" x14ac:dyDescent="0.2">
      <c r="A9" s="129" t="s">
        <v>1077</v>
      </c>
      <c r="B9" s="129" t="s">
        <v>1077</v>
      </c>
      <c r="C9" s="129" t="s">
        <v>1077</v>
      </c>
      <c r="D9" s="129" t="s">
        <v>1085</v>
      </c>
      <c r="E9" s="133" t="s">
        <v>1092</v>
      </c>
      <c r="F9" s="138">
        <v>2605850</v>
      </c>
      <c r="G9" s="137" t="s">
        <v>1210</v>
      </c>
    </row>
    <row r="10" spans="1:8" ht="39.950000000000003" customHeight="1" x14ac:dyDescent="0.2">
      <c r="A10" s="129" t="s">
        <v>1077</v>
      </c>
      <c r="B10" s="129" t="s">
        <v>1077</v>
      </c>
      <c r="C10" s="129" t="s">
        <v>1077</v>
      </c>
      <c r="D10" s="129" t="s">
        <v>1081</v>
      </c>
      <c r="E10" s="133" t="s">
        <v>1093</v>
      </c>
      <c r="F10" s="138">
        <v>36549312.349999979</v>
      </c>
      <c r="G10" s="137" t="s">
        <v>1208</v>
      </c>
    </row>
    <row r="11" spans="1:8" ht="29.1" customHeight="1" x14ac:dyDescent="0.2">
      <c r="A11" s="129" t="s">
        <v>1077</v>
      </c>
      <c r="B11" s="129" t="s">
        <v>1077</v>
      </c>
      <c r="C11" s="129" t="s">
        <v>1077</v>
      </c>
      <c r="D11" s="129" t="s">
        <v>1091</v>
      </c>
      <c r="E11" s="133" t="s">
        <v>1094</v>
      </c>
      <c r="F11" s="138">
        <v>500000</v>
      </c>
      <c r="G11" s="137" t="s">
        <v>1207</v>
      </c>
      <c r="H11" s="139"/>
    </row>
    <row r="12" spans="1:8" ht="17.100000000000001" customHeight="1" x14ac:dyDescent="0.2">
      <c r="A12" s="145" t="s">
        <v>1209</v>
      </c>
      <c r="B12" s="145"/>
      <c r="C12" s="145"/>
      <c r="D12" s="145"/>
      <c r="E12" s="145"/>
      <c r="F12" s="146">
        <v>107536415</v>
      </c>
      <c r="G12" s="146"/>
    </row>
  </sheetData>
  <mergeCells count="2">
    <mergeCell ref="A12:E12"/>
    <mergeCell ref="F12:G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284"/>
  <sheetViews>
    <sheetView tabSelected="1" view="pageBreakPreview" zoomScale="10" zoomScaleNormal="10" zoomScaleSheetLayoutView="10" zoomScalePageLayoutView="24" workbookViewId="0">
      <selection activeCell="U143" sqref="U143"/>
    </sheetView>
  </sheetViews>
  <sheetFormatPr baseColWidth="10" defaultRowHeight="21" x14ac:dyDescent="0.35"/>
  <cols>
    <col min="1" max="1" width="12.7265625" customWidth="1"/>
    <col min="2" max="2" width="13.1796875" customWidth="1"/>
    <col min="3" max="3" width="31.90625" customWidth="1"/>
    <col min="4" max="4" width="31.1796875" customWidth="1"/>
    <col min="5" max="5" width="55.90625" customWidth="1"/>
    <col min="6" max="6" width="15.7265625" customWidth="1"/>
    <col min="7" max="7" width="18.08984375" customWidth="1"/>
    <col min="8" max="8" width="24.81640625" customWidth="1"/>
    <col min="9" max="9" width="18.54296875" customWidth="1"/>
    <col min="10" max="10" width="27.36328125" customWidth="1"/>
    <col min="11" max="11" width="31.453125" customWidth="1"/>
    <col min="12" max="12" width="49.90625" customWidth="1"/>
    <col min="13" max="14" width="24" customWidth="1"/>
    <col min="15" max="15" width="12" customWidth="1"/>
    <col min="16" max="16" width="18.54296875" customWidth="1"/>
    <col min="17" max="17" width="36.81640625" customWidth="1"/>
    <col min="18" max="18" width="3.90625" style="38" customWidth="1"/>
    <col min="19" max="19" width="13.7265625" customWidth="1"/>
    <col min="20" max="20" width="31.08984375" customWidth="1"/>
    <col min="21" max="21" width="22" customWidth="1"/>
    <col min="22" max="22" width="39.08984375" customWidth="1"/>
    <col min="23" max="23" width="25.6328125" customWidth="1"/>
    <col min="24" max="24" width="36.453125" customWidth="1"/>
    <col min="25" max="25" width="35.6328125" customWidth="1"/>
    <col min="26" max="26" width="35.26953125"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46.5" x14ac:dyDescent="0.4">
      <c r="A1" s="1"/>
      <c r="B1" s="2"/>
      <c r="C1" s="3"/>
      <c r="D1" s="4"/>
      <c r="E1" s="5"/>
      <c r="F1" s="4"/>
      <c r="G1" s="4"/>
      <c r="H1" s="4"/>
      <c r="I1" s="4"/>
      <c r="J1" s="4"/>
      <c r="K1" s="6"/>
      <c r="L1" s="4"/>
      <c r="M1" s="91"/>
      <c r="N1" s="7"/>
      <c r="O1" s="4"/>
      <c r="P1" s="4"/>
      <c r="Q1" s="4"/>
      <c r="R1" s="8"/>
      <c r="S1" s="9"/>
      <c r="T1" s="92"/>
      <c r="U1" s="10"/>
      <c r="V1" s="11"/>
      <c r="W1" s="11"/>
      <c r="X1" s="11"/>
      <c r="Y1" s="12"/>
      <c r="Z1" s="13"/>
      <c r="AA1" s="11"/>
      <c r="AB1" s="11"/>
      <c r="AC1" s="11"/>
      <c r="AD1" s="11"/>
      <c r="AE1" s="11"/>
      <c r="AF1" s="11"/>
      <c r="AG1" s="14"/>
    </row>
    <row r="2" spans="1:33" ht="46.5" x14ac:dyDescent="0.7">
      <c r="A2" s="15"/>
      <c r="B2" s="16"/>
      <c r="C2" s="169" t="s">
        <v>0</v>
      </c>
      <c r="D2" s="169"/>
      <c r="E2" s="169"/>
      <c r="F2" s="169"/>
      <c r="G2" s="169"/>
      <c r="H2" s="169"/>
      <c r="I2" s="169"/>
      <c r="J2" s="169"/>
      <c r="K2" s="169"/>
      <c r="L2" s="169"/>
      <c r="M2" s="169"/>
      <c r="N2" s="169"/>
      <c r="O2" s="169"/>
      <c r="P2" s="169"/>
      <c r="Q2" s="169"/>
      <c r="R2" s="17"/>
      <c r="S2" s="9"/>
      <c r="T2" s="92"/>
      <c r="U2" s="10"/>
      <c r="V2" s="11"/>
      <c r="W2" s="11"/>
      <c r="X2" s="11"/>
      <c r="Y2" s="12"/>
      <c r="Z2" s="13"/>
      <c r="AA2" s="11"/>
      <c r="AB2" s="11"/>
      <c r="AC2" s="11"/>
      <c r="AD2" s="11"/>
      <c r="AE2" s="11"/>
      <c r="AF2" s="11"/>
      <c r="AG2" s="14"/>
    </row>
    <row r="3" spans="1:33" ht="46.5" x14ac:dyDescent="0.4">
      <c r="A3" s="1"/>
      <c r="B3" s="2"/>
      <c r="C3" s="3"/>
      <c r="D3" s="18"/>
      <c r="E3" s="19"/>
      <c r="F3" s="4"/>
      <c r="G3" s="4"/>
      <c r="H3" s="4"/>
      <c r="I3" s="4"/>
      <c r="J3" s="4"/>
      <c r="K3" s="6"/>
      <c r="L3" s="4"/>
      <c r="M3" s="91"/>
      <c r="N3" s="7"/>
      <c r="O3" s="4"/>
      <c r="P3" s="4"/>
      <c r="Q3" s="4"/>
      <c r="R3" s="8"/>
      <c r="S3" s="9"/>
      <c r="T3" s="92"/>
      <c r="U3" s="10"/>
      <c r="V3" s="11"/>
      <c r="W3" s="11"/>
      <c r="X3" s="11"/>
      <c r="Y3" s="12"/>
      <c r="Z3" s="13"/>
      <c r="AA3" s="11"/>
      <c r="AB3" s="11"/>
      <c r="AC3" s="11"/>
      <c r="AD3" s="11"/>
      <c r="AE3" s="11"/>
      <c r="AF3" s="11"/>
      <c r="AG3" s="14"/>
    </row>
    <row r="4" spans="1:33" ht="46.5" x14ac:dyDescent="0.4">
      <c r="A4" s="1"/>
      <c r="B4" s="2"/>
      <c r="C4" s="3"/>
      <c r="D4" s="170" t="s">
        <v>1</v>
      </c>
      <c r="E4" s="170"/>
      <c r="F4" s="4"/>
      <c r="G4" s="4"/>
      <c r="H4" s="4"/>
      <c r="I4" s="4"/>
      <c r="J4" s="4"/>
      <c r="K4" s="6"/>
      <c r="L4" s="4"/>
      <c r="M4" s="91"/>
      <c r="N4" s="7"/>
      <c r="O4" s="4"/>
      <c r="P4" s="4"/>
      <c r="Q4" s="4"/>
      <c r="R4" s="8"/>
      <c r="S4" s="9"/>
      <c r="T4" s="92"/>
      <c r="U4" s="10"/>
      <c r="V4" s="11"/>
      <c r="W4" s="11"/>
      <c r="X4" s="11"/>
      <c r="Y4" s="12"/>
      <c r="Z4" s="13"/>
      <c r="AA4" s="11"/>
      <c r="AB4" s="11"/>
      <c r="AC4" s="11"/>
      <c r="AD4" s="11"/>
      <c r="AE4" s="11"/>
      <c r="AF4" s="11"/>
      <c r="AG4" s="14"/>
    </row>
    <row r="5" spans="1:33" ht="46.5" x14ac:dyDescent="0.4">
      <c r="A5" s="20"/>
      <c r="B5" s="21"/>
      <c r="C5" s="22"/>
      <c r="D5" s="23" t="s">
        <v>2</v>
      </c>
      <c r="E5" s="171" t="s">
        <v>3</v>
      </c>
      <c r="F5" s="171"/>
      <c r="G5" s="4"/>
      <c r="H5" s="9"/>
      <c r="I5" s="9"/>
      <c r="J5" s="172" t="s">
        <v>4</v>
      </c>
      <c r="K5" s="172"/>
      <c r="L5" s="172"/>
      <c r="M5" s="172"/>
      <c r="N5" s="172"/>
      <c r="O5" s="9"/>
      <c r="P5" s="9"/>
      <c r="Q5" s="9"/>
      <c r="R5" s="24"/>
      <c r="S5" s="9"/>
      <c r="T5" s="92"/>
      <c r="U5" s="10"/>
      <c r="V5" s="11"/>
      <c r="W5" s="11"/>
      <c r="X5" s="11"/>
      <c r="Y5" s="12"/>
      <c r="Z5" s="13"/>
      <c r="AA5" s="11"/>
      <c r="AB5" s="11"/>
      <c r="AC5" s="11"/>
      <c r="AD5" s="11"/>
      <c r="AE5" s="11"/>
      <c r="AF5" s="11"/>
      <c r="AG5" s="14"/>
    </row>
    <row r="6" spans="1:33" ht="46.5" x14ac:dyDescent="0.4">
      <c r="A6" s="20"/>
      <c r="B6" s="21"/>
      <c r="C6" s="22"/>
      <c r="D6" s="25" t="s">
        <v>5</v>
      </c>
      <c r="E6" s="171" t="s">
        <v>6</v>
      </c>
      <c r="F6" s="171"/>
      <c r="G6" s="4"/>
      <c r="H6" s="9"/>
      <c r="I6" s="9"/>
      <c r="J6" s="172"/>
      <c r="K6" s="172"/>
      <c r="L6" s="172"/>
      <c r="M6" s="172"/>
      <c r="N6" s="172"/>
      <c r="O6" s="9"/>
      <c r="P6" s="9"/>
      <c r="Q6" s="9"/>
      <c r="R6" s="24"/>
      <c r="S6" s="9"/>
      <c r="T6" s="92"/>
      <c r="U6" s="10"/>
      <c r="V6" s="11"/>
      <c r="W6" s="11"/>
      <c r="X6" s="11"/>
      <c r="Y6" s="12"/>
      <c r="Z6" s="13"/>
      <c r="AA6" s="11"/>
      <c r="AB6" s="11"/>
      <c r="AC6" s="11"/>
      <c r="AD6" s="11"/>
      <c r="AE6" s="11"/>
      <c r="AF6" s="11"/>
      <c r="AG6" s="14"/>
    </row>
    <row r="7" spans="1:33" ht="46.5" x14ac:dyDescent="0.4">
      <c r="A7" s="20"/>
      <c r="B7" s="21"/>
      <c r="C7" s="22"/>
      <c r="D7" s="25" t="s">
        <v>7</v>
      </c>
      <c r="E7" s="173">
        <v>7395656</v>
      </c>
      <c r="F7" s="173"/>
      <c r="G7" s="26"/>
      <c r="H7" s="9"/>
      <c r="I7" s="9"/>
      <c r="J7" s="172"/>
      <c r="K7" s="172"/>
      <c r="L7" s="172"/>
      <c r="M7" s="172"/>
      <c r="N7" s="172"/>
      <c r="O7" s="9"/>
      <c r="P7" s="9"/>
      <c r="Q7" s="9"/>
      <c r="R7" s="24"/>
      <c r="S7" s="9"/>
      <c r="T7" s="92"/>
      <c r="U7" s="10" t="s">
        <v>8</v>
      </c>
      <c r="V7" s="11"/>
      <c r="W7" s="11"/>
      <c r="X7" s="11"/>
      <c r="Y7" s="12"/>
      <c r="Z7" s="13"/>
      <c r="AA7" s="11"/>
      <c r="AB7" s="11"/>
      <c r="AC7" s="11"/>
      <c r="AD7" s="11"/>
      <c r="AE7" s="11"/>
      <c r="AF7" s="11"/>
      <c r="AG7" s="14"/>
    </row>
    <row r="8" spans="1:33" ht="46.5" x14ac:dyDescent="0.4">
      <c r="A8" s="20"/>
      <c r="B8" s="21"/>
      <c r="C8" s="22"/>
      <c r="D8" s="25" t="s">
        <v>9</v>
      </c>
      <c r="E8" s="174" t="s">
        <v>10</v>
      </c>
      <c r="F8" s="174"/>
      <c r="G8" s="27"/>
      <c r="H8" s="9"/>
      <c r="I8" s="9"/>
      <c r="J8" s="172"/>
      <c r="K8" s="172"/>
      <c r="L8" s="172"/>
      <c r="M8" s="172"/>
      <c r="N8" s="172"/>
      <c r="O8" s="9"/>
      <c r="P8" s="9"/>
      <c r="Q8" s="9"/>
      <c r="R8" s="24"/>
      <c r="S8" s="9"/>
      <c r="T8" s="92"/>
      <c r="U8" s="10"/>
      <c r="V8" s="11"/>
      <c r="W8" s="11"/>
      <c r="X8" s="11"/>
      <c r="Y8" s="12"/>
      <c r="Z8" s="13"/>
      <c r="AA8" s="11"/>
      <c r="AB8" s="11"/>
      <c r="AC8" s="11"/>
      <c r="AD8" s="11"/>
      <c r="AE8" s="11"/>
      <c r="AF8" s="11"/>
      <c r="AG8" s="14"/>
    </row>
    <row r="9" spans="1:33" ht="46.5" x14ac:dyDescent="0.35">
      <c r="A9" s="20"/>
      <c r="B9" s="21"/>
      <c r="C9" s="22"/>
      <c r="D9" s="25" t="s">
        <v>11</v>
      </c>
      <c r="E9" s="171" t="s">
        <v>12</v>
      </c>
      <c r="F9" s="171"/>
      <c r="G9" s="4"/>
      <c r="H9" s="9"/>
      <c r="I9" s="9"/>
      <c r="J9" s="172"/>
      <c r="K9" s="172"/>
      <c r="L9" s="172"/>
      <c r="M9" s="172"/>
      <c r="N9" s="172"/>
      <c r="O9" s="9"/>
      <c r="P9" s="9"/>
      <c r="Q9" s="9"/>
      <c r="R9" s="24"/>
      <c r="S9" s="28" t="s">
        <v>13</v>
      </c>
      <c r="T9" s="93" t="s">
        <v>14</v>
      </c>
      <c r="U9" s="28" t="s">
        <v>15</v>
      </c>
      <c r="V9" s="28" t="s">
        <v>16</v>
      </c>
      <c r="W9" s="11"/>
      <c r="X9" s="11"/>
      <c r="Y9" s="12"/>
      <c r="Z9" s="13"/>
      <c r="AA9" s="11"/>
      <c r="AB9" s="11"/>
      <c r="AC9" s="11"/>
      <c r="AD9" s="11"/>
      <c r="AE9" s="11"/>
      <c r="AF9" s="11"/>
      <c r="AG9" s="14"/>
    </row>
    <row r="10" spans="1:33" ht="46.5" x14ac:dyDescent="0.45">
      <c r="A10" s="20"/>
      <c r="B10" s="21"/>
      <c r="C10" s="22"/>
      <c r="D10" s="25" t="s">
        <v>17</v>
      </c>
      <c r="E10" s="151" t="s">
        <v>18</v>
      </c>
      <c r="F10" s="151"/>
      <c r="G10" s="29"/>
      <c r="H10" s="9"/>
      <c r="I10" s="9"/>
      <c r="J10" s="30"/>
      <c r="K10" s="30"/>
      <c r="L10" s="30"/>
      <c r="M10" s="94"/>
      <c r="N10" s="31"/>
      <c r="O10" s="9"/>
      <c r="P10" s="9"/>
      <c r="Q10" s="9"/>
      <c r="R10" s="24"/>
      <c r="S10" s="32" t="s">
        <v>19</v>
      </c>
      <c r="T10" s="95" t="e">
        <f>SUM(#REF!)</f>
        <v>#REF!</v>
      </c>
      <c r="U10" s="96" t="e">
        <f>SUM(#REF!)</f>
        <v>#REF!</v>
      </c>
      <c r="V10" s="96" t="e">
        <f>SUM(#REF!)</f>
        <v>#REF!</v>
      </c>
      <c r="W10" s="11"/>
      <c r="X10" s="11"/>
      <c r="Y10" s="12"/>
      <c r="Z10" s="13"/>
      <c r="AA10" s="11"/>
      <c r="AB10" s="11"/>
      <c r="AC10" s="11"/>
      <c r="AD10" s="11"/>
      <c r="AE10" s="11"/>
      <c r="AF10" s="11"/>
      <c r="AG10" s="14"/>
    </row>
    <row r="11" spans="1:33" s="53" customFormat="1" ht="46.5" x14ac:dyDescent="0.45">
      <c r="A11" s="56"/>
      <c r="B11" s="57"/>
      <c r="C11" s="22"/>
      <c r="D11" s="58" t="s">
        <v>20</v>
      </c>
      <c r="E11" s="152" t="s">
        <v>21</v>
      </c>
      <c r="F11" s="153"/>
      <c r="G11" s="29"/>
      <c r="H11" s="59"/>
      <c r="I11" s="59"/>
      <c r="J11" s="154" t="s">
        <v>22</v>
      </c>
      <c r="K11" s="155"/>
      <c r="L11" s="155"/>
      <c r="M11" s="155"/>
      <c r="N11" s="156"/>
      <c r="O11" s="59"/>
      <c r="P11" s="59"/>
      <c r="Q11" s="59"/>
      <c r="R11" s="24"/>
      <c r="S11" s="60" t="s">
        <v>23</v>
      </c>
      <c r="T11" s="97" t="e">
        <f>SUM(#REF!)</f>
        <v>#REF!</v>
      </c>
      <c r="U11" s="98" t="e">
        <f>SUM(#REF!)</f>
        <v>#REF!</v>
      </c>
      <c r="V11" s="98" t="e">
        <f>SUM(#REF!)</f>
        <v>#REF!</v>
      </c>
      <c r="W11" s="61"/>
      <c r="X11" s="61"/>
      <c r="Y11" s="62"/>
      <c r="Z11" s="63"/>
      <c r="AA11" s="61"/>
      <c r="AB11" s="61"/>
      <c r="AC11" s="61"/>
      <c r="AD11" s="61"/>
      <c r="AE11" s="61"/>
      <c r="AF11" s="61"/>
      <c r="AG11" s="64"/>
    </row>
    <row r="12" spans="1:33" s="53" customFormat="1" ht="46.5" x14ac:dyDescent="0.45">
      <c r="A12" s="56"/>
      <c r="B12" s="57"/>
      <c r="C12" s="22"/>
      <c r="D12" s="58" t="s">
        <v>24</v>
      </c>
      <c r="E12" s="163">
        <f>SUM(N18)</f>
        <v>17705102512</v>
      </c>
      <c r="F12" s="164"/>
      <c r="G12" s="65"/>
      <c r="H12" s="59"/>
      <c r="I12" s="59"/>
      <c r="J12" s="157"/>
      <c r="K12" s="158"/>
      <c r="L12" s="158"/>
      <c r="M12" s="158"/>
      <c r="N12" s="159"/>
      <c r="O12" s="59"/>
      <c r="P12" s="59"/>
      <c r="Q12" s="59"/>
      <c r="R12" s="24"/>
      <c r="S12" s="66" t="s">
        <v>25</v>
      </c>
      <c r="T12" s="97" t="e">
        <f>SUM(T10:T11)</f>
        <v>#REF!</v>
      </c>
      <c r="U12" s="97" t="e">
        <f>SUM(U10:U11)</f>
        <v>#REF!</v>
      </c>
      <c r="V12" s="97" t="e">
        <f>SUM(V10:V11)</f>
        <v>#REF!</v>
      </c>
      <c r="W12" s="61"/>
      <c r="X12" s="61"/>
      <c r="Y12" s="62"/>
      <c r="Z12" s="63"/>
      <c r="AA12" s="61"/>
      <c r="AB12" s="61"/>
      <c r="AC12" s="61"/>
      <c r="AD12" s="61"/>
      <c r="AE12" s="61"/>
      <c r="AF12" s="61"/>
      <c r="AG12" s="64"/>
    </row>
    <row r="13" spans="1:33" s="53" customFormat="1" ht="46.5" x14ac:dyDescent="0.4">
      <c r="A13" s="56"/>
      <c r="B13" s="57"/>
      <c r="C13" s="22"/>
      <c r="D13" s="58" t="s">
        <v>26</v>
      </c>
      <c r="E13" s="165" t="s">
        <v>27</v>
      </c>
      <c r="F13" s="165"/>
      <c r="G13" s="67"/>
      <c r="H13" s="59"/>
      <c r="I13" s="59"/>
      <c r="J13" s="157"/>
      <c r="K13" s="158"/>
      <c r="L13" s="158"/>
      <c r="M13" s="158"/>
      <c r="N13" s="159"/>
      <c r="O13" s="59"/>
      <c r="P13" s="59"/>
      <c r="Q13" s="29"/>
      <c r="R13" s="24"/>
      <c r="S13" s="68"/>
      <c r="T13" s="99"/>
      <c r="U13" s="99" t="s">
        <v>28</v>
      </c>
      <c r="V13" s="69" t="e">
        <f>SUM(T10-U10)</f>
        <v>#REF!</v>
      </c>
      <c r="W13" s="61"/>
      <c r="X13" s="61"/>
      <c r="Y13" s="62"/>
      <c r="Z13" s="63"/>
      <c r="AA13" s="61"/>
      <c r="AB13" s="61"/>
      <c r="AC13" s="61"/>
      <c r="AD13" s="61"/>
      <c r="AE13" s="61"/>
      <c r="AF13" s="61"/>
      <c r="AG13" s="64"/>
    </row>
    <row r="14" spans="1:33" s="53" customFormat="1" ht="46.5" x14ac:dyDescent="0.4">
      <c r="A14" s="56"/>
      <c r="B14" s="57"/>
      <c r="C14" s="22"/>
      <c r="D14" s="58" t="s">
        <v>29</v>
      </c>
      <c r="E14" s="166" t="s">
        <v>30</v>
      </c>
      <c r="F14" s="166"/>
      <c r="G14" s="67"/>
      <c r="H14" s="59"/>
      <c r="I14" s="59"/>
      <c r="J14" s="157"/>
      <c r="K14" s="158"/>
      <c r="L14" s="158"/>
      <c r="M14" s="158"/>
      <c r="N14" s="159"/>
      <c r="O14" s="59"/>
      <c r="P14" s="59"/>
      <c r="Q14" s="59"/>
      <c r="R14" s="24"/>
      <c r="S14" s="68"/>
      <c r="T14" s="99"/>
      <c r="U14" s="99" t="s">
        <v>28</v>
      </c>
      <c r="V14" s="69" t="e">
        <f>SUM(T11-U11)</f>
        <v>#REF!</v>
      </c>
      <c r="W14" s="61"/>
      <c r="X14" s="70"/>
      <c r="Y14" s="62"/>
      <c r="Z14" s="63"/>
      <c r="AA14" s="61"/>
      <c r="AB14" s="61"/>
      <c r="AC14" s="61"/>
      <c r="AD14" s="61"/>
      <c r="AE14" s="61"/>
      <c r="AF14" s="61"/>
      <c r="AG14" s="64"/>
    </row>
    <row r="15" spans="1:33" s="53" customFormat="1" ht="47.25" thickBot="1" x14ac:dyDescent="0.45">
      <c r="A15" s="56"/>
      <c r="B15" s="57"/>
      <c r="C15" s="22"/>
      <c r="D15" s="71" t="s">
        <v>31</v>
      </c>
      <c r="E15" s="167">
        <v>43677</v>
      </c>
      <c r="F15" s="168"/>
      <c r="G15" s="72"/>
      <c r="H15" s="59"/>
      <c r="I15" s="59"/>
      <c r="J15" s="160"/>
      <c r="K15" s="161"/>
      <c r="L15" s="161"/>
      <c r="M15" s="161"/>
      <c r="N15" s="162"/>
      <c r="O15" s="59"/>
      <c r="P15" s="73"/>
      <c r="Q15" s="59"/>
      <c r="R15" s="24"/>
      <c r="S15" s="68"/>
      <c r="T15" s="99"/>
      <c r="U15" s="99" t="s">
        <v>28</v>
      </c>
      <c r="V15" s="69" t="e">
        <f>SUM(T12-U12)</f>
        <v>#REF!</v>
      </c>
      <c r="W15" s="61"/>
      <c r="X15" s="61"/>
      <c r="Y15" s="62"/>
      <c r="Z15" s="63"/>
      <c r="AA15" s="61"/>
      <c r="AB15" s="61"/>
      <c r="AC15" s="61"/>
      <c r="AD15" s="61"/>
      <c r="AE15" s="61"/>
      <c r="AF15" s="61"/>
      <c r="AG15" s="64"/>
    </row>
    <row r="16" spans="1:33" s="53" customFormat="1" ht="46.5" x14ac:dyDescent="0.4">
      <c r="A16" s="56"/>
      <c r="B16" s="57"/>
      <c r="C16" s="22"/>
      <c r="D16" s="29"/>
      <c r="E16" s="74"/>
      <c r="F16" s="75"/>
      <c r="G16" s="75"/>
      <c r="H16" s="59"/>
      <c r="I16" s="59"/>
      <c r="J16" s="29"/>
      <c r="K16" s="76"/>
      <c r="L16" s="77"/>
      <c r="M16" s="100"/>
      <c r="N16" s="78"/>
      <c r="O16" s="59"/>
      <c r="P16" s="59"/>
      <c r="Q16" s="79"/>
      <c r="R16" s="33"/>
      <c r="S16" s="59"/>
      <c r="T16" s="101"/>
      <c r="U16" s="80"/>
      <c r="V16" s="61"/>
      <c r="W16" s="61"/>
      <c r="X16" s="34"/>
      <c r="Y16" s="62"/>
      <c r="Z16" s="63"/>
      <c r="AA16" s="61"/>
      <c r="AB16" s="61"/>
      <c r="AC16" s="61"/>
      <c r="AD16" s="61"/>
      <c r="AE16" s="61"/>
      <c r="AF16" s="61"/>
      <c r="AG16" s="64"/>
    </row>
    <row r="17" spans="1:33" s="53" customFormat="1" ht="62.25" thickBot="1" x14ac:dyDescent="0.45">
      <c r="A17" s="56"/>
      <c r="B17" s="57"/>
      <c r="C17" s="22"/>
      <c r="D17" s="148" t="s">
        <v>32</v>
      </c>
      <c r="E17" s="148"/>
      <c r="F17" s="59"/>
      <c r="G17" s="81"/>
      <c r="H17" s="149"/>
      <c r="I17" s="149"/>
      <c r="J17" s="59"/>
      <c r="K17" s="81"/>
      <c r="L17" s="102"/>
      <c r="M17" s="103" t="s">
        <v>33</v>
      </c>
      <c r="N17" s="82" t="s">
        <v>34</v>
      </c>
      <c r="O17" s="59"/>
      <c r="P17" s="59"/>
      <c r="Q17" s="83"/>
      <c r="R17" s="35"/>
      <c r="S17" s="59"/>
      <c r="T17" s="104"/>
      <c r="U17" s="80"/>
      <c r="V17" s="61"/>
      <c r="W17" s="61"/>
      <c r="X17" s="84"/>
      <c r="Y17" s="85"/>
      <c r="Z17" s="86" t="s">
        <v>35</v>
      </c>
      <c r="AA17" s="61"/>
      <c r="AB17" s="61"/>
      <c r="AC17" s="61"/>
      <c r="AD17" s="61"/>
      <c r="AE17" s="61"/>
      <c r="AF17" s="61"/>
      <c r="AG17" s="64"/>
    </row>
    <row r="18" spans="1:33" s="53" customFormat="1" ht="46.5" x14ac:dyDescent="0.4">
      <c r="A18" s="56"/>
      <c r="B18" s="57"/>
      <c r="C18" s="22"/>
      <c r="D18" s="87"/>
      <c r="E18" s="88"/>
      <c r="F18" s="59"/>
      <c r="G18" s="89"/>
      <c r="H18" s="150"/>
      <c r="I18" s="150"/>
      <c r="J18" s="59"/>
      <c r="K18" s="89"/>
      <c r="L18" s="105"/>
      <c r="M18" s="106">
        <f>SUBTOTAL(9,M20:M281)</f>
        <v>19966403512</v>
      </c>
      <c r="N18" s="106">
        <f>SUBTOTAL(9,N20:N281)</f>
        <v>17705102512</v>
      </c>
      <c r="O18" s="106"/>
      <c r="P18" s="59"/>
      <c r="Q18" s="59"/>
      <c r="R18" s="24"/>
      <c r="S18" s="59"/>
      <c r="T18" s="101"/>
      <c r="U18" s="80"/>
      <c r="V18" s="61"/>
      <c r="W18" s="61"/>
      <c r="X18" s="106">
        <f>SUBTOTAL(9,X20:X281)</f>
        <v>11351529059.710001</v>
      </c>
      <c r="Y18" s="106">
        <f>SUBTOTAL(9,Y20:Y281)</f>
        <v>-162955000</v>
      </c>
      <c r="Z18" s="106">
        <f>SUBTOTAL(9,Z20:Z281)</f>
        <v>11188574059.710001</v>
      </c>
      <c r="AA18" s="107"/>
      <c r="AB18" s="107"/>
      <c r="AC18" s="61"/>
      <c r="AD18" s="61"/>
      <c r="AE18" s="61"/>
      <c r="AF18" s="61"/>
      <c r="AG18" s="64"/>
    </row>
    <row r="19" spans="1:33" ht="180" x14ac:dyDescent="0.35">
      <c r="A19" s="54" t="s">
        <v>36</v>
      </c>
      <c r="B19" s="55" t="s">
        <v>37</v>
      </c>
      <c r="C19" s="55" t="s">
        <v>38</v>
      </c>
      <c r="D19" s="55" t="s">
        <v>39</v>
      </c>
      <c r="E19" s="55" t="s">
        <v>40</v>
      </c>
      <c r="F19" s="55" t="s">
        <v>41</v>
      </c>
      <c r="G19" s="55" t="s">
        <v>42</v>
      </c>
      <c r="H19" s="55" t="s">
        <v>43</v>
      </c>
      <c r="I19" s="55" t="s">
        <v>44</v>
      </c>
      <c r="J19" s="55" t="s">
        <v>45</v>
      </c>
      <c r="K19" s="55" t="s">
        <v>46</v>
      </c>
      <c r="L19" s="55" t="s">
        <v>47</v>
      </c>
      <c r="M19" s="108" t="s">
        <v>48</v>
      </c>
      <c r="N19" s="55" t="s">
        <v>49</v>
      </c>
      <c r="O19" s="55" t="s">
        <v>50</v>
      </c>
      <c r="P19" s="55" t="s">
        <v>51</v>
      </c>
      <c r="Q19" s="55" t="s">
        <v>52</v>
      </c>
      <c r="R19" s="37"/>
      <c r="S19" s="36" t="s">
        <v>53</v>
      </c>
      <c r="T19" s="36" t="s">
        <v>54</v>
      </c>
      <c r="U19" s="36" t="s">
        <v>55</v>
      </c>
      <c r="V19" s="36" t="s">
        <v>56</v>
      </c>
      <c r="W19" s="36" t="s">
        <v>57</v>
      </c>
      <c r="X19" s="36" t="s">
        <v>58</v>
      </c>
      <c r="Y19" s="36" t="s">
        <v>59</v>
      </c>
      <c r="Z19" s="36" t="s">
        <v>60</v>
      </c>
      <c r="AA19" s="36" t="s">
        <v>61</v>
      </c>
      <c r="AB19" s="36" t="s">
        <v>62</v>
      </c>
      <c r="AC19" s="36" t="s">
        <v>63</v>
      </c>
      <c r="AD19" s="36" t="s">
        <v>64</v>
      </c>
      <c r="AE19" s="36" t="s">
        <v>65</v>
      </c>
      <c r="AF19" s="36" t="s">
        <v>66</v>
      </c>
      <c r="AG19" s="36" t="s">
        <v>67</v>
      </c>
    </row>
    <row r="20" spans="1:33" ht="120" x14ac:dyDescent="0.35">
      <c r="A20" s="40">
        <v>1</v>
      </c>
      <c r="B20" s="41"/>
      <c r="C20" s="41" t="s">
        <v>68</v>
      </c>
      <c r="D20" s="42">
        <v>25172504</v>
      </c>
      <c r="E20" s="43" t="s">
        <v>69</v>
      </c>
      <c r="F20" s="41" t="s">
        <v>70</v>
      </c>
      <c r="G20" s="41">
        <v>1</v>
      </c>
      <c r="H20" s="175" t="s">
        <v>93</v>
      </c>
      <c r="I20" s="41">
        <v>1</v>
      </c>
      <c r="J20" s="41" t="s">
        <v>72</v>
      </c>
      <c r="K20" s="41" t="s">
        <v>73</v>
      </c>
      <c r="L20" s="41" t="s">
        <v>74</v>
      </c>
      <c r="M20" s="176">
        <v>7000000</v>
      </c>
      <c r="N20" s="177">
        <v>7000000</v>
      </c>
      <c r="O20" s="41" t="s">
        <v>75</v>
      </c>
      <c r="P20" s="41" t="s">
        <v>76</v>
      </c>
      <c r="Q20" s="41" t="s">
        <v>77</v>
      </c>
      <c r="S20" s="39"/>
      <c r="T20" s="39"/>
      <c r="U20" s="39"/>
      <c r="V20" s="39"/>
      <c r="W20" s="39"/>
      <c r="X20" s="39"/>
      <c r="Y20" s="39"/>
      <c r="Z20" s="39"/>
      <c r="AA20" s="39"/>
      <c r="AB20" s="39"/>
      <c r="AC20" s="39"/>
      <c r="AD20" s="39"/>
      <c r="AE20" s="39"/>
      <c r="AF20" s="39"/>
      <c r="AG20" s="39"/>
    </row>
    <row r="21" spans="1:33" ht="330" x14ac:dyDescent="0.35">
      <c r="A21" s="40">
        <f>SUM(A20+1)</f>
        <v>2</v>
      </c>
      <c r="B21" s="41"/>
      <c r="C21" s="41" t="s">
        <v>68</v>
      </c>
      <c r="D21" s="42" t="s">
        <v>78</v>
      </c>
      <c r="E21" s="43" t="s">
        <v>79</v>
      </c>
      <c r="F21" s="41" t="s">
        <v>70</v>
      </c>
      <c r="G21" s="41">
        <v>1</v>
      </c>
      <c r="H21" s="175" t="s">
        <v>80</v>
      </c>
      <c r="I21" s="41">
        <v>2</v>
      </c>
      <c r="J21" s="41" t="s">
        <v>1095</v>
      </c>
      <c r="K21" s="41" t="s">
        <v>73</v>
      </c>
      <c r="L21" s="41" t="s">
        <v>82</v>
      </c>
      <c r="M21" s="176">
        <v>25000000</v>
      </c>
      <c r="N21" s="177">
        <v>25000000</v>
      </c>
      <c r="O21" s="41" t="s">
        <v>75</v>
      </c>
      <c r="P21" s="41" t="s">
        <v>76</v>
      </c>
      <c r="Q21" s="41" t="s">
        <v>77</v>
      </c>
      <c r="S21" s="207" t="s">
        <v>1148</v>
      </c>
      <c r="T21" s="207" t="s">
        <v>219</v>
      </c>
      <c r="U21" s="208">
        <v>43629</v>
      </c>
      <c r="V21" s="209" t="s">
        <v>1149</v>
      </c>
      <c r="W21" s="210" t="s">
        <v>145</v>
      </c>
      <c r="X21" s="211">
        <v>9478960</v>
      </c>
      <c r="Y21" s="212">
        <v>0</v>
      </c>
      <c r="Z21" s="211">
        <v>9478960</v>
      </c>
      <c r="AA21" s="209" t="s">
        <v>1150</v>
      </c>
      <c r="AB21" s="210">
        <v>21019</v>
      </c>
      <c r="AC21" s="209" t="s">
        <v>222</v>
      </c>
      <c r="AD21" s="208">
        <v>43630</v>
      </c>
      <c r="AE21" s="208">
        <v>43659</v>
      </c>
      <c r="AF21" s="210" t="s">
        <v>134</v>
      </c>
      <c r="AG21" s="213" t="s">
        <v>116</v>
      </c>
    </row>
    <row r="22" spans="1:33" ht="120" x14ac:dyDescent="0.35">
      <c r="A22" s="178">
        <f>SUM(A21+1)</f>
        <v>3</v>
      </c>
      <c r="B22" s="179"/>
      <c r="C22" s="44" t="s">
        <v>68</v>
      </c>
      <c r="D22" s="179">
        <v>44103103</v>
      </c>
      <c r="E22" s="180" t="s">
        <v>83</v>
      </c>
      <c r="F22" s="179" t="s">
        <v>70</v>
      </c>
      <c r="G22" s="179">
        <v>0</v>
      </c>
      <c r="H22" s="181" t="s">
        <v>93</v>
      </c>
      <c r="I22" s="44">
        <v>2</v>
      </c>
      <c r="J22" s="44" t="s">
        <v>81</v>
      </c>
      <c r="K22" s="179" t="s">
        <v>73</v>
      </c>
      <c r="L22" s="44" t="s">
        <v>85</v>
      </c>
      <c r="M22" s="182"/>
      <c r="N22" s="183"/>
      <c r="O22" s="179" t="s">
        <v>75</v>
      </c>
      <c r="P22" s="179" t="s">
        <v>76</v>
      </c>
      <c r="Q22" s="44" t="s">
        <v>77</v>
      </c>
      <c r="S22" s="39"/>
      <c r="T22" s="39"/>
      <c r="U22" s="39"/>
      <c r="V22" s="39"/>
      <c r="W22" s="39"/>
      <c r="X22" s="39"/>
      <c r="Y22" s="39"/>
      <c r="Z22" s="39"/>
      <c r="AA22" s="39"/>
      <c r="AB22" s="39"/>
      <c r="AC22" s="39"/>
      <c r="AD22" s="39"/>
      <c r="AE22" s="39"/>
      <c r="AF22" s="39"/>
      <c r="AG22" s="39"/>
    </row>
    <row r="23" spans="1:33" ht="120" x14ac:dyDescent="0.35">
      <c r="A23" s="40">
        <f>SUM(A22+1)</f>
        <v>4</v>
      </c>
      <c r="B23" s="41"/>
      <c r="C23" s="41" t="s">
        <v>68</v>
      </c>
      <c r="D23" s="42">
        <v>44103103</v>
      </c>
      <c r="E23" s="43" t="s">
        <v>83</v>
      </c>
      <c r="F23" s="41" t="s">
        <v>70</v>
      </c>
      <c r="G23" s="41">
        <v>1</v>
      </c>
      <c r="H23" s="175" t="s">
        <v>93</v>
      </c>
      <c r="I23" s="41">
        <v>2</v>
      </c>
      <c r="J23" s="41" t="s">
        <v>72</v>
      </c>
      <c r="K23" s="41" t="s">
        <v>73</v>
      </c>
      <c r="L23" s="41" t="s">
        <v>85</v>
      </c>
      <c r="M23" s="176">
        <v>20000000</v>
      </c>
      <c r="N23" s="176">
        <v>20000000</v>
      </c>
      <c r="O23" s="41" t="s">
        <v>75</v>
      </c>
      <c r="P23" s="41" t="s">
        <v>76</v>
      </c>
      <c r="Q23" s="41" t="s">
        <v>77</v>
      </c>
      <c r="S23" s="39"/>
      <c r="T23" s="39"/>
      <c r="U23" s="39"/>
      <c r="V23" s="39"/>
      <c r="W23" s="39"/>
      <c r="X23" s="39"/>
      <c r="Y23" s="39"/>
      <c r="Z23" s="39"/>
      <c r="AA23" s="39"/>
      <c r="AB23" s="39"/>
      <c r="AC23" s="39"/>
      <c r="AD23" s="39"/>
      <c r="AE23" s="39"/>
      <c r="AF23" s="39"/>
      <c r="AG23" s="39"/>
    </row>
    <row r="24" spans="1:33" ht="180" x14ac:dyDescent="0.35">
      <c r="A24" s="40">
        <f>SUM(A23+1)</f>
        <v>5</v>
      </c>
      <c r="B24" s="41"/>
      <c r="C24" s="41" t="s">
        <v>68</v>
      </c>
      <c r="D24" s="42">
        <v>72101506</v>
      </c>
      <c r="E24" s="43" t="s">
        <v>87</v>
      </c>
      <c r="F24" s="41" t="s">
        <v>70</v>
      </c>
      <c r="G24" s="41">
        <v>1</v>
      </c>
      <c r="H24" s="175" t="s">
        <v>86</v>
      </c>
      <c r="I24" s="41">
        <v>24</v>
      </c>
      <c r="J24" s="41" t="s">
        <v>128</v>
      </c>
      <c r="K24" s="41" t="s">
        <v>73</v>
      </c>
      <c r="L24" s="41" t="s">
        <v>89</v>
      </c>
      <c r="M24" s="176">
        <v>89000000</v>
      </c>
      <c r="N24" s="177">
        <v>20000000</v>
      </c>
      <c r="O24" s="41" t="s">
        <v>90</v>
      </c>
      <c r="P24" s="41" t="s">
        <v>91</v>
      </c>
      <c r="Q24" s="41" t="s">
        <v>77</v>
      </c>
      <c r="S24" s="39"/>
      <c r="T24" s="39"/>
      <c r="U24" s="39"/>
      <c r="V24" s="39"/>
      <c r="W24" s="39"/>
      <c r="X24" s="39"/>
      <c r="Y24" s="39"/>
      <c r="Z24" s="39"/>
      <c r="AA24" s="39"/>
      <c r="AB24" s="39"/>
      <c r="AC24" s="39"/>
      <c r="AD24" s="39"/>
      <c r="AE24" s="39"/>
      <c r="AF24" s="39"/>
      <c r="AG24" s="39"/>
    </row>
    <row r="25" spans="1:33" ht="120" x14ac:dyDescent="0.35">
      <c r="A25" s="40">
        <v>6</v>
      </c>
      <c r="B25" s="41"/>
      <c r="C25" s="41" t="s">
        <v>68</v>
      </c>
      <c r="D25" s="42">
        <v>72102900</v>
      </c>
      <c r="E25" s="43" t="s">
        <v>92</v>
      </c>
      <c r="F25" s="41" t="s">
        <v>70</v>
      </c>
      <c r="G25" s="41">
        <v>1</v>
      </c>
      <c r="H25" s="175" t="s">
        <v>106</v>
      </c>
      <c r="I25" s="41">
        <v>12</v>
      </c>
      <c r="J25" s="41" t="s">
        <v>94</v>
      </c>
      <c r="K25" s="41" t="s">
        <v>73</v>
      </c>
      <c r="L25" s="41" t="s">
        <v>95</v>
      </c>
      <c r="M25" s="176">
        <v>289525000</v>
      </c>
      <c r="N25" s="177">
        <v>32170000</v>
      </c>
      <c r="O25" s="41" t="s">
        <v>90</v>
      </c>
      <c r="P25" s="41" t="s">
        <v>91</v>
      </c>
      <c r="Q25" s="41" t="s">
        <v>77</v>
      </c>
      <c r="S25" s="39"/>
      <c r="T25" s="39"/>
      <c r="U25" s="39"/>
      <c r="V25" s="39"/>
      <c r="W25" s="39"/>
      <c r="X25" s="39"/>
      <c r="Y25" s="39"/>
      <c r="Z25" s="39"/>
      <c r="AA25" s="39"/>
      <c r="AB25" s="39"/>
      <c r="AC25" s="39"/>
      <c r="AD25" s="39"/>
      <c r="AE25" s="39"/>
      <c r="AF25" s="39"/>
      <c r="AG25" s="39"/>
    </row>
    <row r="26" spans="1:33" s="53" customFormat="1" ht="120" x14ac:dyDescent="0.35">
      <c r="A26" s="40">
        <f>SUM(A25+1)</f>
        <v>7</v>
      </c>
      <c r="B26" s="41"/>
      <c r="C26" s="41" t="s">
        <v>68</v>
      </c>
      <c r="D26" s="42">
        <v>84131603</v>
      </c>
      <c r="E26" s="43" t="s">
        <v>96</v>
      </c>
      <c r="F26" s="41" t="s">
        <v>70</v>
      </c>
      <c r="G26" s="41">
        <v>1</v>
      </c>
      <c r="H26" s="175" t="s">
        <v>84</v>
      </c>
      <c r="I26" s="41">
        <v>1</v>
      </c>
      <c r="J26" s="41" t="s">
        <v>1120</v>
      </c>
      <c r="K26" s="41" t="s">
        <v>73</v>
      </c>
      <c r="L26" s="41" t="s">
        <v>97</v>
      </c>
      <c r="M26" s="176">
        <v>4650000</v>
      </c>
      <c r="N26" s="177">
        <v>4650000</v>
      </c>
      <c r="O26" s="41" t="s">
        <v>75</v>
      </c>
      <c r="P26" s="41" t="s">
        <v>76</v>
      </c>
      <c r="Q26" s="41" t="s">
        <v>77</v>
      </c>
      <c r="R26" s="38"/>
      <c r="S26" s="207" t="s">
        <v>1151</v>
      </c>
      <c r="T26" s="207" t="s">
        <v>1152</v>
      </c>
      <c r="U26" s="208">
        <v>43629</v>
      </c>
      <c r="V26" s="209" t="s">
        <v>1153</v>
      </c>
      <c r="W26" s="210" t="s">
        <v>145</v>
      </c>
      <c r="X26" s="211">
        <v>2916650</v>
      </c>
      <c r="Y26" s="212"/>
      <c r="Z26" s="211">
        <v>2916650</v>
      </c>
      <c r="AA26" s="209" t="s">
        <v>1154</v>
      </c>
      <c r="AB26" s="210">
        <v>5519</v>
      </c>
      <c r="AC26" s="209" t="s">
        <v>1155</v>
      </c>
      <c r="AD26" s="208">
        <v>43630</v>
      </c>
      <c r="AE26" s="208">
        <v>43830</v>
      </c>
      <c r="AF26" s="210" t="s">
        <v>1008</v>
      </c>
      <c r="AG26" s="213" t="s">
        <v>116</v>
      </c>
    </row>
    <row r="27" spans="1:33" ht="120" x14ac:dyDescent="0.35">
      <c r="A27" s="40">
        <f>SUM(A26+1)</f>
        <v>8</v>
      </c>
      <c r="B27" s="44"/>
      <c r="C27" s="44" t="s">
        <v>68</v>
      </c>
      <c r="D27" s="45" t="s">
        <v>98</v>
      </c>
      <c r="E27" s="46" t="s">
        <v>99</v>
      </c>
      <c r="F27" s="44" t="s">
        <v>70</v>
      </c>
      <c r="G27" s="44">
        <v>0</v>
      </c>
      <c r="H27" s="181" t="s">
        <v>100</v>
      </c>
      <c r="I27" s="44">
        <v>1</v>
      </c>
      <c r="J27" s="44" t="s">
        <v>101</v>
      </c>
      <c r="K27" s="44" t="s">
        <v>73</v>
      </c>
      <c r="L27" s="44" t="s">
        <v>102</v>
      </c>
      <c r="M27" s="109"/>
      <c r="N27" s="184"/>
      <c r="O27" s="44" t="s">
        <v>75</v>
      </c>
      <c r="P27" s="44" t="s">
        <v>76</v>
      </c>
      <c r="Q27" s="44" t="s">
        <v>77</v>
      </c>
      <c r="S27" s="39"/>
      <c r="T27" s="39"/>
      <c r="U27" s="39"/>
      <c r="V27" s="39"/>
      <c r="W27" s="39"/>
      <c r="X27" s="39"/>
      <c r="Y27" s="39"/>
      <c r="Z27" s="39"/>
      <c r="AA27" s="39"/>
      <c r="AB27" s="39"/>
      <c r="AC27" s="39"/>
      <c r="AD27" s="39"/>
      <c r="AE27" s="39"/>
      <c r="AF27" s="39"/>
      <c r="AG27" s="39"/>
    </row>
    <row r="28" spans="1:33" ht="120" x14ac:dyDescent="0.35">
      <c r="A28" s="40">
        <v>9</v>
      </c>
      <c r="B28" s="41"/>
      <c r="C28" s="41" t="s">
        <v>68</v>
      </c>
      <c r="D28" s="45">
        <v>72101516</v>
      </c>
      <c r="E28" s="46" t="s">
        <v>103</v>
      </c>
      <c r="F28" s="44" t="s">
        <v>70</v>
      </c>
      <c r="G28" s="44">
        <v>0</v>
      </c>
      <c r="H28" s="181" t="s">
        <v>104</v>
      </c>
      <c r="I28" s="44">
        <v>2</v>
      </c>
      <c r="J28" s="44" t="s">
        <v>101</v>
      </c>
      <c r="K28" s="44" t="s">
        <v>73</v>
      </c>
      <c r="L28" s="44" t="s">
        <v>105</v>
      </c>
      <c r="M28" s="109"/>
      <c r="N28" s="184"/>
      <c r="O28" s="44" t="s">
        <v>75</v>
      </c>
      <c r="P28" s="44" t="s">
        <v>76</v>
      </c>
      <c r="Q28" s="44" t="s">
        <v>77</v>
      </c>
      <c r="S28" s="39"/>
      <c r="T28" s="39"/>
      <c r="U28" s="39"/>
      <c r="V28" s="39"/>
      <c r="W28" s="39"/>
      <c r="X28" s="39"/>
      <c r="Y28" s="39"/>
      <c r="Z28" s="39"/>
      <c r="AA28" s="39"/>
      <c r="AB28" s="39"/>
      <c r="AC28" s="39"/>
      <c r="AD28" s="39"/>
      <c r="AE28" s="39"/>
      <c r="AF28" s="39"/>
      <c r="AG28" s="39"/>
    </row>
    <row r="29" spans="1:33" ht="120" x14ac:dyDescent="0.35">
      <c r="A29" s="178">
        <v>10</v>
      </c>
      <c r="B29" s="185"/>
      <c r="C29" s="41" t="s">
        <v>68</v>
      </c>
      <c r="D29" s="42">
        <v>72101517</v>
      </c>
      <c r="E29" s="43" t="s">
        <v>103</v>
      </c>
      <c r="F29" s="41" t="s">
        <v>70</v>
      </c>
      <c r="G29" s="41">
        <v>1</v>
      </c>
      <c r="H29" s="175" t="s">
        <v>106</v>
      </c>
      <c r="I29" s="41">
        <v>2</v>
      </c>
      <c r="J29" s="41" t="s">
        <v>101</v>
      </c>
      <c r="K29" s="41" t="s">
        <v>73</v>
      </c>
      <c r="L29" s="41" t="s">
        <v>105</v>
      </c>
      <c r="M29" s="176">
        <v>3500000</v>
      </c>
      <c r="N29" s="177">
        <v>3500000</v>
      </c>
      <c r="O29" s="41" t="s">
        <v>75</v>
      </c>
      <c r="P29" s="41" t="s">
        <v>76</v>
      </c>
      <c r="Q29" s="41" t="s">
        <v>77</v>
      </c>
      <c r="S29" s="39"/>
      <c r="T29" s="39"/>
      <c r="U29" s="39"/>
      <c r="V29" s="39"/>
      <c r="W29" s="39"/>
      <c r="X29" s="39"/>
      <c r="Y29" s="39"/>
      <c r="Z29" s="39"/>
      <c r="AA29" s="39"/>
      <c r="AB29" s="39"/>
      <c r="AC29" s="39"/>
      <c r="AD29" s="39"/>
      <c r="AE29" s="39"/>
      <c r="AF29" s="39"/>
      <c r="AG29" s="39"/>
    </row>
    <row r="30" spans="1:33" ht="225" customHeight="1" x14ac:dyDescent="0.35">
      <c r="A30" s="178">
        <v>11</v>
      </c>
      <c r="B30" s="185"/>
      <c r="C30" s="41" t="s">
        <v>68</v>
      </c>
      <c r="D30" s="42" t="s">
        <v>107</v>
      </c>
      <c r="E30" s="43" t="s">
        <v>108</v>
      </c>
      <c r="F30" s="41" t="s">
        <v>70</v>
      </c>
      <c r="G30" s="41">
        <v>1</v>
      </c>
      <c r="H30" s="175" t="s">
        <v>104</v>
      </c>
      <c r="I30" s="41">
        <v>9</v>
      </c>
      <c r="J30" s="41" t="s">
        <v>101</v>
      </c>
      <c r="K30" s="41" t="s">
        <v>73</v>
      </c>
      <c r="L30" s="41" t="s">
        <v>105</v>
      </c>
      <c r="M30" s="176">
        <v>22000000</v>
      </c>
      <c r="N30" s="177">
        <v>22000000</v>
      </c>
      <c r="O30" s="41" t="s">
        <v>75</v>
      </c>
      <c r="P30" s="41" t="s">
        <v>76</v>
      </c>
      <c r="Q30" s="41" t="s">
        <v>77</v>
      </c>
      <c r="S30" s="207" t="s">
        <v>109</v>
      </c>
      <c r="T30" s="207" t="s">
        <v>110</v>
      </c>
      <c r="U30" s="208">
        <v>43563</v>
      </c>
      <c r="V30" s="209" t="s">
        <v>111</v>
      </c>
      <c r="W30" s="210" t="s">
        <v>112</v>
      </c>
      <c r="X30" s="214">
        <v>10679000</v>
      </c>
      <c r="Y30" s="215">
        <v>5070000</v>
      </c>
      <c r="Z30" s="214">
        <f>X30+Y30</f>
        <v>15749000</v>
      </c>
      <c r="AA30" s="209" t="s">
        <v>113</v>
      </c>
      <c r="AB30" s="210">
        <v>17319</v>
      </c>
      <c r="AC30" s="209" t="s">
        <v>114</v>
      </c>
      <c r="AD30" s="208">
        <v>43566</v>
      </c>
      <c r="AE30" s="208">
        <v>43814</v>
      </c>
      <c r="AF30" s="210" t="s">
        <v>115</v>
      </c>
      <c r="AG30" s="213" t="s">
        <v>116</v>
      </c>
    </row>
    <row r="31" spans="1:33" ht="120" x14ac:dyDescent="0.35">
      <c r="A31" s="40">
        <v>12</v>
      </c>
      <c r="B31" s="41"/>
      <c r="C31" s="41" t="s">
        <v>68</v>
      </c>
      <c r="D31" s="42">
        <v>72102900</v>
      </c>
      <c r="E31" s="43" t="s">
        <v>117</v>
      </c>
      <c r="F31" s="41" t="s">
        <v>70</v>
      </c>
      <c r="G31" s="41">
        <v>1</v>
      </c>
      <c r="H31" s="175" t="s">
        <v>1220</v>
      </c>
      <c r="I31" s="41">
        <v>2</v>
      </c>
      <c r="J31" s="41" t="s">
        <v>101</v>
      </c>
      <c r="K31" s="41" t="s">
        <v>73</v>
      </c>
      <c r="L31" s="41" t="s">
        <v>118</v>
      </c>
      <c r="M31" s="176">
        <v>22000000</v>
      </c>
      <c r="N31" s="177">
        <v>22000000</v>
      </c>
      <c r="O31" s="41" t="s">
        <v>75</v>
      </c>
      <c r="P31" s="41" t="s">
        <v>76</v>
      </c>
      <c r="Q31" s="41" t="s">
        <v>77</v>
      </c>
      <c r="S31" s="39"/>
      <c r="T31" s="39"/>
      <c r="U31" s="39"/>
      <c r="V31" s="39"/>
      <c r="W31" s="39"/>
      <c r="X31" s="39"/>
      <c r="Y31" s="39"/>
      <c r="Z31" s="39"/>
      <c r="AA31" s="39"/>
      <c r="AB31" s="39"/>
      <c r="AC31" s="39"/>
      <c r="AD31" s="39"/>
      <c r="AE31" s="39"/>
      <c r="AF31" s="39"/>
      <c r="AG31" s="39"/>
    </row>
    <row r="32" spans="1:33" ht="409.5" x14ac:dyDescent="0.35">
      <c r="A32" s="40">
        <f t="shared" ref="A32:A41" si="0">SUM(A31+1)</f>
        <v>13</v>
      </c>
      <c r="B32" s="41"/>
      <c r="C32" s="41" t="s">
        <v>68</v>
      </c>
      <c r="D32" s="42" t="s">
        <v>119</v>
      </c>
      <c r="E32" s="43" t="s">
        <v>120</v>
      </c>
      <c r="F32" s="41" t="s">
        <v>70</v>
      </c>
      <c r="G32" s="41">
        <v>1</v>
      </c>
      <c r="H32" s="175" t="s">
        <v>80</v>
      </c>
      <c r="I32" s="41">
        <v>1</v>
      </c>
      <c r="J32" s="41" t="s">
        <v>72</v>
      </c>
      <c r="K32" s="41" t="s">
        <v>73</v>
      </c>
      <c r="L32" s="41" t="s">
        <v>121</v>
      </c>
      <c r="M32" s="176">
        <v>5500000</v>
      </c>
      <c r="N32" s="177">
        <v>5500000</v>
      </c>
      <c r="O32" s="41" t="s">
        <v>75</v>
      </c>
      <c r="P32" s="41" t="s">
        <v>76</v>
      </c>
      <c r="Q32" s="41" t="s">
        <v>77</v>
      </c>
      <c r="S32" s="207" t="s">
        <v>1130</v>
      </c>
      <c r="T32" s="207" t="s">
        <v>219</v>
      </c>
      <c r="U32" s="208">
        <v>43613</v>
      </c>
      <c r="V32" s="209" t="s">
        <v>1131</v>
      </c>
      <c r="W32" s="210" t="s">
        <v>145</v>
      </c>
      <c r="X32" s="211">
        <v>5500000</v>
      </c>
      <c r="Y32" s="212">
        <v>0</v>
      </c>
      <c r="Z32" s="211">
        <v>5500000</v>
      </c>
      <c r="AA32" s="209" t="s">
        <v>1132</v>
      </c>
      <c r="AB32" s="210">
        <v>20719</v>
      </c>
      <c r="AC32" s="209" t="s">
        <v>222</v>
      </c>
      <c r="AD32" s="208">
        <v>43613</v>
      </c>
      <c r="AE32" s="208">
        <v>43643</v>
      </c>
      <c r="AF32" s="210" t="s">
        <v>134</v>
      </c>
      <c r="AG32" s="213" t="s">
        <v>116</v>
      </c>
    </row>
    <row r="33" spans="1:33" ht="409.5" x14ac:dyDescent="0.35">
      <c r="A33" s="40">
        <f t="shared" si="0"/>
        <v>14</v>
      </c>
      <c r="B33" s="41"/>
      <c r="C33" s="41" t="s">
        <v>68</v>
      </c>
      <c r="D33" s="42" t="s">
        <v>119</v>
      </c>
      <c r="E33" s="43" t="s">
        <v>122</v>
      </c>
      <c r="F33" s="41" t="s">
        <v>70</v>
      </c>
      <c r="G33" s="41">
        <v>1</v>
      </c>
      <c r="H33" s="175" t="s">
        <v>80</v>
      </c>
      <c r="I33" s="41">
        <v>1</v>
      </c>
      <c r="J33" s="41" t="s">
        <v>72</v>
      </c>
      <c r="K33" s="41" t="s">
        <v>73</v>
      </c>
      <c r="L33" s="41" t="s">
        <v>123</v>
      </c>
      <c r="M33" s="176">
        <v>8900000</v>
      </c>
      <c r="N33" s="177">
        <v>8900000</v>
      </c>
      <c r="O33" s="41" t="s">
        <v>75</v>
      </c>
      <c r="P33" s="41" t="s">
        <v>76</v>
      </c>
      <c r="Q33" s="41" t="s">
        <v>77</v>
      </c>
      <c r="S33" s="207" t="s">
        <v>1130</v>
      </c>
      <c r="T33" s="207" t="s">
        <v>219</v>
      </c>
      <c r="U33" s="208">
        <v>43613</v>
      </c>
      <c r="V33" s="209" t="s">
        <v>1131</v>
      </c>
      <c r="W33" s="210" t="s">
        <v>145</v>
      </c>
      <c r="X33" s="211">
        <v>8900000</v>
      </c>
      <c r="Y33" s="212">
        <v>0</v>
      </c>
      <c r="Z33" s="211">
        <v>8900000</v>
      </c>
      <c r="AA33" s="209" t="s">
        <v>1132</v>
      </c>
      <c r="AB33" s="210">
        <v>20719</v>
      </c>
      <c r="AC33" s="209" t="s">
        <v>222</v>
      </c>
      <c r="AD33" s="208">
        <v>43613</v>
      </c>
      <c r="AE33" s="208">
        <v>43643</v>
      </c>
      <c r="AF33" s="210" t="s">
        <v>134</v>
      </c>
      <c r="AG33" s="213" t="s">
        <v>116</v>
      </c>
    </row>
    <row r="34" spans="1:33" ht="120" x14ac:dyDescent="0.35">
      <c r="A34" s="40">
        <f t="shared" si="0"/>
        <v>15</v>
      </c>
      <c r="B34" s="41"/>
      <c r="C34" s="41" t="s">
        <v>68</v>
      </c>
      <c r="D34" s="42">
        <v>84131512</v>
      </c>
      <c r="E34" s="43" t="s">
        <v>124</v>
      </c>
      <c r="F34" s="41" t="s">
        <v>70</v>
      </c>
      <c r="G34" s="41">
        <v>1</v>
      </c>
      <c r="H34" s="175" t="s">
        <v>86</v>
      </c>
      <c r="I34" s="41">
        <v>12</v>
      </c>
      <c r="J34" s="41" t="s">
        <v>81</v>
      </c>
      <c r="K34" s="41" t="s">
        <v>73</v>
      </c>
      <c r="L34" s="41" t="s">
        <v>125</v>
      </c>
      <c r="M34" s="176">
        <v>23000000</v>
      </c>
      <c r="N34" s="177">
        <v>23000000</v>
      </c>
      <c r="O34" s="41" t="s">
        <v>75</v>
      </c>
      <c r="P34" s="41" t="s">
        <v>76</v>
      </c>
      <c r="Q34" s="41" t="s">
        <v>77</v>
      </c>
      <c r="S34" s="39"/>
      <c r="T34" s="39"/>
      <c r="U34" s="39"/>
      <c r="V34" s="39"/>
      <c r="W34" s="39"/>
      <c r="X34" s="39"/>
      <c r="Y34" s="39"/>
      <c r="Z34" s="39"/>
      <c r="AA34" s="39"/>
      <c r="AB34" s="39"/>
      <c r="AC34" s="39"/>
      <c r="AD34" s="39"/>
      <c r="AE34" s="39"/>
      <c r="AF34" s="39"/>
      <c r="AG34" s="39"/>
    </row>
    <row r="35" spans="1:33" s="39" customFormat="1" ht="120" x14ac:dyDescent="0.35">
      <c r="A35" s="40">
        <f t="shared" si="0"/>
        <v>16</v>
      </c>
      <c r="B35" s="185"/>
      <c r="C35" s="41" t="s">
        <v>68</v>
      </c>
      <c r="D35" s="42">
        <v>81111820</v>
      </c>
      <c r="E35" s="43" t="s">
        <v>126</v>
      </c>
      <c r="F35" s="41" t="s">
        <v>70</v>
      </c>
      <c r="G35" s="41">
        <v>1</v>
      </c>
      <c r="H35" s="175" t="s">
        <v>127</v>
      </c>
      <c r="I35" s="41">
        <v>12</v>
      </c>
      <c r="J35" s="41" t="s">
        <v>128</v>
      </c>
      <c r="K35" s="41" t="s">
        <v>73</v>
      </c>
      <c r="L35" s="41" t="s">
        <v>105</v>
      </c>
      <c r="M35" s="176">
        <v>6800000</v>
      </c>
      <c r="N35" s="177">
        <v>6800000</v>
      </c>
      <c r="O35" s="41" t="s">
        <v>75</v>
      </c>
      <c r="P35" s="41" t="s">
        <v>76</v>
      </c>
      <c r="Q35" s="41" t="s">
        <v>77</v>
      </c>
      <c r="R35" s="38"/>
      <c r="S35" s="207" t="s">
        <v>129</v>
      </c>
      <c r="T35" s="207" t="s">
        <v>130</v>
      </c>
      <c r="U35" s="216">
        <v>43500</v>
      </c>
      <c r="V35" s="209" t="s">
        <v>131</v>
      </c>
      <c r="W35" s="210" t="s">
        <v>112</v>
      </c>
      <c r="X35" s="211">
        <v>6428328</v>
      </c>
      <c r="Y35" s="212">
        <v>0</v>
      </c>
      <c r="Z35" s="211">
        <v>6428328</v>
      </c>
      <c r="AA35" s="209" t="s">
        <v>132</v>
      </c>
      <c r="AB35" s="217">
        <v>5619</v>
      </c>
      <c r="AC35" s="218" t="s">
        <v>133</v>
      </c>
      <c r="AD35" s="216">
        <v>43504</v>
      </c>
      <c r="AE35" s="216">
        <v>43868</v>
      </c>
      <c r="AF35" s="219" t="s">
        <v>134</v>
      </c>
      <c r="AG35" s="220" t="s">
        <v>116</v>
      </c>
    </row>
    <row r="36" spans="1:33" ht="150" x14ac:dyDescent="0.35">
      <c r="A36" s="40">
        <f t="shared" si="0"/>
        <v>17</v>
      </c>
      <c r="B36" s="41"/>
      <c r="C36" s="41" t="s">
        <v>135</v>
      </c>
      <c r="D36" s="42">
        <v>43211701</v>
      </c>
      <c r="E36" s="43" t="s">
        <v>136</v>
      </c>
      <c r="F36" s="41" t="s">
        <v>70</v>
      </c>
      <c r="G36" s="41">
        <v>1</v>
      </c>
      <c r="H36" s="175" t="s">
        <v>80</v>
      </c>
      <c r="I36" s="41">
        <v>1</v>
      </c>
      <c r="J36" s="41" t="s">
        <v>72</v>
      </c>
      <c r="K36" s="41" t="s">
        <v>73</v>
      </c>
      <c r="L36" s="41" t="s">
        <v>137</v>
      </c>
      <c r="M36" s="176">
        <v>17700000</v>
      </c>
      <c r="N36" s="177">
        <v>17700000</v>
      </c>
      <c r="O36" s="41" t="s">
        <v>75</v>
      </c>
      <c r="P36" s="41" t="s">
        <v>76</v>
      </c>
      <c r="Q36" s="41" t="s">
        <v>138</v>
      </c>
      <c r="S36" s="207" t="s">
        <v>1133</v>
      </c>
      <c r="T36" s="207" t="s">
        <v>219</v>
      </c>
      <c r="U36" s="216">
        <v>43613</v>
      </c>
      <c r="V36" s="209" t="s">
        <v>1134</v>
      </c>
      <c r="W36" s="210" t="s">
        <v>145</v>
      </c>
      <c r="X36" s="211">
        <v>17684810</v>
      </c>
      <c r="Y36" s="212">
        <v>0</v>
      </c>
      <c r="Z36" s="211">
        <v>17684810</v>
      </c>
      <c r="AA36" s="209" t="s">
        <v>1135</v>
      </c>
      <c r="AB36" s="217">
        <v>20619</v>
      </c>
      <c r="AC36" s="218" t="s">
        <v>222</v>
      </c>
      <c r="AD36" s="216">
        <v>43613</v>
      </c>
      <c r="AE36" s="216">
        <v>43643</v>
      </c>
      <c r="AF36" s="219" t="s">
        <v>134</v>
      </c>
      <c r="AG36" s="220" t="s">
        <v>116</v>
      </c>
    </row>
    <row r="37" spans="1:33" ht="120" x14ac:dyDescent="0.35">
      <c r="A37" s="40">
        <f t="shared" si="0"/>
        <v>18</v>
      </c>
      <c r="B37" s="41"/>
      <c r="C37" s="41" t="s">
        <v>68</v>
      </c>
      <c r="D37" s="42">
        <v>44101706</v>
      </c>
      <c r="E37" s="43" t="s">
        <v>139</v>
      </c>
      <c r="F37" s="41" t="s">
        <v>70</v>
      </c>
      <c r="G37" s="41">
        <v>1</v>
      </c>
      <c r="H37" s="175" t="s">
        <v>198</v>
      </c>
      <c r="I37" s="41">
        <v>2</v>
      </c>
      <c r="J37" s="41" t="s">
        <v>72</v>
      </c>
      <c r="K37" s="41" t="s">
        <v>73</v>
      </c>
      <c r="L37" s="41" t="s">
        <v>85</v>
      </c>
      <c r="M37" s="176">
        <v>12000000</v>
      </c>
      <c r="N37" s="176">
        <v>12000000</v>
      </c>
      <c r="O37" s="41" t="s">
        <v>75</v>
      </c>
      <c r="P37" s="41" t="s">
        <v>76</v>
      </c>
      <c r="Q37" s="41" t="s">
        <v>77</v>
      </c>
      <c r="S37" s="39"/>
      <c r="T37" s="39"/>
      <c r="U37" s="39"/>
      <c r="V37" s="39"/>
      <c r="W37" s="39"/>
      <c r="X37" s="39"/>
      <c r="Y37" s="39"/>
      <c r="Z37" s="39"/>
      <c r="AA37" s="39"/>
      <c r="AB37" s="39"/>
      <c r="AC37" s="39"/>
      <c r="AD37" s="39"/>
      <c r="AE37" s="39"/>
      <c r="AF37" s="39"/>
      <c r="AG37" s="39"/>
    </row>
    <row r="38" spans="1:33" ht="150" x14ac:dyDescent="0.35">
      <c r="A38" s="40">
        <f t="shared" si="0"/>
        <v>19</v>
      </c>
      <c r="B38" s="41"/>
      <c r="C38" s="41" t="s">
        <v>68</v>
      </c>
      <c r="D38" s="42">
        <v>56120000</v>
      </c>
      <c r="E38" s="43" t="s">
        <v>140</v>
      </c>
      <c r="F38" s="41" t="s">
        <v>70</v>
      </c>
      <c r="G38" s="41">
        <v>1</v>
      </c>
      <c r="H38" s="175" t="s">
        <v>71</v>
      </c>
      <c r="I38" s="41">
        <v>2</v>
      </c>
      <c r="J38" s="41" t="s">
        <v>72</v>
      </c>
      <c r="K38" s="41" t="s">
        <v>73</v>
      </c>
      <c r="L38" s="41" t="s">
        <v>141</v>
      </c>
      <c r="M38" s="176">
        <v>20000000</v>
      </c>
      <c r="N38" s="177">
        <v>20000000</v>
      </c>
      <c r="O38" s="41" t="s">
        <v>75</v>
      </c>
      <c r="P38" s="41" t="s">
        <v>76</v>
      </c>
      <c r="Q38" s="41" t="s">
        <v>77</v>
      </c>
      <c r="S38" s="207" t="s">
        <v>142</v>
      </c>
      <c r="T38" s="207" t="s">
        <v>143</v>
      </c>
      <c r="U38" s="208">
        <v>43585</v>
      </c>
      <c r="V38" s="209" t="s">
        <v>144</v>
      </c>
      <c r="W38" s="210" t="s">
        <v>145</v>
      </c>
      <c r="X38" s="211">
        <v>19908938</v>
      </c>
      <c r="Y38" s="212">
        <v>0</v>
      </c>
      <c r="Z38" s="211">
        <v>19908938</v>
      </c>
      <c r="AA38" s="209" t="s">
        <v>146</v>
      </c>
      <c r="AB38" s="210">
        <v>19719</v>
      </c>
      <c r="AC38" s="209" t="s">
        <v>147</v>
      </c>
      <c r="AD38" s="208">
        <v>43585</v>
      </c>
      <c r="AE38" s="208">
        <v>43614</v>
      </c>
      <c r="AF38" s="210" t="s">
        <v>134</v>
      </c>
      <c r="AG38" s="213" t="s">
        <v>116</v>
      </c>
    </row>
    <row r="39" spans="1:33" ht="120" x14ac:dyDescent="0.35">
      <c r="A39" s="40">
        <f t="shared" si="0"/>
        <v>20</v>
      </c>
      <c r="B39" s="41"/>
      <c r="C39" s="41" t="s">
        <v>68</v>
      </c>
      <c r="D39" s="42">
        <v>45111800</v>
      </c>
      <c r="E39" s="43" t="s">
        <v>1273</v>
      </c>
      <c r="F39" s="41" t="s">
        <v>70</v>
      </c>
      <c r="G39" s="41">
        <v>1</v>
      </c>
      <c r="H39" s="175" t="s">
        <v>86</v>
      </c>
      <c r="I39" s="41">
        <v>4</v>
      </c>
      <c r="J39" s="41" t="s">
        <v>128</v>
      </c>
      <c r="K39" s="41" t="s">
        <v>73</v>
      </c>
      <c r="L39" s="41" t="s">
        <v>105</v>
      </c>
      <c r="M39" s="176">
        <v>5000000</v>
      </c>
      <c r="N39" s="177">
        <v>5000000</v>
      </c>
      <c r="O39" s="41" t="s">
        <v>75</v>
      </c>
      <c r="P39" s="41" t="s">
        <v>76</v>
      </c>
      <c r="Q39" s="41" t="s">
        <v>77</v>
      </c>
      <c r="S39" s="39"/>
      <c r="T39" s="39"/>
      <c r="U39" s="39"/>
      <c r="V39" s="39"/>
      <c r="W39" s="39"/>
      <c r="X39" s="39"/>
      <c r="Y39" s="39"/>
      <c r="Z39" s="39"/>
      <c r="AA39" s="39"/>
      <c r="AB39" s="39"/>
      <c r="AC39" s="39"/>
      <c r="AD39" s="39"/>
      <c r="AE39" s="39"/>
      <c r="AF39" s="39"/>
      <c r="AG39" s="39"/>
    </row>
    <row r="40" spans="1:33" ht="204" customHeight="1" x14ac:dyDescent="0.35">
      <c r="A40" s="178">
        <f t="shared" si="0"/>
        <v>21</v>
      </c>
      <c r="B40" s="41"/>
      <c r="C40" s="41" t="s">
        <v>68</v>
      </c>
      <c r="D40" s="42" t="s">
        <v>150</v>
      </c>
      <c r="E40" s="43" t="s">
        <v>151</v>
      </c>
      <c r="F40" s="41" t="s">
        <v>70</v>
      </c>
      <c r="G40" s="41">
        <v>1</v>
      </c>
      <c r="H40" s="175" t="s">
        <v>104</v>
      </c>
      <c r="I40" s="41">
        <v>9</v>
      </c>
      <c r="J40" s="41" t="s">
        <v>88</v>
      </c>
      <c r="K40" s="41" t="s">
        <v>73</v>
      </c>
      <c r="L40" s="41" t="s">
        <v>152</v>
      </c>
      <c r="M40" s="176">
        <v>164000000</v>
      </c>
      <c r="N40" s="177">
        <v>164000000</v>
      </c>
      <c r="O40" s="41" t="s">
        <v>75</v>
      </c>
      <c r="P40" s="41" t="s">
        <v>76</v>
      </c>
      <c r="Q40" s="41" t="s">
        <v>77</v>
      </c>
      <c r="S40" s="207" t="s">
        <v>1096</v>
      </c>
      <c r="T40" s="207" t="s">
        <v>1097</v>
      </c>
      <c r="U40" s="208">
        <v>43592</v>
      </c>
      <c r="V40" s="209" t="s">
        <v>1098</v>
      </c>
      <c r="W40" s="210" t="s">
        <v>112</v>
      </c>
      <c r="X40" s="211">
        <v>131793000</v>
      </c>
      <c r="Y40" s="212">
        <v>0</v>
      </c>
      <c r="Z40" s="211">
        <v>131793000</v>
      </c>
      <c r="AA40" s="209" t="s">
        <v>1099</v>
      </c>
      <c r="AB40" s="210">
        <v>16019</v>
      </c>
      <c r="AC40" s="209" t="s">
        <v>1100</v>
      </c>
      <c r="AD40" s="208">
        <v>43594</v>
      </c>
      <c r="AE40" s="208">
        <v>43889</v>
      </c>
      <c r="AF40" s="210" t="s">
        <v>134</v>
      </c>
      <c r="AG40" s="213" t="s">
        <v>116</v>
      </c>
    </row>
    <row r="41" spans="1:33" ht="120" x14ac:dyDescent="0.35">
      <c r="A41" s="186">
        <f t="shared" si="0"/>
        <v>22</v>
      </c>
      <c r="B41" s="42"/>
      <c r="C41" s="41" t="s">
        <v>68</v>
      </c>
      <c r="D41" s="42" t="s">
        <v>153</v>
      </c>
      <c r="E41" s="43" t="s">
        <v>154</v>
      </c>
      <c r="F41" s="41" t="s">
        <v>70</v>
      </c>
      <c r="G41" s="41">
        <v>1</v>
      </c>
      <c r="H41" s="175" t="s">
        <v>155</v>
      </c>
      <c r="I41" s="187" t="s">
        <v>156</v>
      </c>
      <c r="J41" s="41" t="s">
        <v>101</v>
      </c>
      <c r="K41" s="41" t="s">
        <v>73</v>
      </c>
      <c r="L41" s="41" t="s">
        <v>157</v>
      </c>
      <c r="M41" s="176">
        <v>3000000</v>
      </c>
      <c r="N41" s="177">
        <v>3000000</v>
      </c>
      <c r="O41" s="41" t="s">
        <v>75</v>
      </c>
      <c r="P41" s="41" t="s">
        <v>76</v>
      </c>
      <c r="Q41" s="41" t="s">
        <v>77</v>
      </c>
      <c r="S41" s="207" t="s">
        <v>158</v>
      </c>
      <c r="T41" s="207" t="s">
        <v>159</v>
      </c>
      <c r="U41" s="208">
        <v>43521</v>
      </c>
      <c r="V41" s="209" t="s">
        <v>160</v>
      </c>
      <c r="W41" s="210" t="s">
        <v>161</v>
      </c>
      <c r="X41" s="211">
        <v>3000000</v>
      </c>
      <c r="Y41" s="212">
        <v>0</v>
      </c>
      <c r="Z41" s="211">
        <v>3000000</v>
      </c>
      <c r="AA41" s="209" t="s">
        <v>162</v>
      </c>
      <c r="AB41" s="210">
        <v>9919</v>
      </c>
      <c r="AC41" s="218" t="s">
        <v>163</v>
      </c>
      <c r="AD41" s="216">
        <v>43522</v>
      </c>
      <c r="AE41" s="216">
        <v>43585</v>
      </c>
      <c r="AF41" s="219" t="s">
        <v>164</v>
      </c>
      <c r="AG41" s="220" t="s">
        <v>116</v>
      </c>
    </row>
    <row r="42" spans="1:33" ht="150" x14ac:dyDescent="0.35">
      <c r="A42" s="188"/>
      <c r="B42" s="189"/>
      <c r="C42" s="41" t="s">
        <v>165</v>
      </c>
      <c r="D42" s="42" t="s">
        <v>153</v>
      </c>
      <c r="E42" s="43" t="s">
        <v>154</v>
      </c>
      <c r="F42" s="41" t="s">
        <v>70</v>
      </c>
      <c r="G42" s="41">
        <v>1</v>
      </c>
      <c r="H42" s="175" t="s">
        <v>155</v>
      </c>
      <c r="I42" s="187" t="s">
        <v>156</v>
      </c>
      <c r="J42" s="41" t="s">
        <v>101</v>
      </c>
      <c r="K42" s="41" t="s">
        <v>166</v>
      </c>
      <c r="L42" s="41" t="s">
        <v>167</v>
      </c>
      <c r="M42" s="176">
        <v>20000000</v>
      </c>
      <c r="N42" s="177">
        <v>20000000</v>
      </c>
      <c r="O42" s="41" t="s">
        <v>75</v>
      </c>
      <c r="P42" s="41" t="s">
        <v>76</v>
      </c>
      <c r="Q42" s="41" t="s">
        <v>168</v>
      </c>
      <c r="S42" s="207" t="s">
        <v>158</v>
      </c>
      <c r="T42" s="207" t="s">
        <v>159</v>
      </c>
      <c r="U42" s="208">
        <v>43521</v>
      </c>
      <c r="V42" s="209" t="s">
        <v>160</v>
      </c>
      <c r="W42" s="210" t="s">
        <v>161</v>
      </c>
      <c r="X42" s="211">
        <v>20000000</v>
      </c>
      <c r="Y42" s="212"/>
      <c r="Z42" s="211">
        <v>20000000</v>
      </c>
      <c r="AA42" s="209" t="s">
        <v>162</v>
      </c>
      <c r="AB42" s="210">
        <v>9919</v>
      </c>
      <c r="AC42" s="218" t="s">
        <v>163</v>
      </c>
      <c r="AD42" s="216">
        <v>43522</v>
      </c>
      <c r="AE42" s="216">
        <v>43585</v>
      </c>
      <c r="AF42" s="219" t="s">
        <v>164</v>
      </c>
      <c r="AG42" s="220" t="s">
        <v>116</v>
      </c>
    </row>
    <row r="43" spans="1:33" ht="120" x14ac:dyDescent="0.35">
      <c r="A43" s="40">
        <f>SUM(A41+1)</f>
        <v>23</v>
      </c>
      <c r="B43" s="42"/>
      <c r="C43" s="41" t="s">
        <v>68</v>
      </c>
      <c r="D43" s="41" t="s">
        <v>1219</v>
      </c>
      <c r="E43" s="43" t="s">
        <v>169</v>
      </c>
      <c r="F43" s="41" t="s">
        <v>70</v>
      </c>
      <c r="G43" s="41">
        <v>1</v>
      </c>
      <c r="H43" s="175" t="s">
        <v>86</v>
      </c>
      <c r="I43" s="41">
        <v>3</v>
      </c>
      <c r="J43" s="41" t="s">
        <v>101</v>
      </c>
      <c r="K43" s="41" t="s">
        <v>73</v>
      </c>
      <c r="L43" s="41" t="s">
        <v>170</v>
      </c>
      <c r="M43" s="177">
        <v>23187000</v>
      </c>
      <c r="N43" s="177">
        <v>23187000</v>
      </c>
      <c r="O43" s="41" t="s">
        <v>75</v>
      </c>
      <c r="P43" s="41" t="s">
        <v>76</v>
      </c>
      <c r="Q43" s="41" t="s">
        <v>77</v>
      </c>
      <c r="S43" s="39"/>
      <c r="T43" s="39"/>
      <c r="U43" s="39"/>
      <c r="V43" s="39"/>
      <c r="W43" s="39"/>
      <c r="X43" s="39"/>
      <c r="Y43" s="39"/>
      <c r="Z43" s="39"/>
      <c r="AA43" s="39"/>
      <c r="AB43" s="39"/>
      <c r="AC43" s="39"/>
      <c r="AD43" s="39"/>
      <c r="AE43" s="39"/>
      <c r="AF43" s="39"/>
      <c r="AG43" s="39"/>
    </row>
    <row r="44" spans="1:33" ht="150" x14ac:dyDescent="0.35">
      <c r="A44" s="40">
        <f>SUM(A43+1)</f>
        <v>24</v>
      </c>
      <c r="B44" s="41"/>
      <c r="C44" s="41" t="s">
        <v>171</v>
      </c>
      <c r="D44" s="41" t="s">
        <v>172</v>
      </c>
      <c r="E44" s="43" t="s">
        <v>173</v>
      </c>
      <c r="F44" s="41" t="s">
        <v>70</v>
      </c>
      <c r="G44" s="41">
        <v>1</v>
      </c>
      <c r="H44" s="175" t="s">
        <v>104</v>
      </c>
      <c r="I44" s="41">
        <v>1</v>
      </c>
      <c r="J44" s="41" t="s">
        <v>72</v>
      </c>
      <c r="K44" s="41" t="s">
        <v>73</v>
      </c>
      <c r="L44" s="41" t="s">
        <v>82</v>
      </c>
      <c r="M44" s="176">
        <v>3200000</v>
      </c>
      <c r="N44" s="177">
        <v>3200000</v>
      </c>
      <c r="O44" s="41" t="s">
        <v>75</v>
      </c>
      <c r="P44" s="41" t="s">
        <v>76</v>
      </c>
      <c r="Q44" s="41" t="s">
        <v>174</v>
      </c>
      <c r="S44" s="207" t="s">
        <v>175</v>
      </c>
      <c r="T44" s="207" t="s">
        <v>143</v>
      </c>
      <c r="U44" s="208">
        <v>43585</v>
      </c>
      <c r="V44" s="209" t="s">
        <v>176</v>
      </c>
      <c r="W44" s="210" t="s">
        <v>145</v>
      </c>
      <c r="X44" s="211">
        <v>3174801</v>
      </c>
      <c r="Y44" s="212">
        <v>0</v>
      </c>
      <c r="Z44" s="211">
        <v>3174801</v>
      </c>
      <c r="AA44" s="209" t="s">
        <v>177</v>
      </c>
      <c r="AB44" s="210">
        <v>18419</v>
      </c>
      <c r="AC44" s="209" t="s">
        <v>147</v>
      </c>
      <c r="AD44" s="208">
        <v>43585</v>
      </c>
      <c r="AE44" s="208">
        <v>43614</v>
      </c>
      <c r="AF44" s="210" t="s">
        <v>178</v>
      </c>
      <c r="AG44" s="213" t="s">
        <v>179</v>
      </c>
    </row>
    <row r="45" spans="1:33" s="39" customFormat="1" ht="120" x14ac:dyDescent="0.35">
      <c r="A45" s="178">
        <f>SUM(A44+1)</f>
        <v>25</v>
      </c>
      <c r="B45" s="42"/>
      <c r="C45" s="41" t="s">
        <v>180</v>
      </c>
      <c r="D45" s="41" t="s">
        <v>181</v>
      </c>
      <c r="E45" s="43" t="s">
        <v>182</v>
      </c>
      <c r="F45" s="190" t="s">
        <v>70</v>
      </c>
      <c r="G45" s="41">
        <v>1</v>
      </c>
      <c r="H45" s="175" t="s">
        <v>104</v>
      </c>
      <c r="I45" s="41">
        <v>9</v>
      </c>
      <c r="J45" s="41" t="s">
        <v>101</v>
      </c>
      <c r="K45" s="41" t="s">
        <v>73</v>
      </c>
      <c r="L45" s="41" t="s">
        <v>183</v>
      </c>
      <c r="M45" s="191">
        <v>23000000</v>
      </c>
      <c r="N45" s="191">
        <v>23000000</v>
      </c>
      <c r="O45" s="190" t="s">
        <v>75</v>
      </c>
      <c r="P45" s="41" t="s">
        <v>76</v>
      </c>
      <c r="Q45" s="41" t="s">
        <v>184</v>
      </c>
      <c r="R45" s="38"/>
      <c r="S45" s="207" t="s">
        <v>185</v>
      </c>
      <c r="T45" s="207" t="s">
        <v>186</v>
      </c>
      <c r="U45" s="208">
        <v>43580</v>
      </c>
      <c r="V45" s="209" t="s">
        <v>187</v>
      </c>
      <c r="W45" s="210" t="s">
        <v>161</v>
      </c>
      <c r="X45" s="211">
        <v>16080000</v>
      </c>
      <c r="Y45" s="212">
        <v>0</v>
      </c>
      <c r="Z45" s="211">
        <v>16080000</v>
      </c>
      <c r="AA45" s="209" t="s">
        <v>188</v>
      </c>
      <c r="AB45" s="210">
        <v>18619</v>
      </c>
      <c r="AC45" s="209" t="s">
        <v>189</v>
      </c>
      <c r="AD45" s="208">
        <v>43584</v>
      </c>
      <c r="AE45" s="208">
        <v>43826</v>
      </c>
      <c r="AF45" s="210" t="s">
        <v>190</v>
      </c>
      <c r="AG45" s="213" t="s">
        <v>191</v>
      </c>
    </row>
    <row r="46" spans="1:33" ht="155.44999999999999" customHeight="1" x14ac:dyDescent="0.35">
      <c r="A46" s="40">
        <f>SUM(A45+1)</f>
        <v>26</v>
      </c>
      <c r="B46" s="41"/>
      <c r="C46" s="41" t="s">
        <v>180</v>
      </c>
      <c r="D46" s="41" t="s">
        <v>1274</v>
      </c>
      <c r="E46" s="43" t="s">
        <v>192</v>
      </c>
      <c r="F46" s="41" t="s">
        <v>70</v>
      </c>
      <c r="G46" s="41">
        <v>1</v>
      </c>
      <c r="H46" s="175" t="s">
        <v>86</v>
      </c>
      <c r="I46" s="41">
        <v>9</v>
      </c>
      <c r="J46" s="41" t="s">
        <v>101</v>
      </c>
      <c r="K46" s="41" t="s">
        <v>73</v>
      </c>
      <c r="L46" s="41" t="s">
        <v>183</v>
      </c>
      <c r="M46" s="176">
        <v>3000000</v>
      </c>
      <c r="N46" s="191">
        <v>3000000</v>
      </c>
      <c r="O46" s="41" t="s">
        <v>75</v>
      </c>
      <c r="P46" s="41" t="s">
        <v>76</v>
      </c>
      <c r="Q46" s="41" t="s">
        <v>1143</v>
      </c>
      <c r="S46" s="39"/>
      <c r="T46" s="39"/>
      <c r="U46" s="39"/>
      <c r="V46" s="39"/>
      <c r="W46" s="39"/>
      <c r="X46" s="39"/>
      <c r="Y46" s="39"/>
      <c r="Z46" s="39"/>
      <c r="AA46" s="39"/>
      <c r="AB46" s="39"/>
      <c r="AC46" s="39"/>
      <c r="AD46" s="39"/>
      <c r="AE46" s="39"/>
      <c r="AF46" s="39"/>
      <c r="AG46" s="39"/>
    </row>
    <row r="47" spans="1:33" ht="120" x14ac:dyDescent="0.35">
      <c r="A47" s="40">
        <f>SUM(A46+1)</f>
        <v>27</v>
      </c>
      <c r="B47" s="41"/>
      <c r="C47" s="41" t="s">
        <v>180</v>
      </c>
      <c r="D47" s="41">
        <v>93141506</v>
      </c>
      <c r="E47" s="43" t="s">
        <v>1272</v>
      </c>
      <c r="F47" s="41" t="s">
        <v>70</v>
      </c>
      <c r="G47" s="41">
        <v>1</v>
      </c>
      <c r="H47" s="175" t="s">
        <v>86</v>
      </c>
      <c r="I47" s="41">
        <v>7</v>
      </c>
      <c r="J47" s="41" t="s">
        <v>101</v>
      </c>
      <c r="K47" s="41" t="s">
        <v>73</v>
      </c>
      <c r="L47" s="41" t="s">
        <v>194</v>
      </c>
      <c r="M47" s="176">
        <v>20000000</v>
      </c>
      <c r="N47" s="191">
        <v>20000000</v>
      </c>
      <c r="O47" s="41" t="s">
        <v>75</v>
      </c>
      <c r="P47" s="41" t="s">
        <v>76</v>
      </c>
      <c r="Q47" s="41" t="s">
        <v>1143</v>
      </c>
      <c r="S47" s="39"/>
      <c r="T47" s="39"/>
      <c r="U47" s="39"/>
      <c r="V47" s="39"/>
      <c r="W47" s="39"/>
      <c r="X47" s="39"/>
      <c r="Y47" s="39"/>
      <c r="Z47" s="39"/>
      <c r="AA47" s="39"/>
      <c r="AB47" s="39"/>
      <c r="AC47" s="39"/>
      <c r="AD47" s="39"/>
      <c r="AE47" s="39"/>
      <c r="AF47" s="39"/>
      <c r="AG47" s="39"/>
    </row>
    <row r="48" spans="1:33" ht="120" x14ac:dyDescent="0.35">
      <c r="A48" s="40">
        <f t="shared" ref="A48:A112" si="1">SUM(A47+1)</f>
        <v>28</v>
      </c>
      <c r="B48" s="41"/>
      <c r="C48" s="41" t="s">
        <v>180</v>
      </c>
      <c r="D48" s="41" t="s">
        <v>195</v>
      </c>
      <c r="E48" s="43" t="s">
        <v>196</v>
      </c>
      <c r="F48" s="41" t="s">
        <v>70</v>
      </c>
      <c r="G48" s="41">
        <v>1</v>
      </c>
      <c r="H48" s="175" t="s">
        <v>93</v>
      </c>
      <c r="I48" s="41">
        <v>1</v>
      </c>
      <c r="J48" s="41" t="s">
        <v>101</v>
      </c>
      <c r="K48" s="41" t="s">
        <v>73</v>
      </c>
      <c r="L48" s="41" t="s">
        <v>194</v>
      </c>
      <c r="M48" s="176">
        <v>18000000</v>
      </c>
      <c r="N48" s="177">
        <v>18000000</v>
      </c>
      <c r="O48" s="41" t="s">
        <v>75</v>
      </c>
      <c r="P48" s="41" t="s">
        <v>76</v>
      </c>
      <c r="Q48" s="41" t="s">
        <v>1143</v>
      </c>
      <c r="S48" s="39"/>
      <c r="T48" s="39"/>
      <c r="U48" s="39"/>
      <c r="V48" s="39"/>
      <c r="W48" s="39"/>
      <c r="X48" s="39"/>
      <c r="Y48" s="39"/>
      <c r="Z48" s="39"/>
      <c r="AA48" s="39"/>
      <c r="AB48" s="39"/>
      <c r="AC48" s="39"/>
      <c r="AD48" s="39"/>
      <c r="AE48" s="39"/>
      <c r="AF48" s="39"/>
      <c r="AG48" s="39"/>
    </row>
    <row r="49" spans="1:33" ht="120" x14ac:dyDescent="0.35">
      <c r="A49" s="47">
        <f t="shared" si="1"/>
        <v>29</v>
      </c>
      <c r="B49" s="44"/>
      <c r="C49" s="44" t="s">
        <v>135</v>
      </c>
      <c r="D49" s="44">
        <v>81112502</v>
      </c>
      <c r="E49" s="46" t="s">
        <v>197</v>
      </c>
      <c r="F49" s="44" t="s">
        <v>70</v>
      </c>
      <c r="G49" s="44">
        <v>0</v>
      </c>
      <c r="H49" s="181" t="s">
        <v>198</v>
      </c>
      <c r="I49" s="44">
        <v>13</v>
      </c>
      <c r="J49" s="44" t="s">
        <v>81</v>
      </c>
      <c r="K49" s="44" t="s">
        <v>73</v>
      </c>
      <c r="L49" s="44" t="s">
        <v>199</v>
      </c>
      <c r="M49" s="184"/>
      <c r="N49" s="184"/>
      <c r="O49" s="44" t="s">
        <v>90</v>
      </c>
      <c r="P49" s="41" t="s">
        <v>91</v>
      </c>
      <c r="Q49" s="44" t="s">
        <v>138</v>
      </c>
      <c r="S49" s="39"/>
      <c r="T49" s="39"/>
      <c r="U49" s="39"/>
      <c r="V49" s="39"/>
      <c r="W49" s="39"/>
      <c r="X49" s="39"/>
      <c r="Y49" s="39"/>
      <c r="Z49" s="39"/>
      <c r="AA49" s="39"/>
      <c r="AB49" s="39"/>
      <c r="AC49" s="39"/>
      <c r="AD49" s="39"/>
      <c r="AE49" s="39"/>
      <c r="AF49" s="39"/>
      <c r="AG49" s="39"/>
    </row>
    <row r="50" spans="1:33" ht="120" x14ac:dyDescent="0.35">
      <c r="A50" s="40">
        <f t="shared" si="1"/>
        <v>30</v>
      </c>
      <c r="B50" s="41"/>
      <c r="C50" s="41" t="s">
        <v>135</v>
      </c>
      <c r="D50" s="41">
        <v>43211507</v>
      </c>
      <c r="E50" s="46" t="s">
        <v>200</v>
      </c>
      <c r="F50" s="44" t="s">
        <v>70</v>
      </c>
      <c r="G50" s="44">
        <v>0</v>
      </c>
      <c r="H50" s="181" t="s">
        <v>84</v>
      </c>
      <c r="I50" s="44">
        <v>2</v>
      </c>
      <c r="J50" s="44" t="s">
        <v>81</v>
      </c>
      <c r="K50" s="44" t="s">
        <v>73</v>
      </c>
      <c r="L50" s="44" t="s">
        <v>137</v>
      </c>
      <c r="M50" s="184"/>
      <c r="N50" s="184"/>
      <c r="O50" s="44" t="s">
        <v>75</v>
      </c>
      <c r="P50" s="44" t="s">
        <v>76</v>
      </c>
      <c r="Q50" s="44" t="s">
        <v>138</v>
      </c>
      <c r="S50" s="39"/>
      <c r="T50" s="39"/>
      <c r="U50" s="39"/>
      <c r="V50" s="39"/>
      <c r="W50" s="39"/>
      <c r="X50" s="39"/>
      <c r="Y50" s="39"/>
      <c r="Z50" s="39"/>
      <c r="AA50" s="39"/>
      <c r="AB50" s="39"/>
      <c r="AC50" s="39"/>
      <c r="AD50" s="39"/>
      <c r="AE50" s="39"/>
      <c r="AF50" s="39"/>
      <c r="AG50" s="39"/>
    </row>
    <row r="51" spans="1:33" ht="150" x14ac:dyDescent="0.35">
      <c r="A51" s="47">
        <f t="shared" si="1"/>
        <v>31</v>
      </c>
      <c r="B51" s="44"/>
      <c r="C51" s="44" t="s">
        <v>135</v>
      </c>
      <c r="D51" s="44">
        <v>81112006</v>
      </c>
      <c r="E51" s="46" t="s">
        <v>201</v>
      </c>
      <c r="F51" s="44" t="s">
        <v>70</v>
      </c>
      <c r="G51" s="44">
        <v>0</v>
      </c>
      <c r="H51" s="181" t="s">
        <v>155</v>
      </c>
      <c r="I51" s="44">
        <v>12</v>
      </c>
      <c r="J51" s="44" t="s">
        <v>101</v>
      </c>
      <c r="K51" s="44" t="s">
        <v>73</v>
      </c>
      <c r="L51" s="44" t="s">
        <v>199</v>
      </c>
      <c r="M51" s="109"/>
      <c r="N51" s="184"/>
      <c r="O51" s="44" t="s">
        <v>75</v>
      </c>
      <c r="P51" s="41" t="s">
        <v>76</v>
      </c>
      <c r="Q51" s="44" t="s">
        <v>138</v>
      </c>
      <c r="S51" s="39"/>
      <c r="T51" s="39"/>
      <c r="U51" s="39"/>
      <c r="V51" s="39"/>
      <c r="W51" s="39"/>
      <c r="X51" s="39"/>
      <c r="Y51" s="39"/>
      <c r="Z51" s="39"/>
      <c r="AA51" s="39"/>
      <c r="AB51" s="39"/>
      <c r="AC51" s="39"/>
      <c r="AD51" s="39"/>
      <c r="AE51" s="39"/>
      <c r="AF51" s="39"/>
      <c r="AG51" s="39"/>
    </row>
    <row r="52" spans="1:33" ht="120" x14ac:dyDescent="0.35">
      <c r="A52" s="40">
        <f t="shared" si="1"/>
        <v>32</v>
      </c>
      <c r="B52" s="41"/>
      <c r="C52" s="41" t="s">
        <v>202</v>
      </c>
      <c r="D52" s="41">
        <v>32101617</v>
      </c>
      <c r="E52" s="43" t="s">
        <v>203</v>
      </c>
      <c r="F52" s="41" t="s">
        <v>70</v>
      </c>
      <c r="G52" s="41">
        <v>1</v>
      </c>
      <c r="H52" s="175" t="s">
        <v>86</v>
      </c>
      <c r="I52" s="41">
        <v>12</v>
      </c>
      <c r="J52" s="41" t="s">
        <v>101</v>
      </c>
      <c r="K52" s="41" t="s">
        <v>73</v>
      </c>
      <c r="L52" s="41" t="s">
        <v>137</v>
      </c>
      <c r="M52" s="176">
        <v>5000000</v>
      </c>
      <c r="N52" s="177">
        <v>5000000</v>
      </c>
      <c r="O52" s="41" t="s">
        <v>75</v>
      </c>
      <c r="P52" s="41" t="s">
        <v>76</v>
      </c>
      <c r="Q52" s="41" t="s">
        <v>204</v>
      </c>
      <c r="S52" s="39"/>
      <c r="T52" s="39"/>
      <c r="U52" s="39"/>
      <c r="V52" s="39"/>
      <c r="W52" s="39"/>
      <c r="X52" s="39"/>
      <c r="Y52" s="39"/>
      <c r="Z52" s="39"/>
      <c r="AA52" s="39"/>
      <c r="AB52" s="39"/>
      <c r="AC52" s="39"/>
      <c r="AD52" s="39"/>
      <c r="AE52" s="39"/>
      <c r="AF52" s="39"/>
      <c r="AG52" s="39"/>
    </row>
    <row r="53" spans="1:33" ht="120" x14ac:dyDescent="0.35">
      <c r="A53" s="40">
        <v>33</v>
      </c>
      <c r="B53" s="41"/>
      <c r="C53" s="41" t="s">
        <v>205</v>
      </c>
      <c r="D53" s="41">
        <v>81100000</v>
      </c>
      <c r="E53" s="43" t="s">
        <v>206</v>
      </c>
      <c r="F53" s="41" t="s">
        <v>70</v>
      </c>
      <c r="G53" s="41">
        <v>1</v>
      </c>
      <c r="H53" s="175" t="s">
        <v>93</v>
      </c>
      <c r="I53" s="41">
        <v>12</v>
      </c>
      <c r="J53" s="41" t="s">
        <v>101</v>
      </c>
      <c r="K53" s="41" t="s">
        <v>73</v>
      </c>
      <c r="L53" s="41" t="s">
        <v>199</v>
      </c>
      <c r="M53" s="176">
        <v>5900000</v>
      </c>
      <c r="N53" s="177">
        <v>5900000</v>
      </c>
      <c r="O53" s="41" t="s">
        <v>75</v>
      </c>
      <c r="P53" s="41" t="s">
        <v>76</v>
      </c>
      <c r="Q53" s="41" t="s">
        <v>207</v>
      </c>
      <c r="S53" s="39"/>
      <c r="T53" s="39"/>
      <c r="U53" s="39"/>
      <c r="V53" s="39"/>
      <c r="W53" s="39"/>
      <c r="X53" s="39"/>
      <c r="Y53" s="39"/>
      <c r="Z53" s="39"/>
      <c r="AA53" s="39"/>
      <c r="AB53" s="39"/>
      <c r="AC53" s="39"/>
      <c r="AD53" s="39"/>
      <c r="AE53" s="39"/>
      <c r="AF53" s="39"/>
      <c r="AG53" s="39"/>
    </row>
    <row r="54" spans="1:33" ht="150" x14ac:dyDescent="0.35">
      <c r="A54" s="40">
        <f t="shared" si="1"/>
        <v>34</v>
      </c>
      <c r="B54" s="44"/>
      <c r="C54" s="44" t="s">
        <v>205</v>
      </c>
      <c r="D54" s="44" t="s">
        <v>208</v>
      </c>
      <c r="E54" s="46" t="s">
        <v>209</v>
      </c>
      <c r="F54" s="44" t="s">
        <v>70</v>
      </c>
      <c r="G54" s="44">
        <v>0</v>
      </c>
      <c r="H54" s="181" t="s">
        <v>127</v>
      </c>
      <c r="I54" s="44">
        <v>12</v>
      </c>
      <c r="J54" s="44" t="s">
        <v>101</v>
      </c>
      <c r="K54" s="44" t="s">
        <v>73</v>
      </c>
      <c r="L54" s="44" t="s">
        <v>210</v>
      </c>
      <c r="M54" s="109"/>
      <c r="N54" s="184"/>
      <c r="O54" s="44" t="s">
        <v>75</v>
      </c>
      <c r="P54" s="44" t="s">
        <v>76</v>
      </c>
      <c r="Q54" s="44" t="s">
        <v>207</v>
      </c>
      <c r="S54" s="39"/>
      <c r="T54" s="39"/>
      <c r="U54" s="39"/>
      <c r="V54" s="39"/>
      <c r="W54" s="39"/>
      <c r="X54" s="39"/>
      <c r="Y54" s="39"/>
      <c r="Z54" s="39"/>
      <c r="AA54" s="39"/>
      <c r="AB54" s="39"/>
      <c r="AC54" s="39"/>
      <c r="AD54" s="39"/>
      <c r="AE54" s="39"/>
      <c r="AF54" s="39"/>
      <c r="AG54" s="39"/>
    </row>
    <row r="55" spans="1:33" s="53" customFormat="1" ht="120" x14ac:dyDescent="0.35">
      <c r="A55" s="40">
        <f t="shared" si="1"/>
        <v>35</v>
      </c>
      <c r="B55" s="44"/>
      <c r="C55" s="44" t="s">
        <v>68</v>
      </c>
      <c r="D55" s="44">
        <v>80141623</v>
      </c>
      <c r="E55" s="192" t="s">
        <v>1126</v>
      </c>
      <c r="F55" s="44" t="s">
        <v>70</v>
      </c>
      <c r="G55" s="44">
        <v>0</v>
      </c>
      <c r="H55" s="181" t="s">
        <v>71</v>
      </c>
      <c r="I55" s="44">
        <v>7</v>
      </c>
      <c r="J55" s="44" t="s">
        <v>128</v>
      </c>
      <c r="K55" s="44" t="s">
        <v>73</v>
      </c>
      <c r="L55" s="44" t="s">
        <v>211</v>
      </c>
      <c r="M55" s="109"/>
      <c r="N55" s="184"/>
      <c r="O55" s="44" t="s">
        <v>75</v>
      </c>
      <c r="P55" s="44" t="s">
        <v>76</v>
      </c>
      <c r="Q55" s="44" t="s">
        <v>77</v>
      </c>
      <c r="R55" s="38"/>
      <c r="S55" s="39"/>
      <c r="T55" s="39"/>
      <c r="U55" s="39"/>
      <c r="V55" s="39"/>
      <c r="W55" s="39"/>
      <c r="X55" s="39"/>
      <c r="Y55" s="39"/>
      <c r="Z55" s="39"/>
      <c r="AA55" s="39"/>
      <c r="AB55" s="39"/>
      <c r="AC55" s="39"/>
      <c r="AD55" s="39"/>
      <c r="AE55" s="39"/>
      <c r="AF55" s="39"/>
      <c r="AG55" s="39"/>
    </row>
    <row r="56" spans="1:33" ht="120" x14ac:dyDescent="0.35">
      <c r="A56" s="40">
        <f t="shared" si="1"/>
        <v>36</v>
      </c>
      <c r="B56" s="41"/>
      <c r="C56" s="41" t="s">
        <v>68</v>
      </c>
      <c r="D56" s="41" t="s">
        <v>212</v>
      </c>
      <c r="E56" s="43" t="s">
        <v>213</v>
      </c>
      <c r="F56" s="41" t="s">
        <v>70</v>
      </c>
      <c r="G56" s="41">
        <v>1</v>
      </c>
      <c r="H56" s="175" t="s">
        <v>106</v>
      </c>
      <c r="I56" s="41">
        <v>4.5</v>
      </c>
      <c r="J56" s="41" t="s">
        <v>101</v>
      </c>
      <c r="K56" s="41" t="s">
        <v>73</v>
      </c>
      <c r="L56" s="41" t="s">
        <v>214</v>
      </c>
      <c r="M56" s="176">
        <v>3500000</v>
      </c>
      <c r="N56" s="177">
        <v>3500000</v>
      </c>
      <c r="O56" s="41" t="s">
        <v>75</v>
      </c>
      <c r="P56" s="41" t="s">
        <v>76</v>
      </c>
      <c r="Q56" s="41" t="s">
        <v>77</v>
      </c>
      <c r="S56" s="39"/>
      <c r="T56" s="39"/>
      <c r="U56" s="39"/>
      <c r="V56" s="39"/>
      <c r="W56" s="39"/>
      <c r="X56" s="39"/>
      <c r="Y56" s="39"/>
      <c r="Z56" s="39"/>
      <c r="AA56" s="39"/>
      <c r="AB56" s="39"/>
      <c r="AC56" s="39"/>
      <c r="AD56" s="39"/>
      <c r="AE56" s="39"/>
      <c r="AF56" s="39"/>
      <c r="AG56" s="39"/>
    </row>
    <row r="57" spans="1:33" ht="150" x14ac:dyDescent="0.35">
      <c r="A57" s="40">
        <f t="shared" si="1"/>
        <v>37</v>
      </c>
      <c r="B57" s="41"/>
      <c r="C57" s="41" t="s">
        <v>68</v>
      </c>
      <c r="D57" s="41" t="s">
        <v>215</v>
      </c>
      <c r="E57" s="43" t="s">
        <v>216</v>
      </c>
      <c r="F57" s="41" t="s">
        <v>70</v>
      </c>
      <c r="G57" s="41">
        <v>1</v>
      </c>
      <c r="H57" s="175" t="s">
        <v>104</v>
      </c>
      <c r="I57" s="41">
        <v>2</v>
      </c>
      <c r="J57" s="41" t="s">
        <v>72</v>
      </c>
      <c r="K57" s="41" t="s">
        <v>73</v>
      </c>
      <c r="L57" s="41" t="s">
        <v>217</v>
      </c>
      <c r="M57" s="176">
        <v>6000000</v>
      </c>
      <c r="N57" s="177">
        <v>6000000</v>
      </c>
      <c r="O57" s="41" t="s">
        <v>75</v>
      </c>
      <c r="P57" s="41" t="s">
        <v>76</v>
      </c>
      <c r="Q57" s="41" t="s">
        <v>77</v>
      </c>
      <c r="S57" s="207" t="s">
        <v>218</v>
      </c>
      <c r="T57" s="207" t="s">
        <v>219</v>
      </c>
      <c r="U57" s="208">
        <v>43564</v>
      </c>
      <c r="V57" s="209" t="s">
        <v>220</v>
      </c>
      <c r="W57" s="210" t="s">
        <v>145</v>
      </c>
      <c r="X57" s="211">
        <v>5991860</v>
      </c>
      <c r="Y57" s="212">
        <v>0</v>
      </c>
      <c r="Z57" s="211">
        <v>5991860</v>
      </c>
      <c r="AA57" s="209" t="s">
        <v>221</v>
      </c>
      <c r="AB57" s="210">
        <v>18219</v>
      </c>
      <c r="AC57" s="209" t="s">
        <v>222</v>
      </c>
      <c r="AD57" s="208">
        <v>43566</v>
      </c>
      <c r="AE57" s="208">
        <v>43595</v>
      </c>
      <c r="AF57" s="210" t="s">
        <v>134</v>
      </c>
      <c r="AG57" s="213" t="s">
        <v>116</v>
      </c>
    </row>
    <row r="58" spans="1:33" ht="150" x14ac:dyDescent="0.35">
      <c r="A58" s="40">
        <f t="shared" si="1"/>
        <v>38</v>
      </c>
      <c r="B58" s="41"/>
      <c r="C58" s="41" t="s">
        <v>68</v>
      </c>
      <c r="D58" s="42" t="s">
        <v>223</v>
      </c>
      <c r="E58" s="43" t="s">
        <v>1199</v>
      </c>
      <c r="F58" s="41" t="s">
        <v>70</v>
      </c>
      <c r="G58" s="41">
        <v>1</v>
      </c>
      <c r="H58" s="175" t="s">
        <v>71</v>
      </c>
      <c r="I58" s="41">
        <v>2</v>
      </c>
      <c r="J58" s="41" t="s">
        <v>72</v>
      </c>
      <c r="K58" s="41" t="s">
        <v>73</v>
      </c>
      <c r="L58" s="41" t="s">
        <v>141</v>
      </c>
      <c r="M58" s="176">
        <v>16720000</v>
      </c>
      <c r="N58" s="177">
        <v>16720000</v>
      </c>
      <c r="O58" s="41" t="s">
        <v>75</v>
      </c>
      <c r="P58" s="41" t="s">
        <v>76</v>
      </c>
      <c r="Q58" s="41" t="s">
        <v>77</v>
      </c>
      <c r="S58" s="207" t="s">
        <v>1239</v>
      </c>
      <c r="T58" s="207" t="s">
        <v>219</v>
      </c>
      <c r="U58" s="208">
        <v>43664</v>
      </c>
      <c r="V58" s="209" t="s">
        <v>1240</v>
      </c>
      <c r="W58" s="210" t="s">
        <v>145</v>
      </c>
      <c r="X58" s="211">
        <v>16720000</v>
      </c>
      <c r="Y58" s="212">
        <v>0</v>
      </c>
      <c r="Z58" s="211">
        <v>16720000</v>
      </c>
      <c r="AA58" s="209" t="s">
        <v>1241</v>
      </c>
      <c r="AB58" s="210">
        <v>23419</v>
      </c>
      <c r="AC58" s="209" t="s">
        <v>1242</v>
      </c>
      <c r="AD58" s="208">
        <v>43665</v>
      </c>
      <c r="AE58" s="208">
        <v>43695</v>
      </c>
      <c r="AF58" s="210" t="s">
        <v>134</v>
      </c>
      <c r="AG58" s="213" t="s">
        <v>116</v>
      </c>
    </row>
    <row r="59" spans="1:33" ht="131.25" x14ac:dyDescent="0.35">
      <c r="A59" s="40">
        <f t="shared" si="1"/>
        <v>39</v>
      </c>
      <c r="B59" s="41"/>
      <c r="C59" s="41" t="s">
        <v>68</v>
      </c>
      <c r="D59" s="41">
        <v>24112700</v>
      </c>
      <c r="E59" s="43" t="s">
        <v>224</v>
      </c>
      <c r="F59" s="41" t="s">
        <v>70</v>
      </c>
      <c r="G59" s="41">
        <v>1</v>
      </c>
      <c r="H59" s="175" t="s">
        <v>104</v>
      </c>
      <c r="I59" s="41">
        <v>1</v>
      </c>
      <c r="J59" s="41" t="s">
        <v>72</v>
      </c>
      <c r="K59" s="41" t="s">
        <v>73</v>
      </c>
      <c r="L59" s="41" t="s">
        <v>217</v>
      </c>
      <c r="M59" s="176">
        <v>3000000</v>
      </c>
      <c r="N59" s="176">
        <v>3000000</v>
      </c>
      <c r="O59" s="41" t="s">
        <v>75</v>
      </c>
      <c r="P59" s="41" t="s">
        <v>76</v>
      </c>
      <c r="Q59" s="41" t="s">
        <v>77</v>
      </c>
      <c r="S59" s="221" t="s">
        <v>225</v>
      </c>
      <c r="T59" s="221" t="s">
        <v>219</v>
      </c>
      <c r="U59" s="216">
        <v>43530</v>
      </c>
      <c r="V59" s="218" t="s">
        <v>226</v>
      </c>
      <c r="W59" s="219" t="s">
        <v>145</v>
      </c>
      <c r="X59" s="214">
        <v>3000000</v>
      </c>
      <c r="Y59" s="215">
        <v>0</v>
      </c>
      <c r="Z59" s="214">
        <v>3000000</v>
      </c>
      <c r="AA59" s="218" t="s">
        <v>227</v>
      </c>
      <c r="AB59" s="219">
        <v>14919</v>
      </c>
      <c r="AC59" s="218" t="s">
        <v>222</v>
      </c>
      <c r="AD59" s="216">
        <v>43530</v>
      </c>
      <c r="AE59" s="216">
        <v>43560</v>
      </c>
      <c r="AF59" s="219" t="s">
        <v>134</v>
      </c>
      <c r="AG59" s="220" t="s">
        <v>116</v>
      </c>
    </row>
    <row r="60" spans="1:33" ht="180" x14ac:dyDescent="0.35">
      <c r="A60" s="40">
        <v>40</v>
      </c>
      <c r="B60" s="193"/>
      <c r="C60" s="41" t="s">
        <v>180</v>
      </c>
      <c r="D60" s="42" t="s">
        <v>228</v>
      </c>
      <c r="E60" s="43" t="s">
        <v>229</v>
      </c>
      <c r="F60" s="41" t="s">
        <v>70</v>
      </c>
      <c r="G60" s="41">
        <v>1</v>
      </c>
      <c r="H60" s="175" t="s">
        <v>86</v>
      </c>
      <c r="I60" s="41">
        <v>1</v>
      </c>
      <c r="J60" s="41" t="s">
        <v>72</v>
      </c>
      <c r="K60" s="41" t="s">
        <v>73</v>
      </c>
      <c r="L60" s="41" t="s">
        <v>82</v>
      </c>
      <c r="M60" s="191">
        <v>1500000</v>
      </c>
      <c r="N60" s="194">
        <v>1500000</v>
      </c>
      <c r="O60" s="41" t="s">
        <v>75</v>
      </c>
      <c r="P60" s="41" t="s">
        <v>76</v>
      </c>
      <c r="Q60" s="185" t="s">
        <v>184</v>
      </c>
      <c r="S60" s="221" t="s">
        <v>230</v>
      </c>
      <c r="T60" s="221" t="s">
        <v>231</v>
      </c>
      <c r="U60" s="216">
        <v>43532</v>
      </c>
      <c r="V60" s="218" t="s">
        <v>232</v>
      </c>
      <c r="W60" s="219" t="s">
        <v>145</v>
      </c>
      <c r="X60" s="214">
        <v>1485000</v>
      </c>
      <c r="Y60" s="215">
        <v>0</v>
      </c>
      <c r="Z60" s="214">
        <v>1485000</v>
      </c>
      <c r="AA60" s="218" t="s">
        <v>233</v>
      </c>
      <c r="AB60" s="219">
        <v>17519</v>
      </c>
      <c r="AC60" s="218" t="s">
        <v>234</v>
      </c>
      <c r="AD60" s="216">
        <v>43532</v>
      </c>
      <c r="AE60" s="216">
        <v>43554</v>
      </c>
      <c r="AF60" s="219" t="s">
        <v>235</v>
      </c>
      <c r="AG60" s="220" t="s">
        <v>191</v>
      </c>
    </row>
    <row r="61" spans="1:33" ht="150" x14ac:dyDescent="0.35">
      <c r="A61" s="40">
        <f t="shared" si="1"/>
        <v>41</v>
      </c>
      <c r="B61" s="41"/>
      <c r="C61" s="41" t="s">
        <v>180</v>
      </c>
      <c r="D61" s="42" t="s">
        <v>236</v>
      </c>
      <c r="E61" s="43" t="s">
        <v>237</v>
      </c>
      <c r="F61" s="41" t="s">
        <v>70</v>
      </c>
      <c r="G61" s="41">
        <v>1</v>
      </c>
      <c r="H61" s="175" t="s">
        <v>104</v>
      </c>
      <c r="I61" s="41">
        <v>9</v>
      </c>
      <c r="J61" s="41" t="s">
        <v>72</v>
      </c>
      <c r="K61" s="41" t="s">
        <v>73</v>
      </c>
      <c r="L61" s="41" t="s">
        <v>214</v>
      </c>
      <c r="M61" s="191">
        <v>2500000</v>
      </c>
      <c r="N61" s="194">
        <v>2500000</v>
      </c>
      <c r="O61" s="41" t="s">
        <v>75</v>
      </c>
      <c r="P61" s="41" t="s">
        <v>76</v>
      </c>
      <c r="Q61" s="185" t="s">
        <v>184</v>
      </c>
      <c r="S61" s="221" t="s">
        <v>230</v>
      </c>
      <c r="T61" s="221" t="s">
        <v>231</v>
      </c>
      <c r="U61" s="216">
        <v>43532</v>
      </c>
      <c r="V61" s="218" t="s">
        <v>232</v>
      </c>
      <c r="W61" s="219" t="s">
        <v>145</v>
      </c>
      <c r="X61" s="214">
        <v>1125000</v>
      </c>
      <c r="Y61" s="215">
        <v>0</v>
      </c>
      <c r="Z61" s="214">
        <v>1125000</v>
      </c>
      <c r="AA61" s="218" t="s">
        <v>233</v>
      </c>
      <c r="AB61" s="219">
        <v>17419</v>
      </c>
      <c r="AC61" s="218" t="s">
        <v>234</v>
      </c>
      <c r="AD61" s="216">
        <v>43532</v>
      </c>
      <c r="AE61" s="216">
        <v>43554</v>
      </c>
      <c r="AF61" s="219" t="s">
        <v>235</v>
      </c>
      <c r="AG61" s="220" t="s">
        <v>191</v>
      </c>
    </row>
    <row r="62" spans="1:33" ht="120" x14ac:dyDescent="0.35">
      <c r="A62" s="40">
        <f t="shared" si="1"/>
        <v>42</v>
      </c>
      <c r="B62" s="41"/>
      <c r="C62" s="41" t="s">
        <v>68</v>
      </c>
      <c r="D62" s="42">
        <v>48101909</v>
      </c>
      <c r="E62" s="43" t="s">
        <v>1215</v>
      </c>
      <c r="F62" s="41" t="s">
        <v>70</v>
      </c>
      <c r="G62" s="41">
        <v>1</v>
      </c>
      <c r="H62" s="175" t="s">
        <v>86</v>
      </c>
      <c r="I62" s="41">
        <v>2</v>
      </c>
      <c r="J62" s="41" t="s">
        <v>72</v>
      </c>
      <c r="K62" s="41" t="s">
        <v>73</v>
      </c>
      <c r="L62" s="41" t="s">
        <v>239</v>
      </c>
      <c r="M62" s="176">
        <v>2200000</v>
      </c>
      <c r="N62" s="176">
        <v>2200000</v>
      </c>
      <c r="O62" s="41" t="s">
        <v>75</v>
      </c>
      <c r="P62" s="41" t="s">
        <v>76</v>
      </c>
      <c r="Q62" s="41" t="s">
        <v>77</v>
      </c>
      <c r="S62" s="39"/>
      <c r="T62" s="39"/>
      <c r="U62" s="39"/>
      <c r="V62" s="39"/>
      <c r="W62" s="39"/>
      <c r="X62" s="39"/>
      <c r="Y62" s="39"/>
      <c r="Z62" s="39"/>
      <c r="AA62" s="39"/>
      <c r="AB62" s="39"/>
      <c r="AC62" s="39"/>
      <c r="AD62" s="39"/>
      <c r="AE62" s="39"/>
      <c r="AF62" s="39"/>
      <c r="AG62" s="39"/>
    </row>
    <row r="63" spans="1:33" ht="150" x14ac:dyDescent="0.35">
      <c r="A63" s="40">
        <f t="shared" si="1"/>
        <v>43</v>
      </c>
      <c r="B63" s="44"/>
      <c r="C63" s="44" t="s">
        <v>68</v>
      </c>
      <c r="D63" s="44">
        <v>26111601</v>
      </c>
      <c r="E63" s="46" t="s">
        <v>240</v>
      </c>
      <c r="F63" s="44" t="s">
        <v>70</v>
      </c>
      <c r="G63" s="44">
        <v>0</v>
      </c>
      <c r="H63" s="44" t="s">
        <v>155</v>
      </c>
      <c r="I63" s="44">
        <v>2</v>
      </c>
      <c r="J63" s="44" t="s">
        <v>88</v>
      </c>
      <c r="K63" s="44" t="s">
        <v>73</v>
      </c>
      <c r="L63" s="44" t="s">
        <v>241</v>
      </c>
      <c r="M63" s="109"/>
      <c r="N63" s="109"/>
      <c r="O63" s="44" t="s">
        <v>75</v>
      </c>
      <c r="P63" s="44" t="s">
        <v>76</v>
      </c>
      <c r="Q63" s="44" t="s">
        <v>77</v>
      </c>
      <c r="S63" s="39"/>
      <c r="T63" s="39"/>
      <c r="U63" s="39"/>
      <c r="V63" s="39"/>
      <c r="W63" s="39"/>
      <c r="X63" s="39"/>
      <c r="Y63" s="39"/>
      <c r="Z63" s="39"/>
      <c r="AA63" s="39"/>
      <c r="AB63" s="39"/>
      <c r="AC63" s="39"/>
      <c r="AD63" s="39"/>
      <c r="AE63" s="39"/>
      <c r="AF63" s="39"/>
      <c r="AG63" s="39"/>
    </row>
    <row r="64" spans="1:33" ht="409.5" x14ac:dyDescent="0.35">
      <c r="A64" s="40">
        <f t="shared" si="1"/>
        <v>44</v>
      </c>
      <c r="B64" s="41"/>
      <c r="C64" s="41" t="s">
        <v>68</v>
      </c>
      <c r="D64" s="41" t="s">
        <v>242</v>
      </c>
      <c r="E64" s="43" t="s">
        <v>243</v>
      </c>
      <c r="F64" s="41" t="s">
        <v>70</v>
      </c>
      <c r="G64" s="41">
        <v>1</v>
      </c>
      <c r="H64" s="175" t="s">
        <v>80</v>
      </c>
      <c r="I64" s="41">
        <v>2</v>
      </c>
      <c r="J64" s="41" t="s">
        <v>72</v>
      </c>
      <c r="K64" s="41" t="s">
        <v>73</v>
      </c>
      <c r="L64" s="41" t="s">
        <v>244</v>
      </c>
      <c r="M64" s="176">
        <v>5356000</v>
      </c>
      <c r="N64" s="176">
        <v>5356000</v>
      </c>
      <c r="O64" s="41" t="s">
        <v>75</v>
      </c>
      <c r="P64" s="41" t="s">
        <v>76</v>
      </c>
      <c r="Q64" s="41" t="s">
        <v>77</v>
      </c>
      <c r="S64" s="207" t="s">
        <v>1130</v>
      </c>
      <c r="T64" s="207" t="s">
        <v>219</v>
      </c>
      <c r="U64" s="208">
        <v>43613</v>
      </c>
      <c r="V64" s="209" t="s">
        <v>1131</v>
      </c>
      <c r="W64" s="210" t="s">
        <v>145</v>
      </c>
      <c r="X64" s="211">
        <v>5258001</v>
      </c>
      <c r="Y64" s="212">
        <v>0</v>
      </c>
      <c r="Z64" s="211">
        <v>5258001</v>
      </c>
      <c r="AA64" s="209" t="s">
        <v>1132</v>
      </c>
      <c r="AB64" s="210">
        <v>20719</v>
      </c>
      <c r="AC64" s="209" t="s">
        <v>222</v>
      </c>
      <c r="AD64" s="208">
        <v>43613</v>
      </c>
      <c r="AE64" s="208">
        <v>43643</v>
      </c>
      <c r="AF64" s="210" t="s">
        <v>134</v>
      </c>
      <c r="AG64" s="213" t="s">
        <v>116</v>
      </c>
    </row>
    <row r="65" spans="1:33" ht="120" x14ac:dyDescent="0.35">
      <c r="A65" s="40">
        <f t="shared" si="1"/>
        <v>45</v>
      </c>
      <c r="B65" s="44"/>
      <c r="C65" s="44" t="s">
        <v>68</v>
      </c>
      <c r="D65" s="44" t="s">
        <v>245</v>
      </c>
      <c r="E65" s="46" t="s">
        <v>246</v>
      </c>
      <c r="F65" s="44" t="s">
        <v>70</v>
      </c>
      <c r="G65" s="44">
        <v>0</v>
      </c>
      <c r="H65" s="44" t="s">
        <v>71</v>
      </c>
      <c r="I65" s="44">
        <v>2</v>
      </c>
      <c r="J65" s="44" t="s">
        <v>72</v>
      </c>
      <c r="K65" s="44" t="s">
        <v>73</v>
      </c>
      <c r="L65" s="44" t="s">
        <v>170</v>
      </c>
      <c r="M65" s="109"/>
      <c r="N65" s="109"/>
      <c r="O65" s="44" t="s">
        <v>75</v>
      </c>
      <c r="P65" s="44" t="s">
        <v>76</v>
      </c>
      <c r="Q65" s="44" t="s">
        <v>77</v>
      </c>
      <c r="S65" s="39"/>
      <c r="T65" s="39"/>
      <c r="U65" s="39"/>
      <c r="V65" s="39"/>
      <c r="W65" s="39"/>
      <c r="X65" s="39"/>
      <c r="Y65" s="39"/>
      <c r="Z65" s="39"/>
      <c r="AA65" s="39"/>
      <c r="AB65" s="39"/>
      <c r="AC65" s="39"/>
      <c r="AD65" s="39"/>
      <c r="AE65" s="39"/>
      <c r="AF65" s="39"/>
      <c r="AG65" s="39"/>
    </row>
    <row r="66" spans="1:33" ht="120" x14ac:dyDescent="0.35">
      <c r="A66" s="40">
        <f t="shared" si="1"/>
        <v>46</v>
      </c>
      <c r="B66" s="41"/>
      <c r="C66" s="41" t="s">
        <v>68</v>
      </c>
      <c r="D66" s="41" t="s">
        <v>247</v>
      </c>
      <c r="E66" s="43" t="s">
        <v>248</v>
      </c>
      <c r="F66" s="41" t="s">
        <v>70</v>
      </c>
      <c r="G66" s="41">
        <v>1</v>
      </c>
      <c r="H66" s="175" t="s">
        <v>86</v>
      </c>
      <c r="I66" s="41">
        <v>1</v>
      </c>
      <c r="J66" s="41" t="s">
        <v>101</v>
      </c>
      <c r="K66" s="41" t="s">
        <v>73</v>
      </c>
      <c r="L66" s="41" t="s">
        <v>211</v>
      </c>
      <c r="M66" s="176">
        <v>1600000</v>
      </c>
      <c r="N66" s="176">
        <v>1600000</v>
      </c>
      <c r="O66" s="41" t="s">
        <v>75</v>
      </c>
      <c r="P66" s="41" t="s">
        <v>76</v>
      </c>
      <c r="Q66" s="41" t="s">
        <v>77</v>
      </c>
      <c r="S66" s="39"/>
      <c r="T66" s="39"/>
      <c r="U66" s="39"/>
      <c r="V66" s="39"/>
      <c r="W66" s="39"/>
      <c r="X66" s="39"/>
      <c r="Y66" s="39"/>
      <c r="Z66" s="39"/>
      <c r="AA66" s="39"/>
      <c r="AB66" s="39"/>
      <c r="AC66" s="39"/>
      <c r="AD66" s="39"/>
      <c r="AE66" s="39"/>
      <c r="AF66" s="39"/>
      <c r="AG66" s="39"/>
    </row>
    <row r="67" spans="1:33" ht="120" x14ac:dyDescent="0.35">
      <c r="A67" s="40">
        <f t="shared" si="1"/>
        <v>47</v>
      </c>
      <c r="B67" s="41"/>
      <c r="C67" s="41" t="s">
        <v>68</v>
      </c>
      <c r="D67" s="41">
        <v>80100000</v>
      </c>
      <c r="E67" s="43" t="s">
        <v>249</v>
      </c>
      <c r="F67" s="41" t="s">
        <v>70</v>
      </c>
      <c r="G67" s="41">
        <v>1</v>
      </c>
      <c r="H67" s="41" t="s">
        <v>80</v>
      </c>
      <c r="I67" s="41">
        <v>2</v>
      </c>
      <c r="J67" s="41" t="s">
        <v>101</v>
      </c>
      <c r="K67" s="41" t="s">
        <v>73</v>
      </c>
      <c r="L67" s="41" t="s">
        <v>211</v>
      </c>
      <c r="M67" s="176">
        <v>23000000</v>
      </c>
      <c r="N67" s="176">
        <v>23000000</v>
      </c>
      <c r="O67" s="41" t="s">
        <v>75</v>
      </c>
      <c r="P67" s="41" t="s">
        <v>76</v>
      </c>
      <c r="Q67" s="41" t="s">
        <v>77</v>
      </c>
      <c r="S67" s="207" t="s">
        <v>1101</v>
      </c>
      <c r="T67" s="207" t="s">
        <v>1102</v>
      </c>
      <c r="U67" s="208">
        <v>43588</v>
      </c>
      <c r="V67" s="209" t="s">
        <v>1103</v>
      </c>
      <c r="W67" s="210" t="s">
        <v>1104</v>
      </c>
      <c r="X67" s="211">
        <v>10300000</v>
      </c>
      <c r="Y67" s="212">
        <v>0</v>
      </c>
      <c r="Z67" s="211">
        <v>10300000</v>
      </c>
      <c r="AA67" s="209" t="s">
        <v>1105</v>
      </c>
      <c r="AB67" s="210">
        <v>18019</v>
      </c>
      <c r="AC67" s="209" t="s">
        <v>1106</v>
      </c>
      <c r="AD67" s="208">
        <v>43592</v>
      </c>
      <c r="AE67" s="208">
        <v>43652</v>
      </c>
      <c r="AF67" s="210" t="s">
        <v>1107</v>
      </c>
      <c r="AG67" s="213" t="s">
        <v>116</v>
      </c>
    </row>
    <row r="68" spans="1:33" s="39" customFormat="1" ht="206.25" x14ac:dyDescent="0.35">
      <c r="A68" s="40">
        <f t="shared" si="1"/>
        <v>48</v>
      </c>
      <c r="B68" s="41"/>
      <c r="C68" s="41" t="s">
        <v>135</v>
      </c>
      <c r="D68" s="41" t="s">
        <v>250</v>
      </c>
      <c r="E68" s="43" t="s">
        <v>251</v>
      </c>
      <c r="F68" s="41" t="s">
        <v>70</v>
      </c>
      <c r="G68" s="41">
        <v>1</v>
      </c>
      <c r="H68" s="41" t="s">
        <v>155</v>
      </c>
      <c r="I68" s="41">
        <v>12</v>
      </c>
      <c r="J68" s="41" t="s">
        <v>128</v>
      </c>
      <c r="K68" s="41" t="s">
        <v>166</v>
      </c>
      <c r="L68" s="41" t="s">
        <v>252</v>
      </c>
      <c r="M68" s="176">
        <v>90000000</v>
      </c>
      <c r="N68" s="176">
        <v>90000000</v>
      </c>
      <c r="O68" s="41" t="s">
        <v>75</v>
      </c>
      <c r="P68" s="41" t="s">
        <v>76</v>
      </c>
      <c r="Q68" s="41" t="s">
        <v>138</v>
      </c>
      <c r="R68" s="38"/>
      <c r="S68" s="207" t="s">
        <v>253</v>
      </c>
      <c r="T68" s="207" t="s">
        <v>254</v>
      </c>
      <c r="U68" s="216">
        <v>43496</v>
      </c>
      <c r="V68" s="209" t="s">
        <v>255</v>
      </c>
      <c r="W68" s="210" t="s">
        <v>112</v>
      </c>
      <c r="X68" s="211">
        <v>62400000</v>
      </c>
      <c r="Y68" s="212">
        <v>0</v>
      </c>
      <c r="Z68" s="211">
        <v>62400000</v>
      </c>
      <c r="AA68" s="209" t="s">
        <v>256</v>
      </c>
      <c r="AB68" s="210">
        <v>12519</v>
      </c>
      <c r="AC68" s="218" t="s">
        <v>257</v>
      </c>
      <c r="AD68" s="216">
        <v>43497</v>
      </c>
      <c r="AE68" s="216">
        <v>43861</v>
      </c>
      <c r="AF68" s="219" t="s">
        <v>258</v>
      </c>
      <c r="AG68" s="220" t="s">
        <v>259</v>
      </c>
    </row>
    <row r="69" spans="1:33" s="39" customFormat="1" ht="409.5" x14ac:dyDescent="0.35">
      <c r="A69" s="40">
        <f t="shared" si="1"/>
        <v>49</v>
      </c>
      <c r="B69" s="41" t="s">
        <v>260</v>
      </c>
      <c r="C69" s="41" t="s">
        <v>68</v>
      </c>
      <c r="D69" s="42" t="s">
        <v>261</v>
      </c>
      <c r="E69" s="43" t="s">
        <v>262</v>
      </c>
      <c r="F69" s="41" t="s">
        <v>70</v>
      </c>
      <c r="G69" s="41">
        <v>1</v>
      </c>
      <c r="H69" s="41" t="s">
        <v>71</v>
      </c>
      <c r="I69" s="41">
        <v>5</v>
      </c>
      <c r="J69" s="41" t="s">
        <v>128</v>
      </c>
      <c r="K69" s="41" t="s">
        <v>166</v>
      </c>
      <c r="L69" s="41" t="s">
        <v>264</v>
      </c>
      <c r="M69" s="176">
        <v>300000000</v>
      </c>
      <c r="N69" s="176">
        <v>300000000</v>
      </c>
      <c r="O69" s="41" t="s">
        <v>75</v>
      </c>
      <c r="P69" s="41" t="s">
        <v>76</v>
      </c>
      <c r="Q69" s="41" t="s">
        <v>77</v>
      </c>
      <c r="R69" s="38"/>
      <c r="S69" s="207" t="s">
        <v>1275</v>
      </c>
      <c r="T69" s="207" t="s">
        <v>1276</v>
      </c>
      <c r="U69" s="216">
        <v>43665</v>
      </c>
      <c r="V69" s="209" t="s">
        <v>1277</v>
      </c>
      <c r="W69" s="210" t="s">
        <v>1027</v>
      </c>
      <c r="X69" s="211">
        <v>300000000</v>
      </c>
      <c r="Y69" s="212">
        <v>0</v>
      </c>
      <c r="Z69" s="211">
        <v>300000000</v>
      </c>
      <c r="AA69" s="209" t="s">
        <v>1278</v>
      </c>
      <c r="AB69" s="210">
        <v>20919</v>
      </c>
      <c r="AC69" s="218" t="s">
        <v>1279</v>
      </c>
      <c r="AD69" s="216">
        <v>43672</v>
      </c>
      <c r="AE69" s="216">
        <v>43778</v>
      </c>
      <c r="AF69" s="219" t="s">
        <v>115</v>
      </c>
      <c r="AG69" s="220" t="s">
        <v>1280</v>
      </c>
    </row>
    <row r="70" spans="1:33" s="39" customFormat="1" ht="150" x14ac:dyDescent="0.35">
      <c r="A70" s="40">
        <f t="shared" si="1"/>
        <v>50</v>
      </c>
      <c r="B70" s="41"/>
      <c r="C70" s="41" t="s">
        <v>68</v>
      </c>
      <c r="D70" s="42" t="s">
        <v>148</v>
      </c>
      <c r="E70" s="43" t="s">
        <v>1214</v>
      </c>
      <c r="F70" s="41" t="s">
        <v>70</v>
      </c>
      <c r="G70" s="41">
        <v>1</v>
      </c>
      <c r="H70" s="175" t="s">
        <v>86</v>
      </c>
      <c r="I70" s="41">
        <v>12</v>
      </c>
      <c r="J70" s="41" t="s">
        <v>128</v>
      </c>
      <c r="K70" s="41" t="s">
        <v>73</v>
      </c>
      <c r="L70" s="41" t="s">
        <v>89</v>
      </c>
      <c r="M70" s="176">
        <v>8900000</v>
      </c>
      <c r="N70" s="177">
        <v>1643000</v>
      </c>
      <c r="O70" s="41" t="s">
        <v>90</v>
      </c>
      <c r="P70" s="41" t="s">
        <v>91</v>
      </c>
      <c r="Q70" s="41" t="s">
        <v>77</v>
      </c>
      <c r="R70" s="38"/>
    </row>
    <row r="71" spans="1:33" s="39" customFormat="1" ht="240" x14ac:dyDescent="0.35">
      <c r="A71" s="40">
        <f t="shared" si="1"/>
        <v>51</v>
      </c>
      <c r="B71" s="44" t="s">
        <v>266</v>
      </c>
      <c r="C71" s="44" t="s">
        <v>267</v>
      </c>
      <c r="D71" s="45">
        <v>80141607</v>
      </c>
      <c r="E71" s="46" t="s">
        <v>268</v>
      </c>
      <c r="F71" s="44" t="s">
        <v>70</v>
      </c>
      <c r="G71" s="44">
        <v>0</v>
      </c>
      <c r="H71" s="44" t="s">
        <v>198</v>
      </c>
      <c r="I71" s="44">
        <v>1</v>
      </c>
      <c r="J71" s="44" t="s">
        <v>269</v>
      </c>
      <c r="K71" s="44" t="s">
        <v>166</v>
      </c>
      <c r="L71" s="44"/>
      <c r="M71" s="109"/>
      <c r="N71" s="109"/>
      <c r="O71" s="44" t="s">
        <v>75</v>
      </c>
      <c r="P71" s="44" t="s">
        <v>76</v>
      </c>
      <c r="Q71" s="44" t="s">
        <v>270</v>
      </c>
      <c r="R71" s="38"/>
    </row>
    <row r="72" spans="1:33" s="39" customFormat="1" ht="240" x14ac:dyDescent="0.35">
      <c r="A72" s="40">
        <f t="shared" si="1"/>
        <v>52</v>
      </c>
      <c r="B72" s="44" t="s">
        <v>266</v>
      </c>
      <c r="C72" s="44" t="s">
        <v>267</v>
      </c>
      <c r="D72" s="45">
        <v>80141607</v>
      </c>
      <c r="E72" s="46" t="s">
        <v>271</v>
      </c>
      <c r="F72" s="44" t="s">
        <v>70</v>
      </c>
      <c r="G72" s="44">
        <v>0</v>
      </c>
      <c r="H72" s="44" t="s">
        <v>93</v>
      </c>
      <c r="I72" s="44">
        <v>1</v>
      </c>
      <c r="J72" s="44" t="s">
        <v>269</v>
      </c>
      <c r="K72" s="44" t="s">
        <v>166</v>
      </c>
      <c r="L72" s="44"/>
      <c r="M72" s="109"/>
      <c r="N72" s="109"/>
      <c r="O72" s="44" t="s">
        <v>75</v>
      </c>
      <c r="P72" s="44" t="s">
        <v>76</v>
      </c>
      <c r="Q72" s="44" t="s">
        <v>270</v>
      </c>
      <c r="R72" s="38"/>
    </row>
    <row r="73" spans="1:33" s="49" customFormat="1" ht="120" x14ac:dyDescent="0.35">
      <c r="A73" s="47">
        <f t="shared" si="1"/>
        <v>53</v>
      </c>
      <c r="B73" s="44"/>
      <c r="C73" s="44" t="s">
        <v>272</v>
      </c>
      <c r="D73" s="45">
        <v>86101705</v>
      </c>
      <c r="E73" s="46" t="s">
        <v>273</v>
      </c>
      <c r="F73" s="44" t="s">
        <v>70</v>
      </c>
      <c r="G73" s="44">
        <v>0</v>
      </c>
      <c r="H73" s="44" t="s">
        <v>84</v>
      </c>
      <c r="I73" s="44">
        <v>1</v>
      </c>
      <c r="J73" s="44" t="s">
        <v>128</v>
      </c>
      <c r="K73" s="44" t="s">
        <v>73</v>
      </c>
      <c r="L73" s="44" t="s">
        <v>274</v>
      </c>
      <c r="M73" s="109"/>
      <c r="N73" s="109"/>
      <c r="O73" s="44" t="s">
        <v>75</v>
      </c>
      <c r="P73" s="44" t="s">
        <v>76</v>
      </c>
      <c r="Q73" s="44" t="s">
        <v>275</v>
      </c>
      <c r="R73" s="48"/>
    </row>
    <row r="74" spans="1:33" ht="240" x14ac:dyDescent="0.35">
      <c r="A74" s="40">
        <f t="shared" si="1"/>
        <v>54</v>
      </c>
      <c r="B74" s="41"/>
      <c r="C74" s="41" t="s">
        <v>276</v>
      </c>
      <c r="D74" s="42">
        <v>52161520</v>
      </c>
      <c r="E74" s="43" t="s">
        <v>277</v>
      </c>
      <c r="F74" s="41" t="s">
        <v>70</v>
      </c>
      <c r="G74" s="41">
        <v>1</v>
      </c>
      <c r="H74" s="41" t="s">
        <v>80</v>
      </c>
      <c r="I74" s="41">
        <v>2</v>
      </c>
      <c r="J74" s="41" t="s">
        <v>72</v>
      </c>
      <c r="K74" s="41" t="s">
        <v>73</v>
      </c>
      <c r="L74" s="41" t="s">
        <v>278</v>
      </c>
      <c r="M74" s="176">
        <v>4500000</v>
      </c>
      <c r="N74" s="176">
        <v>4500000</v>
      </c>
      <c r="O74" s="41" t="s">
        <v>75</v>
      </c>
      <c r="P74" s="41" t="s">
        <v>76</v>
      </c>
      <c r="Q74" s="41" t="s">
        <v>279</v>
      </c>
      <c r="S74" s="207" t="s">
        <v>1121</v>
      </c>
      <c r="T74" s="207" t="s">
        <v>219</v>
      </c>
      <c r="U74" s="208">
        <v>43595</v>
      </c>
      <c r="V74" s="209" t="s">
        <v>1122</v>
      </c>
      <c r="W74" s="210" t="s">
        <v>145</v>
      </c>
      <c r="X74" s="211">
        <v>4500000</v>
      </c>
      <c r="Y74" s="212">
        <v>0</v>
      </c>
      <c r="Z74" s="211">
        <v>4500000</v>
      </c>
      <c r="AA74" s="209" t="s">
        <v>1123</v>
      </c>
      <c r="AB74" s="210">
        <v>19919</v>
      </c>
      <c r="AC74" s="209" t="s">
        <v>147</v>
      </c>
      <c r="AD74" s="208">
        <v>43595</v>
      </c>
      <c r="AE74" s="208">
        <v>43625</v>
      </c>
      <c r="AF74" s="210" t="s">
        <v>1124</v>
      </c>
      <c r="AG74" s="213" t="s">
        <v>792</v>
      </c>
    </row>
    <row r="75" spans="1:33" s="53" customFormat="1" ht="120" x14ac:dyDescent="0.35">
      <c r="A75" s="47">
        <f t="shared" si="1"/>
        <v>55</v>
      </c>
      <c r="B75" s="44"/>
      <c r="C75" s="44" t="s">
        <v>276</v>
      </c>
      <c r="D75" s="45">
        <v>26111704</v>
      </c>
      <c r="E75" s="46" t="s">
        <v>280</v>
      </c>
      <c r="F75" s="44" t="s">
        <v>70</v>
      </c>
      <c r="G75" s="44">
        <v>0</v>
      </c>
      <c r="H75" s="44" t="s">
        <v>80</v>
      </c>
      <c r="I75" s="44">
        <v>2</v>
      </c>
      <c r="J75" s="44" t="s">
        <v>72</v>
      </c>
      <c r="K75" s="44" t="s">
        <v>73</v>
      </c>
      <c r="L75" s="44" t="s">
        <v>281</v>
      </c>
      <c r="M75" s="109"/>
      <c r="N75" s="109"/>
      <c r="O75" s="44" t="s">
        <v>75</v>
      </c>
      <c r="P75" s="44" t="s">
        <v>76</v>
      </c>
      <c r="Q75" s="44" t="s">
        <v>279</v>
      </c>
      <c r="R75" s="38"/>
      <c r="S75" s="39"/>
      <c r="T75" s="39"/>
      <c r="U75" s="39"/>
      <c r="V75" s="39"/>
      <c r="W75" s="39"/>
      <c r="X75" s="39"/>
      <c r="Y75" s="39"/>
      <c r="Z75" s="39"/>
      <c r="AA75" s="39"/>
      <c r="AB75" s="39"/>
      <c r="AC75" s="39"/>
      <c r="AD75" s="39"/>
      <c r="AE75" s="39"/>
      <c r="AF75" s="39"/>
      <c r="AG75" s="39"/>
    </row>
    <row r="76" spans="1:33" ht="240" x14ac:dyDescent="0.35">
      <c r="A76" s="40">
        <f t="shared" si="1"/>
        <v>56</v>
      </c>
      <c r="B76" s="41"/>
      <c r="C76" s="41" t="s">
        <v>276</v>
      </c>
      <c r="D76" s="42">
        <v>52161535</v>
      </c>
      <c r="E76" s="43" t="s">
        <v>282</v>
      </c>
      <c r="F76" s="41" t="s">
        <v>70</v>
      </c>
      <c r="G76" s="41">
        <v>1</v>
      </c>
      <c r="H76" s="41" t="s">
        <v>80</v>
      </c>
      <c r="I76" s="41">
        <v>2</v>
      </c>
      <c r="J76" s="41" t="s">
        <v>72</v>
      </c>
      <c r="K76" s="41" t="s">
        <v>73</v>
      </c>
      <c r="L76" s="41" t="s">
        <v>278</v>
      </c>
      <c r="M76" s="176">
        <v>400000</v>
      </c>
      <c r="N76" s="176">
        <v>400000</v>
      </c>
      <c r="O76" s="41" t="s">
        <v>283</v>
      </c>
      <c r="P76" s="41" t="s">
        <v>76</v>
      </c>
      <c r="Q76" s="41" t="s">
        <v>279</v>
      </c>
      <c r="S76" s="207" t="s">
        <v>1121</v>
      </c>
      <c r="T76" s="207" t="s">
        <v>219</v>
      </c>
      <c r="U76" s="208">
        <v>43595</v>
      </c>
      <c r="V76" s="209" t="s">
        <v>1122</v>
      </c>
      <c r="W76" s="210" t="s">
        <v>145</v>
      </c>
      <c r="X76" s="211">
        <v>400000</v>
      </c>
      <c r="Y76" s="212">
        <v>0</v>
      </c>
      <c r="Z76" s="211">
        <v>400000</v>
      </c>
      <c r="AA76" s="209" t="s">
        <v>1123</v>
      </c>
      <c r="AB76" s="210">
        <v>19919</v>
      </c>
      <c r="AC76" s="209" t="s">
        <v>147</v>
      </c>
      <c r="AD76" s="208">
        <v>43595</v>
      </c>
      <c r="AE76" s="208">
        <v>43625</v>
      </c>
      <c r="AF76" s="210" t="s">
        <v>1124</v>
      </c>
      <c r="AG76" s="213" t="s">
        <v>792</v>
      </c>
    </row>
    <row r="77" spans="1:33" ht="120" x14ac:dyDescent="0.35">
      <c r="A77" s="40">
        <f t="shared" si="1"/>
        <v>57</v>
      </c>
      <c r="B77" s="41"/>
      <c r="C77" s="44" t="s">
        <v>276</v>
      </c>
      <c r="D77" s="45">
        <v>43202222</v>
      </c>
      <c r="E77" s="46" t="s">
        <v>284</v>
      </c>
      <c r="F77" s="44" t="s">
        <v>70</v>
      </c>
      <c r="G77" s="44">
        <v>0</v>
      </c>
      <c r="H77" s="44" t="s">
        <v>285</v>
      </c>
      <c r="I77" s="44">
        <v>2</v>
      </c>
      <c r="J77" s="44" t="s">
        <v>101</v>
      </c>
      <c r="K77" s="44" t="s">
        <v>73</v>
      </c>
      <c r="L77" s="44" t="s">
        <v>137</v>
      </c>
      <c r="M77" s="109"/>
      <c r="N77" s="109"/>
      <c r="O77" s="44" t="s">
        <v>75</v>
      </c>
      <c r="P77" s="44" t="s">
        <v>76</v>
      </c>
      <c r="Q77" s="44" t="s">
        <v>279</v>
      </c>
      <c r="S77" s="39"/>
      <c r="T77" s="39"/>
      <c r="U77" s="39"/>
      <c r="V77" s="39"/>
      <c r="W77" s="39"/>
      <c r="X77" s="39"/>
      <c r="Y77" s="39"/>
      <c r="Z77" s="39"/>
      <c r="AA77" s="39"/>
      <c r="AB77" s="39"/>
      <c r="AC77" s="39"/>
      <c r="AD77" s="39"/>
      <c r="AE77" s="39"/>
      <c r="AF77" s="39"/>
      <c r="AG77" s="39"/>
    </row>
    <row r="78" spans="1:33" ht="240" x14ac:dyDescent="0.35">
      <c r="A78" s="40">
        <f t="shared" si="1"/>
        <v>58</v>
      </c>
      <c r="B78" s="41"/>
      <c r="C78" s="41" t="s">
        <v>276</v>
      </c>
      <c r="D78" s="42">
        <v>45121601</v>
      </c>
      <c r="E78" s="43" t="s">
        <v>286</v>
      </c>
      <c r="F78" s="41" t="s">
        <v>70</v>
      </c>
      <c r="G78" s="41">
        <v>1</v>
      </c>
      <c r="H78" s="41" t="s">
        <v>80</v>
      </c>
      <c r="I78" s="41">
        <v>2</v>
      </c>
      <c r="J78" s="41" t="s">
        <v>72</v>
      </c>
      <c r="K78" s="41" t="s">
        <v>73</v>
      </c>
      <c r="L78" s="41" t="s">
        <v>278</v>
      </c>
      <c r="M78" s="176">
        <v>900000</v>
      </c>
      <c r="N78" s="176">
        <v>900000</v>
      </c>
      <c r="O78" s="41" t="s">
        <v>75</v>
      </c>
      <c r="P78" s="41" t="s">
        <v>76</v>
      </c>
      <c r="Q78" s="41" t="s">
        <v>279</v>
      </c>
      <c r="S78" s="207" t="s">
        <v>1121</v>
      </c>
      <c r="T78" s="207" t="s">
        <v>219</v>
      </c>
      <c r="U78" s="208">
        <v>43595</v>
      </c>
      <c r="V78" s="209" t="s">
        <v>1122</v>
      </c>
      <c r="W78" s="210" t="s">
        <v>145</v>
      </c>
      <c r="X78" s="211">
        <v>800000</v>
      </c>
      <c r="Y78" s="212">
        <v>0</v>
      </c>
      <c r="Z78" s="211">
        <v>800000</v>
      </c>
      <c r="AA78" s="209" t="s">
        <v>1123</v>
      </c>
      <c r="AB78" s="210">
        <v>19919</v>
      </c>
      <c r="AC78" s="209" t="s">
        <v>147</v>
      </c>
      <c r="AD78" s="208">
        <v>43595</v>
      </c>
      <c r="AE78" s="208">
        <v>43625</v>
      </c>
      <c r="AF78" s="210" t="s">
        <v>1124</v>
      </c>
      <c r="AG78" s="213" t="s">
        <v>792</v>
      </c>
    </row>
    <row r="79" spans="1:33" ht="150" x14ac:dyDescent="0.35">
      <c r="A79" s="40">
        <f t="shared" si="1"/>
        <v>59</v>
      </c>
      <c r="B79" s="41"/>
      <c r="C79" s="41" t="s">
        <v>276</v>
      </c>
      <c r="D79" s="42" t="s">
        <v>287</v>
      </c>
      <c r="E79" s="43" t="s">
        <v>288</v>
      </c>
      <c r="F79" s="41" t="s">
        <v>70</v>
      </c>
      <c r="G79" s="41">
        <v>1</v>
      </c>
      <c r="H79" s="41" t="s">
        <v>80</v>
      </c>
      <c r="I79" s="41">
        <v>7</v>
      </c>
      <c r="J79" s="41" t="s">
        <v>101</v>
      </c>
      <c r="K79" s="41" t="s">
        <v>73</v>
      </c>
      <c r="L79" s="41" t="s">
        <v>289</v>
      </c>
      <c r="M79" s="176">
        <v>23000000</v>
      </c>
      <c r="N79" s="176">
        <v>23000000</v>
      </c>
      <c r="O79" s="41" t="s">
        <v>75</v>
      </c>
      <c r="P79" s="41" t="s">
        <v>76</v>
      </c>
      <c r="Q79" s="41" t="s">
        <v>279</v>
      </c>
      <c r="S79" s="207" t="s">
        <v>1156</v>
      </c>
      <c r="T79" s="207" t="s">
        <v>1157</v>
      </c>
      <c r="U79" s="208">
        <v>43623</v>
      </c>
      <c r="V79" s="209" t="s">
        <v>1158</v>
      </c>
      <c r="W79" s="210" t="s">
        <v>112</v>
      </c>
      <c r="X79" s="211">
        <v>15948003</v>
      </c>
      <c r="Y79" s="212"/>
      <c r="Z79" s="211">
        <v>15948003</v>
      </c>
      <c r="AA79" s="209"/>
      <c r="AB79" s="210">
        <v>19819</v>
      </c>
      <c r="AC79" s="209" t="s">
        <v>1159</v>
      </c>
      <c r="AD79" s="208">
        <v>43627</v>
      </c>
      <c r="AE79" s="208">
        <v>43817</v>
      </c>
      <c r="AF79" s="210" t="s">
        <v>1160</v>
      </c>
      <c r="AG79" s="210" t="s">
        <v>1161</v>
      </c>
    </row>
    <row r="80" spans="1:33" ht="150" x14ac:dyDescent="0.35">
      <c r="A80" s="40">
        <f t="shared" si="1"/>
        <v>60</v>
      </c>
      <c r="B80" s="44"/>
      <c r="C80" s="44" t="s">
        <v>276</v>
      </c>
      <c r="D80" s="45">
        <v>72103302</v>
      </c>
      <c r="E80" s="46" t="s">
        <v>290</v>
      </c>
      <c r="F80" s="44" t="s">
        <v>70</v>
      </c>
      <c r="G80" s="44">
        <v>0</v>
      </c>
      <c r="H80" s="44" t="s">
        <v>291</v>
      </c>
      <c r="I80" s="44">
        <v>10</v>
      </c>
      <c r="J80" s="44" t="s">
        <v>101</v>
      </c>
      <c r="K80" s="44" t="s">
        <v>73</v>
      </c>
      <c r="L80" s="44" t="s">
        <v>89</v>
      </c>
      <c r="M80" s="109"/>
      <c r="N80" s="109"/>
      <c r="O80" s="44" t="s">
        <v>75</v>
      </c>
      <c r="P80" s="44" t="s">
        <v>76</v>
      </c>
      <c r="Q80" s="44" t="s">
        <v>279</v>
      </c>
      <c r="S80" s="39"/>
      <c r="T80" s="39"/>
      <c r="U80" s="39"/>
      <c r="V80" s="39"/>
      <c r="W80" s="39"/>
      <c r="X80" s="39"/>
      <c r="Y80" s="39"/>
      <c r="Z80" s="39"/>
      <c r="AA80" s="39"/>
      <c r="AB80" s="39"/>
      <c r="AC80" s="39"/>
      <c r="AD80" s="39"/>
      <c r="AE80" s="39"/>
      <c r="AF80" s="39"/>
      <c r="AG80" s="39"/>
    </row>
    <row r="81" spans="1:33" ht="210" x14ac:dyDescent="0.35">
      <c r="A81" s="40">
        <f t="shared" si="1"/>
        <v>61</v>
      </c>
      <c r="B81" s="41"/>
      <c r="C81" s="41" t="s">
        <v>165</v>
      </c>
      <c r="D81" s="42" t="s">
        <v>153</v>
      </c>
      <c r="E81" s="43" t="s">
        <v>292</v>
      </c>
      <c r="F81" s="41" t="s">
        <v>70</v>
      </c>
      <c r="G81" s="41">
        <v>1</v>
      </c>
      <c r="H81" s="41" t="s">
        <v>100</v>
      </c>
      <c r="I81" s="41">
        <v>8</v>
      </c>
      <c r="J81" s="41" t="s">
        <v>81</v>
      </c>
      <c r="K81" s="41" t="s">
        <v>166</v>
      </c>
      <c r="L81" s="41" t="s">
        <v>167</v>
      </c>
      <c r="M81" s="176">
        <v>270600000</v>
      </c>
      <c r="N81" s="176">
        <v>270600000</v>
      </c>
      <c r="O81" s="41" t="s">
        <v>283</v>
      </c>
      <c r="P81" s="41" t="s">
        <v>76</v>
      </c>
      <c r="Q81" s="41" t="s">
        <v>168</v>
      </c>
      <c r="S81" s="207" t="s">
        <v>293</v>
      </c>
      <c r="T81" s="207" t="s">
        <v>294</v>
      </c>
      <c r="U81" s="208">
        <v>43585</v>
      </c>
      <c r="V81" s="209" t="s">
        <v>295</v>
      </c>
      <c r="W81" s="210" t="s">
        <v>161</v>
      </c>
      <c r="X81" s="211">
        <v>270000000</v>
      </c>
      <c r="Y81" s="212">
        <v>0</v>
      </c>
      <c r="Z81" s="211">
        <v>270000000</v>
      </c>
      <c r="AA81" s="209" t="s">
        <v>296</v>
      </c>
      <c r="AB81" s="210">
        <v>18919</v>
      </c>
      <c r="AC81" s="209" t="s">
        <v>297</v>
      </c>
      <c r="AD81" s="208">
        <v>43585</v>
      </c>
      <c r="AE81" s="208">
        <v>43826</v>
      </c>
      <c r="AF81" s="210" t="s">
        <v>298</v>
      </c>
      <c r="AG81" s="213" t="s">
        <v>191</v>
      </c>
    </row>
    <row r="82" spans="1:33" ht="120" x14ac:dyDescent="0.35">
      <c r="A82" s="40">
        <f t="shared" si="1"/>
        <v>62</v>
      </c>
      <c r="B82" s="44"/>
      <c r="C82" s="44" t="s">
        <v>299</v>
      </c>
      <c r="D82" s="45">
        <v>43211507</v>
      </c>
      <c r="E82" s="46" t="s">
        <v>300</v>
      </c>
      <c r="F82" s="44" t="s">
        <v>70</v>
      </c>
      <c r="G82" s="44">
        <v>0</v>
      </c>
      <c r="H82" s="44" t="s">
        <v>155</v>
      </c>
      <c r="I82" s="44">
        <v>2</v>
      </c>
      <c r="J82" s="44" t="s">
        <v>301</v>
      </c>
      <c r="K82" s="44" t="s">
        <v>73</v>
      </c>
      <c r="L82" s="44" t="s">
        <v>137</v>
      </c>
      <c r="M82" s="109"/>
      <c r="N82" s="109"/>
      <c r="O82" s="44" t="s">
        <v>75</v>
      </c>
      <c r="P82" s="44" t="s">
        <v>76</v>
      </c>
      <c r="Q82" s="44" t="s">
        <v>302</v>
      </c>
      <c r="S82" s="39"/>
      <c r="T82" s="39"/>
      <c r="U82" s="39"/>
      <c r="V82" s="39"/>
      <c r="W82" s="39"/>
      <c r="X82" s="39"/>
      <c r="Y82" s="39"/>
      <c r="Z82" s="39"/>
      <c r="AA82" s="39"/>
      <c r="AB82" s="39"/>
      <c r="AC82" s="39"/>
      <c r="AD82" s="39"/>
      <c r="AE82" s="39"/>
      <c r="AF82" s="39"/>
      <c r="AG82" s="39"/>
    </row>
    <row r="83" spans="1:33" ht="120" x14ac:dyDescent="0.35">
      <c r="A83" s="40">
        <f t="shared" si="1"/>
        <v>63</v>
      </c>
      <c r="B83" s="44"/>
      <c r="C83" s="44" t="s">
        <v>299</v>
      </c>
      <c r="D83" s="45">
        <v>43211507</v>
      </c>
      <c r="E83" s="46" t="s">
        <v>303</v>
      </c>
      <c r="F83" s="44" t="s">
        <v>70</v>
      </c>
      <c r="G83" s="44">
        <v>0</v>
      </c>
      <c r="H83" s="44" t="s">
        <v>127</v>
      </c>
      <c r="I83" s="44">
        <v>12</v>
      </c>
      <c r="J83" s="44" t="s">
        <v>101</v>
      </c>
      <c r="K83" s="44" t="s">
        <v>73</v>
      </c>
      <c r="L83" s="44" t="s">
        <v>304</v>
      </c>
      <c r="M83" s="109"/>
      <c r="N83" s="109"/>
      <c r="O83" s="44" t="s">
        <v>75</v>
      </c>
      <c r="P83" s="44" t="s">
        <v>76</v>
      </c>
      <c r="Q83" s="44" t="s">
        <v>302</v>
      </c>
      <c r="S83" s="39"/>
      <c r="T83" s="39"/>
      <c r="U83" s="39"/>
      <c r="V83" s="39"/>
      <c r="W83" s="39"/>
      <c r="X83" s="39"/>
      <c r="Y83" s="39"/>
      <c r="Z83" s="39"/>
      <c r="AA83" s="39"/>
      <c r="AB83" s="39"/>
      <c r="AC83" s="39"/>
      <c r="AD83" s="39"/>
      <c r="AE83" s="39"/>
      <c r="AF83" s="39"/>
      <c r="AG83" s="39"/>
    </row>
    <row r="84" spans="1:33" ht="120" x14ac:dyDescent="0.35">
      <c r="A84" s="47">
        <f t="shared" si="1"/>
        <v>64</v>
      </c>
      <c r="B84" s="44" t="s">
        <v>305</v>
      </c>
      <c r="C84" s="44" t="s">
        <v>202</v>
      </c>
      <c r="D84" s="45">
        <v>32101617</v>
      </c>
      <c r="E84" s="46" t="s">
        <v>203</v>
      </c>
      <c r="F84" s="44" t="s">
        <v>70</v>
      </c>
      <c r="G84" s="44">
        <v>0</v>
      </c>
      <c r="H84" s="44" t="s">
        <v>71</v>
      </c>
      <c r="I84" s="44">
        <v>12</v>
      </c>
      <c r="J84" s="44" t="s">
        <v>101</v>
      </c>
      <c r="K84" s="44" t="s">
        <v>73</v>
      </c>
      <c r="L84" s="44" t="s">
        <v>137</v>
      </c>
      <c r="M84" s="109"/>
      <c r="N84" s="109"/>
      <c r="O84" s="44" t="s">
        <v>75</v>
      </c>
      <c r="P84" s="44" t="s">
        <v>76</v>
      </c>
      <c r="Q84" s="44" t="s">
        <v>204</v>
      </c>
      <c r="S84" s="39"/>
      <c r="T84" s="39"/>
      <c r="U84" s="39"/>
      <c r="V84" s="39"/>
      <c r="W84" s="39"/>
      <c r="X84" s="39"/>
      <c r="Y84" s="39"/>
      <c r="Z84" s="39"/>
      <c r="AA84" s="39"/>
      <c r="AB84" s="39"/>
      <c r="AC84" s="39"/>
      <c r="AD84" s="39"/>
      <c r="AE84" s="39"/>
      <c r="AF84" s="39"/>
      <c r="AG84" s="39"/>
    </row>
    <row r="85" spans="1:33" ht="409.5" x14ac:dyDescent="0.35">
      <c r="A85" s="40">
        <f t="shared" si="1"/>
        <v>65</v>
      </c>
      <c r="B85" s="41" t="s">
        <v>306</v>
      </c>
      <c r="C85" s="41" t="s">
        <v>135</v>
      </c>
      <c r="D85" s="42">
        <v>81110000</v>
      </c>
      <c r="E85" s="43" t="s">
        <v>307</v>
      </c>
      <c r="F85" s="41" t="s">
        <v>70</v>
      </c>
      <c r="G85" s="41">
        <v>1</v>
      </c>
      <c r="H85" s="41" t="s">
        <v>86</v>
      </c>
      <c r="I85" s="41">
        <v>12</v>
      </c>
      <c r="J85" s="41" t="s">
        <v>308</v>
      </c>
      <c r="K85" s="41" t="s">
        <v>166</v>
      </c>
      <c r="L85" s="41" t="s">
        <v>309</v>
      </c>
      <c r="M85" s="176">
        <v>800000000</v>
      </c>
      <c r="N85" s="176">
        <v>640000000</v>
      </c>
      <c r="O85" s="41" t="s">
        <v>75</v>
      </c>
      <c r="P85" s="41" t="s">
        <v>76</v>
      </c>
      <c r="Q85" s="41" t="s">
        <v>138</v>
      </c>
      <c r="S85" s="207" t="s">
        <v>1260</v>
      </c>
      <c r="T85" s="207" t="s">
        <v>1261</v>
      </c>
      <c r="U85" s="208">
        <v>43657</v>
      </c>
      <c r="V85" s="209" t="s">
        <v>1262</v>
      </c>
      <c r="W85" s="210" t="s">
        <v>1027</v>
      </c>
      <c r="X85" s="211">
        <v>605299150</v>
      </c>
      <c r="Y85" s="212">
        <v>0</v>
      </c>
      <c r="Z85" s="211">
        <v>605299150</v>
      </c>
      <c r="AA85" s="209" t="s">
        <v>1263</v>
      </c>
      <c r="AB85" s="210">
        <v>23119</v>
      </c>
      <c r="AC85" s="218" t="s">
        <v>1264</v>
      </c>
      <c r="AD85" s="216">
        <v>43662</v>
      </c>
      <c r="AE85" s="216">
        <v>43830</v>
      </c>
      <c r="AF85" s="219" t="s">
        <v>899</v>
      </c>
      <c r="AG85" s="220" t="s">
        <v>259</v>
      </c>
    </row>
    <row r="86" spans="1:33" ht="187.5" x14ac:dyDescent="0.35">
      <c r="A86" s="40">
        <f t="shared" si="1"/>
        <v>66</v>
      </c>
      <c r="B86" s="41" t="s">
        <v>310</v>
      </c>
      <c r="C86" s="41" t="s">
        <v>135</v>
      </c>
      <c r="D86" s="42" t="s">
        <v>311</v>
      </c>
      <c r="E86" s="43" t="s">
        <v>312</v>
      </c>
      <c r="F86" s="41" t="s">
        <v>70</v>
      </c>
      <c r="G86" s="41">
        <v>1</v>
      </c>
      <c r="H86" s="41" t="s">
        <v>104</v>
      </c>
      <c r="I86" s="41">
        <v>12</v>
      </c>
      <c r="J86" s="41" t="s">
        <v>313</v>
      </c>
      <c r="K86" s="41" t="s">
        <v>166</v>
      </c>
      <c r="L86" s="41" t="s">
        <v>252</v>
      </c>
      <c r="M86" s="176">
        <v>128000000</v>
      </c>
      <c r="N86" s="176">
        <v>128000000</v>
      </c>
      <c r="O86" s="41" t="s">
        <v>75</v>
      </c>
      <c r="P86" s="41" t="s">
        <v>76</v>
      </c>
      <c r="Q86" s="41" t="s">
        <v>138</v>
      </c>
      <c r="S86" s="207" t="s">
        <v>1162</v>
      </c>
      <c r="T86" s="207" t="s">
        <v>1163</v>
      </c>
      <c r="U86" s="208">
        <v>43620</v>
      </c>
      <c r="V86" s="209" t="s">
        <v>1164</v>
      </c>
      <c r="W86" s="210" t="s">
        <v>112</v>
      </c>
      <c r="X86" s="211">
        <v>92096000</v>
      </c>
      <c r="Y86" s="212">
        <v>0</v>
      </c>
      <c r="Z86" s="211">
        <v>92096000</v>
      </c>
      <c r="AA86" s="209" t="s">
        <v>1165</v>
      </c>
      <c r="AB86" s="210">
        <v>18519</v>
      </c>
      <c r="AC86" s="209" t="s">
        <v>1166</v>
      </c>
      <c r="AD86" s="208">
        <v>43621</v>
      </c>
      <c r="AE86" s="208">
        <v>43986</v>
      </c>
      <c r="AF86" s="210" t="s">
        <v>1167</v>
      </c>
      <c r="AG86" s="213" t="s">
        <v>259</v>
      </c>
    </row>
    <row r="87" spans="1:33" ht="120" x14ac:dyDescent="0.35">
      <c r="A87" s="40">
        <f t="shared" si="1"/>
        <v>67</v>
      </c>
      <c r="B87" s="41" t="s">
        <v>314</v>
      </c>
      <c r="C87" s="41" t="s">
        <v>135</v>
      </c>
      <c r="D87" s="42" t="s">
        <v>1270</v>
      </c>
      <c r="E87" s="43" t="s">
        <v>315</v>
      </c>
      <c r="F87" s="41" t="s">
        <v>70</v>
      </c>
      <c r="G87" s="41">
        <v>1</v>
      </c>
      <c r="H87" s="41" t="s">
        <v>71</v>
      </c>
      <c r="I87" s="41">
        <v>12</v>
      </c>
      <c r="J87" s="41" t="s">
        <v>313</v>
      </c>
      <c r="K87" s="41" t="s">
        <v>166</v>
      </c>
      <c r="L87" s="41" t="s">
        <v>252</v>
      </c>
      <c r="M87" s="176">
        <v>67072480</v>
      </c>
      <c r="N87" s="176">
        <v>67072480</v>
      </c>
      <c r="O87" s="41" t="s">
        <v>75</v>
      </c>
      <c r="P87" s="41" t="s">
        <v>76</v>
      </c>
      <c r="Q87" s="41" t="s">
        <v>138</v>
      </c>
      <c r="S87" s="39"/>
      <c r="T87" s="39"/>
      <c r="U87" s="39"/>
      <c r="V87" s="39"/>
      <c r="W87" s="39"/>
      <c r="X87" s="39"/>
      <c r="Y87" s="39"/>
      <c r="Z87" s="39"/>
      <c r="AA87" s="39"/>
      <c r="AB87" s="39"/>
      <c r="AC87" s="39"/>
      <c r="AD87" s="39"/>
      <c r="AE87" s="39"/>
      <c r="AF87" s="39"/>
      <c r="AG87" s="39"/>
    </row>
    <row r="88" spans="1:33" ht="120" x14ac:dyDescent="0.35">
      <c r="A88" s="40">
        <f t="shared" si="1"/>
        <v>68</v>
      </c>
      <c r="B88" s="44" t="s">
        <v>316</v>
      </c>
      <c r="C88" s="44" t="s">
        <v>135</v>
      </c>
      <c r="D88" s="45" t="s">
        <v>311</v>
      </c>
      <c r="E88" s="46" t="s">
        <v>317</v>
      </c>
      <c r="F88" s="44" t="s">
        <v>70</v>
      </c>
      <c r="G88" s="44">
        <v>0</v>
      </c>
      <c r="H88" s="44" t="s">
        <v>84</v>
      </c>
      <c r="I88" s="44">
        <v>12</v>
      </c>
      <c r="J88" s="44" t="s">
        <v>313</v>
      </c>
      <c r="K88" s="44" t="s">
        <v>166</v>
      </c>
      <c r="L88" s="44" t="s">
        <v>309</v>
      </c>
      <c r="M88" s="109"/>
      <c r="N88" s="109"/>
      <c r="O88" s="44" t="s">
        <v>75</v>
      </c>
      <c r="P88" s="44" t="s">
        <v>76</v>
      </c>
      <c r="Q88" s="44" t="s">
        <v>138</v>
      </c>
      <c r="S88" s="39"/>
      <c r="T88" s="39"/>
      <c r="U88" s="39"/>
      <c r="V88" s="39"/>
      <c r="W88" s="39"/>
      <c r="X88" s="39"/>
      <c r="Y88" s="39"/>
      <c r="Z88" s="39"/>
      <c r="AA88" s="39"/>
      <c r="AB88" s="39"/>
      <c r="AC88" s="39"/>
      <c r="AD88" s="39"/>
      <c r="AE88" s="39"/>
      <c r="AF88" s="39"/>
      <c r="AG88" s="39"/>
    </row>
    <row r="89" spans="1:33" ht="120" x14ac:dyDescent="0.35">
      <c r="A89" s="40">
        <f>SUM(A88+1)</f>
        <v>69</v>
      </c>
      <c r="B89" s="41" t="s">
        <v>318</v>
      </c>
      <c r="C89" s="41" t="s">
        <v>135</v>
      </c>
      <c r="D89" s="42" t="s">
        <v>1231</v>
      </c>
      <c r="E89" s="43" t="s">
        <v>1232</v>
      </c>
      <c r="F89" s="41" t="s">
        <v>70</v>
      </c>
      <c r="G89" s="41">
        <v>1</v>
      </c>
      <c r="H89" s="41" t="s">
        <v>71</v>
      </c>
      <c r="I89" s="41">
        <v>12</v>
      </c>
      <c r="J89" s="41" t="s">
        <v>313</v>
      </c>
      <c r="K89" s="41" t="s">
        <v>166</v>
      </c>
      <c r="L89" s="41" t="s">
        <v>309</v>
      </c>
      <c r="M89" s="176">
        <v>940000000</v>
      </c>
      <c r="N89" s="176">
        <v>940000000</v>
      </c>
      <c r="O89" s="41" t="s">
        <v>75</v>
      </c>
      <c r="P89" s="41" t="s">
        <v>76</v>
      </c>
      <c r="Q89" s="41" t="s">
        <v>138</v>
      </c>
      <c r="S89" s="39"/>
      <c r="T89" s="39"/>
      <c r="U89" s="39"/>
      <c r="V89" s="39"/>
      <c r="W89" s="39"/>
      <c r="X89" s="39"/>
      <c r="Y89" s="39"/>
      <c r="Z89" s="39"/>
      <c r="AA89" s="39"/>
      <c r="AB89" s="39"/>
      <c r="AC89" s="39"/>
      <c r="AD89" s="39"/>
      <c r="AE89" s="39"/>
      <c r="AF89" s="39"/>
      <c r="AG89" s="39"/>
    </row>
    <row r="90" spans="1:33" ht="120" x14ac:dyDescent="0.35">
      <c r="A90" s="40">
        <f t="shared" si="1"/>
        <v>70</v>
      </c>
      <c r="B90" s="41" t="s">
        <v>319</v>
      </c>
      <c r="C90" s="41" t="s">
        <v>135</v>
      </c>
      <c r="D90" s="42" t="s">
        <v>1231</v>
      </c>
      <c r="E90" s="43" t="s">
        <v>1233</v>
      </c>
      <c r="F90" s="41" t="s">
        <v>70</v>
      </c>
      <c r="G90" s="41">
        <v>1</v>
      </c>
      <c r="H90" s="41" t="s">
        <v>84</v>
      </c>
      <c r="I90" s="41">
        <v>12</v>
      </c>
      <c r="J90" s="41" t="s">
        <v>313</v>
      </c>
      <c r="K90" s="41" t="s">
        <v>166</v>
      </c>
      <c r="L90" s="41" t="s">
        <v>320</v>
      </c>
      <c r="M90" s="176">
        <v>500000000</v>
      </c>
      <c r="N90" s="176">
        <v>500000000</v>
      </c>
      <c r="O90" s="41" t="s">
        <v>75</v>
      </c>
      <c r="P90" s="41" t="s">
        <v>76</v>
      </c>
      <c r="Q90" s="41" t="s">
        <v>138</v>
      </c>
      <c r="S90" s="39"/>
      <c r="T90" s="39"/>
      <c r="U90" s="39"/>
      <c r="V90" s="39"/>
      <c r="W90" s="39"/>
      <c r="X90" s="39"/>
      <c r="Y90" s="39"/>
      <c r="Z90" s="39"/>
      <c r="AA90" s="39"/>
      <c r="AB90" s="39"/>
      <c r="AC90" s="39"/>
      <c r="AD90" s="39"/>
      <c r="AE90" s="39"/>
      <c r="AF90" s="39"/>
      <c r="AG90" s="39"/>
    </row>
    <row r="91" spans="1:33" ht="120" x14ac:dyDescent="0.35">
      <c r="A91" s="40">
        <f t="shared" si="1"/>
        <v>71</v>
      </c>
      <c r="B91" s="41" t="s">
        <v>321</v>
      </c>
      <c r="C91" s="41" t="s">
        <v>135</v>
      </c>
      <c r="D91" s="42">
        <v>80101706</v>
      </c>
      <c r="E91" s="43" t="s">
        <v>322</v>
      </c>
      <c r="F91" s="41" t="s">
        <v>70</v>
      </c>
      <c r="G91" s="41">
        <v>1</v>
      </c>
      <c r="H91" s="41" t="s">
        <v>106</v>
      </c>
      <c r="I91" s="41">
        <v>12</v>
      </c>
      <c r="J91" s="41" t="s">
        <v>323</v>
      </c>
      <c r="K91" s="41" t="s">
        <v>166</v>
      </c>
      <c r="L91" s="41" t="s">
        <v>252</v>
      </c>
      <c r="M91" s="176">
        <v>50000000</v>
      </c>
      <c r="N91" s="176">
        <v>50000000</v>
      </c>
      <c r="O91" s="41" t="s">
        <v>75</v>
      </c>
      <c r="P91" s="41" t="s">
        <v>76</v>
      </c>
      <c r="Q91" s="41" t="s">
        <v>138</v>
      </c>
      <c r="S91" s="39"/>
      <c r="T91" s="39"/>
      <c r="U91" s="39"/>
      <c r="V91" s="39"/>
      <c r="W91" s="39"/>
      <c r="X91" s="39"/>
      <c r="Y91" s="39"/>
      <c r="Z91" s="39"/>
      <c r="AA91" s="39"/>
      <c r="AB91" s="39"/>
      <c r="AC91" s="39"/>
      <c r="AD91" s="39"/>
      <c r="AE91" s="39"/>
      <c r="AF91" s="39"/>
      <c r="AG91" s="39"/>
    </row>
    <row r="92" spans="1:33" ht="120" x14ac:dyDescent="0.35">
      <c r="A92" s="40">
        <f t="shared" si="1"/>
        <v>72</v>
      </c>
      <c r="B92" s="41" t="s">
        <v>324</v>
      </c>
      <c r="C92" s="41" t="s">
        <v>135</v>
      </c>
      <c r="D92" s="42">
        <v>43232703</v>
      </c>
      <c r="E92" s="43" t="s">
        <v>325</v>
      </c>
      <c r="F92" s="41" t="s">
        <v>70</v>
      </c>
      <c r="G92" s="41">
        <v>1</v>
      </c>
      <c r="H92" s="41" t="s">
        <v>71</v>
      </c>
      <c r="I92" s="41">
        <v>12</v>
      </c>
      <c r="J92" s="41" t="s">
        <v>365</v>
      </c>
      <c r="K92" s="41" t="s">
        <v>166</v>
      </c>
      <c r="L92" s="41" t="s">
        <v>252</v>
      </c>
      <c r="M92" s="176">
        <v>30000000</v>
      </c>
      <c r="N92" s="176">
        <v>30000000</v>
      </c>
      <c r="O92" s="41" t="s">
        <v>75</v>
      </c>
      <c r="P92" s="41" t="s">
        <v>76</v>
      </c>
      <c r="Q92" s="41" t="s">
        <v>138</v>
      </c>
      <c r="S92" s="39"/>
      <c r="T92" s="39"/>
      <c r="U92" s="39"/>
      <c r="V92" s="39"/>
      <c r="W92" s="39"/>
      <c r="X92" s="39"/>
      <c r="Y92" s="39"/>
      <c r="Z92" s="39"/>
      <c r="AA92" s="39"/>
      <c r="AB92" s="39"/>
      <c r="AC92" s="39"/>
      <c r="AD92" s="39"/>
      <c r="AE92" s="39"/>
      <c r="AF92" s="39"/>
      <c r="AG92" s="39"/>
    </row>
    <row r="93" spans="1:33" ht="120" x14ac:dyDescent="0.35">
      <c r="A93" s="40">
        <f t="shared" si="1"/>
        <v>73</v>
      </c>
      <c r="B93" s="44" t="s">
        <v>327</v>
      </c>
      <c r="C93" s="44" t="s">
        <v>135</v>
      </c>
      <c r="D93" s="45">
        <v>43232703</v>
      </c>
      <c r="E93" s="46" t="s">
        <v>328</v>
      </c>
      <c r="F93" s="44" t="s">
        <v>70</v>
      </c>
      <c r="G93" s="44">
        <v>0</v>
      </c>
      <c r="H93" s="44" t="s">
        <v>84</v>
      </c>
      <c r="I93" s="44">
        <v>6</v>
      </c>
      <c r="J93" s="44" t="s">
        <v>313</v>
      </c>
      <c r="K93" s="44" t="s">
        <v>166</v>
      </c>
      <c r="L93" s="44" t="s">
        <v>252</v>
      </c>
      <c r="M93" s="109"/>
      <c r="N93" s="109"/>
      <c r="O93" s="44" t="s">
        <v>75</v>
      </c>
      <c r="P93" s="44" t="s">
        <v>76</v>
      </c>
      <c r="Q93" s="44" t="s">
        <v>138</v>
      </c>
      <c r="S93" s="39"/>
      <c r="T93" s="39"/>
      <c r="U93" s="39"/>
      <c r="V93" s="39"/>
      <c r="W93" s="39"/>
      <c r="X93" s="39"/>
      <c r="Y93" s="39"/>
      <c r="Z93" s="39"/>
      <c r="AA93" s="39"/>
      <c r="AB93" s="39"/>
      <c r="AC93" s="39"/>
      <c r="AD93" s="39"/>
      <c r="AE93" s="39"/>
      <c r="AF93" s="39"/>
      <c r="AG93" s="39"/>
    </row>
    <row r="94" spans="1:33" ht="180" x14ac:dyDescent="0.35">
      <c r="A94" s="40">
        <f t="shared" si="1"/>
        <v>74</v>
      </c>
      <c r="B94" s="41" t="s">
        <v>329</v>
      </c>
      <c r="C94" s="41" t="s">
        <v>135</v>
      </c>
      <c r="D94" s="42" t="s">
        <v>330</v>
      </c>
      <c r="E94" s="43" t="s">
        <v>331</v>
      </c>
      <c r="F94" s="41" t="s">
        <v>70</v>
      </c>
      <c r="G94" s="41">
        <v>1</v>
      </c>
      <c r="H94" s="41" t="s">
        <v>86</v>
      </c>
      <c r="I94" s="41">
        <v>12</v>
      </c>
      <c r="J94" s="41" t="s">
        <v>313</v>
      </c>
      <c r="K94" s="41" t="s">
        <v>166</v>
      </c>
      <c r="L94" s="41" t="s">
        <v>309</v>
      </c>
      <c r="M94" s="176">
        <v>50000000</v>
      </c>
      <c r="N94" s="176">
        <v>50000000</v>
      </c>
      <c r="O94" s="41" t="s">
        <v>75</v>
      </c>
      <c r="P94" s="41" t="s">
        <v>76</v>
      </c>
      <c r="Q94" s="41" t="s">
        <v>138</v>
      </c>
      <c r="S94" s="39"/>
      <c r="T94" s="39"/>
      <c r="U94" s="39"/>
      <c r="V94" s="39"/>
      <c r="W94" s="39"/>
      <c r="X94" s="39"/>
      <c r="Y94" s="39"/>
      <c r="Z94" s="39"/>
      <c r="AA94" s="39"/>
      <c r="AB94" s="39"/>
      <c r="AC94" s="39"/>
      <c r="AD94" s="39"/>
      <c r="AE94" s="39"/>
      <c r="AF94" s="39"/>
      <c r="AG94" s="39"/>
    </row>
    <row r="95" spans="1:33" ht="186.75" customHeight="1" x14ac:dyDescent="0.35">
      <c r="A95" s="186">
        <f>SUM(A94+1)</f>
        <v>75</v>
      </c>
      <c r="B95" s="195" t="s">
        <v>332</v>
      </c>
      <c r="C95" s="195" t="s">
        <v>135</v>
      </c>
      <c r="D95" s="195">
        <v>81112501</v>
      </c>
      <c r="E95" s="195" t="s">
        <v>1145</v>
      </c>
      <c r="F95" s="195" t="s">
        <v>70</v>
      </c>
      <c r="G95" s="195">
        <v>1</v>
      </c>
      <c r="H95" s="195" t="s">
        <v>71</v>
      </c>
      <c r="I95" s="195">
        <v>12</v>
      </c>
      <c r="J95" s="195" t="s">
        <v>81</v>
      </c>
      <c r="K95" s="195" t="s">
        <v>166</v>
      </c>
      <c r="L95" s="195" t="s">
        <v>309</v>
      </c>
      <c r="M95" s="196">
        <v>635612000</v>
      </c>
      <c r="N95" s="196">
        <v>635612000</v>
      </c>
      <c r="O95" s="195" t="s">
        <v>75</v>
      </c>
      <c r="P95" s="195" t="s">
        <v>76</v>
      </c>
      <c r="Q95" s="195" t="s">
        <v>138</v>
      </c>
      <c r="S95" s="221" t="s">
        <v>1288</v>
      </c>
      <c r="T95" s="221" t="s">
        <v>340</v>
      </c>
      <c r="U95" s="216">
        <v>43668</v>
      </c>
      <c r="V95" s="218" t="s">
        <v>1291</v>
      </c>
      <c r="W95" s="219" t="s">
        <v>145</v>
      </c>
      <c r="X95" s="214">
        <v>571372518.44000006</v>
      </c>
      <c r="Y95" s="215">
        <v>0</v>
      </c>
      <c r="Z95" s="214">
        <v>571372518.44000006</v>
      </c>
      <c r="AA95" s="218" t="s">
        <v>1292</v>
      </c>
      <c r="AB95" s="219">
        <v>23119</v>
      </c>
      <c r="AC95" s="218" t="s">
        <v>1293</v>
      </c>
      <c r="AD95" s="216">
        <v>43684</v>
      </c>
      <c r="AE95" s="216">
        <v>44049</v>
      </c>
      <c r="AF95" s="219" t="s">
        <v>1294</v>
      </c>
      <c r="AG95" s="220" t="s">
        <v>1295</v>
      </c>
    </row>
    <row r="96" spans="1:33" ht="153.75" customHeight="1" x14ac:dyDescent="0.35">
      <c r="A96" s="188"/>
      <c r="B96" s="197"/>
      <c r="C96" s="197"/>
      <c r="D96" s="197"/>
      <c r="E96" s="197"/>
      <c r="F96" s="197"/>
      <c r="G96" s="197"/>
      <c r="H96" s="197"/>
      <c r="I96" s="197"/>
      <c r="J96" s="197"/>
      <c r="K96" s="197"/>
      <c r="L96" s="197"/>
      <c r="M96" s="198"/>
      <c r="N96" s="198"/>
      <c r="O96" s="197"/>
      <c r="P96" s="197"/>
      <c r="Q96" s="197"/>
      <c r="S96" s="221" t="s">
        <v>1289</v>
      </c>
      <c r="T96" s="221" t="s">
        <v>1290</v>
      </c>
      <c r="U96" s="216">
        <v>43669</v>
      </c>
      <c r="V96" s="218" t="s">
        <v>1291</v>
      </c>
      <c r="W96" s="219" t="s">
        <v>145</v>
      </c>
      <c r="X96" s="214">
        <v>6326911.5599999996</v>
      </c>
      <c r="Y96" s="215">
        <v>0</v>
      </c>
      <c r="Z96" s="214">
        <v>6326911.5599999996</v>
      </c>
      <c r="AA96" s="218" t="s">
        <v>1292</v>
      </c>
      <c r="AB96" s="219">
        <v>23119</v>
      </c>
      <c r="AC96" s="218" t="s">
        <v>1293</v>
      </c>
      <c r="AD96" s="216">
        <v>43684</v>
      </c>
      <c r="AE96" s="216">
        <v>44049</v>
      </c>
      <c r="AF96" s="219" t="s">
        <v>1294</v>
      </c>
      <c r="AG96" s="220" t="s">
        <v>1295</v>
      </c>
    </row>
    <row r="97" spans="1:33" ht="120" x14ac:dyDescent="0.35">
      <c r="A97" s="40">
        <f>SUM(A95+1)</f>
        <v>76</v>
      </c>
      <c r="B97" s="44" t="s">
        <v>333</v>
      </c>
      <c r="C97" s="44" t="s">
        <v>135</v>
      </c>
      <c r="D97" s="45">
        <v>81112501</v>
      </c>
      <c r="E97" s="46" t="s">
        <v>334</v>
      </c>
      <c r="F97" s="44" t="s">
        <v>70</v>
      </c>
      <c r="G97" s="44">
        <v>0</v>
      </c>
      <c r="H97" s="44" t="s">
        <v>84</v>
      </c>
      <c r="I97" s="44">
        <v>12</v>
      </c>
      <c r="J97" s="44" t="s">
        <v>81</v>
      </c>
      <c r="K97" s="44" t="s">
        <v>166</v>
      </c>
      <c r="L97" s="44" t="s">
        <v>309</v>
      </c>
      <c r="M97" s="109"/>
      <c r="N97" s="109"/>
      <c r="O97" s="44" t="s">
        <v>75</v>
      </c>
      <c r="P97" s="44" t="s">
        <v>76</v>
      </c>
      <c r="Q97" s="44" t="s">
        <v>138</v>
      </c>
      <c r="S97" s="39"/>
      <c r="T97" s="39"/>
      <c r="U97" s="39"/>
      <c r="V97" s="39"/>
      <c r="W97" s="39"/>
      <c r="X97" s="39"/>
      <c r="Y97" s="39"/>
      <c r="Z97" s="39"/>
      <c r="AA97" s="39"/>
      <c r="AB97" s="39"/>
      <c r="AC97" s="39"/>
      <c r="AD97" s="39"/>
      <c r="AE97" s="39"/>
      <c r="AF97" s="39"/>
      <c r="AG97" s="39"/>
    </row>
    <row r="98" spans="1:33" ht="120" x14ac:dyDescent="0.35">
      <c r="A98" s="40">
        <f t="shared" si="1"/>
        <v>77</v>
      </c>
      <c r="B98" s="44" t="s">
        <v>335</v>
      </c>
      <c r="C98" s="44" t="s">
        <v>135</v>
      </c>
      <c r="D98" s="45">
        <v>81111805</v>
      </c>
      <c r="E98" s="46" t="s">
        <v>336</v>
      </c>
      <c r="F98" s="44" t="s">
        <v>70</v>
      </c>
      <c r="G98" s="44">
        <v>0</v>
      </c>
      <c r="H98" s="44" t="s">
        <v>84</v>
      </c>
      <c r="I98" s="44">
        <v>12</v>
      </c>
      <c r="J98" s="44" t="s">
        <v>326</v>
      </c>
      <c r="K98" s="44" t="s">
        <v>166</v>
      </c>
      <c r="L98" s="44" t="s">
        <v>309</v>
      </c>
      <c r="M98" s="109"/>
      <c r="N98" s="109"/>
      <c r="O98" s="44" t="s">
        <v>75</v>
      </c>
      <c r="P98" s="44" t="s">
        <v>76</v>
      </c>
      <c r="Q98" s="44" t="s">
        <v>138</v>
      </c>
      <c r="S98" s="39"/>
      <c r="T98" s="39"/>
      <c r="U98" s="39"/>
      <c r="V98" s="39"/>
      <c r="W98" s="39"/>
      <c r="X98" s="39"/>
      <c r="Y98" s="39"/>
      <c r="Z98" s="39"/>
      <c r="AA98" s="39"/>
      <c r="AB98" s="39"/>
      <c r="AC98" s="39"/>
      <c r="AD98" s="39"/>
      <c r="AE98" s="39"/>
      <c r="AF98" s="39"/>
      <c r="AG98" s="39"/>
    </row>
    <row r="99" spans="1:33" ht="150" x14ac:dyDescent="0.35">
      <c r="A99" s="40">
        <f t="shared" si="1"/>
        <v>78</v>
      </c>
      <c r="B99" s="41" t="s">
        <v>337</v>
      </c>
      <c r="C99" s="41" t="s">
        <v>135</v>
      </c>
      <c r="D99" s="42">
        <v>81112501</v>
      </c>
      <c r="E99" s="43" t="s">
        <v>338</v>
      </c>
      <c r="F99" s="41" t="s">
        <v>70</v>
      </c>
      <c r="G99" s="41">
        <v>1</v>
      </c>
      <c r="H99" s="41" t="s">
        <v>104</v>
      </c>
      <c r="I99" s="41">
        <v>12</v>
      </c>
      <c r="J99" s="41" t="s">
        <v>81</v>
      </c>
      <c r="K99" s="41" t="s">
        <v>166</v>
      </c>
      <c r="L99" s="41" t="s">
        <v>252</v>
      </c>
      <c r="M99" s="176">
        <v>257000000</v>
      </c>
      <c r="N99" s="176">
        <v>257000000</v>
      </c>
      <c r="O99" s="41" t="s">
        <v>75</v>
      </c>
      <c r="P99" s="41" t="s">
        <v>76</v>
      </c>
      <c r="Q99" s="41" t="s">
        <v>138</v>
      </c>
      <c r="S99" s="221" t="s">
        <v>339</v>
      </c>
      <c r="T99" s="221" t="s">
        <v>340</v>
      </c>
      <c r="U99" s="216">
        <v>43536</v>
      </c>
      <c r="V99" s="218" t="s">
        <v>341</v>
      </c>
      <c r="W99" s="219" t="s">
        <v>112</v>
      </c>
      <c r="X99" s="214">
        <v>54718715.640000001</v>
      </c>
      <c r="Y99" s="215">
        <v>0</v>
      </c>
      <c r="Z99" s="214">
        <v>54718715.640000001</v>
      </c>
      <c r="AA99" s="218" t="s">
        <v>342</v>
      </c>
      <c r="AB99" s="219">
        <v>17119</v>
      </c>
      <c r="AC99" s="218" t="s">
        <v>343</v>
      </c>
      <c r="AD99" s="216">
        <v>43536</v>
      </c>
      <c r="AE99" s="216">
        <v>43901</v>
      </c>
      <c r="AF99" s="219" t="s">
        <v>344</v>
      </c>
      <c r="AG99" s="220" t="s">
        <v>259</v>
      </c>
    </row>
    <row r="100" spans="1:33" ht="120" x14ac:dyDescent="0.35">
      <c r="A100" s="47">
        <f t="shared" si="1"/>
        <v>79</v>
      </c>
      <c r="B100" s="44" t="s">
        <v>345</v>
      </c>
      <c r="C100" s="44" t="s">
        <v>135</v>
      </c>
      <c r="D100" s="45" t="s">
        <v>346</v>
      </c>
      <c r="E100" s="46" t="s">
        <v>347</v>
      </c>
      <c r="F100" s="44" t="s">
        <v>70</v>
      </c>
      <c r="G100" s="44">
        <v>0</v>
      </c>
      <c r="H100" s="44" t="s">
        <v>127</v>
      </c>
      <c r="I100" s="44">
        <v>12</v>
      </c>
      <c r="J100" s="44" t="s">
        <v>323</v>
      </c>
      <c r="K100" s="44" t="s">
        <v>166</v>
      </c>
      <c r="L100" s="44"/>
      <c r="M100" s="109"/>
      <c r="N100" s="109"/>
      <c r="O100" s="44" t="s">
        <v>75</v>
      </c>
      <c r="P100" s="44" t="s">
        <v>76</v>
      </c>
      <c r="Q100" s="44" t="s">
        <v>138</v>
      </c>
      <c r="S100" s="39"/>
      <c r="T100" s="39"/>
      <c r="U100" s="39"/>
      <c r="V100" s="39"/>
      <c r="W100" s="39"/>
      <c r="X100" s="39"/>
      <c r="Y100" s="39"/>
      <c r="Z100" s="39"/>
      <c r="AA100" s="39"/>
      <c r="AB100" s="39"/>
      <c r="AC100" s="39"/>
      <c r="AD100" s="39"/>
      <c r="AE100" s="39"/>
      <c r="AF100" s="39"/>
      <c r="AG100" s="39"/>
    </row>
    <row r="101" spans="1:33" ht="150" x14ac:dyDescent="0.35">
      <c r="A101" s="40">
        <f t="shared" si="1"/>
        <v>80</v>
      </c>
      <c r="B101" s="41" t="s">
        <v>348</v>
      </c>
      <c r="C101" s="41" t="s">
        <v>135</v>
      </c>
      <c r="D101" s="42" t="s">
        <v>349</v>
      </c>
      <c r="E101" s="43" t="s">
        <v>350</v>
      </c>
      <c r="F101" s="41" t="s">
        <v>70</v>
      </c>
      <c r="G101" s="41">
        <v>1</v>
      </c>
      <c r="H101" s="41" t="s">
        <v>71</v>
      </c>
      <c r="I101" s="41">
        <v>12</v>
      </c>
      <c r="J101" s="41" t="s">
        <v>313</v>
      </c>
      <c r="K101" s="41" t="s">
        <v>166</v>
      </c>
      <c r="L101" s="41" t="s">
        <v>309</v>
      </c>
      <c r="M101" s="176">
        <v>110000000</v>
      </c>
      <c r="N101" s="176">
        <v>110000000</v>
      </c>
      <c r="O101" s="41" t="s">
        <v>75</v>
      </c>
      <c r="P101" s="41" t="s">
        <v>76</v>
      </c>
      <c r="Q101" s="41" t="s">
        <v>138</v>
      </c>
      <c r="S101" s="39"/>
      <c r="T101" s="39"/>
      <c r="U101" s="39"/>
      <c r="V101" s="39"/>
      <c r="W101" s="39"/>
      <c r="X101" s="39"/>
      <c r="Y101" s="39"/>
      <c r="Z101" s="39"/>
      <c r="AA101" s="39"/>
      <c r="AB101" s="39"/>
      <c r="AC101" s="39"/>
      <c r="AD101" s="39"/>
      <c r="AE101" s="39"/>
      <c r="AF101" s="39"/>
      <c r="AG101" s="39"/>
    </row>
    <row r="102" spans="1:33" ht="150" x14ac:dyDescent="0.35">
      <c r="A102" s="40">
        <f t="shared" si="1"/>
        <v>81</v>
      </c>
      <c r="B102" s="41" t="s">
        <v>351</v>
      </c>
      <c r="C102" s="41" t="s">
        <v>135</v>
      </c>
      <c r="D102" s="42" t="s">
        <v>352</v>
      </c>
      <c r="E102" s="43" t="s">
        <v>353</v>
      </c>
      <c r="F102" s="41" t="s">
        <v>70</v>
      </c>
      <c r="G102" s="41">
        <v>1</v>
      </c>
      <c r="H102" s="41" t="s">
        <v>104</v>
      </c>
      <c r="I102" s="41">
        <v>12</v>
      </c>
      <c r="J102" s="41" t="s">
        <v>313</v>
      </c>
      <c r="K102" s="41" t="s">
        <v>166</v>
      </c>
      <c r="L102" s="41" t="s">
        <v>252</v>
      </c>
      <c r="M102" s="176">
        <v>200000000</v>
      </c>
      <c r="N102" s="176">
        <v>200000000</v>
      </c>
      <c r="O102" s="41" t="s">
        <v>75</v>
      </c>
      <c r="P102" s="41" t="s">
        <v>76</v>
      </c>
      <c r="Q102" s="41" t="s">
        <v>138</v>
      </c>
      <c r="S102" s="207" t="s">
        <v>1108</v>
      </c>
      <c r="T102" s="207" t="s">
        <v>1109</v>
      </c>
      <c r="U102" s="208">
        <v>43587</v>
      </c>
      <c r="V102" s="209" t="s">
        <v>1110</v>
      </c>
      <c r="W102" s="210" t="s">
        <v>112</v>
      </c>
      <c r="X102" s="211">
        <v>184896131</v>
      </c>
      <c r="Y102" s="212">
        <v>0</v>
      </c>
      <c r="Z102" s="211">
        <v>184896131</v>
      </c>
      <c r="AA102" s="209" t="s">
        <v>1111</v>
      </c>
      <c r="AB102" s="210">
        <v>17219</v>
      </c>
      <c r="AC102" s="209" t="s">
        <v>1112</v>
      </c>
      <c r="AD102" s="208">
        <v>43592</v>
      </c>
      <c r="AE102" s="208">
        <v>43957</v>
      </c>
      <c r="AF102" s="210" t="s">
        <v>1113</v>
      </c>
      <c r="AG102" s="213" t="s">
        <v>259</v>
      </c>
    </row>
    <row r="103" spans="1:33" ht="120" x14ac:dyDescent="0.35">
      <c r="A103" s="40">
        <f t="shared" si="1"/>
        <v>82</v>
      </c>
      <c r="B103" s="41" t="s">
        <v>354</v>
      </c>
      <c r="C103" s="41" t="s">
        <v>135</v>
      </c>
      <c r="D103" s="42">
        <v>81112501</v>
      </c>
      <c r="E103" s="43" t="s">
        <v>355</v>
      </c>
      <c r="F103" s="41" t="s">
        <v>70</v>
      </c>
      <c r="G103" s="41">
        <v>1</v>
      </c>
      <c r="H103" s="41" t="s">
        <v>71</v>
      </c>
      <c r="I103" s="41">
        <v>12</v>
      </c>
      <c r="J103" s="41" t="s">
        <v>326</v>
      </c>
      <c r="K103" s="41" t="s">
        <v>166</v>
      </c>
      <c r="L103" s="41" t="s">
        <v>309</v>
      </c>
      <c r="M103" s="176">
        <v>15000000</v>
      </c>
      <c r="N103" s="176">
        <v>15000000</v>
      </c>
      <c r="O103" s="41" t="s">
        <v>75</v>
      </c>
      <c r="P103" s="41" t="s">
        <v>76</v>
      </c>
      <c r="Q103" s="41" t="s">
        <v>138</v>
      </c>
      <c r="S103" s="39"/>
      <c r="T103" s="39"/>
      <c r="U103" s="39"/>
      <c r="V103" s="39"/>
      <c r="W103" s="39"/>
      <c r="X103" s="39"/>
      <c r="Y103" s="39"/>
      <c r="Z103" s="39"/>
      <c r="AA103" s="39"/>
      <c r="AB103" s="39"/>
      <c r="AC103" s="39"/>
      <c r="AD103" s="39"/>
      <c r="AE103" s="39"/>
      <c r="AF103" s="39"/>
      <c r="AG103" s="39"/>
    </row>
    <row r="104" spans="1:33" ht="120" x14ac:dyDescent="0.35">
      <c r="A104" s="40">
        <f t="shared" si="1"/>
        <v>83</v>
      </c>
      <c r="B104" s="41" t="s">
        <v>356</v>
      </c>
      <c r="C104" s="41" t="s">
        <v>135</v>
      </c>
      <c r="D104" s="42" t="s">
        <v>357</v>
      </c>
      <c r="E104" s="43" t="s">
        <v>1234</v>
      </c>
      <c r="F104" s="41" t="s">
        <v>70</v>
      </c>
      <c r="G104" s="41">
        <v>1</v>
      </c>
      <c r="H104" s="41" t="s">
        <v>71</v>
      </c>
      <c r="I104" s="41">
        <v>12</v>
      </c>
      <c r="J104" s="41" t="s">
        <v>313</v>
      </c>
      <c r="K104" s="41" t="s">
        <v>166</v>
      </c>
      <c r="L104" s="41" t="s">
        <v>309</v>
      </c>
      <c r="M104" s="176">
        <v>41000000</v>
      </c>
      <c r="N104" s="176">
        <v>41000000</v>
      </c>
      <c r="O104" s="41" t="s">
        <v>75</v>
      </c>
      <c r="P104" s="41" t="s">
        <v>76</v>
      </c>
      <c r="Q104" s="41" t="s">
        <v>138</v>
      </c>
      <c r="S104" s="39"/>
      <c r="T104" s="39"/>
      <c r="U104" s="39"/>
      <c r="V104" s="39"/>
      <c r="W104" s="39"/>
      <c r="X104" s="39"/>
      <c r="Y104" s="39"/>
      <c r="Z104" s="39"/>
      <c r="AA104" s="39"/>
      <c r="AB104" s="39"/>
      <c r="AC104" s="39"/>
      <c r="AD104" s="39"/>
      <c r="AE104" s="39"/>
      <c r="AF104" s="39"/>
      <c r="AG104" s="39"/>
    </row>
    <row r="105" spans="1:33" ht="150" x14ac:dyDescent="0.35">
      <c r="A105" s="40">
        <f t="shared" si="1"/>
        <v>84</v>
      </c>
      <c r="B105" s="41" t="s">
        <v>358</v>
      </c>
      <c r="C105" s="41" t="s">
        <v>135</v>
      </c>
      <c r="D105" s="42" t="s">
        <v>359</v>
      </c>
      <c r="E105" s="43" t="s">
        <v>360</v>
      </c>
      <c r="F105" s="41" t="s">
        <v>70</v>
      </c>
      <c r="G105" s="41">
        <v>1</v>
      </c>
      <c r="H105" s="41" t="s">
        <v>198</v>
      </c>
      <c r="I105" s="41">
        <v>12</v>
      </c>
      <c r="J105" s="41" t="s">
        <v>313</v>
      </c>
      <c r="K105" s="41" t="s">
        <v>166</v>
      </c>
      <c r="L105" s="41" t="s">
        <v>309</v>
      </c>
      <c r="M105" s="176">
        <v>65000000</v>
      </c>
      <c r="N105" s="176">
        <v>65000000</v>
      </c>
      <c r="O105" s="41" t="s">
        <v>75</v>
      </c>
      <c r="P105" s="41" t="s">
        <v>76</v>
      </c>
      <c r="Q105" s="41" t="s">
        <v>138</v>
      </c>
      <c r="S105" s="39"/>
      <c r="T105" s="39"/>
      <c r="U105" s="39"/>
      <c r="V105" s="39"/>
      <c r="W105" s="39"/>
      <c r="X105" s="39"/>
      <c r="Y105" s="39"/>
      <c r="Z105" s="39"/>
      <c r="AA105" s="39"/>
      <c r="AB105" s="39"/>
      <c r="AC105" s="39"/>
      <c r="AD105" s="39"/>
      <c r="AE105" s="39"/>
      <c r="AF105" s="39"/>
      <c r="AG105" s="39"/>
    </row>
    <row r="106" spans="1:33" ht="120" x14ac:dyDescent="0.35">
      <c r="A106" s="40">
        <f t="shared" si="1"/>
        <v>85</v>
      </c>
      <c r="B106" s="41" t="s">
        <v>361</v>
      </c>
      <c r="C106" s="41" t="s">
        <v>135</v>
      </c>
      <c r="D106" s="42" t="s">
        <v>1228</v>
      </c>
      <c r="E106" s="43" t="s">
        <v>1229</v>
      </c>
      <c r="F106" s="41" t="s">
        <v>70</v>
      </c>
      <c r="G106" s="41">
        <v>1</v>
      </c>
      <c r="H106" s="41" t="s">
        <v>86</v>
      </c>
      <c r="I106" s="41">
        <v>7</v>
      </c>
      <c r="J106" s="41" t="s">
        <v>362</v>
      </c>
      <c r="K106" s="41" t="s">
        <v>166</v>
      </c>
      <c r="L106" s="41" t="s">
        <v>309</v>
      </c>
      <c r="M106" s="176">
        <v>654000000</v>
      </c>
      <c r="N106" s="176">
        <v>654000000</v>
      </c>
      <c r="O106" s="41" t="s">
        <v>75</v>
      </c>
      <c r="P106" s="41" t="s">
        <v>76</v>
      </c>
      <c r="Q106" s="41" t="s">
        <v>138</v>
      </c>
      <c r="S106" s="39"/>
      <c r="T106" s="39"/>
      <c r="U106" s="39"/>
      <c r="V106" s="39"/>
      <c r="W106" s="39"/>
      <c r="X106" s="39"/>
      <c r="Y106" s="39"/>
      <c r="Z106" s="39"/>
      <c r="AA106" s="39"/>
      <c r="AB106" s="39"/>
      <c r="AC106" s="39"/>
      <c r="AD106" s="39"/>
      <c r="AE106" s="39"/>
      <c r="AF106" s="39"/>
      <c r="AG106" s="39"/>
    </row>
    <row r="107" spans="1:33" ht="120" x14ac:dyDescent="0.35">
      <c r="A107" s="40">
        <f t="shared" si="1"/>
        <v>86</v>
      </c>
      <c r="B107" s="44" t="s">
        <v>363</v>
      </c>
      <c r="C107" s="44" t="s">
        <v>135</v>
      </c>
      <c r="D107" s="45">
        <v>83120000</v>
      </c>
      <c r="E107" s="46" t="s">
        <v>364</v>
      </c>
      <c r="F107" s="44" t="s">
        <v>70</v>
      </c>
      <c r="G107" s="44">
        <v>0</v>
      </c>
      <c r="H107" s="44" t="s">
        <v>71</v>
      </c>
      <c r="I107" s="44">
        <v>6</v>
      </c>
      <c r="J107" s="44" t="s">
        <v>365</v>
      </c>
      <c r="K107" s="44" t="s">
        <v>166</v>
      </c>
      <c r="L107" s="44" t="s">
        <v>309</v>
      </c>
      <c r="M107" s="109"/>
      <c r="N107" s="109"/>
      <c r="O107" s="44" t="s">
        <v>75</v>
      </c>
      <c r="P107" s="44" t="s">
        <v>76</v>
      </c>
      <c r="Q107" s="44" t="s">
        <v>138</v>
      </c>
      <c r="S107" s="39"/>
      <c r="T107" s="39"/>
      <c r="U107" s="39"/>
      <c r="V107" s="39"/>
      <c r="W107" s="39"/>
      <c r="X107" s="39"/>
      <c r="Y107" s="39"/>
      <c r="Z107" s="39"/>
      <c r="AA107" s="39"/>
      <c r="AB107" s="39"/>
      <c r="AC107" s="39"/>
      <c r="AD107" s="39"/>
      <c r="AE107" s="39"/>
      <c r="AF107" s="39"/>
      <c r="AG107" s="39"/>
    </row>
    <row r="108" spans="1:33" ht="120" x14ac:dyDescent="0.35">
      <c r="A108" s="40">
        <f t="shared" si="1"/>
        <v>87</v>
      </c>
      <c r="B108" s="41" t="s">
        <v>366</v>
      </c>
      <c r="C108" s="41" t="s">
        <v>135</v>
      </c>
      <c r="D108" s="42">
        <v>81111500</v>
      </c>
      <c r="E108" s="43" t="s">
        <v>1212</v>
      </c>
      <c r="F108" s="41" t="s">
        <v>70</v>
      </c>
      <c r="G108" s="41">
        <v>1</v>
      </c>
      <c r="H108" s="41" t="s">
        <v>71</v>
      </c>
      <c r="I108" s="41">
        <v>6</v>
      </c>
      <c r="J108" s="41" t="s">
        <v>1213</v>
      </c>
      <c r="K108" s="41" t="s">
        <v>166</v>
      </c>
      <c r="L108" s="41" t="s">
        <v>320</v>
      </c>
      <c r="M108" s="176">
        <v>763000000</v>
      </c>
      <c r="N108" s="176">
        <v>763000000</v>
      </c>
      <c r="O108" s="41" t="s">
        <v>75</v>
      </c>
      <c r="P108" s="41" t="s">
        <v>76</v>
      </c>
      <c r="Q108" s="41" t="s">
        <v>138</v>
      </c>
      <c r="S108" s="39"/>
      <c r="T108" s="39"/>
      <c r="U108" s="39"/>
      <c r="V108" s="39"/>
      <c r="W108" s="39"/>
      <c r="X108" s="39"/>
      <c r="Y108" s="39"/>
      <c r="Z108" s="39"/>
      <c r="AA108" s="39"/>
      <c r="AB108" s="39"/>
      <c r="AC108" s="39"/>
      <c r="AD108" s="39"/>
      <c r="AE108" s="39"/>
      <c r="AF108" s="39"/>
      <c r="AG108" s="39"/>
    </row>
    <row r="109" spans="1:33" ht="120" x14ac:dyDescent="0.35">
      <c r="A109" s="40">
        <f t="shared" si="1"/>
        <v>88</v>
      </c>
      <c r="B109" s="41" t="s">
        <v>367</v>
      </c>
      <c r="C109" s="41" t="s">
        <v>135</v>
      </c>
      <c r="D109" s="42">
        <v>81111500</v>
      </c>
      <c r="E109" s="43" t="s">
        <v>368</v>
      </c>
      <c r="F109" s="41" t="s">
        <v>70</v>
      </c>
      <c r="G109" s="41">
        <v>1</v>
      </c>
      <c r="H109" s="41" t="s">
        <v>86</v>
      </c>
      <c r="I109" s="41">
        <v>6</v>
      </c>
      <c r="J109" s="41" t="s">
        <v>263</v>
      </c>
      <c r="K109" s="41" t="s">
        <v>166</v>
      </c>
      <c r="L109" s="41" t="s">
        <v>320</v>
      </c>
      <c r="M109" s="176">
        <v>600000000</v>
      </c>
      <c r="N109" s="176">
        <v>600000000</v>
      </c>
      <c r="O109" s="41" t="s">
        <v>75</v>
      </c>
      <c r="P109" s="41" t="s">
        <v>76</v>
      </c>
      <c r="Q109" s="41" t="s">
        <v>138</v>
      </c>
      <c r="S109" s="39"/>
      <c r="T109" s="39"/>
      <c r="U109" s="39"/>
      <c r="V109" s="39"/>
      <c r="W109" s="39"/>
      <c r="X109" s="39"/>
      <c r="Y109" s="39"/>
      <c r="Z109" s="39"/>
      <c r="AA109" s="39"/>
      <c r="AB109" s="39"/>
      <c r="AC109" s="39"/>
      <c r="AD109" s="39"/>
      <c r="AE109" s="39"/>
      <c r="AF109" s="39"/>
      <c r="AG109" s="39"/>
    </row>
    <row r="110" spans="1:33" ht="150" x14ac:dyDescent="0.35">
      <c r="A110" s="40">
        <f t="shared" si="1"/>
        <v>89</v>
      </c>
      <c r="B110" s="44" t="s">
        <v>369</v>
      </c>
      <c r="C110" s="44" t="s">
        <v>135</v>
      </c>
      <c r="D110" s="45">
        <v>81110000</v>
      </c>
      <c r="E110" s="46" t="s">
        <v>370</v>
      </c>
      <c r="F110" s="44" t="s">
        <v>371</v>
      </c>
      <c r="G110" s="44">
        <v>0</v>
      </c>
      <c r="H110" s="44" t="s">
        <v>104</v>
      </c>
      <c r="I110" s="44">
        <v>9</v>
      </c>
      <c r="J110" s="44" t="s">
        <v>88</v>
      </c>
      <c r="K110" s="44" t="s">
        <v>166</v>
      </c>
      <c r="L110" s="44" t="s">
        <v>309</v>
      </c>
      <c r="M110" s="109"/>
      <c r="N110" s="109"/>
      <c r="O110" s="44" t="s">
        <v>75</v>
      </c>
      <c r="P110" s="44" t="s">
        <v>76</v>
      </c>
      <c r="Q110" s="44" t="s">
        <v>138</v>
      </c>
      <c r="S110" s="39"/>
      <c r="T110" s="39"/>
      <c r="U110" s="39"/>
      <c r="V110" s="39"/>
      <c r="W110" s="39"/>
      <c r="X110" s="39"/>
      <c r="Y110" s="39"/>
      <c r="Z110" s="39"/>
      <c r="AA110" s="39"/>
      <c r="AB110" s="39"/>
      <c r="AC110" s="39"/>
      <c r="AD110" s="39"/>
      <c r="AE110" s="39"/>
      <c r="AF110" s="39"/>
      <c r="AG110" s="39"/>
    </row>
    <row r="111" spans="1:33" ht="120" x14ac:dyDescent="0.35">
      <c r="A111" s="40">
        <f t="shared" si="1"/>
        <v>90</v>
      </c>
      <c r="B111" s="44" t="s">
        <v>372</v>
      </c>
      <c r="C111" s="44" t="s">
        <v>135</v>
      </c>
      <c r="D111" s="45">
        <v>86101808</v>
      </c>
      <c r="E111" s="46" t="s">
        <v>373</v>
      </c>
      <c r="F111" s="44" t="s">
        <v>70</v>
      </c>
      <c r="G111" s="44">
        <v>0</v>
      </c>
      <c r="H111" s="44" t="s">
        <v>84</v>
      </c>
      <c r="I111" s="44">
        <v>6</v>
      </c>
      <c r="J111" s="44" t="s">
        <v>88</v>
      </c>
      <c r="K111" s="44" t="s">
        <v>166</v>
      </c>
      <c r="L111" s="44" t="s">
        <v>309</v>
      </c>
      <c r="M111" s="109"/>
      <c r="N111" s="109"/>
      <c r="O111" s="44" t="s">
        <v>75</v>
      </c>
      <c r="P111" s="44" t="s">
        <v>76</v>
      </c>
      <c r="Q111" s="44" t="s">
        <v>138</v>
      </c>
      <c r="S111" s="39"/>
      <c r="T111" s="39"/>
      <c r="U111" s="39"/>
      <c r="V111" s="39"/>
      <c r="W111" s="39"/>
      <c r="X111" s="39"/>
      <c r="Y111" s="39"/>
      <c r="Z111" s="39"/>
      <c r="AA111" s="39"/>
      <c r="AB111" s="39"/>
      <c r="AC111" s="39"/>
      <c r="AD111" s="39"/>
      <c r="AE111" s="39"/>
      <c r="AF111" s="39"/>
      <c r="AG111" s="39"/>
    </row>
    <row r="112" spans="1:33" ht="162" customHeight="1" x14ac:dyDescent="0.35">
      <c r="A112" s="40">
        <f t="shared" si="1"/>
        <v>91</v>
      </c>
      <c r="B112" s="41" t="s">
        <v>374</v>
      </c>
      <c r="C112" s="41" t="s">
        <v>135</v>
      </c>
      <c r="D112" s="42">
        <v>81112501</v>
      </c>
      <c r="E112" s="43" t="s">
        <v>374</v>
      </c>
      <c r="F112" s="41" t="s">
        <v>70</v>
      </c>
      <c r="G112" s="41">
        <v>1</v>
      </c>
      <c r="H112" s="41" t="s">
        <v>106</v>
      </c>
      <c r="I112" s="41">
        <v>12</v>
      </c>
      <c r="J112" s="41" t="s">
        <v>81</v>
      </c>
      <c r="K112" s="41" t="s">
        <v>166</v>
      </c>
      <c r="L112" s="41" t="s">
        <v>320</v>
      </c>
      <c r="M112" s="176">
        <v>407944240.00000006</v>
      </c>
      <c r="N112" s="176">
        <v>407944240.00000006</v>
      </c>
      <c r="O112" s="41" t="s">
        <v>75</v>
      </c>
      <c r="P112" s="41" t="s">
        <v>76</v>
      </c>
      <c r="Q112" s="41" t="s">
        <v>138</v>
      </c>
      <c r="S112" s="207" t="s">
        <v>375</v>
      </c>
      <c r="T112" s="207" t="s">
        <v>376</v>
      </c>
      <c r="U112" s="208">
        <v>43523</v>
      </c>
      <c r="V112" s="209" t="s">
        <v>377</v>
      </c>
      <c r="W112" s="210" t="s">
        <v>145</v>
      </c>
      <c r="X112" s="211">
        <v>256621187.12</v>
      </c>
      <c r="Y112" s="212">
        <v>0</v>
      </c>
      <c r="Z112" s="211">
        <v>256621187.12</v>
      </c>
      <c r="AA112" s="209" t="s">
        <v>378</v>
      </c>
      <c r="AB112" s="210" t="s">
        <v>379</v>
      </c>
      <c r="AC112" s="209" t="s">
        <v>380</v>
      </c>
      <c r="AD112" s="208">
        <v>43523</v>
      </c>
      <c r="AE112" s="208">
        <v>43887</v>
      </c>
      <c r="AF112" s="210" t="s">
        <v>381</v>
      </c>
      <c r="AG112" s="213" t="s">
        <v>259</v>
      </c>
    </row>
    <row r="113" spans="1:33" ht="150" x14ac:dyDescent="0.35">
      <c r="A113" s="40">
        <f t="shared" ref="A113:A118" si="2">SUM(A112+1)</f>
        <v>92</v>
      </c>
      <c r="B113" s="41" t="s">
        <v>382</v>
      </c>
      <c r="C113" s="41" t="s">
        <v>135</v>
      </c>
      <c r="D113" s="42">
        <v>81112501</v>
      </c>
      <c r="E113" s="43" t="s">
        <v>382</v>
      </c>
      <c r="F113" s="41" t="s">
        <v>70</v>
      </c>
      <c r="G113" s="41">
        <v>1</v>
      </c>
      <c r="H113" s="41" t="s">
        <v>104</v>
      </c>
      <c r="I113" s="41">
        <v>9</v>
      </c>
      <c r="J113" s="41" t="s">
        <v>323</v>
      </c>
      <c r="K113" s="41" t="s">
        <v>166</v>
      </c>
      <c r="L113" s="41" t="s">
        <v>320</v>
      </c>
      <c r="M113" s="176">
        <v>150000000</v>
      </c>
      <c r="N113" s="176">
        <v>150000000</v>
      </c>
      <c r="O113" s="41" t="s">
        <v>75</v>
      </c>
      <c r="P113" s="41" t="s">
        <v>76</v>
      </c>
      <c r="Q113" s="41" t="s">
        <v>138</v>
      </c>
      <c r="S113" s="207" t="s">
        <v>383</v>
      </c>
      <c r="T113" s="207" t="s">
        <v>384</v>
      </c>
      <c r="U113" s="208">
        <v>43567</v>
      </c>
      <c r="V113" s="209" t="s">
        <v>385</v>
      </c>
      <c r="W113" s="210" t="s">
        <v>112</v>
      </c>
      <c r="X113" s="211">
        <v>85000000</v>
      </c>
      <c r="Y113" s="212">
        <v>0</v>
      </c>
      <c r="Z113" s="211">
        <v>85000000</v>
      </c>
      <c r="AA113" s="209" t="s">
        <v>386</v>
      </c>
      <c r="AB113" s="210">
        <v>19119</v>
      </c>
      <c r="AC113" s="218" t="s">
        <v>387</v>
      </c>
      <c r="AD113" s="222"/>
      <c r="AE113" s="222"/>
      <c r="AF113" s="219" t="s">
        <v>388</v>
      </c>
      <c r="AG113" s="220" t="s">
        <v>259</v>
      </c>
    </row>
    <row r="114" spans="1:33" ht="225" x14ac:dyDescent="0.35">
      <c r="A114" s="40">
        <f t="shared" si="2"/>
        <v>93</v>
      </c>
      <c r="B114" s="41" t="s">
        <v>389</v>
      </c>
      <c r="C114" s="41" t="s">
        <v>135</v>
      </c>
      <c r="D114" s="42" t="s">
        <v>390</v>
      </c>
      <c r="E114" s="43" t="s">
        <v>391</v>
      </c>
      <c r="F114" s="41" t="s">
        <v>70</v>
      </c>
      <c r="G114" s="41">
        <v>1</v>
      </c>
      <c r="H114" s="41" t="s">
        <v>100</v>
      </c>
      <c r="I114" s="41">
        <v>12</v>
      </c>
      <c r="J114" s="41" t="s">
        <v>313</v>
      </c>
      <c r="K114" s="41" t="s">
        <v>166</v>
      </c>
      <c r="L114" s="41" t="s">
        <v>320</v>
      </c>
      <c r="M114" s="176">
        <v>300582187</v>
      </c>
      <c r="N114" s="176">
        <v>300582187</v>
      </c>
      <c r="O114" s="41" t="s">
        <v>75</v>
      </c>
      <c r="P114" s="41" t="s">
        <v>76</v>
      </c>
      <c r="Q114" s="41" t="s">
        <v>138</v>
      </c>
      <c r="S114" s="207" t="s">
        <v>1168</v>
      </c>
      <c r="T114" s="207" t="s">
        <v>1169</v>
      </c>
      <c r="U114" s="208">
        <v>43633</v>
      </c>
      <c r="V114" s="209" t="s">
        <v>1170</v>
      </c>
      <c r="W114" s="210" t="s">
        <v>112</v>
      </c>
      <c r="X114" s="211">
        <v>183468000</v>
      </c>
      <c r="Y114" s="212">
        <v>0</v>
      </c>
      <c r="Z114" s="211">
        <v>183468000</v>
      </c>
      <c r="AA114" s="209" t="s">
        <v>1171</v>
      </c>
      <c r="AB114" s="210">
        <v>19519</v>
      </c>
      <c r="AC114" s="209" t="s">
        <v>1166</v>
      </c>
      <c r="AD114" s="208">
        <v>43636</v>
      </c>
      <c r="AE114" s="208">
        <v>44001</v>
      </c>
      <c r="AF114" s="210" t="s">
        <v>1172</v>
      </c>
      <c r="AG114" s="213" t="s">
        <v>259</v>
      </c>
    </row>
    <row r="115" spans="1:33" ht="120" x14ac:dyDescent="0.35">
      <c r="A115" s="40">
        <f t="shared" si="2"/>
        <v>94</v>
      </c>
      <c r="B115" s="41" t="s">
        <v>392</v>
      </c>
      <c r="C115" s="41" t="s">
        <v>135</v>
      </c>
      <c r="D115" s="42">
        <v>81112006</v>
      </c>
      <c r="E115" s="43" t="s">
        <v>393</v>
      </c>
      <c r="F115" s="41" t="s">
        <v>70</v>
      </c>
      <c r="G115" s="41">
        <v>1</v>
      </c>
      <c r="H115" s="41" t="s">
        <v>86</v>
      </c>
      <c r="I115" s="41">
        <v>6</v>
      </c>
      <c r="J115" s="41" t="s">
        <v>101</v>
      </c>
      <c r="K115" s="41" t="s">
        <v>73</v>
      </c>
      <c r="L115" s="41" t="s">
        <v>199</v>
      </c>
      <c r="M115" s="176">
        <v>17000000</v>
      </c>
      <c r="N115" s="176">
        <v>17000000</v>
      </c>
      <c r="O115" s="41" t="s">
        <v>75</v>
      </c>
      <c r="P115" s="41" t="s">
        <v>91</v>
      </c>
      <c r="Q115" s="41" t="s">
        <v>138</v>
      </c>
      <c r="S115" s="39"/>
      <c r="T115" s="39"/>
      <c r="U115" s="39"/>
      <c r="V115" s="39"/>
      <c r="W115" s="39"/>
      <c r="X115" s="39"/>
      <c r="Y115" s="39"/>
      <c r="Z115" s="39"/>
      <c r="AA115" s="39"/>
      <c r="AB115" s="39"/>
      <c r="AC115" s="39"/>
      <c r="AD115" s="39"/>
      <c r="AE115" s="39"/>
      <c r="AF115" s="39"/>
      <c r="AG115" s="39"/>
    </row>
    <row r="116" spans="1:33" ht="120" x14ac:dyDescent="0.35">
      <c r="A116" s="40">
        <f t="shared" si="2"/>
        <v>95</v>
      </c>
      <c r="B116" s="41" t="s">
        <v>394</v>
      </c>
      <c r="C116" s="41" t="s">
        <v>135</v>
      </c>
      <c r="D116" s="42">
        <v>81112502</v>
      </c>
      <c r="E116" s="43" t="s">
        <v>395</v>
      </c>
      <c r="F116" s="41" t="s">
        <v>70</v>
      </c>
      <c r="G116" s="41">
        <v>1</v>
      </c>
      <c r="H116" s="41" t="s">
        <v>86</v>
      </c>
      <c r="I116" s="41">
        <v>35</v>
      </c>
      <c r="J116" s="41" t="s">
        <v>81</v>
      </c>
      <c r="K116" s="41" t="s">
        <v>73</v>
      </c>
      <c r="L116" s="41" t="s">
        <v>199</v>
      </c>
      <c r="M116" s="176">
        <v>1288986000</v>
      </c>
      <c r="N116" s="176">
        <v>147313000</v>
      </c>
      <c r="O116" s="41" t="s">
        <v>90</v>
      </c>
      <c r="P116" s="41" t="s">
        <v>91</v>
      </c>
      <c r="Q116" s="41" t="s">
        <v>138</v>
      </c>
      <c r="S116" s="39"/>
      <c r="T116" s="39"/>
      <c r="U116" s="39"/>
      <c r="V116" s="39"/>
      <c r="W116" s="39"/>
      <c r="X116" s="39"/>
      <c r="Y116" s="39"/>
      <c r="Z116" s="39"/>
      <c r="AA116" s="39"/>
      <c r="AB116" s="39"/>
      <c r="AC116" s="39"/>
      <c r="AD116" s="39"/>
      <c r="AE116" s="39"/>
      <c r="AF116" s="39"/>
      <c r="AG116" s="39"/>
    </row>
    <row r="117" spans="1:33" ht="180" customHeight="1" x14ac:dyDescent="0.35">
      <c r="A117" s="40">
        <f t="shared" si="2"/>
        <v>96</v>
      </c>
      <c r="B117" s="41" t="s">
        <v>396</v>
      </c>
      <c r="C117" s="41" t="s">
        <v>135</v>
      </c>
      <c r="D117" s="42">
        <v>81112502</v>
      </c>
      <c r="E117" s="43" t="s">
        <v>397</v>
      </c>
      <c r="F117" s="41" t="s">
        <v>70</v>
      </c>
      <c r="G117" s="41">
        <v>1</v>
      </c>
      <c r="H117" s="41" t="s">
        <v>86</v>
      </c>
      <c r="I117" s="41">
        <v>18</v>
      </c>
      <c r="J117" s="41" t="s">
        <v>81</v>
      </c>
      <c r="K117" s="41" t="s">
        <v>73</v>
      </c>
      <c r="L117" s="41" t="s">
        <v>199</v>
      </c>
      <c r="M117" s="176">
        <v>233000000</v>
      </c>
      <c r="N117" s="176">
        <v>130000000</v>
      </c>
      <c r="O117" s="41" t="s">
        <v>90</v>
      </c>
      <c r="P117" s="41" t="s">
        <v>91</v>
      </c>
      <c r="Q117" s="41" t="s">
        <v>138</v>
      </c>
      <c r="S117" s="39"/>
      <c r="T117" s="39"/>
      <c r="U117" s="39"/>
      <c r="V117" s="39"/>
      <c r="W117" s="39"/>
      <c r="X117" s="39"/>
      <c r="Y117" s="39"/>
      <c r="Z117" s="39"/>
      <c r="AA117" s="39"/>
      <c r="AB117" s="39"/>
      <c r="AC117" s="39"/>
      <c r="AD117" s="39"/>
      <c r="AE117" s="39"/>
      <c r="AF117" s="39"/>
      <c r="AG117" s="39"/>
    </row>
    <row r="118" spans="1:33" ht="120" x14ac:dyDescent="0.35">
      <c r="A118" s="40">
        <f t="shared" si="2"/>
        <v>97</v>
      </c>
      <c r="B118" s="41" t="s">
        <v>398</v>
      </c>
      <c r="C118" s="41" t="s">
        <v>135</v>
      </c>
      <c r="D118" s="42">
        <v>81112502</v>
      </c>
      <c r="E118" s="43" t="s">
        <v>399</v>
      </c>
      <c r="F118" s="41" t="s">
        <v>70</v>
      </c>
      <c r="G118" s="41">
        <v>1</v>
      </c>
      <c r="H118" s="41" t="s">
        <v>86</v>
      </c>
      <c r="I118" s="41">
        <v>36</v>
      </c>
      <c r="J118" s="41" t="s">
        <v>1120</v>
      </c>
      <c r="K118" s="41" t="s">
        <v>73</v>
      </c>
      <c r="L118" s="41" t="s">
        <v>199</v>
      </c>
      <c r="M118" s="176">
        <v>16130000</v>
      </c>
      <c r="N118" s="176">
        <v>16130000</v>
      </c>
      <c r="O118" s="41" t="s">
        <v>75</v>
      </c>
      <c r="P118" s="41" t="s">
        <v>76</v>
      </c>
      <c r="Q118" s="41" t="s">
        <v>138</v>
      </c>
      <c r="S118" s="39"/>
      <c r="T118" s="39"/>
      <c r="U118" s="39"/>
      <c r="V118" s="39"/>
      <c r="W118" s="39"/>
      <c r="X118" s="39"/>
      <c r="Y118" s="39"/>
      <c r="Z118" s="39"/>
      <c r="AA118" s="39"/>
      <c r="AB118" s="39"/>
      <c r="AC118" s="39"/>
      <c r="AD118" s="39"/>
      <c r="AE118" s="39"/>
      <c r="AF118" s="39"/>
      <c r="AG118" s="39"/>
    </row>
    <row r="119" spans="1:33" ht="150" x14ac:dyDescent="0.35">
      <c r="A119" s="40">
        <f>+A118+1</f>
        <v>98</v>
      </c>
      <c r="B119" s="41"/>
      <c r="C119" s="41" t="s">
        <v>165</v>
      </c>
      <c r="D119" s="42">
        <v>80101706</v>
      </c>
      <c r="E119" s="43" t="s">
        <v>400</v>
      </c>
      <c r="F119" s="41" t="s">
        <v>70</v>
      </c>
      <c r="G119" s="41">
        <v>1</v>
      </c>
      <c r="H119" s="41" t="s">
        <v>127</v>
      </c>
      <c r="I119" s="41">
        <v>10.5</v>
      </c>
      <c r="J119" s="41" t="s">
        <v>323</v>
      </c>
      <c r="K119" s="41" t="s">
        <v>166</v>
      </c>
      <c r="L119" s="41" t="s">
        <v>167</v>
      </c>
      <c r="M119" s="176">
        <v>91875000</v>
      </c>
      <c r="N119" s="176">
        <v>91875000</v>
      </c>
      <c r="O119" s="41" t="s">
        <v>75</v>
      </c>
      <c r="P119" s="41" t="s">
        <v>76</v>
      </c>
      <c r="Q119" s="41" t="s">
        <v>168</v>
      </c>
      <c r="S119" s="207" t="s">
        <v>401</v>
      </c>
      <c r="T119" s="207" t="s">
        <v>402</v>
      </c>
      <c r="U119" s="216">
        <v>43495</v>
      </c>
      <c r="V119" s="209" t="s">
        <v>403</v>
      </c>
      <c r="W119" s="210" t="s">
        <v>404</v>
      </c>
      <c r="X119" s="211">
        <v>91875000</v>
      </c>
      <c r="Y119" s="212">
        <v>-72625000</v>
      </c>
      <c r="Z119" s="211">
        <f>X119+Y119</f>
        <v>19250000</v>
      </c>
      <c r="AA119" s="209" t="s">
        <v>405</v>
      </c>
      <c r="AB119" s="217">
        <v>8619</v>
      </c>
      <c r="AC119" s="218" t="s">
        <v>406</v>
      </c>
      <c r="AD119" s="216">
        <v>43495</v>
      </c>
      <c r="AE119" s="216">
        <v>43812</v>
      </c>
      <c r="AF119" s="219" t="s">
        <v>407</v>
      </c>
      <c r="AG119" s="220" t="s">
        <v>408</v>
      </c>
    </row>
    <row r="120" spans="1:33" ht="150" x14ac:dyDescent="0.35">
      <c r="A120" s="40">
        <f t="shared" ref="A120:A183" si="3">+A119+1</f>
        <v>99</v>
      </c>
      <c r="B120" s="41"/>
      <c r="C120" s="41" t="s">
        <v>165</v>
      </c>
      <c r="D120" s="42">
        <v>80101706</v>
      </c>
      <c r="E120" s="43" t="s">
        <v>400</v>
      </c>
      <c r="F120" s="41" t="s">
        <v>70</v>
      </c>
      <c r="G120" s="41">
        <v>1</v>
      </c>
      <c r="H120" s="41" t="s">
        <v>127</v>
      </c>
      <c r="I120" s="41">
        <v>11.5</v>
      </c>
      <c r="J120" s="41" t="s">
        <v>323</v>
      </c>
      <c r="K120" s="41" t="s">
        <v>166</v>
      </c>
      <c r="L120" s="41" t="s">
        <v>167</v>
      </c>
      <c r="M120" s="176">
        <v>82800000</v>
      </c>
      <c r="N120" s="176">
        <v>82800000</v>
      </c>
      <c r="O120" s="41" t="s">
        <v>75</v>
      </c>
      <c r="P120" s="41" t="s">
        <v>76</v>
      </c>
      <c r="Q120" s="41" t="s">
        <v>168</v>
      </c>
      <c r="S120" s="207" t="s">
        <v>409</v>
      </c>
      <c r="T120" s="207" t="s">
        <v>410</v>
      </c>
      <c r="U120" s="208">
        <v>43476</v>
      </c>
      <c r="V120" s="209" t="s">
        <v>411</v>
      </c>
      <c r="W120" s="210" t="s">
        <v>404</v>
      </c>
      <c r="X120" s="211">
        <v>82800000</v>
      </c>
      <c r="Y120" s="211">
        <v>0</v>
      </c>
      <c r="Z120" s="211">
        <v>82800000</v>
      </c>
      <c r="AA120" s="209" t="s">
        <v>412</v>
      </c>
      <c r="AB120" s="217">
        <v>719</v>
      </c>
      <c r="AC120" s="209" t="s">
        <v>413</v>
      </c>
      <c r="AD120" s="208">
        <v>43476</v>
      </c>
      <c r="AE120" s="208">
        <v>43824</v>
      </c>
      <c r="AF120" s="210" t="s">
        <v>414</v>
      </c>
      <c r="AG120" s="213" t="s">
        <v>408</v>
      </c>
    </row>
    <row r="121" spans="1:33" ht="150" x14ac:dyDescent="0.35">
      <c r="A121" s="40">
        <f t="shared" si="3"/>
        <v>100</v>
      </c>
      <c r="B121" s="41"/>
      <c r="C121" s="41" t="s">
        <v>165</v>
      </c>
      <c r="D121" s="42">
        <v>80101706</v>
      </c>
      <c r="E121" s="43" t="s">
        <v>400</v>
      </c>
      <c r="F121" s="41" t="s">
        <v>70</v>
      </c>
      <c r="G121" s="41">
        <v>1</v>
      </c>
      <c r="H121" s="41" t="s">
        <v>127</v>
      </c>
      <c r="I121" s="41">
        <v>11.5</v>
      </c>
      <c r="J121" s="41" t="s">
        <v>323</v>
      </c>
      <c r="K121" s="41" t="s">
        <v>166</v>
      </c>
      <c r="L121" s="41" t="s">
        <v>167</v>
      </c>
      <c r="M121" s="176">
        <v>62100000</v>
      </c>
      <c r="N121" s="176">
        <v>62100000</v>
      </c>
      <c r="O121" s="41" t="s">
        <v>75</v>
      </c>
      <c r="P121" s="41" t="s">
        <v>76</v>
      </c>
      <c r="Q121" s="41" t="s">
        <v>168</v>
      </c>
      <c r="S121" s="207" t="s">
        <v>415</v>
      </c>
      <c r="T121" s="207" t="s">
        <v>416</v>
      </c>
      <c r="U121" s="208">
        <v>43476</v>
      </c>
      <c r="V121" s="209" t="s">
        <v>417</v>
      </c>
      <c r="W121" s="210" t="s">
        <v>404</v>
      </c>
      <c r="X121" s="211">
        <v>62100000</v>
      </c>
      <c r="Y121" s="211">
        <v>0</v>
      </c>
      <c r="Z121" s="211">
        <v>62100000</v>
      </c>
      <c r="AA121" s="209" t="s">
        <v>418</v>
      </c>
      <c r="AB121" s="217">
        <v>619</v>
      </c>
      <c r="AC121" s="209" t="s">
        <v>413</v>
      </c>
      <c r="AD121" s="208">
        <v>43476</v>
      </c>
      <c r="AE121" s="208">
        <v>43824</v>
      </c>
      <c r="AF121" s="219" t="s">
        <v>419</v>
      </c>
      <c r="AG121" s="220" t="s">
        <v>408</v>
      </c>
    </row>
    <row r="122" spans="1:33" ht="150" x14ac:dyDescent="0.35">
      <c r="A122" s="40">
        <f t="shared" si="3"/>
        <v>101</v>
      </c>
      <c r="B122" s="41"/>
      <c r="C122" s="41" t="s">
        <v>165</v>
      </c>
      <c r="D122" s="42">
        <v>80101706</v>
      </c>
      <c r="E122" s="43" t="s">
        <v>400</v>
      </c>
      <c r="F122" s="41" t="s">
        <v>70</v>
      </c>
      <c r="G122" s="41">
        <v>1</v>
      </c>
      <c r="H122" s="41" t="s">
        <v>127</v>
      </c>
      <c r="I122" s="41">
        <v>11</v>
      </c>
      <c r="J122" s="41" t="s">
        <v>323</v>
      </c>
      <c r="K122" s="41" t="s">
        <v>166</v>
      </c>
      <c r="L122" s="41" t="s">
        <v>167</v>
      </c>
      <c r="M122" s="176">
        <v>53900000</v>
      </c>
      <c r="N122" s="176">
        <v>53900000</v>
      </c>
      <c r="O122" s="41" t="s">
        <v>75</v>
      </c>
      <c r="P122" s="41" t="s">
        <v>76</v>
      </c>
      <c r="Q122" s="41" t="s">
        <v>168</v>
      </c>
      <c r="S122" s="207" t="s">
        <v>420</v>
      </c>
      <c r="T122" s="207" t="s">
        <v>421</v>
      </c>
      <c r="U122" s="208">
        <v>43483</v>
      </c>
      <c r="V122" s="209" t="s">
        <v>422</v>
      </c>
      <c r="W122" s="210" t="s">
        <v>404</v>
      </c>
      <c r="X122" s="211">
        <v>53900000</v>
      </c>
      <c r="Y122" s="212">
        <v>0</v>
      </c>
      <c r="Z122" s="211">
        <v>53900000</v>
      </c>
      <c r="AA122" s="218" t="s">
        <v>423</v>
      </c>
      <c r="AB122" s="219">
        <v>5819</v>
      </c>
      <c r="AC122" s="218" t="s">
        <v>424</v>
      </c>
      <c r="AD122" s="216">
        <v>43483</v>
      </c>
      <c r="AE122" s="216">
        <v>43816</v>
      </c>
      <c r="AF122" s="219" t="s">
        <v>425</v>
      </c>
      <c r="AG122" s="220" t="s">
        <v>408</v>
      </c>
    </row>
    <row r="123" spans="1:33" ht="150" x14ac:dyDescent="0.35">
      <c r="A123" s="40">
        <f t="shared" si="3"/>
        <v>102</v>
      </c>
      <c r="B123" s="41"/>
      <c r="C123" s="41" t="s">
        <v>165</v>
      </c>
      <c r="D123" s="42">
        <v>80101706</v>
      </c>
      <c r="E123" s="43" t="s">
        <v>400</v>
      </c>
      <c r="F123" s="41" t="s">
        <v>70</v>
      </c>
      <c r="G123" s="41">
        <v>1</v>
      </c>
      <c r="H123" s="41" t="s">
        <v>127</v>
      </c>
      <c r="I123" s="41">
        <v>11</v>
      </c>
      <c r="J123" s="41" t="s">
        <v>323</v>
      </c>
      <c r="K123" s="41" t="s">
        <v>166</v>
      </c>
      <c r="L123" s="41" t="s">
        <v>167</v>
      </c>
      <c r="M123" s="176">
        <v>53900000</v>
      </c>
      <c r="N123" s="176">
        <v>53900000</v>
      </c>
      <c r="O123" s="41" t="s">
        <v>75</v>
      </c>
      <c r="P123" s="41" t="s">
        <v>76</v>
      </c>
      <c r="Q123" s="41" t="s">
        <v>168</v>
      </c>
      <c r="S123" s="207" t="s">
        <v>426</v>
      </c>
      <c r="T123" s="207" t="s">
        <v>427</v>
      </c>
      <c r="U123" s="208">
        <v>43483</v>
      </c>
      <c r="V123" s="209" t="s">
        <v>428</v>
      </c>
      <c r="W123" s="210" t="s">
        <v>404</v>
      </c>
      <c r="X123" s="211">
        <v>53900000</v>
      </c>
      <c r="Y123" s="212">
        <v>0</v>
      </c>
      <c r="Z123" s="211">
        <v>53900000</v>
      </c>
      <c r="AA123" s="218" t="s">
        <v>429</v>
      </c>
      <c r="AB123" s="219">
        <v>7419</v>
      </c>
      <c r="AC123" s="218" t="s">
        <v>424</v>
      </c>
      <c r="AD123" s="216">
        <v>43483</v>
      </c>
      <c r="AE123" s="216">
        <v>43816</v>
      </c>
      <c r="AF123" s="219" t="s">
        <v>425</v>
      </c>
      <c r="AG123" s="220" t="s">
        <v>408</v>
      </c>
    </row>
    <row r="124" spans="1:33" ht="150" x14ac:dyDescent="0.35">
      <c r="A124" s="40">
        <f t="shared" si="3"/>
        <v>103</v>
      </c>
      <c r="B124" s="41"/>
      <c r="C124" s="41" t="s">
        <v>165</v>
      </c>
      <c r="D124" s="42">
        <v>80101706</v>
      </c>
      <c r="E124" s="43" t="s">
        <v>430</v>
      </c>
      <c r="F124" s="41" t="s">
        <v>70</v>
      </c>
      <c r="G124" s="41">
        <v>1</v>
      </c>
      <c r="H124" s="41" t="s">
        <v>127</v>
      </c>
      <c r="I124" s="41">
        <v>11</v>
      </c>
      <c r="J124" s="41" t="s">
        <v>323</v>
      </c>
      <c r="K124" s="41" t="s">
        <v>166</v>
      </c>
      <c r="L124" s="41" t="s">
        <v>167</v>
      </c>
      <c r="M124" s="176">
        <v>22000000</v>
      </c>
      <c r="N124" s="176">
        <v>22000000</v>
      </c>
      <c r="O124" s="41" t="s">
        <v>75</v>
      </c>
      <c r="P124" s="41" t="s">
        <v>76</v>
      </c>
      <c r="Q124" s="41" t="s">
        <v>168</v>
      </c>
      <c r="S124" s="207" t="s">
        <v>431</v>
      </c>
      <c r="T124" s="207" t="s">
        <v>432</v>
      </c>
      <c r="U124" s="216">
        <v>43487</v>
      </c>
      <c r="V124" s="209" t="s">
        <v>433</v>
      </c>
      <c r="W124" s="210" t="s">
        <v>434</v>
      </c>
      <c r="X124" s="211">
        <v>22000000</v>
      </c>
      <c r="Y124" s="212">
        <v>0</v>
      </c>
      <c r="Z124" s="211">
        <v>22000000</v>
      </c>
      <c r="AA124" s="218" t="s">
        <v>435</v>
      </c>
      <c r="AB124" s="219">
        <v>8319</v>
      </c>
      <c r="AC124" s="218" t="s">
        <v>436</v>
      </c>
      <c r="AD124" s="216">
        <v>43487</v>
      </c>
      <c r="AE124" s="216">
        <v>43820</v>
      </c>
      <c r="AF124" s="219" t="s">
        <v>419</v>
      </c>
      <c r="AG124" s="220" t="s">
        <v>408</v>
      </c>
    </row>
    <row r="125" spans="1:33" ht="150" x14ac:dyDescent="0.35">
      <c r="A125" s="40">
        <f t="shared" si="3"/>
        <v>104</v>
      </c>
      <c r="B125" s="41"/>
      <c r="C125" s="41" t="s">
        <v>165</v>
      </c>
      <c r="D125" s="42">
        <v>80101706</v>
      </c>
      <c r="E125" s="43" t="s">
        <v>400</v>
      </c>
      <c r="F125" s="41" t="s">
        <v>70</v>
      </c>
      <c r="G125" s="41">
        <v>1</v>
      </c>
      <c r="H125" s="41" t="s">
        <v>127</v>
      </c>
      <c r="I125" s="41">
        <v>11</v>
      </c>
      <c r="J125" s="41" t="s">
        <v>323</v>
      </c>
      <c r="K125" s="41" t="s">
        <v>166</v>
      </c>
      <c r="L125" s="41" t="s">
        <v>437</v>
      </c>
      <c r="M125" s="176">
        <v>49500000</v>
      </c>
      <c r="N125" s="176">
        <v>49500000</v>
      </c>
      <c r="O125" s="41" t="s">
        <v>75</v>
      </c>
      <c r="P125" s="41" t="s">
        <v>76</v>
      </c>
      <c r="Q125" s="41" t="s">
        <v>168</v>
      </c>
      <c r="S125" s="207" t="s">
        <v>438</v>
      </c>
      <c r="T125" s="207" t="s">
        <v>439</v>
      </c>
      <c r="U125" s="216">
        <v>43496</v>
      </c>
      <c r="V125" s="209" t="s">
        <v>440</v>
      </c>
      <c r="W125" s="210" t="s">
        <v>404</v>
      </c>
      <c r="X125" s="211">
        <v>69300000</v>
      </c>
      <c r="Y125" s="212">
        <v>0</v>
      </c>
      <c r="Z125" s="211">
        <v>69300000</v>
      </c>
      <c r="AA125" s="209" t="s">
        <v>441</v>
      </c>
      <c r="AB125" s="210">
        <v>13419</v>
      </c>
      <c r="AC125" s="218" t="s">
        <v>442</v>
      </c>
      <c r="AD125" s="216">
        <v>43497</v>
      </c>
      <c r="AE125" s="216">
        <v>43814</v>
      </c>
      <c r="AF125" s="219" t="s">
        <v>419</v>
      </c>
      <c r="AG125" s="220" t="s">
        <v>408</v>
      </c>
    </row>
    <row r="126" spans="1:33" ht="150" x14ac:dyDescent="0.35">
      <c r="A126" s="40">
        <f t="shared" si="3"/>
        <v>105</v>
      </c>
      <c r="B126" s="41"/>
      <c r="C126" s="41" t="s">
        <v>165</v>
      </c>
      <c r="D126" s="42">
        <v>80101706</v>
      </c>
      <c r="E126" s="43" t="s">
        <v>400</v>
      </c>
      <c r="F126" s="41" t="s">
        <v>70</v>
      </c>
      <c r="G126" s="41">
        <v>1</v>
      </c>
      <c r="H126" s="41" t="s">
        <v>127</v>
      </c>
      <c r="I126" s="41">
        <v>10.5</v>
      </c>
      <c r="J126" s="41" t="s">
        <v>323</v>
      </c>
      <c r="K126" s="41" t="s">
        <v>166</v>
      </c>
      <c r="L126" s="41" t="s">
        <v>167</v>
      </c>
      <c r="M126" s="176">
        <v>91875000</v>
      </c>
      <c r="N126" s="176">
        <v>91875000</v>
      </c>
      <c r="O126" s="41" t="s">
        <v>75</v>
      </c>
      <c r="P126" s="41" t="s">
        <v>76</v>
      </c>
      <c r="Q126" s="41" t="s">
        <v>168</v>
      </c>
      <c r="S126" s="207" t="s">
        <v>443</v>
      </c>
      <c r="T126" s="207" t="s">
        <v>444</v>
      </c>
      <c r="U126" s="216">
        <v>43501</v>
      </c>
      <c r="V126" s="209" t="s">
        <v>445</v>
      </c>
      <c r="W126" s="210" t="s">
        <v>404</v>
      </c>
      <c r="X126" s="211">
        <v>91850000</v>
      </c>
      <c r="Y126" s="212">
        <v>0</v>
      </c>
      <c r="Z126" s="211">
        <v>91850000</v>
      </c>
      <c r="AA126" s="209" t="s">
        <v>446</v>
      </c>
      <c r="AB126" s="210">
        <v>8819</v>
      </c>
      <c r="AC126" s="218" t="s">
        <v>442</v>
      </c>
      <c r="AD126" s="216">
        <v>43501</v>
      </c>
      <c r="AE126" s="216">
        <v>43818</v>
      </c>
      <c r="AF126" s="219" t="s">
        <v>414</v>
      </c>
      <c r="AG126" s="220" t="s">
        <v>408</v>
      </c>
    </row>
    <row r="127" spans="1:33" ht="150" x14ac:dyDescent="0.35">
      <c r="A127" s="40">
        <f t="shared" si="3"/>
        <v>106</v>
      </c>
      <c r="B127" s="41"/>
      <c r="C127" s="41" t="s">
        <v>165</v>
      </c>
      <c r="D127" s="42">
        <v>80101706</v>
      </c>
      <c r="E127" s="43" t="s">
        <v>400</v>
      </c>
      <c r="F127" s="41" t="s">
        <v>70</v>
      </c>
      <c r="G127" s="41">
        <v>1</v>
      </c>
      <c r="H127" s="41" t="s">
        <v>127</v>
      </c>
      <c r="I127" s="41">
        <v>10.5</v>
      </c>
      <c r="J127" s="41" t="s">
        <v>323</v>
      </c>
      <c r="K127" s="41" t="s">
        <v>166</v>
      </c>
      <c r="L127" s="41" t="s">
        <v>167</v>
      </c>
      <c r="M127" s="176">
        <v>91875000</v>
      </c>
      <c r="N127" s="176">
        <v>91875000</v>
      </c>
      <c r="O127" s="41" t="s">
        <v>75</v>
      </c>
      <c r="P127" s="41" t="s">
        <v>76</v>
      </c>
      <c r="Q127" s="41" t="s">
        <v>168</v>
      </c>
      <c r="S127" s="207" t="s">
        <v>447</v>
      </c>
      <c r="T127" s="207" t="s">
        <v>448</v>
      </c>
      <c r="U127" s="208">
        <v>43515</v>
      </c>
      <c r="V127" s="209" t="s">
        <v>449</v>
      </c>
      <c r="W127" s="210" t="s">
        <v>404</v>
      </c>
      <c r="X127" s="211">
        <v>87500000</v>
      </c>
      <c r="Y127" s="212">
        <v>0</v>
      </c>
      <c r="Z127" s="211">
        <v>87500000</v>
      </c>
      <c r="AA127" s="209" t="s">
        <v>450</v>
      </c>
      <c r="AB127" s="210">
        <v>8919</v>
      </c>
      <c r="AC127" s="218" t="s">
        <v>451</v>
      </c>
      <c r="AD127" s="216">
        <v>43515</v>
      </c>
      <c r="AE127" s="216">
        <v>43817</v>
      </c>
      <c r="AF127" s="219" t="s">
        <v>414</v>
      </c>
      <c r="AG127" s="220" t="s">
        <v>408</v>
      </c>
    </row>
    <row r="128" spans="1:33" ht="150" x14ac:dyDescent="0.35">
      <c r="A128" s="40">
        <f t="shared" si="3"/>
        <v>107</v>
      </c>
      <c r="B128" s="41"/>
      <c r="C128" s="41" t="s">
        <v>165</v>
      </c>
      <c r="D128" s="42">
        <v>80101706</v>
      </c>
      <c r="E128" s="43" t="s">
        <v>400</v>
      </c>
      <c r="F128" s="41" t="s">
        <v>70</v>
      </c>
      <c r="G128" s="41">
        <v>1</v>
      </c>
      <c r="H128" s="41" t="s">
        <v>127</v>
      </c>
      <c r="I128" s="41">
        <v>10.5</v>
      </c>
      <c r="J128" s="41" t="s">
        <v>323</v>
      </c>
      <c r="K128" s="41" t="s">
        <v>166</v>
      </c>
      <c r="L128" s="41" t="s">
        <v>167</v>
      </c>
      <c r="M128" s="176">
        <v>91875000</v>
      </c>
      <c r="N128" s="176">
        <v>91875000</v>
      </c>
      <c r="O128" s="41" t="s">
        <v>75</v>
      </c>
      <c r="P128" s="41" t="s">
        <v>76</v>
      </c>
      <c r="Q128" s="41" t="s">
        <v>168</v>
      </c>
      <c r="S128" s="207" t="s">
        <v>452</v>
      </c>
      <c r="T128" s="207" t="s">
        <v>453</v>
      </c>
      <c r="U128" s="208">
        <v>43502</v>
      </c>
      <c r="V128" s="209" t="s">
        <v>445</v>
      </c>
      <c r="W128" s="210" t="s">
        <v>404</v>
      </c>
      <c r="X128" s="211">
        <v>91875000</v>
      </c>
      <c r="Y128" s="212">
        <v>0</v>
      </c>
      <c r="Z128" s="211">
        <v>91875000</v>
      </c>
      <c r="AA128" s="209" t="s">
        <v>454</v>
      </c>
      <c r="AB128" s="210">
        <v>9019</v>
      </c>
      <c r="AC128" s="218" t="s">
        <v>442</v>
      </c>
      <c r="AD128" s="216">
        <v>43502</v>
      </c>
      <c r="AE128" s="216">
        <v>43819</v>
      </c>
      <c r="AF128" s="219" t="s">
        <v>414</v>
      </c>
      <c r="AG128" s="220" t="s">
        <v>408</v>
      </c>
    </row>
    <row r="129" spans="1:33" ht="150" x14ac:dyDescent="0.35">
      <c r="A129" s="40">
        <f t="shared" si="3"/>
        <v>108</v>
      </c>
      <c r="B129" s="41"/>
      <c r="C129" s="41" t="s">
        <v>165</v>
      </c>
      <c r="D129" s="42">
        <v>80101706</v>
      </c>
      <c r="E129" s="43" t="s">
        <v>400</v>
      </c>
      <c r="F129" s="41" t="s">
        <v>70</v>
      </c>
      <c r="G129" s="41">
        <v>1</v>
      </c>
      <c r="H129" s="41" t="s">
        <v>127</v>
      </c>
      <c r="I129" s="41">
        <v>10.5</v>
      </c>
      <c r="J129" s="41" t="s">
        <v>323</v>
      </c>
      <c r="K129" s="41" t="s">
        <v>166</v>
      </c>
      <c r="L129" s="41" t="s">
        <v>167</v>
      </c>
      <c r="M129" s="176">
        <v>91875000</v>
      </c>
      <c r="N129" s="176">
        <v>91875000</v>
      </c>
      <c r="O129" s="41" t="s">
        <v>75</v>
      </c>
      <c r="P129" s="41" t="s">
        <v>76</v>
      </c>
      <c r="Q129" s="41" t="s">
        <v>168</v>
      </c>
      <c r="S129" s="207" t="s">
        <v>455</v>
      </c>
      <c r="T129" s="207" t="s">
        <v>456</v>
      </c>
      <c r="U129" s="216">
        <v>43503</v>
      </c>
      <c r="V129" s="209" t="s">
        <v>457</v>
      </c>
      <c r="W129" s="210" t="s">
        <v>404</v>
      </c>
      <c r="X129" s="211">
        <v>91875000</v>
      </c>
      <c r="Y129" s="212">
        <v>0</v>
      </c>
      <c r="Z129" s="211">
        <v>91875000</v>
      </c>
      <c r="AA129" s="209" t="s">
        <v>454</v>
      </c>
      <c r="AB129" s="210">
        <v>9119</v>
      </c>
      <c r="AC129" s="218" t="s">
        <v>442</v>
      </c>
      <c r="AD129" s="216">
        <v>43503</v>
      </c>
      <c r="AE129" s="216">
        <v>43820</v>
      </c>
      <c r="AF129" s="219" t="s">
        <v>414</v>
      </c>
      <c r="AG129" s="220" t="s">
        <v>408</v>
      </c>
    </row>
    <row r="130" spans="1:33" ht="150" x14ac:dyDescent="0.35">
      <c r="A130" s="40">
        <f t="shared" si="3"/>
        <v>109</v>
      </c>
      <c r="B130" s="41"/>
      <c r="C130" s="41" t="s">
        <v>165</v>
      </c>
      <c r="D130" s="42">
        <v>80101706</v>
      </c>
      <c r="E130" s="43" t="s">
        <v>400</v>
      </c>
      <c r="F130" s="41" t="s">
        <v>70</v>
      </c>
      <c r="G130" s="41">
        <v>1</v>
      </c>
      <c r="H130" s="41" t="s">
        <v>127</v>
      </c>
      <c r="I130" s="41">
        <v>10.5</v>
      </c>
      <c r="J130" s="41" t="s">
        <v>323</v>
      </c>
      <c r="K130" s="41" t="s">
        <v>166</v>
      </c>
      <c r="L130" s="41" t="s">
        <v>167</v>
      </c>
      <c r="M130" s="176">
        <v>91875000</v>
      </c>
      <c r="N130" s="176">
        <v>91875000</v>
      </c>
      <c r="O130" s="41" t="s">
        <v>75</v>
      </c>
      <c r="P130" s="41" t="s">
        <v>76</v>
      </c>
      <c r="Q130" s="41" t="s">
        <v>168</v>
      </c>
      <c r="S130" s="207" t="s">
        <v>458</v>
      </c>
      <c r="T130" s="207" t="s">
        <v>459</v>
      </c>
      <c r="U130" s="216">
        <v>43501</v>
      </c>
      <c r="V130" s="209" t="s">
        <v>445</v>
      </c>
      <c r="W130" s="210" t="s">
        <v>404</v>
      </c>
      <c r="X130" s="211">
        <v>91875000</v>
      </c>
      <c r="Y130" s="212">
        <v>0</v>
      </c>
      <c r="Z130" s="211">
        <v>91875000</v>
      </c>
      <c r="AA130" s="209" t="s">
        <v>446</v>
      </c>
      <c r="AB130" s="210">
        <v>9219</v>
      </c>
      <c r="AC130" s="218" t="s">
        <v>442</v>
      </c>
      <c r="AD130" s="216">
        <v>43502</v>
      </c>
      <c r="AE130" s="216">
        <v>43819</v>
      </c>
      <c r="AF130" s="219" t="s">
        <v>414</v>
      </c>
      <c r="AG130" s="220" t="s">
        <v>408</v>
      </c>
    </row>
    <row r="131" spans="1:33" ht="150" x14ac:dyDescent="0.35">
      <c r="A131" s="40">
        <f t="shared" si="3"/>
        <v>110</v>
      </c>
      <c r="B131" s="41"/>
      <c r="C131" s="41" t="s">
        <v>165</v>
      </c>
      <c r="D131" s="42">
        <v>80101706</v>
      </c>
      <c r="E131" s="43" t="s">
        <v>400</v>
      </c>
      <c r="F131" s="41" t="s">
        <v>70</v>
      </c>
      <c r="G131" s="41">
        <v>1</v>
      </c>
      <c r="H131" s="41" t="s">
        <v>127</v>
      </c>
      <c r="I131" s="41">
        <v>10.5</v>
      </c>
      <c r="J131" s="41" t="s">
        <v>323</v>
      </c>
      <c r="K131" s="41" t="s">
        <v>166</v>
      </c>
      <c r="L131" s="41" t="s">
        <v>167</v>
      </c>
      <c r="M131" s="176">
        <v>91875000</v>
      </c>
      <c r="N131" s="176">
        <v>91875000</v>
      </c>
      <c r="O131" s="41" t="s">
        <v>75</v>
      </c>
      <c r="P131" s="41" t="s">
        <v>76</v>
      </c>
      <c r="Q131" s="41" t="s">
        <v>168</v>
      </c>
      <c r="S131" s="207" t="s">
        <v>460</v>
      </c>
      <c r="T131" s="207" t="s">
        <v>461</v>
      </c>
      <c r="U131" s="216">
        <v>43501</v>
      </c>
      <c r="V131" s="209" t="s">
        <v>462</v>
      </c>
      <c r="W131" s="210" t="s">
        <v>404</v>
      </c>
      <c r="X131" s="211">
        <v>91875000</v>
      </c>
      <c r="Y131" s="212">
        <v>0</v>
      </c>
      <c r="Z131" s="211">
        <v>91875000</v>
      </c>
      <c r="AA131" s="209" t="s">
        <v>463</v>
      </c>
      <c r="AB131" s="210">
        <v>9319</v>
      </c>
      <c r="AC131" s="218" t="s">
        <v>442</v>
      </c>
      <c r="AD131" s="216">
        <v>43502</v>
      </c>
      <c r="AE131" s="216">
        <v>43819</v>
      </c>
      <c r="AF131" s="219" t="s">
        <v>407</v>
      </c>
      <c r="AG131" s="220" t="s">
        <v>408</v>
      </c>
    </row>
    <row r="132" spans="1:33" ht="150" x14ac:dyDescent="0.35">
      <c r="A132" s="40">
        <f t="shared" si="3"/>
        <v>111</v>
      </c>
      <c r="B132" s="41"/>
      <c r="C132" s="41" t="s">
        <v>165</v>
      </c>
      <c r="D132" s="42">
        <v>80101706</v>
      </c>
      <c r="E132" s="43" t="s">
        <v>400</v>
      </c>
      <c r="F132" s="41" t="s">
        <v>70</v>
      </c>
      <c r="G132" s="41">
        <v>1</v>
      </c>
      <c r="H132" s="41" t="s">
        <v>127</v>
      </c>
      <c r="I132" s="41">
        <v>10.5</v>
      </c>
      <c r="J132" s="41" t="s">
        <v>323</v>
      </c>
      <c r="K132" s="41" t="s">
        <v>166</v>
      </c>
      <c r="L132" s="41" t="s">
        <v>167</v>
      </c>
      <c r="M132" s="176">
        <v>91875000</v>
      </c>
      <c r="N132" s="176">
        <v>91875000</v>
      </c>
      <c r="O132" s="41" t="s">
        <v>75</v>
      </c>
      <c r="P132" s="41" t="s">
        <v>76</v>
      </c>
      <c r="Q132" s="41" t="s">
        <v>168</v>
      </c>
      <c r="S132" s="207" t="s">
        <v>464</v>
      </c>
      <c r="T132" s="207" t="s">
        <v>465</v>
      </c>
      <c r="U132" s="216">
        <v>43501</v>
      </c>
      <c r="V132" s="209" t="s">
        <v>466</v>
      </c>
      <c r="W132" s="210" t="s">
        <v>404</v>
      </c>
      <c r="X132" s="211">
        <v>91875000</v>
      </c>
      <c r="Y132" s="212">
        <v>0</v>
      </c>
      <c r="Z132" s="211">
        <v>91875000</v>
      </c>
      <c r="AA132" s="209" t="s">
        <v>463</v>
      </c>
      <c r="AB132" s="210">
        <v>9419</v>
      </c>
      <c r="AC132" s="218" t="s">
        <v>442</v>
      </c>
      <c r="AD132" s="216">
        <v>43502</v>
      </c>
      <c r="AE132" s="216">
        <v>43819</v>
      </c>
      <c r="AF132" s="219" t="s">
        <v>414</v>
      </c>
      <c r="AG132" s="220" t="s">
        <v>408</v>
      </c>
    </row>
    <row r="133" spans="1:33" ht="150" x14ac:dyDescent="0.35">
      <c r="A133" s="40">
        <f t="shared" si="3"/>
        <v>112</v>
      </c>
      <c r="B133" s="41"/>
      <c r="C133" s="41" t="s">
        <v>165</v>
      </c>
      <c r="D133" s="42">
        <v>80101706</v>
      </c>
      <c r="E133" s="43" t="s">
        <v>400</v>
      </c>
      <c r="F133" s="41" t="s">
        <v>70</v>
      </c>
      <c r="G133" s="41">
        <v>1</v>
      </c>
      <c r="H133" s="41" t="s">
        <v>127</v>
      </c>
      <c r="I133" s="41">
        <v>10.5</v>
      </c>
      <c r="J133" s="41" t="s">
        <v>323</v>
      </c>
      <c r="K133" s="41" t="s">
        <v>166</v>
      </c>
      <c r="L133" s="41" t="s">
        <v>167</v>
      </c>
      <c r="M133" s="176">
        <v>91875000</v>
      </c>
      <c r="N133" s="176">
        <v>91875000</v>
      </c>
      <c r="O133" s="41" t="s">
        <v>75</v>
      </c>
      <c r="P133" s="41" t="s">
        <v>76</v>
      </c>
      <c r="Q133" s="41" t="s">
        <v>168</v>
      </c>
      <c r="S133" s="207" t="s">
        <v>467</v>
      </c>
      <c r="T133" s="207" t="s">
        <v>468</v>
      </c>
      <c r="U133" s="216">
        <v>43501</v>
      </c>
      <c r="V133" s="209" t="s">
        <v>469</v>
      </c>
      <c r="W133" s="210" t="s">
        <v>404</v>
      </c>
      <c r="X133" s="211">
        <v>91875000</v>
      </c>
      <c r="Y133" s="212">
        <v>0</v>
      </c>
      <c r="Z133" s="211">
        <v>91875000</v>
      </c>
      <c r="AA133" s="209" t="s">
        <v>463</v>
      </c>
      <c r="AB133" s="210">
        <v>9519</v>
      </c>
      <c r="AC133" s="218" t="s">
        <v>442</v>
      </c>
      <c r="AD133" s="216">
        <v>43502</v>
      </c>
      <c r="AE133" s="216">
        <v>43819</v>
      </c>
      <c r="AF133" s="219" t="s">
        <v>414</v>
      </c>
      <c r="AG133" s="220" t="s">
        <v>408</v>
      </c>
    </row>
    <row r="134" spans="1:33" ht="150" x14ac:dyDescent="0.35">
      <c r="A134" s="40">
        <f t="shared" si="3"/>
        <v>113</v>
      </c>
      <c r="B134" s="41"/>
      <c r="C134" s="41" t="s">
        <v>165</v>
      </c>
      <c r="D134" s="42">
        <v>80101706</v>
      </c>
      <c r="E134" s="43" t="s">
        <v>400</v>
      </c>
      <c r="F134" s="41" t="s">
        <v>70</v>
      </c>
      <c r="G134" s="41">
        <v>1</v>
      </c>
      <c r="H134" s="41" t="s">
        <v>127</v>
      </c>
      <c r="I134" s="41">
        <v>10.5</v>
      </c>
      <c r="J134" s="41" t="s">
        <v>323</v>
      </c>
      <c r="K134" s="41" t="s">
        <v>166</v>
      </c>
      <c r="L134" s="41" t="s">
        <v>167</v>
      </c>
      <c r="M134" s="176">
        <v>91875000</v>
      </c>
      <c r="N134" s="176">
        <v>91875000</v>
      </c>
      <c r="O134" s="41" t="s">
        <v>75</v>
      </c>
      <c r="P134" s="41" t="s">
        <v>76</v>
      </c>
      <c r="Q134" s="41" t="s">
        <v>168</v>
      </c>
      <c r="S134" s="207" t="s">
        <v>470</v>
      </c>
      <c r="T134" s="207" t="s">
        <v>471</v>
      </c>
      <c r="U134" s="216">
        <v>43501</v>
      </c>
      <c r="V134" s="209" t="s">
        <v>445</v>
      </c>
      <c r="W134" s="210" t="s">
        <v>404</v>
      </c>
      <c r="X134" s="211">
        <v>91875000</v>
      </c>
      <c r="Y134" s="212">
        <v>0</v>
      </c>
      <c r="Z134" s="211">
        <v>91875000</v>
      </c>
      <c r="AA134" s="209" t="s">
        <v>454</v>
      </c>
      <c r="AB134" s="210">
        <v>9619</v>
      </c>
      <c r="AC134" s="218" t="s">
        <v>442</v>
      </c>
      <c r="AD134" s="216">
        <v>43502</v>
      </c>
      <c r="AE134" s="216">
        <v>43819</v>
      </c>
      <c r="AF134" s="219" t="s">
        <v>414</v>
      </c>
      <c r="AG134" s="220" t="s">
        <v>408</v>
      </c>
    </row>
    <row r="135" spans="1:33" ht="150" x14ac:dyDescent="0.35">
      <c r="A135" s="40">
        <f t="shared" si="3"/>
        <v>114</v>
      </c>
      <c r="B135" s="41"/>
      <c r="C135" s="41" t="s">
        <v>165</v>
      </c>
      <c r="D135" s="42">
        <v>80101706</v>
      </c>
      <c r="E135" s="43" t="s">
        <v>400</v>
      </c>
      <c r="F135" s="41" t="s">
        <v>70</v>
      </c>
      <c r="G135" s="41">
        <v>1</v>
      </c>
      <c r="H135" s="41" t="s">
        <v>127</v>
      </c>
      <c r="I135" s="41">
        <v>10.5</v>
      </c>
      <c r="J135" s="41" t="s">
        <v>323</v>
      </c>
      <c r="K135" s="41" t="s">
        <v>166</v>
      </c>
      <c r="L135" s="41" t="s">
        <v>167</v>
      </c>
      <c r="M135" s="176">
        <v>91875000</v>
      </c>
      <c r="N135" s="176">
        <v>91875000</v>
      </c>
      <c r="O135" s="41" t="s">
        <v>75</v>
      </c>
      <c r="P135" s="41" t="s">
        <v>76</v>
      </c>
      <c r="Q135" s="41" t="s">
        <v>168</v>
      </c>
      <c r="S135" s="207" t="s">
        <v>472</v>
      </c>
      <c r="T135" s="207" t="s">
        <v>473</v>
      </c>
      <c r="U135" s="216">
        <v>43510</v>
      </c>
      <c r="V135" s="209" t="s">
        <v>474</v>
      </c>
      <c r="W135" s="210" t="s">
        <v>404</v>
      </c>
      <c r="X135" s="211">
        <v>87500000</v>
      </c>
      <c r="Y135" s="212">
        <v>0</v>
      </c>
      <c r="Z135" s="211">
        <v>87500000</v>
      </c>
      <c r="AA135" s="209" t="s">
        <v>475</v>
      </c>
      <c r="AB135" s="210">
        <v>9719</v>
      </c>
      <c r="AC135" s="218" t="s">
        <v>451</v>
      </c>
      <c r="AD135" s="216">
        <v>43511</v>
      </c>
      <c r="AE135" s="216">
        <v>43813</v>
      </c>
      <c r="AF135" s="219" t="s">
        <v>414</v>
      </c>
      <c r="AG135" s="220" t="s">
        <v>408</v>
      </c>
    </row>
    <row r="136" spans="1:33" ht="150" x14ac:dyDescent="0.35">
      <c r="A136" s="40">
        <f t="shared" si="3"/>
        <v>115</v>
      </c>
      <c r="B136" s="41"/>
      <c r="C136" s="41" t="s">
        <v>165</v>
      </c>
      <c r="D136" s="42">
        <v>80101706</v>
      </c>
      <c r="E136" s="43" t="s">
        <v>400</v>
      </c>
      <c r="F136" s="41" t="s">
        <v>70</v>
      </c>
      <c r="G136" s="41">
        <v>1</v>
      </c>
      <c r="H136" s="41" t="s">
        <v>127</v>
      </c>
      <c r="I136" s="41">
        <v>10.5</v>
      </c>
      <c r="J136" s="41" t="s">
        <v>323</v>
      </c>
      <c r="K136" s="41" t="s">
        <v>166</v>
      </c>
      <c r="L136" s="41" t="s">
        <v>167</v>
      </c>
      <c r="M136" s="176">
        <v>91875000</v>
      </c>
      <c r="N136" s="176">
        <v>91875000</v>
      </c>
      <c r="O136" s="41" t="s">
        <v>75</v>
      </c>
      <c r="P136" s="41" t="s">
        <v>76</v>
      </c>
      <c r="Q136" s="41" t="s">
        <v>168</v>
      </c>
      <c r="S136" s="221" t="s">
        <v>476</v>
      </c>
      <c r="T136" s="221" t="s">
        <v>477</v>
      </c>
      <c r="U136" s="216">
        <v>43530</v>
      </c>
      <c r="V136" s="218" t="s">
        <v>478</v>
      </c>
      <c r="W136" s="219" t="s">
        <v>404</v>
      </c>
      <c r="X136" s="214">
        <v>83125000</v>
      </c>
      <c r="Y136" s="215">
        <v>0</v>
      </c>
      <c r="Z136" s="214">
        <v>83125000</v>
      </c>
      <c r="AA136" s="218" t="s">
        <v>479</v>
      </c>
      <c r="AB136" s="210">
        <v>9819</v>
      </c>
      <c r="AC136" s="218" t="s">
        <v>480</v>
      </c>
      <c r="AD136" s="216">
        <v>43530</v>
      </c>
      <c r="AE136" s="216">
        <v>43819</v>
      </c>
      <c r="AF136" s="219" t="s">
        <v>414</v>
      </c>
      <c r="AG136" s="220" t="s">
        <v>408</v>
      </c>
    </row>
    <row r="137" spans="1:33" ht="150" x14ac:dyDescent="0.35">
      <c r="A137" s="40">
        <f t="shared" si="3"/>
        <v>116</v>
      </c>
      <c r="B137" s="41"/>
      <c r="C137" s="41" t="s">
        <v>165</v>
      </c>
      <c r="D137" s="42">
        <v>80101706</v>
      </c>
      <c r="E137" s="43" t="s">
        <v>400</v>
      </c>
      <c r="F137" s="41" t="s">
        <v>70</v>
      </c>
      <c r="G137" s="41">
        <v>1</v>
      </c>
      <c r="H137" s="41" t="s">
        <v>127</v>
      </c>
      <c r="I137" s="41">
        <v>10.5</v>
      </c>
      <c r="J137" s="41" t="s">
        <v>323</v>
      </c>
      <c r="K137" s="41" t="s">
        <v>166</v>
      </c>
      <c r="L137" s="41" t="s">
        <v>167</v>
      </c>
      <c r="M137" s="176">
        <v>91875000</v>
      </c>
      <c r="N137" s="176">
        <v>91875000</v>
      </c>
      <c r="O137" s="41" t="s">
        <v>75</v>
      </c>
      <c r="P137" s="41" t="s">
        <v>76</v>
      </c>
      <c r="Q137" s="41" t="s">
        <v>168</v>
      </c>
      <c r="S137" s="207" t="s">
        <v>481</v>
      </c>
      <c r="T137" s="207" t="s">
        <v>482</v>
      </c>
      <c r="U137" s="216">
        <v>43516</v>
      </c>
      <c r="V137" s="209" t="s">
        <v>483</v>
      </c>
      <c r="W137" s="210" t="s">
        <v>404</v>
      </c>
      <c r="X137" s="211">
        <v>87500000</v>
      </c>
      <c r="Y137" s="212">
        <v>0</v>
      </c>
      <c r="Z137" s="211">
        <v>87500000</v>
      </c>
      <c r="AA137" s="209" t="s">
        <v>484</v>
      </c>
      <c r="AB137" s="210">
        <v>9919</v>
      </c>
      <c r="AC137" s="218" t="s">
        <v>451</v>
      </c>
      <c r="AD137" s="216">
        <v>43517</v>
      </c>
      <c r="AE137" s="216">
        <v>43819</v>
      </c>
      <c r="AF137" s="219" t="s">
        <v>414</v>
      </c>
      <c r="AG137" s="220" t="s">
        <v>408</v>
      </c>
    </row>
    <row r="138" spans="1:33" ht="150" x14ac:dyDescent="0.35">
      <c r="A138" s="40">
        <f t="shared" si="3"/>
        <v>117</v>
      </c>
      <c r="B138" s="41"/>
      <c r="C138" s="41" t="s">
        <v>165</v>
      </c>
      <c r="D138" s="42">
        <v>80101706</v>
      </c>
      <c r="E138" s="43" t="s">
        <v>400</v>
      </c>
      <c r="F138" s="41" t="s">
        <v>70</v>
      </c>
      <c r="G138" s="41">
        <v>1</v>
      </c>
      <c r="H138" s="41" t="s">
        <v>127</v>
      </c>
      <c r="I138" s="41">
        <v>10.5</v>
      </c>
      <c r="J138" s="41" t="s">
        <v>323</v>
      </c>
      <c r="K138" s="41" t="s">
        <v>166</v>
      </c>
      <c r="L138" s="41" t="s">
        <v>167</v>
      </c>
      <c r="M138" s="176">
        <v>91875000</v>
      </c>
      <c r="N138" s="176">
        <v>91875000</v>
      </c>
      <c r="O138" s="41" t="s">
        <v>75</v>
      </c>
      <c r="P138" s="41" t="s">
        <v>76</v>
      </c>
      <c r="Q138" s="41" t="s">
        <v>168</v>
      </c>
      <c r="S138" s="207" t="s">
        <v>485</v>
      </c>
      <c r="T138" s="207" t="s">
        <v>486</v>
      </c>
      <c r="U138" s="208">
        <v>43516</v>
      </c>
      <c r="V138" s="209" t="s">
        <v>487</v>
      </c>
      <c r="W138" s="210" t="s">
        <v>404</v>
      </c>
      <c r="X138" s="211">
        <v>87500000</v>
      </c>
      <c r="Y138" s="212">
        <v>0</v>
      </c>
      <c r="Z138" s="211">
        <v>87500000</v>
      </c>
      <c r="AA138" s="209" t="s">
        <v>484</v>
      </c>
      <c r="AB138" s="210">
        <v>10019</v>
      </c>
      <c r="AC138" s="218" t="s">
        <v>451</v>
      </c>
      <c r="AD138" s="216">
        <v>43516</v>
      </c>
      <c r="AE138" s="216">
        <v>43818</v>
      </c>
      <c r="AF138" s="219" t="s">
        <v>414</v>
      </c>
      <c r="AG138" s="220" t="s">
        <v>408</v>
      </c>
    </row>
    <row r="139" spans="1:33" ht="150" x14ac:dyDescent="0.35">
      <c r="A139" s="40">
        <f t="shared" si="3"/>
        <v>118</v>
      </c>
      <c r="B139" s="41"/>
      <c r="C139" s="41" t="s">
        <v>165</v>
      </c>
      <c r="D139" s="42">
        <v>80101706</v>
      </c>
      <c r="E139" s="43" t="s">
        <v>400</v>
      </c>
      <c r="F139" s="41" t="s">
        <v>70</v>
      </c>
      <c r="G139" s="41">
        <v>1</v>
      </c>
      <c r="H139" s="41" t="s">
        <v>127</v>
      </c>
      <c r="I139" s="41">
        <v>10.5</v>
      </c>
      <c r="J139" s="41" t="s">
        <v>323</v>
      </c>
      <c r="K139" s="41" t="s">
        <v>166</v>
      </c>
      <c r="L139" s="41" t="s">
        <v>167</v>
      </c>
      <c r="M139" s="176">
        <v>91875000</v>
      </c>
      <c r="N139" s="176">
        <v>91875000</v>
      </c>
      <c r="O139" s="41" t="s">
        <v>75</v>
      </c>
      <c r="P139" s="41" t="s">
        <v>76</v>
      </c>
      <c r="Q139" s="41" t="s">
        <v>168</v>
      </c>
      <c r="S139" s="207" t="s">
        <v>488</v>
      </c>
      <c r="T139" s="207" t="s">
        <v>489</v>
      </c>
      <c r="U139" s="216">
        <v>43524</v>
      </c>
      <c r="V139" s="209" t="s">
        <v>490</v>
      </c>
      <c r="W139" s="210" t="s">
        <v>404</v>
      </c>
      <c r="X139" s="211">
        <v>83125000</v>
      </c>
      <c r="Y139" s="212">
        <v>0</v>
      </c>
      <c r="Z139" s="211">
        <v>83125000</v>
      </c>
      <c r="AA139" s="209" t="s">
        <v>491</v>
      </c>
      <c r="AB139" s="210">
        <v>10119</v>
      </c>
      <c r="AC139" s="218" t="s">
        <v>492</v>
      </c>
      <c r="AD139" s="216">
        <v>43524</v>
      </c>
      <c r="AE139" s="216">
        <v>43811</v>
      </c>
      <c r="AF139" s="219" t="s">
        <v>414</v>
      </c>
      <c r="AG139" s="220" t="s">
        <v>408</v>
      </c>
    </row>
    <row r="140" spans="1:33" ht="150" x14ac:dyDescent="0.35">
      <c r="A140" s="40">
        <f t="shared" si="3"/>
        <v>119</v>
      </c>
      <c r="B140" s="41"/>
      <c r="C140" s="41" t="s">
        <v>165</v>
      </c>
      <c r="D140" s="42">
        <v>80101706</v>
      </c>
      <c r="E140" s="43" t="s">
        <v>400</v>
      </c>
      <c r="F140" s="41" t="s">
        <v>70</v>
      </c>
      <c r="G140" s="41">
        <v>1</v>
      </c>
      <c r="H140" s="41" t="s">
        <v>155</v>
      </c>
      <c r="I140" s="41">
        <v>10</v>
      </c>
      <c r="J140" s="41" t="s">
        <v>323</v>
      </c>
      <c r="K140" s="41" t="s">
        <v>166</v>
      </c>
      <c r="L140" s="41" t="s">
        <v>437</v>
      </c>
      <c r="M140" s="176">
        <v>60000000</v>
      </c>
      <c r="N140" s="176">
        <v>60000000</v>
      </c>
      <c r="O140" s="41" t="s">
        <v>75</v>
      </c>
      <c r="P140" s="41" t="s">
        <v>76</v>
      </c>
      <c r="Q140" s="41" t="s">
        <v>168</v>
      </c>
      <c r="S140" s="207" t="s">
        <v>493</v>
      </c>
      <c r="T140" s="207" t="s">
        <v>494</v>
      </c>
      <c r="U140" s="216">
        <v>43522</v>
      </c>
      <c r="V140" s="209" t="s">
        <v>495</v>
      </c>
      <c r="W140" s="210" t="s">
        <v>404</v>
      </c>
      <c r="X140" s="211">
        <v>60000000</v>
      </c>
      <c r="Y140" s="212">
        <v>0</v>
      </c>
      <c r="Z140" s="211">
        <v>60000000</v>
      </c>
      <c r="AA140" s="209" t="s">
        <v>496</v>
      </c>
      <c r="AB140" s="210">
        <v>15619</v>
      </c>
      <c r="AC140" s="218" t="s">
        <v>451</v>
      </c>
      <c r="AD140" s="216">
        <v>43522</v>
      </c>
      <c r="AE140" s="216">
        <v>43824</v>
      </c>
      <c r="AF140" s="219" t="s">
        <v>497</v>
      </c>
      <c r="AG140" s="220" t="s">
        <v>408</v>
      </c>
    </row>
    <row r="141" spans="1:33" ht="150" x14ac:dyDescent="0.35">
      <c r="A141" s="40">
        <f t="shared" si="3"/>
        <v>120</v>
      </c>
      <c r="B141" s="41"/>
      <c r="C141" s="41" t="s">
        <v>165</v>
      </c>
      <c r="D141" s="42">
        <v>80101706</v>
      </c>
      <c r="E141" s="43" t="s">
        <v>400</v>
      </c>
      <c r="F141" s="41" t="s">
        <v>70</v>
      </c>
      <c r="G141" s="41">
        <v>1</v>
      </c>
      <c r="H141" s="41" t="s">
        <v>155</v>
      </c>
      <c r="I141" s="41">
        <v>10</v>
      </c>
      <c r="J141" s="41" t="s">
        <v>323</v>
      </c>
      <c r="K141" s="41" t="s">
        <v>166</v>
      </c>
      <c r="L141" s="41" t="s">
        <v>437</v>
      </c>
      <c r="M141" s="176">
        <v>70000000</v>
      </c>
      <c r="N141" s="176">
        <v>70000000</v>
      </c>
      <c r="O141" s="41" t="s">
        <v>75</v>
      </c>
      <c r="P141" s="41" t="s">
        <v>76</v>
      </c>
      <c r="Q141" s="41" t="s">
        <v>168</v>
      </c>
      <c r="S141" s="207" t="s">
        <v>498</v>
      </c>
      <c r="T141" s="207" t="s">
        <v>499</v>
      </c>
      <c r="U141" s="216">
        <v>43525</v>
      </c>
      <c r="V141" s="209" t="s">
        <v>500</v>
      </c>
      <c r="W141" s="210" t="s">
        <v>404</v>
      </c>
      <c r="X141" s="211">
        <v>66500000</v>
      </c>
      <c r="Y141" s="212">
        <v>0</v>
      </c>
      <c r="Z141" s="211">
        <v>66500000</v>
      </c>
      <c r="AA141" s="209" t="s">
        <v>501</v>
      </c>
      <c r="AB141" s="210">
        <v>15719</v>
      </c>
      <c r="AC141" s="218" t="s">
        <v>480</v>
      </c>
      <c r="AD141" s="216">
        <v>43528</v>
      </c>
      <c r="AE141" s="216">
        <v>43817</v>
      </c>
      <c r="AF141" s="219" t="s">
        <v>497</v>
      </c>
      <c r="AG141" s="220" t="s">
        <v>408</v>
      </c>
    </row>
    <row r="142" spans="1:33" ht="120" x14ac:dyDescent="0.35">
      <c r="A142" s="40">
        <f t="shared" si="3"/>
        <v>121</v>
      </c>
      <c r="B142" s="41"/>
      <c r="C142" s="41" t="s">
        <v>165</v>
      </c>
      <c r="D142" s="42">
        <v>80101706</v>
      </c>
      <c r="E142" s="43" t="s">
        <v>400</v>
      </c>
      <c r="F142" s="41" t="s">
        <v>70</v>
      </c>
      <c r="G142" s="41">
        <v>1</v>
      </c>
      <c r="H142" s="41" t="s">
        <v>127</v>
      </c>
      <c r="I142" s="199">
        <v>10.5</v>
      </c>
      <c r="J142" s="41" t="s">
        <v>323</v>
      </c>
      <c r="K142" s="41" t="s">
        <v>166</v>
      </c>
      <c r="L142" s="41" t="s">
        <v>320</v>
      </c>
      <c r="M142" s="176">
        <v>96600000</v>
      </c>
      <c r="N142" s="176">
        <v>96600000</v>
      </c>
      <c r="O142" s="41" t="s">
        <v>75</v>
      </c>
      <c r="P142" s="41" t="s">
        <v>76</v>
      </c>
      <c r="Q142" s="41" t="s">
        <v>168</v>
      </c>
      <c r="S142" s="207" t="s">
        <v>502</v>
      </c>
      <c r="T142" s="207" t="s">
        <v>503</v>
      </c>
      <c r="U142" s="216">
        <v>43502</v>
      </c>
      <c r="V142" s="209" t="s">
        <v>504</v>
      </c>
      <c r="W142" s="210" t="s">
        <v>404</v>
      </c>
      <c r="X142" s="211">
        <v>96600000</v>
      </c>
      <c r="Y142" s="212">
        <v>0</v>
      </c>
      <c r="Z142" s="211">
        <v>96600000</v>
      </c>
      <c r="AA142" s="209" t="s">
        <v>505</v>
      </c>
      <c r="AB142" s="210">
        <v>14619</v>
      </c>
      <c r="AC142" s="218" t="s">
        <v>442</v>
      </c>
      <c r="AD142" s="216">
        <v>43502</v>
      </c>
      <c r="AE142" s="216">
        <v>43819</v>
      </c>
      <c r="AF142" s="219" t="s">
        <v>506</v>
      </c>
      <c r="AG142" s="220" t="s">
        <v>408</v>
      </c>
    </row>
    <row r="143" spans="1:33" ht="120" x14ac:dyDescent="0.35">
      <c r="A143" s="40">
        <f t="shared" si="3"/>
        <v>122</v>
      </c>
      <c r="B143" s="41"/>
      <c r="C143" s="41" t="s">
        <v>165</v>
      </c>
      <c r="D143" s="42">
        <v>80101706</v>
      </c>
      <c r="E143" s="43" t="s">
        <v>400</v>
      </c>
      <c r="F143" s="41" t="s">
        <v>70</v>
      </c>
      <c r="G143" s="41">
        <v>1</v>
      </c>
      <c r="H143" s="41" t="s">
        <v>127</v>
      </c>
      <c r="I143" s="41">
        <v>10.5</v>
      </c>
      <c r="J143" s="41" t="s">
        <v>323</v>
      </c>
      <c r="K143" s="41" t="s">
        <v>166</v>
      </c>
      <c r="L143" s="41" t="s">
        <v>320</v>
      </c>
      <c r="M143" s="176">
        <v>96600000</v>
      </c>
      <c r="N143" s="176">
        <v>96600000</v>
      </c>
      <c r="O143" s="41" t="s">
        <v>75</v>
      </c>
      <c r="P143" s="41" t="s">
        <v>76</v>
      </c>
      <c r="Q143" s="41" t="s">
        <v>168</v>
      </c>
      <c r="S143" s="207" t="s">
        <v>507</v>
      </c>
      <c r="T143" s="207" t="s">
        <v>508</v>
      </c>
      <c r="U143" s="216">
        <v>43504</v>
      </c>
      <c r="V143" s="209" t="s">
        <v>509</v>
      </c>
      <c r="W143" s="210" t="s">
        <v>404</v>
      </c>
      <c r="X143" s="211">
        <v>96600000</v>
      </c>
      <c r="Y143" s="212">
        <v>0</v>
      </c>
      <c r="Z143" s="211">
        <v>96600000</v>
      </c>
      <c r="AA143" s="209" t="s">
        <v>505</v>
      </c>
      <c r="AB143" s="210">
        <v>14519</v>
      </c>
      <c r="AC143" s="218" t="s">
        <v>442</v>
      </c>
      <c r="AD143" s="216">
        <v>43504</v>
      </c>
      <c r="AE143" s="216">
        <v>43821</v>
      </c>
      <c r="AF143" s="219" t="s">
        <v>419</v>
      </c>
      <c r="AG143" s="220" t="s">
        <v>408</v>
      </c>
    </row>
    <row r="144" spans="1:33" ht="225" x14ac:dyDescent="0.35">
      <c r="A144" s="40">
        <f t="shared" si="3"/>
        <v>123</v>
      </c>
      <c r="B144" s="41"/>
      <c r="C144" s="41" t="s">
        <v>165</v>
      </c>
      <c r="D144" s="42">
        <v>80101706</v>
      </c>
      <c r="E144" s="43" t="s">
        <v>400</v>
      </c>
      <c r="F144" s="41" t="s">
        <v>70</v>
      </c>
      <c r="G144" s="41">
        <v>1</v>
      </c>
      <c r="H144" s="41" t="s">
        <v>80</v>
      </c>
      <c r="I144" s="41">
        <v>5</v>
      </c>
      <c r="J144" s="41" t="s">
        <v>323</v>
      </c>
      <c r="K144" s="41" t="s">
        <v>166</v>
      </c>
      <c r="L144" s="41" t="s">
        <v>437</v>
      </c>
      <c r="M144" s="176">
        <v>63000000</v>
      </c>
      <c r="N144" s="176">
        <v>63000000</v>
      </c>
      <c r="O144" s="41" t="s">
        <v>75</v>
      </c>
      <c r="P144" s="41" t="s">
        <v>76</v>
      </c>
      <c r="Q144" s="41" t="s">
        <v>168</v>
      </c>
      <c r="S144" s="207" t="s">
        <v>1296</v>
      </c>
      <c r="T144" s="207" t="s">
        <v>1297</v>
      </c>
      <c r="U144" s="216">
        <v>43675</v>
      </c>
      <c r="V144" s="209" t="s">
        <v>1298</v>
      </c>
      <c r="W144" s="210" t="s">
        <v>404</v>
      </c>
      <c r="X144" s="211">
        <v>33093333</v>
      </c>
      <c r="Y144" s="212">
        <v>0</v>
      </c>
      <c r="Z144" s="211">
        <v>33093333</v>
      </c>
      <c r="AA144" s="209" t="s">
        <v>1299</v>
      </c>
      <c r="AB144" s="210" t="s">
        <v>1300</v>
      </c>
      <c r="AC144" s="218" t="s">
        <v>1301</v>
      </c>
      <c r="AD144" s="216">
        <v>43675</v>
      </c>
      <c r="AE144" s="216">
        <v>43823</v>
      </c>
      <c r="AF144" s="219" t="s">
        <v>506</v>
      </c>
      <c r="AG144" s="220" t="s">
        <v>1302</v>
      </c>
    </row>
    <row r="145" spans="1:33" ht="150" x14ac:dyDescent="0.35">
      <c r="A145" s="40">
        <f t="shared" si="3"/>
        <v>124</v>
      </c>
      <c r="B145" s="41"/>
      <c r="C145" s="41" t="s">
        <v>165</v>
      </c>
      <c r="D145" s="42">
        <v>80101706</v>
      </c>
      <c r="E145" s="43" t="s">
        <v>400</v>
      </c>
      <c r="F145" s="41" t="s">
        <v>70</v>
      </c>
      <c r="G145" s="41">
        <v>1</v>
      </c>
      <c r="H145" s="41" t="s">
        <v>127</v>
      </c>
      <c r="I145" s="41">
        <v>9</v>
      </c>
      <c r="J145" s="41" t="s">
        <v>323</v>
      </c>
      <c r="K145" s="41" t="s">
        <v>166</v>
      </c>
      <c r="L145" s="41" t="s">
        <v>437</v>
      </c>
      <c r="M145" s="176">
        <v>63800000</v>
      </c>
      <c r="N145" s="176">
        <v>63800000</v>
      </c>
      <c r="O145" s="41" t="s">
        <v>75</v>
      </c>
      <c r="P145" s="41" t="s">
        <v>76</v>
      </c>
      <c r="Q145" s="41" t="s">
        <v>168</v>
      </c>
      <c r="S145" s="207" t="s">
        <v>510</v>
      </c>
      <c r="T145" s="207" t="s">
        <v>511</v>
      </c>
      <c r="U145" s="216">
        <v>43495</v>
      </c>
      <c r="V145" s="209" t="s">
        <v>512</v>
      </c>
      <c r="W145" s="210" t="s">
        <v>404</v>
      </c>
      <c r="X145" s="211">
        <v>60900000</v>
      </c>
      <c r="Y145" s="212">
        <v>0</v>
      </c>
      <c r="Z145" s="211">
        <v>60900000</v>
      </c>
      <c r="AA145" s="209" t="s">
        <v>513</v>
      </c>
      <c r="AB145" s="219">
        <v>10319</v>
      </c>
      <c r="AC145" s="218" t="s">
        <v>406</v>
      </c>
      <c r="AD145" s="216">
        <v>43495</v>
      </c>
      <c r="AE145" s="216">
        <v>43812</v>
      </c>
      <c r="AF145" s="219" t="s">
        <v>514</v>
      </c>
      <c r="AG145" s="220" t="s">
        <v>408</v>
      </c>
    </row>
    <row r="146" spans="1:33" ht="120" x14ac:dyDescent="0.35">
      <c r="A146" s="40">
        <f t="shared" si="3"/>
        <v>125</v>
      </c>
      <c r="B146" s="41"/>
      <c r="C146" s="41" t="s">
        <v>165</v>
      </c>
      <c r="D146" s="42">
        <v>80101706</v>
      </c>
      <c r="E146" s="43" t="s">
        <v>400</v>
      </c>
      <c r="F146" s="41" t="s">
        <v>70</v>
      </c>
      <c r="G146" s="41">
        <v>1</v>
      </c>
      <c r="H146" s="41" t="s">
        <v>155</v>
      </c>
      <c r="I146" s="41">
        <v>10</v>
      </c>
      <c r="J146" s="41" t="s">
        <v>323</v>
      </c>
      <c r="K146" s="41" t="s">
        <v>166</v>
      </c>
      <c r="L146" s="41" t="s">
        <v>320</v>
      </c>
      <c r="M146" s="176">
        <v>91875000</v>
      </c>
      <c r="N146" s="176">
        <v>91875000</v>
      </c>
      <c r="O146" s="41" t="s">
        <v>75</v>
      </c>
      <c r="P146" s="41" t="s">
        <v>76</v>
      </c>
      <c r="Q146" s="41" t="s">
        <v>168</v>
      </c>
      <c r="S146" s="207" t="s">
        <v>515</v>
      </c>
      <c r="T146" s="207" t="s">
        <v>516</v>
      </c>
      <c r="U146" s="208">
        <v>43495</v>
      </c>
      <c r="V146" s="209" t="s">
        <v>517</v>
      </c>
      <c r="W146" s="210" t="s">
        <v>404</v>
      </c>
      <c r="X146" s="211">
        <v>91875000</v>
      </c>
      <c r="Y146" s="212">
        <v>0</v>
      </c>
      <c r="Z146" s="211">
        <v>91875000</v>
      </c>
      <c r="AA146" s="209" t="s">
        <v>518</v>
      </c>
      <c r="AB146" s="219">
        <v>14819</v>
      </c>
      <c r="AC146" s="218" t="s">
        <v>406</v>
      </c>
      <c r="AD146" s="216">
        <v>43495</v>
      </c>
      <c r="AE146" s="216">
        <v>43812</v>
      </c>
      <c r="AF146" s="219" t="s">
        <v>506</v>
      </c>
      <c r="AG146" s="220" t="s">
        <v>408</v>
      </c>
    </row>
    <row r="147" spans="1:33" ht="120" x14ac:dyDescent="0.35">
      <c r="A147" s="40">
        <f t="shared" si="3"/>
        <v>126</v>
      </c>
      <c r="B147" s="41"/>
      <c r="C147" s="41" t="s">
        <v>299</v>
      </c>
      <c r="D147" s="42">
        <v>80101706</v>
      </c>
      <c r="E147" s="43" t="s">
        <v>519</v>
      </c>
      <c r="F147" s="41" t="s">
        <v>70</v>
      </c>
      <c r="G147" s="41">
        <v>1</v>
      </c>
      <c r="H147" s="41" t="s">
        <v>127</v>
      </c>
      <c r="I147" s="41">
        <v>11</v>
      </c>
      <c r="J147" s="41" t="s">
        <v>323</v>
      </c>
      <c r="K147" s="41" t="s">
        <v>166</v>
      </c>
      <c r="L147" s="41" t="s">
        <v>520</v>
      </c>
      <c r="M147" s="176">
        <v>69300000</v>
      </c>
      <c r="N147" s="176">
        <v>69300000</v>
      </c>
      <c r="O147" s="41" t="s">
        <v>75</v>
      </c>
      <c r="P147" s="41" t="s">
        <v>76</v>
      </c>
      <c r="Q147" s="41" t="s">
        <v>302</v>
      </c>
      <c r="S147" s="207" t="s">
        <v>521</v>
      </c>
      <c r="T147" s="207" t="s">
        <v>522</v>
      </c>
      <c r="U147" s="216">
        <v>43488</v>
      </c>
      <c r="V147" s="209" t="s">
        <v>523</v>
      </c>
      <c r="W147" s="210" t="s">
        <v>404</v>
      </c>
      <c r="X147" s="211">
        <v>69300000</v>
      </c>
      <c r="Y147" s="212">
        <v>0</v>
      </c>
      <c r="Z147" s="211">
        <v>69300000</v>
      </c>
      <c r="AA147" s="218" t="s">
        <v>524</v>
      </c>
      <c r="AB147" s="219">
        <v>7319</v>
      </c>
      <c r="AC147" s="218" t="s">
        <v>436</v>
      </c>
      <c r="AD147" s="216">
        <v>43488</v>
      </c>
      <c r="AE147" s="216">
        <v>43821</v>
      </c>
      <c r="AF147" s="219" t="s">
        <v>525</v>
      </c>
      <c r="AG147" s="220" t="s">
        <v>526</v>
      </c>
    </row>
    <row r="148" spans="1:33" ht="120" x14ac:dyDescent="0.35">
      <c r="A148" s="40">
        <f t="shared" si="3"/>
        <v>127</v>
      </c>
      <c r="B148" s="44"/>
      <c r="C148" s="44" t="s">
        <v>299</v>
      </c>
      <c r="D148" s="45">
        <v>80101706</v>
      </c>
      <c r="E148" s="46" t="s">
        <v>519</v>
      </c>
      <c r="F148" s="44" t="s">
        <v>70</v>
      </c>
      <c r="G148" s="44">
        <v>1</v>
      </c>
      <c r="H148" s="44" t="s">
        <v>80</v>
      </c>
      <c r="I148" s="44">
        <v>8</v>
      </c>
      <c r="J148" s="44" t="s">
        <v>323</v>
      </c>
      <c r="K148" s="44" t="s">
        <v>166</v>
      </c>
      <c r="L148" s="44" t="s">
        <v>320</v>
      </c>
      <c r="M148" s="109"/>
      <c r="N148" s="109"/>
      <c r="O148" s="44" t="s">
        <v>75</v>
      </c>
      <c r="P148" s="44" t="s">
        <v>76</v>
      </c>
      <c r="Q148" s="44" t="s">
        <v>302</v>
      </c>
      <c r="S148" s="39"/>
      <c r="T148" s="39"/>
      <c r="U148" s="39"/>
      <c r="V148" s="39"/>
      <c r="W148" s="39"/>
      <c r="X148" s="39"/>
      <c r="Y148" s="39"/>
      <c r="Z148" s="39"/>
      <c r="AA148" s="39"/>
      <c r="AB148" s="39"/>
      <c r="AC148" s="39"/>
      <c r="AD148" s="39"/>
      <c r="AE148" s="39"/>
      <c r="AF148" s="39"/>
      <c r="AG148" s="39"/>
    </row>
    <row r="149" spans="1:33" ht="150" x14ac:dyDescent="0.35">
      <c r="A149" s="40">
        <f t="shared" si="3"/>
        <v>128</v>
      </c>
      <c r="B149" s="41"/>
      <c r="C149" s="41" t="s">
        <v>299</v>
      </c>
      <c r="D149" s="42">
        <v>80101706</v>
      </c>
      <c r="E149" s="43" t="s">
        <v>519</v>
      </c>
      <c r="F149" s="41" t="s">
        <v>70</v>
      </c>
      <c r="G149" s="41">
        <v>1</v>
      </c>
      <c r="H149" s="41" t="s">
        <v>127</v>
      </c>
      <c r="I149" s="41">
        <v>11</v>
      </c>
      <c r="J149" s="41" t="s">
        <v>323</v>
      </c>
      <c r="K149" s="41" t="s">
        <v>166</v>
      </c>
      <c r="L149" s="41" t="s">
        <v>320</v>
      </c>
      <c r="M149" s="176">
        <v>67100000</v>
      </c>
      <c r="N149" s="176">
        <v>67100000</v>
      </c>
      <c r="O149" s="41" t="s">
        <v>75</v>
      </c>
      <c r="P149" s="41" t="s">
        <v>76</v>
      </c>
      <c r="Q149" s="41" t="s">
        <v>302</v>
      </c>
      <c r="S149" s="207" t="s">
        <v>527</v>
      </c>
      <c r="T149" s="207" t="s">
        <v>528</v>
      </c>
      <c r="U149" s="208">
        <v>43497</v>
      </c>
      <c r="V149" s="209" t="s">
        <v>529</v>
      </c>
      <c r="W149" s="210" t="s">
        <v>404</v>
      </c>
      <c r="X149" s="211">
        <v>42700000</v>
      </c>
      <c r="Y149" s="212">
        <v>0</v>
      </c>
      <c r="Z149" s="211">
        <v>42700000</v>
      </c>
      <c r="AA149" s="209" t="s">
        <v>530</v>
      </c>
      <c r="AB149" s="210">
        <v>14319</v>
      </c>
      <c r="AC149" s="218" t="s">
        <v>531</v>
      </c>
      <c r="AD149" s="216">
        <v>43497</v>
      </c>
      <c r="AE149" s="216">
        <v>44074</v>
      </c>
      <c r="AF149" s="219" t="s">
        <v>532</v>
      </c>
      <c r="AG149" s="220" t="s">
        <v>526</v>
      </c>
    </row>
    <row r="150" spans="1:33" ht="120" x14ac:dyDescent="0.35">
      <c r="A150" s="40">
        <f t="shared" si="3"/>
        <v>129</v>
      </c>
      <c r="B150" s="41"/>
      <c r="C150" s="41" t="s">
        <v>299</v>
      </c>
      <c r="D150" s="42">
        <v>80101706</v>
      </c>
      <c r="E150" s="43" t="s">
        <v>519</v>
      </c>
      <c r="F150" s="41" t="s">
        <v>70</v>
      </c>
      <c r="G150" s="41">
        <v>1</v>
      </c>
      <c r="H150" s="41" t="s">
        <v>127</v>
      </c>
      <c r="I150" s="41">
        <v>11</v>
      </c>
      <c r="J150" s="41" t="s">
        <v>323</v>
      </c>
      <c r="K150" s="41" t="s">
        <v>166</v>
      </c>
      <c r="L150" s="41" t="s">
        <v>320</v>
      </c>
      <c r="M150" s="176">
        <v>72600000</v>
      </c>
      <c r="N150" s="176">
        <v>72600000</v>
      </c>
      <c r="O150" s="41" t="s">
        <v>75</v>
      </c>
      <c r="P150" s="41" t="s">
        <v>76</v>
      </c>
      <c r="Q150" s="41" t="s">
        <v>302</v>
      </c>
      <c r="S150" s="207" t="s">
        <v>533</v>
      </c>
      <c r="T150" s="207" t="s">
        <v>534</v>
      </c>
      <c r="U150" s="208">
        <v>43495</v>
      </c>
      <c r="V150" s="209" t="s">
        <v>535</v>
      </c>
      <c r="W150" s="210" t="s">
        <v>404</v>
      </c>
      <c r="X150" s="211">
        <v>66000000</v>
      </c>
      <c r="Y150" s="212">
        <v>0</v>
      </c>
      <c r="Z150" s="211">
        <v>66000000</v>
      </c>
      <c r="AA150" s="209" t="s">
        <v>536</v>
      </c>
      <c r="AB150" s="210">
        <v>12319</v>
      </c>
      <c r="AC150" s="218" t="s">
        <v>537</v>
      </c>
      <c r="AD150" s="216">
        <v>43495</v>
      </c>
      <c r="AE150" s="216">
        <v>43798</v>
      </c>
      <c r="AF150" s="219" t="s">
        <v>538</v>
      </c>
      <c r="AG150" s="220" t="s">
        <v>526</v>
      </c>
    </row>
    <row r="151" spans="1:33" ht="120" x14ac:dyDescent="0.35">
      <c r="A151" s="40">
        <f t="shared" si="3"/>
        <v>130</v>
      </c>
      <c r="B151" s="41"/>
      <c r="C151" s="41" t="s">
        <v>539</v>
      </c>
      <c r="D151" s="42">
        <v>80101706</v>
      </c>
      <c r="E151" s="43" t="s">
        <v>540</v>
      </c>
      <c r="F151" s="41" t="s">
        <v>70</v>
      </c>
      <c r="G151" s="41">
        <v>1</v>
      </c>
      <c r="H151" s="41" t="s">
        <v>127</v>
      </c>
      <c r="I151" s="41">
        <v>11</v>
      </c>
      <c r="J151" s="41" t="s">
        <v>323</v>
      </c>
      <c r="K151" s="41" t="s">
        <v>166</v>
      </c>
      <c r="L151" s="41" t="s">
        <v>520</v>
      </c>
      <c r="M151" s="176">
        <v>59400000</v>
      </c>
      <c r="N151" s="176">
        <v>59400000</v>
      </c>
      <c r="O151" s="41" t="s">
        <v>75</v>
      </c>
      <c r="P151" s="41" t="s">
        <v>76</v>
      </c>
      <c r="Q151" s="41" t="s">
        <v>541</v>
      </c>
      <c r="S151" s="207" t="s">
        <v>542</v>
      </c>
      <c r="T151" s="207" t="s">
        <v>543</v>
      </c>
      <c r="U151" s="208">
        <v>43483</v>
      </c>
      <c r="V151" s="209" t="s">
        <v>544</v>
      </c>
      <c r="W151" s="210" t="s">
        <v>404</v>
      </c>
      <c r="X151" s="211">
        <v>59400000</v>
      </c>
      <c r="Y151" s="211">
        <v>0</v>
      </c>
      <c r="Z151" s="211">
        <v>59400000</v>
      </c>
      <c r="AA151" s="218" t="s">
        <v>545</v>
      </c>
      <c r="AB151" s="219">
        <v>7519</v>
      </c>
      <c r="AC151" s="218" t="s">
        <v>546</v>
      </c>
      <c r="AD151" s="216">
        <v>43483</v>
      </c>
      <c r="AE151" s="216">
        <v>43816</v>
      </c>
      <c r="AF151" s="219" t="s">
        <v>547</v>
      </c>
      <c r="AG151" s="220" t="s">
        <v>548</v>
      </c>
    </row>
    <row r="152" spans="1:33" ht="120" x14ac:dyDescent="0.35">
      <c r="A152" s="40">
        <f t="shared" si="3"/>
        <v>131</v>
      </c>
      <c r="B152" s="41"/>
      <c r="C152" s="41" t="s">
        <v>539</v>
      </c>
      <c r="D152" s="42">
        <v>80101706</v>
      </c>
      <c r="E152" s="43" t="s">
        <v>540</v>
      </c>
      <c r="F152" s="41" t="s">
        <v>70</v>
      </c>
      <c r="G152" s="41">
        <v>1</v>
      </c>
      <c r="H152" s="41" t="s">
        <v>127</v>
      </c>
      <c r="I152" s="41">
        <v>11</v>
      </c>
      <c r="J152" s="41" t="s">
        <v>323</v>
      </c>
      <c r="K152" s="41" t="s">
        <v>166</v>
      </c>
      <c r="L152" s="41" t="s">
        <v>520</v>
      </c>
      <c r="M152" s="176">
        <v>67100000</v>
      </c>
      <c r="N152" s="176">
        <v>67100000</v>
      </c>
      <c r="O152" s="41" t="s">
        <v>75</v>
      </c>
      <c r="P152" s="41" t="s">
        <v>76</v>
      </c>
      <c r="Q152" s="41" t="s">
        <v>541</v>
      </c>
      <c r="S152" s="207" t="s">
        <v>549</v>
      </c>
      <c r="T152" s="207" t="s">
        <v>550</v>
      </c>
      <c r="U152" s="216">
        <v>43486</v>
      </c>
      <c r="V152" s="209" t="s">
        <v>551</v>
      </c>
      <c r="W152" s="210" t="s">
        <v>404</v>
      </c>
      <c r="X152" s="211">
        <v>67100000</v>
      </c>
      <c r="Y152" s="211">
        <v>0</v>
      </c>
      <c r="Z152" s="211">
        <v>67100000</v>
      </c>
      <c r="AA152" s="218" t="s">
        <v>552</v>
      </c>
      <c r="AB152" s="219">
        <v>6119</v>
      </c>
      <c r="AC152" s="218" t="s">
        <v>436</v>
      </c>
      <c r="AD152" s="216">
        <v>43486</v>
      </c>
      <c r="AE152" s="216">
        <v>43819</v>
      </c>
      <c r="AF152" s="219" t="s">
        <v>547</v>
      </c>
      <c r="AG152" s="220" t="s">
        <v>548</v>
      </c>
    </row>
    <row r="153" spans="1:33" ht="120" x14ac:dyDescent="0.35">
      <c r="A153" s="40">
        <f t="shared" si="3"/>
        <v>132</v>
      </c>
      <c r="B153" s="41"/>
      <c r="C153" s="41" t="s">
        <v>539</v>
      </c>
      <c r="D153" s="42">
        <v>80101706</v>
      </c>
      <c r="E153" s="43" t="s">
        <v>540</v>
      </c>
      <c r="F153" s="41" t="s">
        <v>70</v>
      </c>
      <c r="G153" s="41">
        <v>1</v>
      </c>
      <c r="H153" s="41" t="s">
        <v>127</v>
      </c>
      <c r="I153" s="41">
        <v>11</v>
      </c>
      <c r="J153" s="41" t="s">
        <v>323</v>
      </c>
      <c r="K153" s="41" t="s">
        <v>166</v>
      </c>
      <c r="L153" s="41" t="s">
        <v>520</v>
      </c>
      <c r="M153" s="176">
        <v>27500000</v>
      </c>
      <c r="N153" s="176">
        <v>27500000</v>
      </c>
      <c r="O153" s="41" t="s">
        <v>75</v>
      </c>
      <c r="P153" s="41" t="s">
        <v>76</v>
      </c>
      <c r="Q153" s="41" t="s">
        <v>541</v>
      </c>
      <c r="S153" s="207" t="s">
        <v>553</v>
      </c>
      <c r="T153" s="207" t="s">
        <v>554</v>
      </c>
      <c r="U153" s="216">
        <v>43487</v>
      </c>
      <c r="V153" s="209" t="s">
        <v>555</v>
      </c>
      <c r="W153" s="210" t="s">
        <v>404</v>
      </c>
      <c r="X153" s="211">
        <v>27500000</v>
      </c>
      <c r="Y153" s="212">
        <v>0</v>
      </c>
      <c r="Z153" s="211">
        <v>27500000</v>
      </c>
      <c r="AA153" s="218" t="s">
        <v>556</v>
      </c>
      <c r="AB153" s="219">
        <v>6219</v>
      </c>
      <c r="AC153" s="218" t="s">
        <v>436</v>
      </c>
      <c r="AD153" s="216">
        <v>43486</v>
      </c>
      <c r="AE153" s="216">
        <v>43819</v>
      </c>
      <c r="AF153" s="219" t="s">
        <v>547</v>
      </c>
      <c r="AG153" s="220" t="s">
        <v>548</v>
      </c>
    </row>
    <row r="154" spans="1:33" ht="120" x14ac:dyDescent="0.35">
      <c r="A154" s="40">
        <f t="shared" si="3"/>
        <v>133</v>
      </c>
      <c r="B154" s="41"/>
      <c r="C154" s="41" t="s">
        <v>539</v>
      </c>
      <c r="D154" s="42">
        <v>80101706</v>
      </c>
      <c r="E154" s="43" t="s">
        <v>540</v>
      </c>
      <c r="F154" s="41" t="s">
        <v>70</v>
      </c>
      <c r="G154" s="41">
        <v>1</v>
      </c>
      <c r="H154" s="41" t="s">
        <v>155</v>
      </c>
      <c r="I154" s="41">
        <v>6</v>
      </c>
      <c r="J154" s="41" t="s">
        <v>323</v>
      </c>
      <c r="K154" s="41" t="s">
        <v>166</v>
      </c>
      <c r="L154" s="41" t="s">
        <v>320</v>
      </c>
      <c r="M154" s="176">
        <v>49800000</v>
      </c>
      <c r="N154" s="176">
        <v>49800000</v>
      </c>
      <c r="O154" s="41" t="s">
        <v>75</v>
      </c>
      <c r="P154" s="41" t="s">
        <v>76</v>
      </c>
      <c r="Q154" s="41" t="s">
        <v>541</v>
      </c>
      <c r="S154" s="207" t="s">
        <v>557</v>
      </c>
      <c r="T154" s="207" t="s">
        <v>558</v>
      </c>
      <c r="U154" s="216">
        <v>43507</v>
      </c>
      <c r="V154" s="209" t="s">
        <v>559</v>
      </c>
      <c r="W154" s="210" t="s">
        <v>404</v>
      </c>
      <c r="X154" s="211">
        <v>49800000</v>
      </c>
      <c r="Y154" s="212">
        <v>0</v>
      </c>
      <c r="Z154" s="211">
        <v>49800000</v>
      </c>
      <c r="AA154" s="209" t="s">
        <v>560</v>
      </c>
      <c r="AB154" s="210">
        <v>16319</v>
      </c>
      <c r="AC154" s="218" t="s">
        <v>561</v>
      </c>
      <c r="AD154" s="216">
        <v>43507</v>
      </c>
      <c r="AE154" s="216">
        <v>43687</v>
      </c>
      <c r="AF154" s="219" t="s">
        <v>562</v>
      </c>
      <c r="AG154" s="220" t="s">
        <v>548</v>
      </c>
    </row>
    <row r="155" spans="1:33" ht="131.25" x14ac:dyDescent="0.35">
      <c r="A155" s="40">
        <f t="shared" si="3"/>
        <v>134</v>
      </c>
      <c r="B155" s="41"/>
      <c r="C155" s="41" t="s">
        <v>563</v>
      </c>
      <c r="D155" s="42">
        <v>80101706</v>
      </c>
      <c r="E155" s="43" t="s">
        <v>564</v>
      </c>
      <c r="F155" s="41" t="s">
        <v>70</v>
      </c>
      <c r="G155" s="41">
        <v>1</v>
      </c>
      <c r="H155" s="41" t="s">
        <v>127</v>
      </c>
      <c r="I155" s="41">
        <v>11.5</v>
      </c>
      <c r="J155" s="41" t="s">
        <v>323</v>
      </c>
      <c r="K155" s="41" t="s">
        <v>166</v>
      </c>
      <c r="L155" s="41" t="s">
        <v>520</v>
      </c>
      <c r="M155" s="176">
        <v>89159500</v>
      </c>
      <c r="N155" s="176">
        <v>89159500</v>
      </c>
      <c r="O155" s="41" t="s">
        <v>75</v>
      </c>
      <c r="P155" s="41" t="s">
        <v>76</v>
      </c>
      <c r="Q155" s="41" t="s">
        <v>565</v>
      </c>
      <c r="S155" s="207" t="s">
        <v>566</v>
      </c>
      <c r="T155" s="207" t="s">
        <v>567</v>
      </c>
      <c r="U155" s="216">
        <v>43479</v>
      </c>
      <c r="V155" s="209" t="s">
        <v>568</v>
      </c>
      <c r="W155" s="210" t="s">
        <v>404</v>
      </c>
      <c r="X155" s="211">
        <v>89159500</v>
      </c>
      <c r="Y155" s="211">
        <v>0</v>
      </c>
      <c r="Z155" s="211">
        <v>89159500</v>
      </c>
      <c r="AA155" s="218" t="s">
        <v>569</v>
      </c>
      <c r="AB155" s="219">
        <v>2619</v>
      </c>
      <c r="AC155" s="218" t="s">
        <v>413</v>
      </c>
      <c r="AD155" s="216">
        <v>43479</v>
      </c>
      <c r="AE155" s="216">
        <v>43827</v>
      </c>
      <c r="AF155" s="219" t="s">
        <v>570</v>
      </c>
      <c r="AG155" s="220" t="s">
        <v>571</v>
      </c>
    </row>
    <row r="156" spans="1:33" ht="120" x14ac:dyDescent="0.35">
      <c r="A156" s="40">
        <f t="shared" si="3"/>
        <v>135</v>
      </c>
      <c r="B156" s="41"/>
      <c r="C156" s="41" t="s">
        <v>563</v>
      </c>
      <c r="D156" s="42">
        <v>80101706</v>
      </c>
      <c r="E156" s="43" t="s">
        <v>564</v>
      </c>
      <c r="F156" s="41" t="s">
        <v>70</v>
      </c>
      <c r="G156" s="41">
        <v>1</v>
      </c>
      <c r="H156" s="41" t="s">
        <v>127</v>
      </c>
      <c r="I156" s="41">
        <v>11</v>
      </c>
      <c r="J156" s="41" t="s">
        <v>323</v>
      </c>
      <c r="K156" s="41" t="s">
        <v>166</v>
      </c>
      <c r="L156" s="41" t="s">
        <v>520</v>
      </c>
      <c r="M156" s="176">
        <v>59400000</v>
      </c>
      <c r="N156" s="176">
        <v>59400000</v>
      </c>
      <c r="O156" s="41" t="s">
        <v>75</v>
      </c>
      <c r="P156" s="41" t="s">
        <v>76</v>
      </c>
      <c r="Q156" s="41" t="s">
        <v>565</v>
      </c>
      <c r="S156" s="207" t="s">
        <v>572</v>
      </c>
      <c r="T156" s="207" t="s">
        <v>573</v>
      </c>
      <c r="U156" s="216">
        <v>43486</v>
      </c>
      <c r="V156" s="209" t="s">
        <v>574</v>
      </c>
      <c r="W156" s="210" t="s">
        <v>404</v>
      </c>
      <c r="X156" s="211">
        <v>59400000</v>
      </c>
      <c r="Y156" s="211">
        <v>0</v>
      </c>
      <c r="Z156" s="211">
        <v>59400000</v>
      </c>
      <c r="AA156" s="218" t="s">
        <v>575</v>
      </c>
      <c r="AB156" s="219">
        <v>7819</v>
      </c>
      <c r="AC156" s="218" t="s">
        <v>436</v>
      </c>
      <c r="AD156" s="216">
        <v>43486</v>
      </c>
      <c r="AE156" s="216">
        <v>43819</v>
      </c>
      <c r="AF156" s="219" t="s">
        <v>576</v>
      </c>
      <c r="AG156" s="220" t="s">
        <v>571</v>
      </c>
    </row>
    <row r="157" spans="1:33" ht="131.25" x14ac:dyDescent="0.35">
      <c r="A157" s="40">
        <f t="shared" si="3"/>
        <v>136</v>
      </c>
      <c r="B157" s="41"/>
      <c r="C157" s="41" t="s">
        <v>563</v>
      </c>
      <c r="D157" s="42">
        <v>80101706</v>
      </c>
      <c r="E157" s="43" t="s">
        <v>564</v>
      </c>
      <c r="F157" s="41" t="s">
        <v>70</v>
      </c>
      <c r="G157" s="41">
        <v>1</v>
      </c>
      <c r="H157" s="41" t="s">
        <v>155</v>
      </c>
      <c r="I157" s="41">
        <v>10</v>
      </c>
      <c r="J157" s="41" t="s">
        <v>323</v>
      </c>
      <c r="K157" s="41" t="s">
        <v>166</v>
      </c>
      <c r="L157" s="41" t="s">
        <v>320</v>
      </c>
      <c r="M157" s="176">
        <v>54000000</v>
      </c>
      <c r="N157" s="176">
        <v>54000000</v>
      </c>
      <c r="O157" s="41" t="s">
        <v>75</v>
      </c>
      <c r="P157" s="41" t="s">
        <v>76</v>
      </c>
      <c r="Q157" s="41" t="s">
        <v>565</v>
      </c>
      <c r="S157" s="207" t="s">
        <v>577</v>
      </c>
      <c r="T157" s="207" t="s">
        <v>578</v>
      </c>
      <c r="U157" s="216">
        <v>43508</v>
      </c>
      <c r="V157" s="209" t="s">
        <v>579</v>
      </c>
      <c r="W157" s="210" t="s">
        <v>404</v>
      </c>
      <c r="X157" s="211">
        <v>54000000</v>
      </c>
      <c r="Y157" s="212">
        <v>0</v>
      </c>
      <c r="Z157" s="211">
        <v>54000000</v>
      </c>
      <c r="AA157" s="209" t="s">
        <v>580</v>
      </c>
      <c r="AB157" s="210">
        <v>16419</v>
      </c>
      <c r="AC157" s="218" t="s">
        <v>581</v>
      </c>
      <c r="AD157" s="216">
        <v>43508</v>
      </c>
      <c r="AE157" s="216">
        <v>43810</v>
      </c>
      <c r="AF157" s="219" t="s">
        <v>582</v>
      </c>
      <c r="AG157" s="220" t="s">
        <v>571</v>
      </c>
    </row>
    <row r="158" spans="1:33" ht="131.25" x14ac:dyDescent="0.35">
      <c r="A158" s="40">
        <f t="shared" si="3"/>
        <v>137</v>
      </c>
      <c r="B158" s="41"/>
      <c r="C158" s="41" t="s">
        <v>563</v>
      </c>
      <c r="D158" s="42">
        <v>80101706</v>
      </c>
      <c r="E158" s="43" t="s">
        <v>564</v>
      </c>
      <c r="F158" s="41" t="s">
        <v>70</v>
      </c>
      <c r="G158" s="41">
        <v>1</v>
      </c>
      <c r="H158" s="41" t="s">
        <v>155</v>
      </c>
      <c r="I158" s="41">
        <v>10</v>
      </c>
      <c r="J158" s="41" t="s">
        <v>323</v>
      </c>
      <c r="K158" s="41" t="s">
        <v>166</v>
      </c>
      <c r="L158" s="41" t="s">
        <v>320</v>
      </c>
      <c r="M158" s="176">
        <v>54000000</v>
      </c>
      <c r="N158" s="176">
        <v>54000000</v>
      </c>
      <c r="O158" s="41" t="s">
        <v>75</v>
      </c>
      <c r="P158" s="41" t="s">
        <v>76</v>
      </c>
      <c r="Q158" s="41" t="s">
        <v>565</v>
      </c>
      <c r="S158" s="207" t="s">
        <v>583</v>
      </c>
      <c r="T158" s="207" t="s">
        <v>584</v>
      </c>
      <c r="U158" s="216">
        <v>43508</v>
      </c>
      <c r="V158" s="209" t="s">
        <v>579</v>
      </c>
      <c r="W158" s="210" t="s">
        <v>404</v>
      </c>
      <c r="X158" s="211">
        <v>54000000</v>
      </c>
      <c r="Y158" s="212">
        <v>0</v>
      </c>
      <c r="Z158" s="211">
        <v>54000000</v>
      </c>
      <c r="AA158" s="209" t="s">
        <v>585</v>
      </c>
      <c r="AB158" s="210">
        <v>16519</v>
      </c>
      <c r="AC158" s="218" t="s">
        <v>451</v>
      </c>
      <c r="AD158" s="216">
        <v>43508</v>
      </c>
      <c r="AE158" s="216">
        <v>43810</v>
      </c>
      <c r="AF158" s="219" t="s">
        <v>582</v>
      </c>
      <c r="AG158" s="220" t="s">
        <v>571</v>
      </c>
    </row>
    <row r="159" spans="1:33" ht="120" x14ac:dyDescent="0.35">
      <c r="A159" s="40">
        <f t="shared" si="3"/>
        <v>138</v>
      </c>
      <c r="B159" s="41"/>
      <c r="C159" s="41" t="s">
        <v>563</v>
      </c>
      <c r="D159" s="42">
        <v>80101706</v>
      </c>
      <c r="E159" s="43" t="s">
        <v>564</v>
      </c>
      <c r="F159" s="41" t="s">
        <v>70</v>
      </c>
      <c r="G159" s="41">
        <v>1</v>
      </c>
      <c r="H159" s="41" t="s">
        <v>155</v>
      </c>
      <c r="I159" s="41">
        <v>10</v>
      </c>
      <c r="J159" s="41" t="s">
        <v>323</v>
      </c>
      <c r="K159" s="41" t="s">
        <v>166</v>
      </c>
      <c r="L159" s="41" t="s">
        <v>320</v>
      </c>
      <c r="M159" s="176">
        <v>54000000</v>
      </c>
      <c r="N159" s="176">
        <v>54000000</v>
      </c>
      <c r="O159" s="41" t="s">
        <v>75</v>
      </c>
      <c r="P159" s="41" t="s">
        <v>76</v>
      </c>
      <c r="Q159" s="41" t="s">
        <v>565</v>
      </c>
      <c r="S159" s="207" t="s">
        <v>586</v>
      </c>
      <c r="T159" s="207" t="s">
        <v>587</v>
      </c>
      <c r="U159" s="216">
        <v>43510</v>
      </c>
      <c r="V159" s="209" t="s">
        <v>588</v>
      </c>
      <c r="W159" s="210" t="s">
        <v>404</v>
      </c>
      <c r="X159" s="211">
        <v>54000000</v>
      </c>
      <c r="Y159" s="212">
        <v>0</v>
      </c>
      <c r="Z159" s="211">
        <v>54000000</v>
      </c>
      <c r="AA159" s="209" t="s">
        <v>589</v>
      </c>
      <c r="AB159" s="210">
        <v>16619</v>
      </c>
      <c r="AC159" s="218" t="s">
        <v>451</v>
      </c>
      <c r="AD159" s="216">
        <v>43510</v>
      </c>
      <c r="AE159" s="216">
        <v>43812</v>
      </c>
      <c r="AF159" s="219" t="s">
        <v>590</v>
      </c>
      <c r="AG159" s="220" t="s">
        <v>571</v>
      </c>
    </row>
    <row r="160" spans="1:33" ht="120" x14ac:dyDescent="0.35">
      <c r="A160" s="40">
        <f t="shared" si="3"/>
        <v>139</v>
      </c>
      <c r="B160" s="41"/>
      <c r="C160" s="41" t="s">
        <v>563</v>
      </c>
      <c r="D160" s="42">
        <v>80101706</v>
      </c>
      <c r="E160" s="43" t="s">
        <v>564</v>
      </c>
      <c r="F160" s="41" t="s">
        <v>70</v>
      </c>
      <c r="G160" s="41">
        <v>1</v>
      </c>
      <c r="H160" s="41" t="s">
        <v>127</v>
      </c>
      <c r="I160" s="41">
        <v>11</v>
      </c>
      <c r="J160" s="41" t="s">
        <v>323</v>
      </c>
      <c r="K160" s="41" t="s">
        <v>166</v>
      </c>
      <c r="L160" s="41" t="s">
        <v>520</v>
      </c>
      <c r="M160" s="176">
        <v>63800000</v>
      </c>
      <c r="N160" s="176">
        <v>63800000</v>
      </c>
      <c r="O160" s="41" t="s">
        <v>75</v>
      </c>
      <c r="P160" s="41" t="s">
        <v>76</v>
      </c>
      <c r="Q160" s="41" t="s">
        <v>565</v>
      </c>
      <c r="S160" s="207" t="s">
        <v>591</v>
      </c>
      <c r="T160" s="207" t="s">
        <v>592</v>
      </c>
      <c r="U160" s="216">
        <v>43489</v>
      </c>
      <c r="V160" s="209" t="s">
        <v>593</v>
      </c>
      <c r="W160" s="210" t="s">
        <v>404</v>
      </c>
      <c r="X160" s="211">
        <v>63800000</v>
      </c>
      <c r="Y160" s="212">
        <v>0</v>
      </c>
      <c r="Z160" s="211">
        <v>63800000</v>
      </c>
      <c r="AA160" s="209" t="s">
        <v>594</v>
      </c>
      <c r="AB160" s="210">
        <v>8019</v>
      </c>
      <c r="AC160" s="209" t="s">
        <v>436</v>
      </c>
      <c r="AD160" s="208">
        <v>43489</v>
      </c>
      <c r="AE160" s="208">
        <v>43822</v>
      </c>
      <c r="AF160" s="210" t="s">
        <v>595</v>
      </c>
      <c r="AG160" s="213" t="s">
        <v>571</v>
      </c>
    </row>
    <row r="161" spans="1:33" ht="120" x14ac:dyDescent="0.35">
      <c r="A161" s="40">
        <f t="shared" si="3"/>
        <v>140</v>
      </c>
      <c r="B161" s="41"/>
      <c r="C161" s="41" t="s">
        <v>563</v>
      </c>
      <c r="D161" s="42">
        <v>80101706</v>
      </c>
      <c r="E161" s="43" t="s">
        <v>564</v>
      </c>
      <c r="F161" s="41" t="s">
        <v>70</v>
      </c>
      <c r="G161" s="41">
        <v>1</v>
      </c>
      <c r="H161" s="41" t="s">
        <v>155</v>
      </c>
      <c r="I161" s="41">
        <v>10</v>
      </c>
      <c r="J161" s="41" t="s">
        <v>323</v>
      </c>
      <c r="K161" s="41" t="s">
        <v>166</v>
      </c>
      <c r="L161" s="41" t="s">
        <v>320</v>
      </c>
      <c r="M161" s="176">
        <v>36730000</v>
      </c>
      <c r="N161" s="176">
        <v>36730000</v>
      </c>
      <c r="O161" s="41" t="s">
        <v>75</v>
      </c>
      <c r="P161" s="41" t="s">
        <v>76</v>
      </c>
      <c r="Q161" s="41" t="s">
        <v>565</v>
      </c>
      <c r="S161" s="207" t="s">
        <v>596</v>
      </c>
      <c r="T161" s="207" t="s">
        <v>597</v>
      </c>
      <c r="U161" s="216">
        <v>43510</v>
      </c>
      <c r="V161" s="209" t="s">
        <v>598</v>
      </c>
      <c r="W161" s="210" t="s">
        <v>404</v>
      </c>
      <c r="X161" s="211">
        <v>36730000</v>
      </c>
      <c r="Y161" s="212">
        <v>0</v>
      </c>
      <c r="Z161" s="211">
        <v>36730000</v>
      </c>
      <c r="AA161" s="209" t="s">
        <v>599</v>
      </c>
      <c r="AB161" s="210">
        <v>16719</v>
      </c>
      <c r="AC161" s="218" t="s">
        <v>451</v>
      </c>
      <c r="AD161" s="216">
        <v>43510</v>
      </c>
      <c r="AE161" s="216">
        <v>43812</v>
      </c>
      <c r="AF161" s="219" t="s">
        <v>600</v>
      </c>
      <c r="AG161" s="220" t="s">
        <v>571</v>
      </c>
    </row>
    <row r="162" spans="1:33" ht="120" x14ac:dyDescent="0.35">
      <c r="A162" s="40">
        <f t="shared" si="3"/>
        <v>141</v>
      </c>
      <c r="B162" s="41"/>
      <c r="C162" s="41" t="s">
        <v>563</v>
      </c>
      <c r="D162" s="42">
        <v>80101706</v>
      </c>
      <c r="E162" s="43" t="s">
        <v>601</v>
      </c>
      <c r="F162" s="41" t="s">
        <v>70</v>
      </c>
      <c r="G162" s="41">
        <v>1</v>
      </c>
      <c r="H162" s="41" t="s">
        <v>155</v>
      </c>
      <c r="I162" s="41">
        <v>10</v>
      </c>
      <c r="J162" s="41" t="s">
        <v>323</v>
      </c>
      <c r="K162" s="41" t="s">
        <v>166</v>
      </c>
      <c r="L162" s="41" t="s">
        <v>320</v>
      </c>
      <c r="M162" s="176">
        <v>19500000</v>
      </c>
      <c r="N162" s="176">
        <v>19500000</v>
      </c>
      <c r="O162" s="41" t="s">
        <v>75</v>
      </c>
      <c r="P162" s="41" t="s">
        <v>76</v>
      </c>
      <c r="Q162" s="41" t="s">
        <v>565</v>
      </c>
      <c r="S162" s="207" t="s">
        <v>602</v>
      </c>
      <c r="T162" s="207" t="s">
        <v>603</v>
      </c>
      <c r="U162" s="208">
        <v>43504</v>
      </c>
      <c r="V162" s="209" t="s">
        <v>604</v>
      </c>
      <c r="W162" s="210" t="s">
        <v>434</v>
      </c>
      <c r="X162" s="211">
        <v>19500000</v>
      </c>
      <c r="Y162" s="212">
        <v>0</v>
      </c>
      <c r="Z162" s="211">
        <v>19500000</v>
      </c>
      <c r="AA162" s="209" t="s">
        <v>605</v>
      </c>
      <c r="AB162" s="219">
        <v>16119</v>
      </c>
      <c r="AC162" s="218" t="s">
        <v>606</v>
      </c>
      <c r="AD162" s="216">
        <v>43504</v>
      </c>
      <c r="AE162" s="216">
        <v>43806</v>
      </c>
      <c r="AF162" s="219" t="s">
        <v>600</v>
      </c>
      <c r="AG162" s="220" t="s">
        <v>571</v>
      </c>
    </row>
    <row r="163" spans="1:33" ht="120" x14ac:dyDescent="0.35">
      <c r="A163" s="40">
        <f t="shared" si="3"/>
        <v>142</v>
      </c>
      <c r="B163" s="41"/>
      <c r="C163" s="41" t="s">
        <v>607</v>
      </c>
      <c r="D163" s="42">
        <v>80101706</v>
      </c>
      <c r="E163" s="43" t="s">
        <v>608</v>
      </c>
      <c r="F163" s="41" t="s">
        <v>70</v>
      </c>
      <c r="G163" s="41">
        <v>1</v>
      </c>
      <c r="H163" s="41" t="s">
        <v>127</v>
      </c>
      <c r="I163" s="41">
        <v>11</v>
      </c>
      <c r="J163" s="41" t="s">
        <v>323</v>
      </c>
      <c r="K163" s="41" t="s">
        <v>166</v>
      </c>
      <c r="L163" s="41" t="s">
        <v>520</v>
      </c>
      <c r="M163" s="176">
        <v>96250000</v>
      </c>
      <c r="N163" s="176">
        <v>96250000</v>
      </c>
      <c r="O163" s="41" t="s">
        <v>75</v>
      </c>
      <c r="P163" s="41" t="s">
        <v>76</v>
      </c>
      <c r="Q163" s="41" t="s">
        <v>609</v>
      </c>
      <c r="S163" s="207" t="s">
        <v>610</v>
      </c>
      <c r="T163" s="207" t="s">
        <v>611</v>
      </c>
      <c r="U163" s="208">
        <v>43483</v>
      </c>
      <c r="V163" s="209" t="s">
        <v>612</v>
      </c>
      <c r="W163" s="210" t="s">
        <v>404</v>
      </c>
      <c r="X163" s="211">
        <v>96250000</v>
      </c>
      <c r="Y163" s="212">
        <v>0</v>
      </c>
      <c r="Z163" s="211">
        <v>96250000</v>
      </c>
      <c r="AA163" s="209" t="s">
        <v>613</v>
      </c>
      <c r="AB163" s="210">
        <v>6419</v>
      </c>
      <c r="AC163" s="209" t="s">
        <v>424</v>
      </c>
      <c r="AD163" s="208">
        <v>43483</v>
      </c>
      <c r="AE163" s="208">
        <v>43816</v>
      </c>
      <c r="AF163" s="210" t="s">
        <v>614</v>
      </c>
      <c r="AG163" s="213" t="s">
        <v>615</v>
      </c>
    </row>
    <row r="164" spans="1:33" ht="225" x14ac:dyDescent="0.35">
      <c r="A164" s="40">
        <f t="shared" si="3"/>
        <v>143</v>
      </c>
      <c r="B164" s="41"/>
      <c r="C164" s="41" t="s">
        <v>607</v>
      </c>
      <c r="D164" s="42">
        <v>80101706</v>
      </c>
      <c r="E164" s="43" t="s">
        <v>608</v>
      </c>
      <c r="F164" s="41" t="s">
        <v>70</v>
      </c>
      <c r="G164" s="41">
        <v>1</v>
      </c>
      <c r="H164" s="41" t="s">
        <v>84</v>
      </c>
      <c r="I164" s="41">
        <v>6.5</v>
      </c>
      <c r="J164" s="41" t="s">
        <v>323</v>
      </c>
      <c r="K164" s="41" t="s">
        <v>166</v>
      </c>
      <c r="L164" s="41" t="s">
        <v>320</v>
      </c>
      <c r="M164" s="176">
        <v>44100000</v>
      </c>
      <c r="N164" s="176">
        <v>44100000</v>
      </c>
      <c r="O164" s="41" t="s">
        <v>75</v>
      </c>
      <c r="P164" s="41" t="s">
        <v>76</v>
      </c>
      <c r="Q164" s="41" t="s">
        <v>609</v>
      </c>
      <c r="S164" s="207" t="s">
        <v>1265</v>
      </c>
      <c r="T164" s="207" t="s">
        <v>1266</v>
      </c>
      <c r="U164" s="208">
        <v>43656</v>
      </c>
      <c r="V164" s="209" t="s">
        <v>1267</v>
      </c>
      <c r="W164" s="210" t="s">
        <v>404</v>
      </c>
      <c r="X164" s="211">
        <v>40425000</v>
      </c>
      <c r="Y164" s="212">
        <v>0</v>
      </c>
      <c r="Z164" s="211">
        <v>40425000</v>
      </c>
      <c r="AA164" s="209" t="s">
        <v>1268</v>
      </c>
      <c r="AB164" s="210">
        <v>22419</v>
      </c>
      <c r="AC164" s="218" t="s">
        <v>1269</v>
      </c>
      <c r="AD164" s="216">
        <v>43656</v>
      </c>
      <c r="AE164" s="216">
        <v>43823</v>
      </c>
      <c r="AF164" s="219" t="s">
        <v>614</v>
      </c>
      <c r="AG164" s="220" t="s">
        <v>615</v>
      </c>
    </row>
    <row r="165" spans="1:33" ht="120" x14ac:dyDescent="0.35">
      <c r="A165" s="40">
        <f t="shared" si="3"/>
        <v>144</v>
      </c>
      <c r="B165" s="41"/>
      <c r="C165" s="41" t="s">
        <v>607</v>
      </c>
      <c r="D165" s="42">
        <v>80101706</v>
      </c>
      <c r="E165" s="43" t="s">
        <v>608</v>
      </c>
      <c r="F165" s="41" t="s">
        <v>70</v>
      </c>
      <c r="G165" s="41">
        <v>1</v>
      </c>
      <c r="H165" s="41" t="s">
        <v>127</v>
      </c>
      <c r="I165" s="41">
        <v>11</v>
      </c>
      <c r="J165" s="41" t="s">
        <v>323</v>
      </c>
      <c r="K165" s="41" t="s">
        <v>166</v>
      </c>
      <c r="L165" s="41" t="s">
        <v>320</v>
      </c>
      <c r="M165" s="176">
        <v>80850000</v>
      </c>
      <c r="N165" s="176">
        <v>80850000</v>
      </c>
      <c r="O165" s="41" t="s">
        <v>75</v>
      </c>
      <c r="P165" s="41" t="s">
        <v>76</v>
      </c>
      <c r="Q165" s="41" t="s">
        <v>609</v>
      </c>
      <c r="S165" s="207" t="s">
        <v>616</v>
      </c>
      <c r="T165" s="207" t="s">
        <v>617</v>
      </c>
      <c r="U165" s="216">
        <v>43490</v>
      </c>
      <c r="V165" s="209" t="s">
        <v>618</v>
      </c>
      <c r="W165" s="210" t="s">
        <v>404</v>
      </c>
      <c r="X165" s="211">
        <v>80850000</v>
      </c>
      <c r="Y165" s="212">
        <v>-58800000</v>
      </c>
      <c r="Z165" s="211">
        <f>X165+Y165</f>
        <v>22050000</v>
      </c>
      <c r="AA165" s="218" t="s">
        <v>619</v>
      </c>
      <c r="AB165" s="219">
        <v>10419</v>
      </c>
      <c r="AC165" s="218" t="s">
        <v>436</v>
      </c>
      <c r="AD165" s="216">
        <v>43490</v>
      </c>
      <c r="AE165" s="216">
        <v>43823</v>
      </c>
      <c r="AF165" s="219" t="s">
        <v>620</v>
      </c>
      <c r="AG165" s="220" t="s">
        <v>615</v>
      </c>
    </row>
    <row r="166" spans="1:33" ht="120" x14ac:dyDescent="0.35">
      <c r="A166" s="40">
        <f t="shared" si="3"/>
        <v>145</v>
      </c>
      <c r="B166" s="41"/>
      <c r="C166" s="41" t="s">
        <v>607</v>
      </c>
      <c r="D166" s="42">
        <v>80101706</v>
      </c>
      <c r="E166" s="43" t="s">
        <v>608</v>
      </c>
      <c r="F166" s="41" t="s">
        <v>70</v>
      </c>
      <c r="G166" s="41">
        <v>1</v>
      </c>
      <c r="H166" s="41" t="s">
        <v>127</v>
      </c>
      <c r="I166" s="41">
        <v>11</v>
      </c>
      <c r="J166" s="41" t="s">
        <v>323</v>
      </c>
      <c r="K166" s="41" t="s">
        <v>166</v>
      </c>
      <c r="L166" s="41" t="s">
        <v>520</v>
      </c>
      <c r="M166" s="176">
        <v>80850000</v>
      </c>
      <c r="N166" s="176">
        <v>80850000</v>
      </c>
      <c r="O166" s="41" t="s">
        <v>75</v>
      </c>
      <c r="P166" s="41" t="s">
        <v>76</v>
      </c>
      <c r="Q166" s="41" t="s">
        <v>609</v>
      </c>
      <c r="S166" s="207" t="s">
        <v>621</v>
      </c>
      <c r="T166" s="207" t="s">
        <v>622</v>
      </c>
      <c r="U166" s="216">
        <v>43488</v>
      </c>
      <c r="V166" s="209" t="s">
        <v>623</v>
      </c>
      <c r="W166" s="210" t="s">
        <v>404</v>
      </c>
      <c r="X166" s="211">
        <v>80850000</v>
      </c>
      <c r="Y166" s="212">
        <v>0</v>
      </c>
      <c r="Z166" s="211">
        <v>80850000</v>
      </c>
      <c r="AA166" s="209" t="s">
        <v>624</v>
      </c>
      <c r="AB166" s="210">
        <v>7919</v>
      </c>
      <c r="AC166" s="209" t="s">
        <v>436</v>
      </c>
      <c r="AD166" s="208">
        <v>43488</v>
      </c>
      <c r="AE166" s="208">
        <v>43821</v>
      </c>
      <c r="AF166" s="210" t="s">
        <v>620</v>
      </c>
      <c r="AG166" s="213" t="s">
        <v>615</v>
      </c>
    </row>
    <row r="167" spans="1:33" ht="120" x14ac:dyDescent="0.35">
      <c r="A167" s="40">
        <f t="shared" si="3"/>
        <v>146</v>
      </c>
      <c r="B167" s="41"/>
      <c r="C167" s="41" t="s">
        <v>607</v>
      </c>
      <c r="D167" s="42">
        <v>80101706</v>
      </c>
      <c r="E167" s="43" t="s">
        <v>608</v>
      </c>
      <c r="F167" s="41" t="s">
        <v>70</v>
      </c>
      <c r="G167" s="41">
        <v>1</v>
      </c>
      <c r="H167" s="41" t="s">
        <v>127</v>
      </c>
      <c r="I167" s="41">
        <v>11</v>
      </c>
      <c r="J167" s="41" t="s">
        <v>323</v>
      </c>
      <c r="K167" s="41" t="s">
        <v>166</v>
      </c>
      <c r="L167" s="41" t="s">
        <v>520</v>
      </c>
      <c r="M167" s="176">
        <v>96250000</v>
      </c>
      <c r="N167" s="176">
        <v>96250000</v>
      </c>
      <c r="O167" s="41" t="s">
        <v>75</v>
      </c>
      <c r="P167" s="41" t="s">
        <v>76</v>
      </c>
      <c r="Q167" s="41" t="s">
        <v>609</v>
      </c>
      <c r="S167" s="207" t="s">
        <v>625</v>
      </c>
      <c r="T167" s="207" t="s">
        <v>626</v>
      </c>
      <c r="U167" s="208">
        <v>43488</v>
      </c>
      <c r="V167" s="209" t="s">
        <v>627</v>
      </c>
      <c r="W167" s="210" t="s">
        <v>404</v>
      </c>
      <c r="X167" s="211">
        <v>96250000</v>
      </c>
      <c r="Y167" s="212">
        <v>0</v>
      </c>
      <c r="Z167" s="211">
        <v>96250000</v>
      </c>
      <c r="AA167" s="209" t="s">
        <v>628</v>
      </c>
      <c r="AB167" s="210">
        <v>6919</v>
      </c>
      <c r="AC167" s="209" t="s">
        <v>436</v>
      </c>
      <c r="AD167" s="208">
        <v>43488</v>
      </c>
      <c r="AE167" s="208">
        <v>43821</v>
      </c>
      <c r="AF167" s="210" t="s">
        <v>614</v>
      </c>
      <c r="AG167" s="213" t="s">
        <v>615</v>
      </c>
    </row>
    <row r="168" spans="1:33" ht="131.25" x14ac:dyDescent="0.35">
      <c r="A168" s="40">
        <f t="shared" si="3"/>
        <v>147</v>
      </c>
      <c r="B168" s="41"/>
      <c r="C168" s="41" t="s">
        <v>607</v>
      </c>
      <c r="D168" s="42">
        <v>80101706</v>
      </c>
      <c r="E168" s="43" t="s">
        <v>608</v>
      </c>
      <c r="F168" s="41" t="s">
        <v>70</v>
      </c>
      <c r="G168" s="41">
        <v>1</v>
      </c>
      <c r="H168" s="41" t="s">
        <v>127</v>
      </c>
      <c r="I168" s="41">
        <v>11</v>
      </c>
      <c r="J168" s="41" t="s">
        <v>323</v>
      </c>
      <c r="K168" s="41" t="s">
        <v>166</v>
      </c>
      <c r="L168" s="41" t="s">
        <v>320</v>
      </c>
      <c r="M168" s="176">
        <v>44000000</v>
      </c>
      <c r="N168" s="176">
        <v>44000000</v>
      </c>
      <c r="O168" s="41" t="s">
        <v>75</v>
      </c>
      <c r="P168" s="41" t="s">
        <v>76</v>
      </c>
      <c r="Q168" s="41" t="s">
        <v>609</v>
      </c>
      <c r="S168" s="207" t="s">
        <v>629</v>
      </c>
      <c r="T168" s="207" t="s">
        <v>630</v>
      </c>
      <c r="U168" s="208">
        <v>43497</v>
      </c>
      <c r="V168" s="209" t="s">
        <v>631</v>
      </c>
      <c r="W168" s="210" t="s">
        <v>404</v>
      </c>
      <c r="X168" s="211">
        <v>42000000</v>
      </c>
      <c r="Y168" s="212">
        <v>0</v>
      </c>
      <c r="Z168" s="211">
        <v>42000000</v>
      </c>
      <c r="AA168" s="209" t="s">
        <v>632</v>
      </c>
      <c r="AB168" s="210">
        <v>14219</v>
      </c>
      <c r="AC168" s="218" t="s">
        <v>442</v>
      </c>
      <c r="AD168" s="216">
        <v>43497</v>
      </c>
      <c r="AE168" s="216">
        <v>43814</v>
      </c>
      <c r="AF168" s="219" t="s">
        <v>614</v>
      </c>
      <c r="AG168" s="220" t="s">
        <v>615</v>
      </c>
    </row>
    <row r="169" spans="1:33" ht="131.25" x14ac:dyDescent="0.35">
      <c r="A169" s="40">
        <f t="shared" si="3"/>
        <v>148</v>
      </c>
      <c r="B169" s="41"/>
      <c r="C169" s="41" t="s">
        <v>633</v>
      </c>
      <c r="D169" s="42">
        <v>80101706</v>
      </c>
      <c r="E169" s="43" t="s">
        <v>634</v>
      </c>
      <c r="F169" s="41" t="s">
        <v>70</v>
      </c>
      <c r="G169" s="41">
        <v>1</v>
      </c>
      <c r="H169" s="41" t="s">
        <v>127</v>
      </c>
      <c r="I169" s="41">
        <v>11</v>
      </c>
      <c r="J169" s="41" t="s">
        <v>323</v>
      </c>
      <c r="K169" s="41" t="s">
        <v>166</v>
      </c>
      <c r="L169" s="41" t="s">
        <v>520</v>
      </c>
      <c r="M169" s="176">
        <v>59400000</v>
      </c>
      <c r="N169" s="176">
        <v>59400000</v>
      </c>
      <c r="O169" s="41" t="s">
        <v>75</v>
      </c>
      <c r="P169" s="41" t="s">
        <v>76</v>
      </c>
      <c r="Q169" s="41" t="s">
        <v>635</v>
      </c>
      <c r="S169" s="207" t="s">
        <v>636</v>
      </c>
      <c r="T169" s="207" t="s">
        <v>637</v>
      </c>
      <c r="U169" s="216">
        <v>43483</v>
      </c>
      <c r="V169" s="209" t="s">
        <v>638</v>
      </c>
      <c r="W169" s="210" t="s">
        <v>404</v>
      </c>
      <c r="X169" s="211">
        <v>59400000</v>
      </c>
      <c r="Y169" s="211">
        <v>0</v>
      </c>
      <c r="Z169" s="211">
        <v>59400000</v>
      </c>
      <c r="AA169" s="218" t="s">
        <v>639</v>
      </c>
      <c r="AB169" s="219">
        <v>6519</v>
      </c>
      <c r="AC169" s="218" t="s">
        <v>436</v>
      </c>
      <c r="AD169" s="216">
        <v>43483</v>
      </c>
      <c r="AE169" s="216">
        <v>43816</v>
      </c>
      <c r="AF169" s="219" t="s">
        <v>640</v>
      </c>
      <c r="AG169" s="220" t="s">
        <v>641</v>
      </c>
    </row>
    <row r="170" spans="1:33" ht="120" x14ac:dyDescent="0.35">
      <c r="A170" s="40">
        <f t="shared" si="3"/>
        <v>149</v>
      </c>
      <c r="B170" s="41"/>
      <c r="C170" s="41" t="s">
        <v>633</v>
      </c>
      <c r="D170" s="42">
        <v>80101706</v>
      </c>
      <c r="E170" s="43" t="s">
        <v>634</v>
      </c>
      <c r="F170" s="41" t="s">
        <v>70</v>
      </c>
      <c r="G170" s="41">
        <v>1</v>
      </c>
      <c r="H170" s="41" t="s">
        <v>127</v>
      </c>
      <c r="I170" s="41">
        <v>11</v>
      </c>
      <c r="J170" s="41" t="s">
        <v>323</v>
      </c>
      <c r="K170" s="41" t="s">
        <v>166</v>
      </c>
      <c r="L170" s="41" t="s">
        <v>320</v>
      </c>
      <c r="M170" s="176">
        <v>27500000</v>
      </c>
      <c r="N170" s="176">
        <v>27500000</v>
      </c>
      <c r="O170" s="41" t="s">
        <v>75</v>
      </c>
      <c r="P170" s="41" t="s">
        <v>76</v>
      </c>
      <c r="Q170" s="41" t="s">
        <v>635</v>
      </c>
      <c r="S170" s="207" t="s">
        <v>642</v>
      </c>
      <c r="T170" s="207" t="s">
        <v>643</v>
      </c>
      <c r="U170" s="216">
        <v>43489</v>
      </c>
      <c r="V170" s="209" t="s">
        <v>644</v>
      </c>
      <c r="W170" s="210" t="s">
        <v>404</v>
      </c>
      <c r="X170" s="211">
        <v>27500000</v>
      </c>
      <c r="Y170" s="212">
        <v>0</v>
      </c>
      <c r="Z170" s="211">
        <v>27500000</v>
      </c>
      <c r="AA170" s="209" t="s">
        <v>645</v>
      </c>
      <c r="AB170" s="210">
        <v>10519</v>
      </c>
      <c r="AC170" s="209" t="s">
        <v>436</v>
      </c>
      <c r="AD170" s="208">
        <v>43489</v>
      </c>
      <c r="AE170" s="208">
        <v>43822</v>
      </c>
      <c r="AF170" s="210" t="s">
        <v>640</v>
      </c>
      <c r="AG170" s="213" t="s">
        <v>641</v>
      </c>
    </row>
    <row r="171" spans="1:33" ht="120" x14ac:dyDescent="0.35">
      <c r="A171" s="40">
        <f t="shared" si="3"/>
        <v>150</v>
      </c>
      <c r="B171" s="41"/>
      <c r="C171" s="41" t="s">
        <v>633</v>
      </c>
      <c r="D171" s="42">
        <v>80101706</v>
      </c>
      <c r="E171" s="43" t="s">
        <v>634</v>
      </c>
      <c r="F171" s="41" t="s">
        <v>70</v>
      </c>
      <c r="G171" s="41">
        <v>1</v>
      </c>
      <c r="H171" s="41" t="s">
        <v>127</v>
      </c>
      <c r="I171" s="41">
        <v>11.5</v>
      </c>
      <c r="J171" s="41" t="s">
        <v>323</v>
      </c>
      <c r="K171" s="41" t="s">
        <v>166</v>
      </c>
      <c r="L171" s="41" t="s">
        <v>520</v>
      </c>
      <c r="M171" s="176">
        <v>28750000</v>
      </c>
      <c r="N171" s="176">
        <v>28750000</v>
      </c>
      <c r="O171" s="41" t="s">
        <v>75</v>
      </c>
      <c r="P171" s="41" t="s">
        <v>76</v>
      </c>
      <c r="Q171" s="41" t="s">
        <v>635</v>
      </c>
      <c r="S171" s="207" t="s">
        <v>646</v>
      </c>
      <c r="T171" s="207" t="s">
        <v>647</v>
      </c>
      <c r="U171" s="208">
        <v>43476</v>
      </c>
      <c r="V171" s="209" t="s">
        <v>648</v>
      </c>
      <c r="W171" s="210" t="s">
        <v>404</v>
      </c>
      <c r="X171" s="211">
        <v>28750000</v>
      </c>
      <c r="Y171" s="211">
        <v>0</v>
      </c>
      <c r="Z171" s="211">
        <v>28750000</v>
      </c>
      <c r="AA171" s="218" t="s">
        <v>649</v>
      </c>
      <c r="AB171" s="219">
        <v>3519</v>
      </c>
      <c r="AC171" s="218" t="s">
        <v>413</v>
      </c>
      <c r="AD171" s="216">
        <v>43476</v>
      </c>
      <c r="AE171" s="216">
        <v>43824</v>
      </c>
      <c r="AF171" s="219" t="s">
        <v>650</v>
      </c>
      <c r="AG171" s="220" t="s">
        <v>641</v>
      </c>
    </row>
    <row r="172" spans="1:33" ht="120" x14ac:dyDescent="0.35">
      <c r="A172" s="40">
        <f t="shared" si="3"/>
        <v>151</v>
      </c>
      <c r="B172" s="41"/>
      <c r="C172" s="41" t="s">
        <v>633</v>
      </c>
      <c r="D172" s="42">
        <v>80101706</v>
      </c>
      <c r="E172" s="43" t="s">
        <v>651</v>
      </c>
      <c r="F172" s="41" t="s">
        <v>70</v>
      </c>
      <c r="G172" s="41">
        <v>1</v>
      </c>
      <c r="H172" s="41" t="s">
        <v>127</v>
      </c>
      <c r="I172" s="41">
        <v>11.5</v>
      </c>
      <c r="J172" s="41" t="s">
        <v>323</v>
      </c>
      <c r="K172" s="41" t="s">
        <v>166</v>
      </c>
      <c r="L172" s="41" t="s">
        <v>520</v>
      </c>
      <c r="M172" s="176">
        <v>23000000</v>
      </c>
      <c r="N172" s="176">
        <v>23000000</v>
      </c>
      <c r="O172" s="41" t="s">
        <v>75</v>
      </c>
      <c r="P172" s="41" t="s">
        <v>76</v>
      </c>
      <c r="Q172" s="41" t="s">
        <v>635</v>
      </c>
      <c r="S172" s="207" t="s">
        <v>652</v>
      </c>
      <c r="T172" s="207" t="s">
        <v>653</v>
      </c>
      <c r="U172" s="216">
        <v>43489</v>
      </c>
      <c r="V172" s="209" t="s">
        <v>654</v>
      </c>
      <c r="W172" s="210" t="s">
        <v>434</v>
      </c>
      <c r="X172" s="214">
        <v>22000000</v>
      </c>
      <c r="Y172" s="215">
        <v>0</v>
      </c>
      <c r="Z172" s="214">
        <v>22000000</v>
      </c>
      <c r="AA172" s="218" t="s">
        <v>655</v>
      </c>
      <c r="AB172" s="219">
        <v>3419</v>
      </c>
      <c r="AC172" s="218" t="s">
        <v>656</v>
      </c>
      <c r="AD172" s="216">
        <v>43489</v>
      </c>
      <c r="AE172" s="216">
        <v>43822</v>
      </c>
      <c r="AF172" s="219" t="s">
        <v>657</v>
      </c>
      <c r="AG172" s="220" t="s">
        <v>641</v>
      </c>
    </row>
    <row r="173" spans="1:33" ht="120" x14ac:dyDescent="0.35">
      <c r="A173" s="40">
        <f t="shared" si="3"/>
        <v>152</v>
      </c>
      <c r="B173" s="41"/>
      <c r="C173" s="41" t="s">
        <v>205</v>
      </c>
      <c r="D173" s="42">
        <v>80101706</v>
      </c>
      <c r="E173" s="43" t="s">
        <v>658</v>
      </c>
      <c r="F173" s="41" t="s">
        <v>70</v>
      </c>
      <c r="G173" s="41">
        <v>1</v>
      </c>
      <c r="H173" s="41" t="s">
        <v>127</v>
      </c>
      <c r="I173" s="41">
        <v>11</v>
      </c>
      <c r="J173" s="41" t="s">
        <v>323</v>
      </c>
      <c r="K173" s="41" t="s">
        <v>166</v>
      </c>
      <c r="L173" s="41" t="s">
        <v>320</v>
      </c>
      <c r="M173" s="176">
        <v>101200000</v>
      </c>
      <c r="N173" s="176">
        <v>101200000</v>
      </c>
      <c r="O173" s="41" t="s">
        <v>75</v>
      </c>
      <c r="P173" s="41" t="s">
        <v>76</v>
      </c>
      <c r="Q173" s="41" t="s">
        <v>207</v>
      </c>
      <c r="S173" s="207" t="s">
        <v>659</v>
      </c>
      <c r="T173" s="207" t="s">
        <v>660</v>
      </c>
      <c r="U173" s="208">
        <v>43490</v>
      </c>
      <c r="V173" s="209" t="s">
        <v>661</v>
      </c>
      <c r="W173" s="210" t="s">
        <v>404</v>
      </c>
      <c r="X173" s="211">
        <v>101200000</v>
      </c>
      <c r="Y173" s="212">
        <v>0</v>
      </c>
      <c r="Z173" s="211">
        <v>101200000</v>
      </c>
      <c r="AA173" s="218" t="s">
        <v>662</v>
      </c>
      <c r="AB173" s="219">
        <v>11019</v>
      </c>
      <c r="AC173" s="218" t="s">
        <v>436</v>
      </c>
      <c r="AD173" s="216">
        <v>43490</v>
      </c>
      <c r="AE173" s="216">
        <v>43823</v>
      </c>
      <c r="AF173" s="219" t="s">
        <v>663</v>
      </c>
      <c r="AG173" s="220" t="s">
        <v>664</v>
      </c>
    </row>
    <row r="174" spans="1:33" ht="131.25" x14ac:dyDescent="0.35">
      <c r="A174" s="40">
        <f t="shared" si="3"/>
        <v>153</v>
      </c>
      <c r="B174" s="41"/>
      <c r="C174" s="41" t="s">
        <v>205</v>
      </c>
      <c r="D174" s="42">
        <v>80101706</v>
      </c>
      <c r="E174" s="43" t="s">
        <v>658</v>
      </c>
      <c r="F174" s="41" t="s">
        <v>70</v>
      </c>
      <c r="G174" s="41">
        <v>1</v>
      </c>
      <c r="H174" s="41" t="s">
        <v>127</v>
      </c>
      <c r="I174" s="41">
        <v>10.5</v>
      </c>
      <c r="J174" s="41" t="s">
        <v>323</v>
      </c>
      <c r="K174" s="41" t="s">
        <v>166</v>
      </c>
      <c r="L174" s="41" t="s">
        <v>320</v>
      </c>
      <c r="M174" s="176">
        <v>47250000</v>
      </c>
      <c r="N174" s="176">
        <v>47250000</v>
      </c>
      <c r="O174" s="41" t="s">
        <v>75</v>
      </c>
      <c r="P174" s="41" t="s">
        <v>76</v>
      </c>
      <c r="Q174" s="41" t="s">
        <v>207</v>
      </c>
      <c r="S174" s="207" t="s">
        <v>665</v>
      </c>
      <c r="T174" s="207" t="s">
        <v>666</v>
      </c>
      <c r="U174" s="216">
        <v>43504</v>
      </c>
      <c r="V174" s="209" t="s">
        <v>667</v>
      </c>
      <c r="W174" s="210" t="s">
        <v>404</v>
      </c>
      <c r="X174" s="211">
        <v>47250000</v>
      </c>
      <c r="Y174" s="212">
        <v>0</v>
      </c>
      <c r="Z174" s="211">
        <v>47250000</v>
      </c>
      <c r="AA174" s="209" t="s">
        <v>668</v>
      </c>
      <c r="AB174" s="210">
        <v>15119</v>
      </c>
      <c r="AC174" s="218" t="s">
        <v>669</v>
      </c>
      <c r="AD174" s="216">
        <v>43504</v>
      </c>
      <c r="AE174" s="216">
        <v>43821</v>
      </c>
      <c r="AF174" s="219" t="s">
        <v>670</v>
      </c>
      <c r="AG174" s="220" t="s">
        <v>664</v>
      </c>
    </row>
    <row r="175" spans="1:33" ht="120" x14ac:dyDescent="0.35">
      <c r="A175" s="40">
        <f t="shared" si="3"/>
        <v>154</v>
      </c>
      <c r="B175" s="41"/>
      <c r="C175" s="41" t="s">
        <v>205</v>
      </c>
      <c r="D175" s="42">
        <v>80101706</v>
      </c>
      <c r="E175" s="43" t="s">
        <v>658</v>
      </c>
      <c r="F175" s="41" t="s">
        <v>70</v>
      </c>
      <c r="G175" s="41">
        <v>1</v>
      </c>
      <c r="H175" s="41" t="s">
        <v>127</v>
      </c>
      <c r="I175" s="41">
        <v>11</v>
      </c>
      <c r="J175" s="41" t="s">
        <v>323</v>
      </c>
      <c r="K175" s="41" t="s">
        <v>166</v>
      </c>
      <c r="L175" s="41" t="s">
        <v>520</v>
      </c>
      <c r="M175" s="176">
        <v>27500000</v>
      </c>
      <c r="N175" s="176">
        <v>27500000</v>
      </c>
      <c r="O175" s="41" t="s">
        <v>75</v>
      </c>
      <c r="P175" s="41" t="s">
        <v>76</v>
      </c>
      <c r="Q175" s="41" t="s">
        <v>207</v>
      </c>
      <c r="S175" s="207" t="s">
        <v>671</v>
      </c>
      <c r="T175" s="207" t="s">
        <v>672</v>
      </c>
      <c r="U175" s="216">
        <v>43490</v>
      </c>
      <c r="V175" s="209" t="s">
        <v>673</v>
      </c>
      <c r="W175" s="210" t="s">
        <v>404</v>
      </c>
      <c r="X175" s="211">
        <v>27500000</v>
      </c>
      <c r="Y175" s="212">
        <v>0</v>
      </c>
      <c r="Z175" s="211">
        <v>27500000</v>
      </c>
      <c r="AA175" s="209" t="s">
        <v>674</v>
      </c>
      <c r="AB175" s="210">
        <v>1019</v>
      </c>
      <c r="AC175" s="209" t="s">
        <v>436</v>
      </c>
      <c r="AD175" s="208">
        <v>43490</v>
      </c>
      <c r="AE175" s="208">
        <v>43823</v>
      </c>
      <c r="AF175" s="210" t="s">
        <v>675</v>
      </c>
      <c r="AG175" s="213" t="s">
        <v>664</v>
      </c>
    </row>
    <row r="176" spans="1:33" ht="120" x14ac:dyDescent="0.35">
      <c r="A176" s="40">
        <f t="shared" si="3"/>
        <v>155</v>
      </c>
      <c r="B176" s="41"/>
      <c r="C176" s="41" t="s">
        <v>205</v>
      </c>
      <c r="D176" s="42">
        <v>80101706</v>
      </c>
      <c r="E176" s="43" t="s">
        <v>658</v>
      </c>
      <c r="F176" s="41" t="s">
        <v>70</v>
      </c>
      <c r="G176" s="41">
        <v>1</v>
      </c>
      <c r="H176" s="41" t="s">
        <v>127</v>
      </c>
      <c r="I176" s="41">
        <v>11</v>
      </c>
      <c r="J176" s="41" t="s">
        <v>323</v>
      </c>
      <c r="K176" s="41" t="s">
        <v>166</v>
      </c>
      <c r="L176" s="41" t="s">
        <v>520</v>
      </c>
      <c r="M176" s="176">
        <v>27500000</v>
      </c>
      <c r="N176" s="176">
        <v>27500000</v>
      </c>
      <c r="O176" s="41" t="s">
        <v>75</v>
      </c>
      <c r="P176" s="41" t="s">
        <v>76</v>
      </c>
      <c r="Q176" s="41" t="s">
        <v>207</v>
      </c>
      <c r="S176" s="207" t="s">
        <v>676</v>
      </c>
      <c r="T176" s="207" t="s">
        <v>677</v>
      </c>
      <c r="U176" s="216">
        <v>43482</v>
      </c>
      <c r="V176" s="209" t="s">
        <v>678</v>
      </c>
      <c r="W176" s="210" t="s">
        <v>404</v>
      </c>
      <c r="X176" s="211">
        <v>27500000</v>
      </c>
      <c r="Y176" s="212">
        <v>0</v>
      </c>
      <c r="Z176" s="211">
        <v>27500000</v>
      </c>
      <c r="AA176" s="218" t="s">
        <v>679</v>
      </c>
      <c r="AB176" s="219">
        <v>7119</v>
      </c>
      <c r="AC176" s="218" t="s">
        <v>436</v>
      </c>
      <c r="AD176" s="216">
        <v>43482</v>
      </c>
      <c r="AE176" s="216">
        <v>43815</v>
      </c>
      <c r="AF176" s="219" t="s">
        <v>675</v>
      </c>
      <c r="AG176" s="220" t="s">
        <v>664</v>
      </c>
    </row>
    <row r="177" spans="1:33" ht="120" x14ac:dyDescent="0.35">
      <c r="A177" s="40">
        <f t="shared" si="3"/>
        <v>156</v>
      </c>
      <c r="B177" s="41"/>
      <c r="C177" s="41" t="s">
        <v>205</v>
      </c>
      <c r="D177" s="42">
        <v>80101706</v>
      </c>
      <c r="E177" s="43" t="s">
        <v>658</v>
      </c>
      <c r="F177" s="41" t="s">
        <v>70</v>
      </c>
      <c r="G177" s="41">
        <v>1</v>
      </c>
      <c r="H177" s="41" t="s">
        <v>127</v>
      </c>
      <c r="I177" s="41">
        <v>11</v>
      </c>
      <c r="J177" s="41" t="s">
        <v>323</v>
      </c>
      <c r="K177" s="41" t="s">
        <v>166</v>
      </c>
      <c r="L177" s="41" t="s">
        <v>320</v>
      </c>
      <c r="M177" s="176">
        <v>53900000</v>
      </c>
      <c r="N177" s="176">
        <v>53900000</v>
      </c>
      <c r="O177" s="41" t="s">
        <v>75</v>
      </c>
      <c r="P177" s="41" t="s">
        <v>76</v>
      </c>
      <c r="Q177" s="41" t="s">
        <v>207</v>
      </c>
      <c r="S177" s="207" t="s">
        <v>680</v>
      </c>
      <c r="T177" s="207" t="s">
        <v>681</v>
      </c>
      <c r="U177" s="208">
        <v>43518</v>
      </c>
      <c r="V177" s="209" t="s">
        <v>682</v>
      </c>
      <c r="W177" s="210" t="s">
        <v>404</v>
      </c>
      <c r="X177" s="211">
        <v>49000000</v>
      </c>
      <c r="Y177" s="212">
        <v>0</v>
      </c>
      <c r="Z177" s="211">
        <v>49000000</v>
      </c>
      <c r="AA177" s="209" t="s">
        <v>683</v>
      </c>
      <c r="AB177" s="210">
        <v>14119</v>
      </c>
      <c r="AC177" s="218" t="s">
        <v>451</v>
      </c>
      <c r="AD177" s="216">
        <v>43518</v>
      </c>
      <c r="AE177" s="216">
        <v>43820</v>
      </c>
      <c r="AF177" s="219" t="s">
        <v>675</v>
      </c>
      <c r="AG177" s="220" t="s">
        <v>664</v>
      </c>
    </row>
    <row r="178" spans="1:33" ht="120" x14ac:dyDescent="0.35">
      <c r="A178" s="40">
        <f t="shared" si="3"/>
        <v>157</v>
      </c>
      <c r="B178" s="41"/>
      <c r="C178" s="41" t="s">
        <v>205</v>
      </c>
      <c r="D178" s="42">
        <v>80101706</v>
      </c>
      <c r="E178" s="43" t="s">
        <v>658</v>
      </c>
      <c r="F178" s="41" t="s">
        <v>70</v>
      </c>
      <c r="G178" s="41">
        <v>1</v>
      </c>
      <c r="H178" s="41" t="s">
        <v>127</v>
      </c>
      <c r="I178" s="41">
        <v>11</v>
      </c>
      <c r="J178" s="41" t="s">
        <v>323</v>
      </c>
      <c r="K178" s="41" t="s">
        <v>166</v>
      </c>
      <c r="L178" s="41" t="s">
        <v>320</v>
      </c>
      <c r="M178" s="176">
        <v>49500000</v>
      </c>
      <c r="N178" s="176">
        <v>49500000</v>
      </c>
      <c r="O178" s="41" t="s">
        <v>75</v>
      </c>
      <c r="P178" s="41" t="s">
        <v>76</v>
      </c>
      <c r="Q178" s="41" t="s">
        <v>207</v>
      </c>
      <c r="S178" s="207" t="s">
        <v>684</v>
      </c>
      <c r="T178" s="207" t="s">
        <v>685</v>
      </c>
      <c r="U178" s="208">
        <v>43500</v>
      </c>
      <c r="V178" s="209" t="s">
        <v>686</v>
      </c>
      <c r="W178" s="210" t="s">
        <v>404</v>
      </c>
      <c r="X178" s="211">
        <v>47250000</v>
      </c>
      <c r="Y178" s="212">
        <v>0</v>
      </c>
      <c r="Z178" s="211">
        <v>47250000</v>
      </c>
      <c r="AA178" s="209" t="s">
        <v>687</v>
      </c>
      <c r="AB178" s="210">
        <v>14019</v>
      </c>
      <c r="AC178" s="218" t="s">
        <v>442</v>
      </c>
      <c r="AD178" s="216">
        <v>43500</v>
      </c>
      <c r="AE178" s="216">
        <v>43817</v>
      </c>
      <c r="AF178" s="219" t="s">
        <v>688</v>
      </c>
      <c r="AG178" s="220" t="s">
        <v>664</v>
      </c>
    </row>
    <row r="179" spans="1:33" ht="120" x14ac:dyDescent="0.35">
      <c r="A179" s="40">
        <f t="shared" si="3"/>
        <v>158</v>
      </c>
      <c r="B179" s="41"/>
      <c r="C179" s="41" t="s">
        <v>205</v>
      </c>
      <c r="D179" s="42">
        <v>80101706</v>
      </c>
      <c r="E179" s="43" t="s">
        <v>689</v>
      </c>
      <c r="F179" s="41" t="s">
        <v>70</v>
      </c>
      <c r="G179" s="41">
        <v>1</v>
      </c>
      <c r="H179" s="41" t="s">
        <v>127</v>
      </c>
      <c r="I179" s="41">
        <v>11</v>
      </c>
      <c r="J179" s="41" t="s">
        <v>323</v>
      </c>
      <c r="K179" s="41" t="s">
        <v>166</v>
      </c>
      <c r="L179" s="41" t="s">
        <v>520</v>
      </c>
      <c r="M179" s="176">
        <v>20350000</v>
      </c>
      <c r="N179" s="176">
        <v>20350000</v>
      </c>
      <c r="O179" s="41" t="s">
        <v>75</v>
      </c>
      <c r="P179" s="41" t="s">
        <v>76</v>
      </c>
      <c r="Q179" s="41" t="s">
        <v>207</v>
      </c>
      <c r="S179" s="207" t="s">
        <v>690</v>
      </c>
      <c r="T179" s="207" t="s">
        <v>691</v>
      </c>
      <c r="U179" s="216">
        <v>43490</v>
      </c>
      <c r="V179" s="209" t="s">
        <v>692</v>
      </c>
      <c r="W179" s="210" t="s">
        <v>434</v>
      </c>
      <c r="X179" s="211">
        <v>20350000</v>
      </c>
      <c r="Y179" s="212">
        <v>0</v>
      </c>
      <c r="Z179" s="211">
        <v>20350000</v>
      </c>
      <c r="AA179" s="209" t="s">
        <v>693</v>
      </c>
      <c r="AB179" s="210">
        <v>12219</v>
      </c>
      <c r="AC179" s="209" t="s">
        <v>436</v>
      </c>
      <c r="AD179" s="208">
        <v>43490</v>
      </c>
      <c r="AE179" s="208">
        <v>43823</v>
      </c>
      <c r="AF179" s="210" t="s">
        <v>675</v>
      </c>
      <c r="AG179" s="213" t="s">
        <v>664</v>
      </c>
    </row>
    <row r="180" spans="1:33" ht="120" x14ac:dyDescent="0.35">
      <c r="A180" s="40">
        <f t="shared" si="3"/>
        <v>159</v>
      </c>
      <c r="B180" s="41"/>
      <c r="C180" s="41" t="s">
        <v>205</v>
      </c>
      <c r="D180" s="42">
        <v>80101706</v>
      </c>
      <c r="E180" s="43" t="s">
        <v>658</v>
      </c>
      <c r="F180" s="41" t="s">
        <v>70</v>
      </c>
      <c r="G180" s="41">
        <v>1</v>
      </c>
      <c r="H180" s="41" t="s">
        <v>127</v>
      </c>
      <c r="I180" s="41">
        <v>11</v>
      </c>
      <c r="J180" s="41" t="s">
        <v>323</v>
      </c>
      <c r="K180" s="41" t="s">
        <v>166</v>
      </c>
      <c r="L180" s="41" t="s">
        <v>320</v>
      </c>
      <c r="M180" s="176">
        <v>49500000</v>
      </c>
      <c r="N180" s="176">
        <v>49500000</v>
      </c>
      <c r="O180" s="41" t="s">
        <v>75</v>
      </c>
      <c r="P180" s="41" t="s">
        <v>76</v>
      </c>
      <c r="Q180" s="41" t="s">
        <v>207</v>
      </c>
      <c r="S180" s="207" t="s">
        <v>694</v>
      </c>
      <c r="T180" s="207" t="s">
        <v>695</v>
      </c>
      <c r="U180" s="216">
        <v>43489</v>
      </c>
      <c r="V180" s="209" t="s">
        <v>696</v>
      </c>
      <c r="W180" s="210" t="s">
        <v>404</v>
      </c>
      <c r="X180" s="211">
        <v>49500000</v>
      </c>
      <c r="Y180" s="212">
        <v>0</v>
      </c>
      <c r="Z180" s="211">
        <v>49500000</v>
      </c>
      <c r="AA180" s="209" t="s">
        <v>697</v>
      </c>
      <c r="AB180" s="210">
        <v>11919</v>
      </c>
      <c r="AC180" s="209" t="s">
        <v>436</v>
      </c>
      <c r="AD180" s="208">
        <v>43489</v>
      </c>
      <c r="AE180" s="208">
        <v>43822</v>
      </c>
      <c r="AF180" s="210" t="s">
        <v>675</v>
      </c>
      <c r="AG180" s="213" t="s">
        <v>664</v>
      </c>
    </row>
    <row r="181" spans="1:33" ht="150" x14ac:dyDescent="0.35">
      <c r="A181" s="40">
        <f t="shared" si="3"/>
        <v>160</v>
      </c>
      <c r="B181" s="41"/>
      <c r="C181" s="41" t="s">
        <v>205</v>
      </c>
      <c r="D181" s="42">
        <v>80101706</v>
      </c>
      <c r="E181" s="43" t="s">
        <v>658</v>
      </c>
      <c r="F181" s="41" t="s">
        <v>70</v>
      </c>
      <c r="G181" s="41">
        <v>1</v>
      </c>
      <c r="H181" s="41" t="s">
        <v>127</v>
      </c>
      <c r="I181" s="41">
        <v>11</v>
      </c>
      <c r="J181" s="41" t="s">
        <v>323</v>
      </c>
      <c r="K181" s="41" t="s">
        <v>166</v>
      </c>
      <c r="L181" s="41" t="s">
        <v>320</v>
      </c>
      <c r="M181" s="176">
        <v>49500000</v>
      </c>
      <c r="N181" s="176">
        <v>49500000</v>
      </c>
      <c r="O181" s="41" t="s">
        <v>75</v>
      </c>
      <c r="P181" s="41" t="s">
        <v>76</v>
      </c>
      <c r="Q181" s="41" t="s">
        <v>207</v>
      </c>
      <c r="S181" s="207" t="s">
        <v>698</v>
      </c>
      <c r="T181" s="207" t="s">
        <v>699</v>
      </c>
      <c r="U181" s="216">
        <v>43489</v>
      </c>
      <c r="V181" s="209" t="s">
        <v>700</v>
      </c>
      <c r="W181" s="210" t="s">
        <v>404</v>
      </c>
      <c r="X181" s="211">
        <v>49500000</v>
      </c>
      <c r="Y181" s="212">
        <v>0</v>
      </c>
      <c r="Z181" s="211">
        <v>49500000</v>
      </c>
      <c r="AA181" s="218" t="s">
        <v>701</v>
      </c>
      <c r="AB181" s="219">
        <v>10919</v>
      </c>
      <c r="AC181" s="218" t="s">
        <v>436</v>
      </c>
      <c r="AD181" s="216">
        <v>43489</v>
      </c>
      <c r="AE181" s="216">
        <v>43822</v>
      </c>
      <c r="AF181" s="219" t="s">
        <v>702</v>
      </c>
      <c r="AG181" s="220" t="s">
        <v>664</v>
      </c>
    </row>
    <row r="182" spans="1:33" ht="206.25" x14ac:dyDescent="0.35">
      <c r="A182" s="40">
        <f t="shared" si="3"/>
        <v>161</v>
      </c>
      <c r="B182" s="41"/>
      <c r="C182" s="41" t="s">
        <v>205</v>
      </c>
      <c r="D182" s="42">
        <v>80101706</v>
      </c>
      <c r="E182" s="43" t="s">
        <v>658</v>
      </c>
      <c r="F182" s="41" t="s">
        <v>70</v>
      </c>
      <c r="G182" s="41">
        <v>1</v>
      </c>
      <c r="H182" s="41" t="s">
        <v>104</v>
      </c>
      <c r="I182" s="41">
        <v>11</v>
      </c>
      <c r="J182" s="41" t="s">
        <v>323</v>
      </c>
      <c r="K182" s="41" t="s">
        <v>166</v>
      </c>
      <c r="L182" s="41" t="s">
        <v>320</v>
      </c>
      <c r="M182" s="176">
        <v>67100000</v>
      </c>
      <c r="N182" s="176">
        <v>67100000</v>
      </c>
      <c r="O182" s="41" t="s">
        <v>75</v>
      </c>
      <c r="P182" s="41" t="s">
        <v>76</v>
      </c>
      <c r="Q182" s="41" t="s">
        <v>207</v>
      </c>
      <c r="S182" s="207" t="s">
        <v>703</v>
      </c>
      <c r="T182" s="207" t="s">
        <v>704</v>
      </c>
      <c r="U182" s="208">
        <v>43546</v>
      </c>
      <c r="V182" s="209" t="s">
        <v>705</v>
      </c>
      <c r="W182" s="210" t="s">
        <v>404</v>
      </c>
      <c r="X182" s="211">
        <v>60000000</v>
      </c>
      <c r="Y182" s="212">
        <v>0</v>
      </c>
      <c r="Z182" s="211">
        <v>60000000</v>
      </c>
      <c r="AA182" s="209" t="s">
        <v>706</v>
      </c>
      <c r="AB182" s="210">
        <v>13919</v>
      </c>
      <c r="AC182" s="209" t="s">
        <v>707</v>
      </c>
      <c r="AD182" s="208">
        <v>43546</v>
      </c>
      <c r="AE182" s="208">
        <v>43729</v>
      </c>
      <c r="AF182" s="210" t="s">
        <v>663</v>
      </c>
      <c r="AG182" s="213" t="s">
        <v>664</v>
      </c>
    </row>
    <row r="183" spans="1:33" ht="150" x14ac:dyDescent="0.35">
      <c r="A183" s="40">
        <f t="shared" si="3"/>
        <v>162</v>
      </c>
      <c r="B183" s="41"/>
      <c r="C183" s="41" t="s">
        <v>205</v>
      </c>
      <c r="D183" s="42">
        <v>80101706</v>
      </c>
      <c r="E183" s="43" t="s">
        <v>658</v>
      </c>
      <c r="F183" s="41" t="s">
        <v>70</v>
      </c>
      <c r="G183" s="41">
        <v>1</v>
      </c>
      <c r="H183" s="41" t="s">
        <v>127</v>
      </c>
      <c r="I183" s="41">
        <v>11</v>
      </c>
      <c r="J183" s="41" t="s">
        <v>323</v>
      </c>
      <c r="K183" s="41" t="s">
        <v>166</v>
      </c>
      <c r="L183" s="41" t="s">
        <v>320</v>
      </c>
      <c r="M183" s="176">
        <v>67100000</v>
      </c>
      <c r="N183" s="176">
        <v>67100000</v>
      </c>
      <c r="O183" s="41" t="s">
        <v>75</v>
      </c>
      <c r="P183" s="41" t="s">
        <v>76</v>
      </c>
      <c r="Q183" s="41" t="s">
        <v>207</v>
      </c>
      <c r="S183" s="207" t="s">
        <v>708</v>
      </c>
      <c r="T183" s="207" t="s">
        <v>709</v>
      </c>
      <c r="U183" s="208">
        <v>43490</v>
      </c>
      <c r="V183" s="209" t="s">
        <v>710</v>
      </c>
      <c r="W183" s="210" t="s">
        <v>404</v>
      </c>
      <c r="X183" s="211">
        <v>67100000</v>
      </c>
      <c r="Y183" s="212">
        <v>0</v>
      </c>
      <c r="Z183" s="211">
        <v>67100000</v>
      </c>
      <c r="AA183" s="218" t="s">
        <v>711</v>
      </c>
      <c r="AB183" s="219">
        <v>12019</v>
      </c>
      <c r="AC183" s="218" t="s">
        <v>436</v>
      </c>
      <c r="AD183" s="216">
        <v>43490</v>
      </c>
      <c r="AE183" s="216">
        <v>43823</v>
      </c>
      <c r="AF183" s="219" t="s">
        <v>675</v>
      </c>
      <c r="AG183" s="220" t="s">
        <v>664</v>
      </c>
    </row>
    <row r="184" spans="1:33" ht="150" x14ac:dyDescent="0.35">
      <c r="A184" s="40">
        <f t="shared" ref="A184:A247" si="4">+A183+1</f>
        <v>163</v>
      </c>
      <c r="B184" s="41"/>
      <c r="C184" s="41" t="s">
        <v>712</v>
      </c>
      <c r="D184" s="42">
        <v>80101706</v>
      </c>
      <c r="E184" s="43" t="s">
        <v>713</v>
      </c>
      <c r="F184" s="41" t="s">
        <v>70</v>
      </c>
      <c r="G184" s="41">
        <v>1</v>
      </c>
      <c r="H184" s="41" t="s">
        <v>86</v>
      </c>
      <c r="I184" s="41">
        <v>5</v>
      </c>
      <c r="J184" s="41" t="s">
        <v>323</v>
      </c>
      <c r="K184" s="41" t="s">
        <v>166</v>
      </c>
      <c r="L184" s="41" t="s">
        <v>320</v>
      </c>
      <c r="M184" s="176">
        <v>60000000</v>
      </c>
      <c r="N184" s="176">
        <v>60000000</v>
      </c>
      <c r="O184" s="41" t="s">
        <v>75</v>
      </c>
      <c r="P184" s="41" t="s">
        <v>76</v>
      </c>
      <c r="Q184" s="41" t="s">
        <v>714</v>
      </c>
      <c r="S184" s="39"/>
      <c r="T184" s="39"/>
      <c r="U184" s="39"/>
      <c r="V184" s="39"/>
      <c r="W184" s="39"/>
      <c r="X184" s="39"/>
      <c r="Y184" s="39"/>
      <c r="Z184" s="39"/>
      <c r="AA184" s="39"/>
      <c r="AB184" s="39"/>
      <c r="AC184" s="39"/>
      <c r="AD184" s="39"/>
      <c r="AE184" s="39"/>
      <c r="AF184" s="39"/>
      <c r="AG184" s="39"/>
    </row>
    <row r="185" spans="1:33" ht="120" x14ac:dyDescent="0.35">
      <c r="A185" s="40">
        <f t="shared" si="4"/>
        <v>164</v>
      </c>
      <c r="B185" s="41"/>
      <c r="C185" s="41" t="s">
        <v>1217</v>
      </c>
      <c r="D185" s="42">
        <v>80101706</v>
      </c>
      <c r="E185" s="43" t="s">
        <v>1128</v>
      </c>
      <c r="F185" s="41" t="s">
        <v>70</v>
      </c>
      <c r="G185" s="41">
        <v>1</v>
      </c>
      <c r="H185" s="41" t="s">
        <v>71</v>
      </c>
      <c r="I185" s="41">
        <v>5.5</v>
      </c>
      <c r="J185" s="41" t="s">
        <v>323</v>
      </c>
      <c r="K185" s="41" t="s">
        <v>166</v>
      </c>
      <c r="L185" s="41" t="s">
        <v>320</v>
      </c>
      <c r="M185" s="176">
        <v>35000000</v>
      </c>
      <c r="N185" s="176">
        <v>35000000</v>
      </c>
      <c r="O185" s="41" t="s">
        <v>75</v>
      </c>
      <c r="P185" s="41" t="s">
        <v>76</v>
      </c>
      <c r="Q185" s="41" t="s">
        <v>1129</v>
      </c>
      <c r="S185" s="39"/>
      <c r="T185" s="39"/>
      <c r="U185" s="39"/>
      <c r="V185" s="39"/>
      <c r="W185" s="39"/>
      <c r="X185" s="39"/>
      <c r="Y185" s="39"/>
      <c r="Z185" s="39"/>
      <c r="AA185" s="39"/>
      <c r="AB185" s="39"/>
      <c r="AC185" s="39"/>
      <c r="AD185" s="39"/>
      <c r="AE185" s="39"/>
      <c r="AF185" s="39"/>
      <c r="AG185" s="39"/>
    </row>
    <row r="186" spans="1:33" ht="262.5" x14ac:dyDescent="0.35">
      <c r="A186" s="40">
        <f t="shared" si="4"/>
        <v>165</v>
      </c>
      <c r="B186" s="41"/>
      <c r="C186" s="41" t="s">
        <v>1127</v>
      </c>
      <c r="D186" s="42">
        <v>80101706</v>
      </c>
      <c r="E186" s="43" t="s">
        <v>1128</v>
      </c>
      <c r="F186" s="41" t="s">
        <v>70</v>
      </c>
      <c r="G186" s="41">
        <v>1</v>
      </c>
      <c r="H186" s="41" t="s">
        <v>84</v>
      </c>
      <c r="I186" s="41">
        <v>6</v>
      </c>
      <c r="J186" s="41" t="s">
        <v>323</v>
      </c>
      <c r="K186" s="41" t="s">
        <v>166</v>
      </c>
      <c r="L186" s="41" t="s">
        <v>320</v>
      </c>
      <c r="M186" s="176">
        <v>15000000</v>
      </c>
      <c r="N186" s="176">
        <v>15000000</v>
      </c>
      <c r="O186" s="41" t="s">
        <v>75</v>
      </c>
      <c r="P186" s="41" t="s">
        <v>76</v>
      </c>
      <c r="Q186" s="41" t="s">
        <v>1129</v>
      </c>
      <c r="S186" s="207" t="s">
        <v>1173</v>
      </c>
      <c r="T186" s="207" t="s">
        <v>1174</v>
      </c>
      <c r="U186" s="208">
        <v>43642</v>
      </c>
      <c r="V186" s="209" t="s">
        <v>1175</v>
      </c>
      <c r="W186" s="210" t="s">
        <v>404</v>
      </c>
      <c r="X186" s="211">
        <v>13750000</v>
      </c>
      <c r="Y186" s="212">
        <v>0</v>
      </c>
      <c r="Z186" s="211">
        <v>13750000</v>
      </c>
      <c r="AA186" s="209" t="s">
        <v>1176</v>
      </c>
      <c r="AB186" s="210" t="s">
        <v>1177</v>
      </c>
      <c r="AC186" s="218" t="s">
        <v>1178</v>
      </c>
      <c r="AD186" s="216">
        <v>43642</v>
      </c>
      <c r="AE186" s="216">
        <v>43809</v>
      </c>
      <c r="AF186" s="219" t="s">
        <v>506</v>
      </c>
      <c r="AG186" s="220" t="s">
        <v>408</v>
      </c>
    </row>
    <row r="187" spans="1:33" ht="187.5" x14ac:dyDescent="0.35">
      <c r="A187" s="40">
        <f t="shared" si="4"/>
        <v>166</v>
      </c>
      <c r="B187" s="41"/>
      <c r="C187" s="41" t="s">
        <v>205</v>
      </c>
      <c r="D187" s="42">
        <v>80101706</v>
      </c>
      <c r="E187" s="43" t="s">
        <v>658</v>
      </c>
      <c r="F187" s="41" t="s">
        <v>70</v>
      </c>
      <c r="G187" s="41">
        <v>1</v>
      </c>
      <c r="H187" s="41" t="s">
        <v>127</v>
      </c>
      <c r="I187" s="41">
        <v>10.5</v>
      </c>
      <c r="J187" s="41" t="s">
        <v>323</v>
      </c>
      <c r="K187" s="41" t="s">
        <v>166</v>
      </c>
      <c r="L187" s="41" t="s">
        <v>320</v>
      </c>
      <c r="M187" s="176">
        <v>64050000</v>
      </c>
      <c r="N187" s="176">
        <v>64050000</v>
      </c>
      <c r="O187" s="41" t="s">
        <v>75</v>
      </c>
      <c r="P187" s="41" t="s">
        <v>76</v>
      </c>
      <c r="Q187" s="41" t="s">
        <v>207</v>
      </c>
      <c r="S187" s="207" t="s">
        <v>715</v>
      </c>
      <c r="T187" s="207" t="s">
        <v>716</v>
      </c>
      <c r="U187" s="208">
        <v>43502</v>
      </c>
      <c r="V187" s="209" t="s">
        <v>717</v>
      </c>
      <c r="W187" s="210" t="s">
        <v>404</v>
      </c>
      <c r="X187" s="211">
        <v>64050000</v>
      </c>
      <c r="Y187" s="212">
        <v>0</v>
      </c>
      <c r="Z187" s="211">
        <v>64050000</v>
      </c>
      <c r="AA187" s="209" t="s">
        <v>718</v>
      </c>
      <c r="AB187" s="210">
        <v>15219</v>
      </c>
      <c r="AC187" s="218" t="s">
        <v>442</v>
      </c>
      <c r="AD187" s="216">
        <v>43502</v>
      </c>
      <c r="AE187" s="216">
        <v>43819</v>
      </c>
      <c r="AF187" s="219" t="s">
        <v>719</v>
      </c>
      <c r="AG187" s="220" t="s">
        <v>664</v>
      </c>
    </row>
    <row r="188" spans="1:33" ht="281.25" x14ac:dyDescent="0.35">
      <c r="A188" s="40">
        <f t="shared" si="4"/>
        <v>167</v>
      </c>
      <c r="B188" s="41"/>
      <c r="C188" s="41" t="s">
        <v>1127</v>
      </c>
      <c r="D188" s="42">
        <v>80101706</v>
      </c>
      <c r="E188" s="43" t="s">
        <v>1128</v>
      </c>
      <c r="F188" s="41" t="s">
        <v>70</v>
      </c>
      <c r="G188" s="41">
        <v>1</v>
      </c>
      <c r="H188" s="41" t="s">
        <v>84</v>
      </c>
      <c r="I188" s="41">
        <v>6</v>
      </c>
      <c r="J188" s="41" t="s">
        <v>323</v>
      </c>
      <c r="K188" s="41" t="s">
        <v>166</v>
      </c>
      <c r="L188" s="41" t="s">
        <v>320</v>
      </c>
      <c r="M188" s="176">
        <v>27000000</v>
      </c>
      <c r="N188" s="176">
        <v>27000000</v>
      </c>
      <c r="O188" s="41" t="s">
        <v>75</v>
      </c>
      <c r="P188" s="41" t="s">
        <v>76</v>
      </c>
      <c r="Q188" s="41" t="s">
        <v>1129</v>
      </c>
      <c r="S188" s="207" t="s">
        <v>1179</v>
      </c>
      <c r="T188" s="207" t="s">
        <v>1180</v>
      </c>
      <c r="U188" s="208">
        <v>43641</v>
      </c>
      <c r="V188" s="209" t="s">
        <v>1181</v>
      </c>
      <c r="W188" s="210" t="s">
        <v>404</v>
      </c>
      <c r="X188" s="211">
        <v>24750000</v>
      </c>
      <c r="Y188" s="212">
        <v>0</v>
      </c>
      <c r="Z188" s="211">
        <v>24750000</v>
      </c>
      <c r="AA188" s="209" t="s">
        <v>1182</v>
      </c>
      <c r="AB188" s="210">
        <v>21519</v>
      </c>
      <c r="AC188" s="218" t="s">
        <v>1178</v>
      </c>
      <c r="AD188" s="216">
        <v>43641</v>
      </c>
      <c r="AE188" s="216">
        <v>43808</v>
      </c>
      <c r="AF188" s="219" t="s">
        <v>506</v>
      </c>
      <c r="AG188" s="220" t="s">
        <v>408</v>
      </c>
    </row>
    <row r="189" spans="1:33" ht="120" x14ac:dyDescent="0.35">
      <c r="A189" s="40">
        <f t="shared" si="4"/>
        <v>168</v>
      </c>
      <c r="B189" s="41"/>
      <c r="C189" s="41" t="s">
        <v>68</v>
      </c>
      <c r="D189" s="42">
        <v>80101706</v>
      </c>
      <c r="E189" s="43" t="s">
        <v>720</v>
      </c>
      <c r="F189" s="41" t="s">
        <v>70</v>
      </c>
      <c r="G189" s="41">
        <v>1</v>
      </c>
      <c r="H189" s="41" t="s">
        <v>127</v>
      </c>
      <c r="I189" s="41">
        <v>11</v>
      </c>
      <c r="J189" s="41" t="s">
        <v>323</v>
      </c>
      <c r="K189" s="41" t="s">
        <v>73</v>
      </c>
      <c r="L189" s="41" t="s">
        <v>211</v>
      </c>
      <c r="M189" s="176">
        <v>21450000</v>
      </c>
      <c r="N189" s="176">
        <v>21450000</v>
      </c>
      <c r="O189" s="41" t="s">
        <v>75</v>
      </c>
      <c r="P189" s="41" t="s">
        <v>76</v>
      </c>
      <c r="Q189" s="41" t="s">
        <v>77</v>
      </c>
      <c r="S189" s="207" t="s">
        <v>721</v>
      </c>
      <c r="T189" s="207" t="s">
        <v>722</v>
      </c>
      <c r="U189" s="216">
        <v>43487</v>
      </c>
      <c r="V189" s="209" t="s">
        <v>723</v>
      </c>
      <c r="W189" s="210" t="s">
        <v>434</v>
      </c>
      <c r="X189" s="211">
        <v>21450000</v>
      </c>
      <c r="Y189" s="211">
        <v>0</v>
      </c>
      <c r="Z189" s="211">
        <v>21450000</v>
      </c>
      <c r="AA189" s="209" t="s">
        <v>724</v>
      </c>
      <c r="AB189" s="217">
        <v>4419</v>
      </c>
      <c r="AC189" s="209" t="s">
        <v>436</v>
      </c>
      <c r="AD189" s="208">
        <v>43486</v>
      </c>
      <c r="AE189" s="208">
        <v>43819</v>
      </c>
      <c r="AF189" s="210" t="s">
        <v>725</v>
      </c>
      <c r="AG189" s="213" t="s">
        <v>116</v>
      </c>
    </row>
    <row r="190" spans="1:33" ht="120" x14ac:dyDescent="0.35">
      <c r="A190" s="40">
        <f t="shared" si="4"/>
        <v>169</v>
      </c>
      <c r="B190" s="41"/>
      <c r="C190" s="41" t="s">
        <v>68</v>
      </c>
      <c r="D190" s="42">
        <v>80101706</v>
      </c>
      <c r="E190" s="43" t="s">
        <v>726</v>
      </c>
      <c r="F190" s="41" t="s">
        <v>70</v>
      </c>
      <c r="G190" s="41">
        <v>1</v>
      </c>
      <c r="H190" s="41" t="s">
        <v>127</v>
      </c>
      <c r="I190" s="41">
        <v>11</v>
      </c>
      <c r="J190" s="41" t="s">
        <v>323</v>
      </c>
      <c r="K190" s="41" t="s">
        <v>73</v>
      </c>
      <c r="L190" s="41" t="s">
        <v>211</v>
      </c>
      <c r="M190" s="176">
        <v>44000000</v>
      </c>
      <c r="N190" s="176">
        <v>44000000</v>
      </c>
      <c r="O190" s="41" t="s">
        <v>75</v>
      </c>
      <c r="P190" s="41" t="s">
        <v>76</v>
      </c>
      <c r="Q190" s="41" t="s">
        <v>77</v>
      </c>
      <c r="S190" s="207" t="s">
        <v>727</v>
      </c>
      <c r="T190" s="207" t="s">
        <v>728</v>
      </c>
      <c r="U190" s="216">
        <v>43486</v>
      </c>
      <c r="V190" s="209" t="s">
        <v>729</v>
      </c>
      <c r="W190" s="210" t="s">
        <v>404</v>
      </c>
      <c r="X190" s="211">
        <v>44000000</v>
      </c>
      <c r="Y190" s="211">
        <v>0</v>
      </c>
      <c r="Z190" s="211">
        <v>44000000</v>
      </c>
      <c r="AA190" s="209" t="s">
        <v>730</v>
      </c>
      <c r="AB190" s="217">
        <v>4519</v>
      </c>
      <c r="AC190" s="209" t="s">
        <v>436</v>
      </c>
      <c r="AD190" s="208">
        <v>43486</v>
      </c>
      <c r="AE190" s="208">
        <v>43819</v>
      </c>
      <c r="AF190" s="210" t="s">
        <v>725</v>
      </c>
      <c r="AG190" s="213" t="s">
        <v>116</v>
      </c>
    </row>
    <row r="191" spans="1:33" ht="138" customHeight="1" x14ac:dyDescent="0.35">
      <c r="A191" s="40">
        <f t="shared" si="4"/>
        <v>170</v>
      </c>
      <c r="B191" s="41"/>
      <c r="C191" s="41" t="s">
        <v>731</v>
      </c>
      <c r="D191" s="42">
        <v>80101706</v>
      </c>
      <c r="E191" s="43" t="s">
        <v>732</v>
      </c>
      <c r="F191" s="41" t="s">
        <v>70</v>
      </c>
      <c r="G191" s="41">
        <v>1</v>
      </c>
      <c r="H191" s="41" t="s">
        <v>127</v>
      </c>
      <c r="I191" s="41">
        <v>11.5</v>
      </c>
      <c r="J191" s="41" t="s">
        <v>323</v>
      </c>
      <c r="K191" s="41" t="s">
        <v>166</v>
      </c>
      <c r="L191" s="41" t="s">
        <v>520</v>
      </c>
      <c r="M191" s="176">
        <v>62100000</v>
      </c>
      <c r="N191" s="176">
        <v>62100000</v>
      </c>
      <c r="O191" s="41" t="s">
        <v>75</v>
      </c>
      <c r="P191" s="41" t="s">
        <v>76</v>
      </c>
      <c r="Q191" s="41" t="s">
        <v>733</v>
      </c>
      <c r="S191" s="207" t="s">
        <v>734</v>
      </c>
      <c r="T191" s="207" t="s">
        <v>735</v>
      </c>
      <c r="U191" s="216">
        <v>43475</v>
      </c>
      <c r="V191" s="209" t="s">
        <v>736</v>
      </c>
      <c r="W191" s="210" t="s">
        <v>404</v>
      </c>
      <c r="X191" s="211">
        <v>62100000</v>
      </c>
      <c r="Y191" s="211">
        <v>0</v>
      </c>
      <c r="Z191" s="211">
        <v>62100000</v>
      </c>
      <c r="AA191" s="209" t="s">
        <v>737</v>
      </c>
      <c r="AB191" s="217">
        <v>3319</v>
      </c>
      <c r="AC191" s="209" t="s">
        <v>413</v>
      </c>
      <c r="AD191" s="208">
        <v>43475</v>
      </c>
      <c r="AE191" s="208">
        <v>43823</v>
      </c>
      <c r="AF191" s="219" t="s">
        <v>738</v>
      </c>
      <c r="AG191" s="220" t="s">
        <v>739</v>
      </c>
    </row>
    <row r="192" spans="1:33" ht="120" x14ac:dyDescent="0.35">
      <c r="A192" s="40">
        <f t="shared" si="4"/>
        <v>171</v>
      </c>
      <c r="B192" s="41"/>
      <c r="C192" s="41" t="s">
        <v>731</v>
      </c>
      <c r="D192" s="42">
        <v>80101706</v>
      </c>
      <c r="E192" s="43" t="s">
        <v>732</v>
      </c>
      <c r="F192" s="41" t="s">
        <v>70</v>
      </c>
      <c r="G192" s="41">
        <v>1</v>
      </c>
      <c r="H192" s="41" t="s">
        <v>127</v>
      </c>
      <c r="I192" s="41">
        <v>11.5</v>
      </c>
      <c r="J192" s="41" t="s">
        <v>323</v>
      </c>
      <c r="K192" s="41" t="s">
        <v>166</v>
      </c>
      <c r="L192" s="41" t="s">
        <v>520</v>
      </c>
      <c r="M192" s="176">
        <v>62100000</v>
      </c>
      <c r="N192" s="176">
        <v>62100000</v>
      </c>
      <c r="O192" s="41" t="s">
        <v>75</v>
      </c>
      <c r="P192" s="41" t="s">
        <v>76</v>
      </c>
      <c r="Q192" s="41" t="s">
        <v>733</v>
      </c>
      <c r="S192" s="207" t="s">
        <v>740</v>
      </c>
      <c r="T192" s="207" t="s">
        <v>741</v>
      </c>
      <c r="U192" s="216">
        <v>43475</v>
      </c>
      <c r="V192" s="209" t="s">
        <v>736</v>
      </c>
      <c r="W192" s="210" t="s">
        <v>404</v>
      </c>
      <c r="X192" s="211">
        <v>62100000</v>
      </c>
      <c r="Y192" s="211">
        <v>0</v>
      </c>
      <c r="Z192" s="211">
        <v>62100000</v>
      </c>
      <c r="AA192" s="209" t="s">
        <v>737</v>
      </c>
      <c r="AB192" s="217">
        <v>3219</v>
      </c>
      <c r="AC192" s="209" t="s">
        <v>413</v>
      </c>
      <c r="AD192" s="208">
        <v>43475</v>
      </c>
      <c r="AE192" s="208">
        <v>43823</v>
      </c>
      <c r="AF192" s="219" t="s">
        <v>738</v>
      </c>
      <c r="AG192" s="220" t="s">
        <v>739</v>
      </c>
    </row>
    <row r="193" spans="1:33" ht="120" x14ac:dyDescent="0.35">
      <c r="A193" s="40">
        <f t="shared" si="4"/>
        <v>172</v>
      </c>
      <c r="B193" s="41"/>
      <c r="C193" s="41" t="s">
        <v>731</v>
      </c>
      <c r="D193" s="42">
        <v>80101706</v>
      </c>
      <c r="E193" s="43" t="s">
        <v>742</v>
      </c>
      <c r="F193" s="41" t="s">
        <v>70</v>
      </c>
      <c r="G193" s="41">
        <v>1</v>
      </c>
      <c r="H193" s="41" t="s">
        <v>127</v>
      </c>
      <c r="I193" s="41">
        <v>11</v>
      </c>
      <c r="J193" s="41" t="s">
        <v>323</v>
      </c>
      <c r="K193" s="41" t="s">
        <v>166</v>
      </c>
      <c r="L193" s="41" t="s">
        <v>320</v>
      </c>
      <c r="M193" s="176">
        <v>22000000</v>
      </c>
      <c r="N193" s="176">
        <v>22000000</v>
      </c>
      <c r="O193" s="41" t="s">
        <v>75</v>
      </c>
      <c r="P193" s="41" t="s">
        <v>76</v>
      </c>
      <c r="Q193" s="41" t="s">
        <v>733</v>
      </c>
      <c r="S193" s="207" t="s">
        <v>743</v>
      </c>
      <c r="T193" s="207" t="s">
        <v>744</v>
      </c>
      <c r="U193" s="208">
        <v>43490</v>
      </c>
      <c r="V193" s="209" t="s">
        <v>745</v>
      </c>
      <c r="W193" s="210" t="s">
        <v>434</v>
      </c>
      <c r="X193" s="211">
        <v>22000000</v>
      </c>
      <c r="Y193" s="212">
        <v>0</v>
      </c>
      <c r="Z193" s="211">
        <v>22000000</v>
      </c>
      <c r="AA193" s="218" t="s">
        <v>746</v>
      </c>
      <c r="AB193" s="219">
        <v>12919</v>
      </c>
      <c r="AC193" s="218" t="s">
        <v>436</v>
      </c>
      <c r="AD193" s="216">
        <v>43490</v>
      </c>
      <c r="AE193" s="216">
        <v>43823</v>
      </c>
      <c r="AF193" s="219" t="s">
        <v>738</v>
      </c>
      <c r="AG193" s="220" t="s">
        <v>739</v>
      </c>
    </row>
    <row r="194" spans="1:33" ht="150" x14ac:dyDescent="0.35">
      <c r="A194" s="40">
        <f t="shared" si="4"/>
        <v>173</v>
      </c>
      <c r="B194" s="41"/>
      <c r="C194" s="41" t="s">
        <v>171</v>
      </c>
      <c r="D194" s="42">
        <v>80101706</v>
      </c>
      <c r="E194" s="43" t="s">
        <v>747</v>
      </c>
      <c r="F194" s="41" t="s">
        <v>70</v>
      </c>
      <c r="G194" s="41">
        <v>1</v>
      </c>
      <c r="H194" s="41" t="s">
        <v>127</v>
      </c>
      <c r="I194" s="41">
        <v>11</v>
      </c>
      <c r="J194" s="41" t="s">
        <v>323</v>
      </c>
      <c r="K194" s="41" t="s">
        <v>166</v>
      </c>
      <c r="L194" s="41" t="s">
        <v>320</v>
      </c>
      <c r="M194" s="176">
        <v>59400000</v>
      </c>
      <c r="N194" s="176">
        <v>59400000</v>
      </c>
      <c r="O194" s="41" t="s">
        <v>75</v>
      </c>
      <c r="P194" s="41" t="s">
        <v>76</v>
      </c>
      <c r="Q194" s="41" t="s">
        <v>174</v>
      </c>
      <c r="S194" s="207" t="s">
        <v>748</v>
      </c>
      <c r="T194" s="207" t="s">
        <v>749</v>
      </c>
      <c r="U194" s="216">
        <v>43489</v>
      </c>
      <c r="V194" s="209" t="s">
        <v>750</v>
      </c>
      <c r="W194" s="210" t="s">
        <v>404</v>
      </c>
      <c r="X194" s="211">
        <v>59400000</v>
      </c>
      <c r="Y194" s="212">
        <v>0</v>
      </c>
      <c r="Z194" s="211">
        <v>59400000</v>
      </c>
      <c r="AA194" s="218" t="s">
        <v>751</v>
      </c>
      <c r="AB194" s="219">
        <v>11119</v>
      </c>
      <c r="AC194" s="218" t="s">
        <v>436</v>
      </c>
      <c r="AD194" s="216">
        <v>43489</v>
      </c>
      <c r="AE194" s="216">
        <v>43822</v>
      </c>
      <c r="AF194" s="219" t="s">
        <v>178</v>
      </c>
      <c r="AG194" s="220" t="s">
        <v>179</v>
      </c>
    </row>
    <row r="195" spans="1:33" ht="150" x14ac:dyDescent="0.35">
      <c r="A195" s="40">
        <f t="shared" si="4"/>
        <v>174</v>
      </c>
      <c r="B195" s="41"/>
      <c r="C195" s="41" t="s">
        <v>180</v>
      </c>
      <c r="D195" s="42">
        <v>80101706</v>
      </c>
      <c r="E195" s="43" t="s">
        <v>752</v>
      </c>
      <c r="F195" s="41" t="s">
        <v>70</v>
      </c>
      <c r="G195" s="41">
        <v>1</v>
      </c>
      <c r="H195" s="41" t="s">
        <v>127</v>
      </c>
      <c r="I195" s="41">
        <v>11</v>
      </c>
      <c r="J195" s="41" t="s">
        <v>323</v>
      </c>
      <c r="K195" s="41" t="s">
        <v>166</v>
      </c>
      <c r="L195" s="41" t="s">
        <v>167</v>
      </c>
      <c r="M195" s="176">
        <v>31900000</v>
      </c>
      <c r="N195" s="176">
        <v>31900000</v>
      </c>
      <c r="O195" s="41" t="s">
        <v>75</v>
      </c>
      <c r="P195" s="41" t="s">
        <v>76</v>
      </c>
      <c r="Q195" s="185" t="s">
        <v>184</v>
      </c>
      <c r="S195" s="207" t="s">
        <v>753</v>
      </c>
      <c r="T195" s="207" t="s">
        <v>754</v>
      </c>
      <c r="U195" s="208">
        <v>43489</v>
      </c>
      <c r="V195" s="209" t="s">
        <v>755</v>
      </c>
      <c r="W195" s="210" t="s">
        <v>404</v>
      </c>
      <c r="X195" s="211">
        <v>31900000</v>
      </c>
      <c r="Y195" s="212">
        <v>0</v>
      </c>
      <c r="Z195" s="211">
        <v>31900000</v>
      </c>
      <c r="AA195" s="218" t="s">
        <v>756</v>
      </c>
      <c r="AB195" s="219">
        <v>8719</v>
      </c>
      <c r="AC195" s="218" t="s">
        <v>436</v>
      </c>
      <c r="AD195" s="216">
        <v>43489</v>
      </c>
      <c r="AE195" s="216">
        <v>43822</v>
      </c>
      <c r="AF195" s="219" t="s">
        <v>298</v>
      </c>
      <c r="AG195" s="220" t="s">
        <v>191</v>
      </c>
    </row>
    <row r="196" spans="1:33" ht="150" x14ac:dyDescent="0.35">
      <c r="A196" s="40">
        <f t="shared" si="4"/>
        <v>175</v>
      </c>
      <c r="B196" s="41"/>
      <c r="C196" s="41" t="s">
        <v>757</v>
      </c>
      <c r="D196" s="42">
        <v>80101706</v>
      </c>
      <c r="E196" s="43" t="s">
        <v>758</v>
      </c>
      <c r="F196" s="41" t="s">
        <v>70</v>
      </c>
      <c r="G196" s="41">
        <v>1</v>
      </c>
      <c r="H196" s="41" t="s">
        <v>127</v>
      </c>
      <c r="I196" s="41">
        <v>11</v>
      </c>
      <c r="J196" s="41" t="s">
        <v>323</v>
      </c>
      <c r="K196" s="41" t="s">
        <v>166</v>
      </c>
      <c r="L196" s="41" t="s">
        <v>320</v>
      </c>
      <c r="M196" s="176">
        <v>59400000</v>
      </c>
      <c r="N196" s="176">
        <v>59400000</v>
      </c>
      <c r="O196" s="41" t="s">
        <v>75</v>
      </c>
      <c r="P196" s="41" t="s">
        <v>76</v>
      </c>
      <c r="Q196" s="41" t="s">
        <v>759</v>
      </c>
      <c r="S196" s="207" t="s">
        <v>760</v>
      </c>
      <c r="T196" s="207" t="s">
        <v>761</v>
      </c>
      <c r="U196" s="208">
        <v>43489</v>
      </c>
      <c r="V196" s="209" t="s">
        <v>762</v>
      </c>
      <c r="W196" s="210" t="s">
        <v>404</v>
      </c>
      <c r="X196" s="211">
        <v>59400000</v>
      </c>
      <c r="Y196" s="212">
        <v>0</v>
      </c>
      <c r="Z196" s="211">
        <v>59400000</v>
      </c>
      <c r="AA196" s="209" t="s">
        <v>763</v>
      </c>
      <c r="AB196" s="210">
        <v>11219</v>
      </c>
      <c r="AC196" s="209" t="s">
        <v>436</v>
      </c>
      <c r="AD196" s="208">
        <v>43490</v>
      </c>
      <c r="AE196" s="208">
        <v>43823</v>
      </c>
      <c r="AF196" s="210" t="s">
        <v>764</v>
      </c>
      <c r="AG196" s="213" t="s">
        <v>765</v>
      </c>
    </row>
    <row r="197" spans="1:33" ht="150" x14ac:dyDescent="0.35">
      <c r="A197" s="40">
        <f t="shared" si="4"/>
        <v>176</v>
      </c>
      <c r="B197" s="41"/>
      <c r="C197" s="41" t="s">
        <v>757</v>
      </c>
      <c r="D197" s="42">
        <v>80101706</v>
      </c>
      <c r="E197" s="43" t="s">
        <v>758</v>
      </c>
      <c r="F197" s="41" t="s">
        <v>70</v>
      </c>
      <c r="G197" s="41">
        <v>1</v>
      </c>
      <c r="H197" s="41" t="s">
        <v>127</v>
      </c>
      <c r="I197" s="41">
        <v>11</v>
      </c>
      <c r="J197" s="41" t="s">
        <v>323</v>
      </c>
      <c r="K197" s="41" t="s">
        <v>166</v>
      </c>
      <c r="L197" s="41" t="s">
        <v>320</v>
      </c>
      <c r="M197" s="176">
        <v>59400000</v>
      </c>
      <c r="N197" s="176">
        <v>59400000</v>
      </c>
      <c r="O197" s="41" t="s">
        <v>75</v>
      </c>
      <c r="P197" s="41" t="s">
        <v>76</v>
      </c>
      <c r="Q197" s="41" t="s">
        <v>759</v>
      </c>
      <c r="S197" s="207" t="s">
        <v>766</v>
      </c>
      <c r="T197" s="207" t="s">
        <v>767</v>
      </c>
      <c r="U197" s="216">
        <v>43489</v>
      </c>
      <c r="V197" s="209" t="s">
        <v>762</v>
      </c>
      <c r="W197" s="210" t="s">
        <v>404</v>
      </c>
      <c r="X197" s="211">
        <v>59400000</v>
      </c>
      <c r="Y197" s="212">
        <v>0</v>
      </c>
      <c r="Z197" s="211">
        <v>59400000</v>
      </c>
      <c r="AA197" s="218" t="s">
        <v>768</v>
      </c>
      <c r="AB197" s="219">
        <v>11319</v>
      </c>
      <c r="AC197" s="218" t="s">
        <v>436</v>
      </c>
      <c r="AD197" s="216">
        <v>43489</v>
      </c>
      <c r="AE197" s="216">
        <v>43822</v>
      </c>
      <c r="AF197" s="219" t="s">
        <v>769</v>
      </c>
      <c r="AG197" s="220" t="s">
        <v>765</v>
      </c>
    </row>
    <row r="198" spans="1:33" ht="150" x14ac:dyDescent="0.35">
      <c r="A198" s="40">
        <f t="shared" si="4"/>
        <v>177</v>
      </c>
      <c r="B198" s="41"/>
      <c r="C198" s="41" t="s">
        <v>757</v>
      </c>
      <c r="D198" s="42">
        <v>80101706</v>
      </c>
      <c r="E198" s="43" t="s">
        <v>758</v>
      </c>
      <c r="F198" s="41" t="s">
        <v>70</v>
      </c>
      <c r="G198" s="41">
        <v>1</v>
      </c>
      <c r="H198" s="41" t="s">
        <v>127</v>
      </c>
      <c r="I198" s="41">
        <v>11</v>
      </c>
      <c r="J198" s="41" t="s">
        <v>323</v>
      </c>
      <c r="K198" s="41" t="s">
        <v>166</v>
      </c>
      <c r="L198" s="41" t="s">
        <v>320</v>
      </c>
      <c r="M198" s="176">
        <v>59400000</v>
      </c>
      <c r="N198" s="176">
        <v>59400000</v>
      </c>
      <c r="O198" s="41" t="s">
        <v>75</v>
      </c>
      <c r="P198" s="41" t="s">
        <v>76</v>
      </c>
      <c r="Q198" s="41" t="s">
        <v>759</v>
      </c>
      <c r="S198" s="207" t="s">
        <v>770</v>
      </c>
      <c r="T198" s="207" t="s">
        <v>771</v>
      </c>
      <c r="U198" s="208">
        <v>43489</v>
      </c>
      <c r="V198" s="209" t="s">
        <v>772</v>
      </c>
      <c r="W198" s="210" t="s">
        <v>404</v>
      </c>
      <c r="X198" s="211">
        <v>59400000</v>
      </c>
      <c r="Y198" s="212">
        <v>0</v>
      </c>
      <c r="Z198" s="211">
        <v>59400000</v>
      </c>
      <c r="AA198" s="209" t="s">
        <v>773</v>
      </c>
      <c r="AB198" s="210">
        <v>11419</v>
      </c>
      <c r="AC198" s="209" t="s">
        <v>436</v>
      </c>
      <c r="AD198" s="208">
        <v>43489</v>
      </c>
      <c r="AE198" s="208">
        <v>43822</v>
      </c>
      <c r="AF198" s="210" t="s">
        <v>769</v>
      </c>
      <c r="AG198" s="213" t="s">
        <v>765</v>
      </c>
    </row>
    <row r="199" spans="1:33" ht="150" x14ac:dyDescent="0.35">
      <c r="A199" s="40">
        <f t="shared" si="4"/>
        <v>178</v>
      </c>
      <c r="B199" s="41"/>
      <c r="C199" s="41" t="s">
        <v>757</v>
      </c>
      <c r="D199" s="42">
        <v>80101706</v>
      </c>
      <c r="E199" s="43" t="s">
        <v>758</v>
      </c>
      <c r="F199" s="41" t="s">
        <v>70</v>
      </c>
      <c r="G199" s="41">
        <v>1</v>
      </c>
      <c r="H199" s="41" t="s">
        <v>127</v>
      </c>
      <c r="I199" s="41">
        <v>11</v>
      </c>
      <c r="J199" s="41" t="s">
        <v>323</v>
      </c>
      <c r="K199" s="41" t="s">
        <v>166</v>
      </c>
      <c r="L199" s="41" t="s">
        <v>520</v>
      </c>
      <c r="M199" s="176">
        <v>59400000</v>
      </c>
      <c r="N199" s="176">
        <v>59400000</v>
      </c>
      <c r="O199" s="41" t="s">
        <v>75</v>
      </c>
      <c r="P199" s="41" t="s">
        <v>76</v>
      </c>
      <c r="Q199" s="41" t="s">
        <v>759</v>
      </c>
      <c r="S199" s="207" t="s">
        <v>774</v>
      </c>
      <c r="T199" s="207" t="s">
        <v>775</v>
      </c>
      <c r="U199" s="216">
        <v>43487</v>
      </c>
      <c r="V199" s="209" t="s">
        <v>776</v>
      </c>
      <c r="W199" s="210" t="s">
        <v>404</v>
      </c>
      <c r="X199" s="211">
        <v>59400000</v>
      </c>
      <c r="Y199" s="212">
        <v>0</v>
      </c>
      <c r="Z199" s="211">
        <v>59400000</v>
      </c>
      <c r="AA199" s="209" t="s">
        <v>777</v>
      </c>
      <c r="AB199" s="210">
        <v>6619</v>
      </c>
      <c r="AC199" s="209" t="s">
        <v>424</v>
      </c>
      <c r="AD199" s="208">
        <v>43487</v>
      </c>
      <c r="AE199" s="208">
        <v>43820</v>
      </c>
      <c r="AF199" s="210" t="s">
        <v>764</v>
      </c>
      <c r="AG199" s="213" t="s">
        <v>765</v>
      </c>
    </row>
    <row r="200" spans="1:33" ht="168.75" x14ac:dyDescent="0.35">
      <c r="A200" s="40">
        <f t="shared" si="4"/>
        <v>179</v>
      </c>
      <c r="B200" s="41"/>
      <c r="C200" s="41" t="s">
        <v>757</v>
      </c>
      <c r="D200" s="42">
        <v>80101706</v>
      </c>
      <c r="E200" s="43" t="s">
        <v>758</v>
      </c>
      <c r="F200" s="41" t="s">
        <v>70</v>
      </c>
      <c r="G200" s="41">
        <v>1</v>
      </c>
      <c r="H200" s="41" t="s">
        <v>127</v>
      </c>
      <c r="I200" s="41">
        <v>11.5</v>
      </c>
      <c r="J200" s="41" t="s">
        <v>323</v>
      </c>
      <c r="K200" s="41" t="s">
        <v>166</v>
      </c>
      <c r="L200" s="41" t="s">
        <v>520</v>
      </c>
      <c r="M200" s="176">
        <v>46000000</v>
      </c>
      <c r="N200" s="176">
        <v>46000000</v>
      </c>
      <c r="O200" s="41" t="s">
        <v>75</v>
      </c>
      <c r="P200" s="41" t="s">
        <v>76</v>
      </c>
      <c r="Q200" s="41" t="s">
        <v>759</v>
      </c>
      <c r="S200" s="207" t="s">
        <v>778</v>
      </c>
      <c r="T200" s="207" t="s">
        <v>779</v>
      </c>
      <c r="U200" s="216">
        <v>43479</v>
      </c>
      <c r="V200" s="209" t="s">
        <v>780</v>
      </c>
      <c r="W200" s="210" t="s">
        <v>404</v>
      </c>
      <c r="X200" s="211">
        <v>46000000</v>
      </c>
      <c r="Y200" s="211">
        <v>0</v>
      </c>
      <c r="Z200" s="211">
        <v>46000000</v>
      </c>
      <c r="AA200" s="218" t="s">
        <v>781</v>
      </c>
      <c r="AB200" s="219">
        <v>3119</v>
      </c>
      <c r="AC200" s="218" t="s">
        <v>413</v>
      </c>
      <c r="AD200" s="216">
        <v>43479</v>
      </c>
      <c r="AE200" s="216">
        <v>43827</v>
      </c>
      <c r="AF200" s="219" t="s">
        <v>764</v>
      </c>
      <c r="AG200" s="220" t="s">
        <v>765</v>
      </c>
    </row>
    <row r="201" spans="1:33" ht="150" x14ac:dyDescent="0.35">
      <c r="A201" s="40">
        <f t="shared" si="4"/>
        <v>180</v>
      </c>
      <c r="B201" s="41"/>
      <c r="C201" s="41" t="s">
        <v>757</v>
      </c>
      <c r="D201" s="42">
        <v>80101706</v>
      </c>
      <c r="E201" s="43" t="s">
        <v>758</v>
      </c>
      <c r="F201" s="41" t="s">
        <v>70</v>
      </c>
      <c r="G201" s="41">
        <v>1</v>
      </c>
      <c r="H201" s="41" t="s">
        <v>127</v>
      </c>
      <c r="I201" s="41">
        <v>11.5</v>
      </c>
      <c r="J201" s="41" t="s">
        <v>323</v>
      </c>
      <c r="K201" s="41" t="s">
        <v>166</v>
      </c>
      <c r="L201" s="41" t="s">
        <v>520</v>
      </c>
      <c r="M201" s="176">
        <v>46000000</v>
      </c>
      <c r="N201" s="176">
        <v>46000000</v>
      </c>
      <c r="O201" s="41" t="s">
        <v>75</v>
      </c>
      <c r="P201" s="41" t="s">
        <v>76</v>
      </c>
      <c r="Q201" s="41" t="s">
        <v>759</v>
      </c>
      <c r="S201" s="207" t="s">
        <v>782</v>
      </c>
      <c r="T201" s="207" t="s">
        <v>783</v>
      </c>
      <c r="U201" s="216">
        <v>43479</v>
      </c>
      <c r="V201" s="209" t="s">
        <v>784</v>
      </c>
      <c r="W201" s="210" t="s">
        <v>404</v>
      </c>
      <c r="X201" s="211">
        <v>46000000</v>
      </c>
      <c r="Y201" s="211">
        <v>0</v>
      </c>
      <c r="Z201" s="211">
        <v>46000000</v>
      </c>
      <c r="AA201" s="218" t="s">
        <v>785</v>
      </c>
      <c r="AB201" s="219">
        <v>3019</v>
      </c>
      <c r="AC201" s="218" t="s">
        <v>413</v>
      </c>
      <c r="AD201" s="216">
        <v>43479</v>
      </c>
      <c r="AE201" s="216">
        <v>43827</v>
      </c>
      <c r="AF201" s="219" t="s">
        <v>764</v>
      </c>
      <c r="AG201" s="220" t="s">
        <v>765</v>
      </c>
    </row>
    <row r="202" spans="1:33" ht="120" x14ac:dyDescent="0.35">
      <c r="A202" s="40">
        <f t="shared" si="4"/>
        <v>181</v>
      </c>
      <c r="B202" s="41"/>
      <c r="C202" s="41" t="s">
        <v>276</v>
      </c>
      <c r="D202" s="42">
        <v>80101706</v>
      </c>
      <c r="E202" s="43" t="s">
        <v>786</v>
      </c>
      <c r="F202" s="41" t="s">
        <v>70</v>
      </c>
      <c r="G202" s="41">
        <v>1</v>
      </c>
      <c r="H202" s="41" t="s">
        <v>127</v>
      </c>
      <c r="I202" s="41">
        <v>11</v>
      </c>
      <c r="J202" s="41" t="s">
        <v>323</v>
      </c>
      <c r="K202" s="41" t="s">
        <v>166</v>
      </c>
      <c r="L202" s="41" t="s">
        <v>320</v>
      </c>
      <c r="M202" s="176">
        <v>53900000</v>
      </c>
      <c r="N202" s="176">
        <v>53900000</v>
      </c>
      <c r="O202" s="41" t="s">
        <v>75</v>
      </c>
      <c r="P202" s="41" t="s">
        <v>76</v>
      </c>
      <c r="Q202" s="41" t="s">
        <v>279</v>
      </c>
      <c r="S202" s="207" t="s">
        <v>787</v>
      </c>
      <c r="T202" s="207" t="s">
        <v>788</v>
      </c>
      <c r="U202" s="208">
        <v>43490</v>
      </c>
      <c r="V202" s="209" t="s">
        <v>789</v>
      </c>
      <c r="W202" s="210" t="s">
        <v>404</v>
      </c>
      <c r="X202" s="211">
        <v>51450000</v>
      </c>
      <c r="Y202" s="212">
        <v>0</v>
      </c>
      <c r="Z202" s="211">
        <v>51450000</v>
      </c>
      <c r="AA202" s="218" t="s">
        <v>790</v>
      </c>
      <c r="AB202" s="219">
        <v>12819</v>
      </c>
      <c r="AC202" s="218" t="s">
        <v>406</v>
      </c>
      <c r="AD202" s="216">
        <v>43490</v>
      </c>
      <c r="AE202" s="216">
        <v>43808</v>
      </c>
      <c r="AF202" s="219" t="s">
        <v>791</v>
      </c>
      <c r="AG202" s="220" t="s">
        <v>792</v>
      </c>
    </row>
    <row r="203" spans="1:33" ht="120" x14ac:dyDescent="0.35">
      <c r="A203" s="40">
        <f t="shared" si="4"/>
        <v>182</v>
      </c>
      <c r="B203" s="41"/>
      <c r="C203" s="41" t="s">
        <v>276</v>
      </c>
      <c r="D203" s="42">
        <v>80101706</v>
      </c>
      <c r="E203" s="43" t="s">
        <v>786</v>
      </c>
      <c r="F203" s="41" t="s">
        <v>70</v>
      </c>
      <c r="G203" s="41">
        <v>1</v>
      </c>
      <c r="H203" s="41" t="s">
        <v>127</v>
      </c>
      <c r="I203" s="41">
        <v>11</v>
      </c>
      <c r="J203" s="41" t="s">
        <v>323</v>
      </c>
      <c r="K203" s="41" t="s">
        <v>166</v>
      </c>
      <c r="L203" s="41" t="s">
        <v>520</v>
      </c>
      <c r="M203" s="176">
        <v>51700000</v>
      </c>
      <c r="N203" s="176">
        <v>51700000</v>
      </c>
      <c r="O203" s="41" t="s">
        <v>75</v>
      </c>
      <c r="P203" s="41" t="s">
        <v>76</v>
      </c>
      <c r="Q203" s="41" t="s">
        <v>279</v>
      </c>
      <c r="S203" s="207" t="s">
        <v>793</v>
      </c>
      <c r="T203" s="207" t="s">
        <v>794</v>
      </c>
      <c r="U203" s="208">
        <v>43483</v>
      </c>
      <c r="V203" s="209" t="s">
        <v>795</v>
      </c>
      <c r="W203" s="210" t="s">
        <v>404</v>
      </c>
      <c r="X203" s="211">
        <v>51700000</v>
      </c>
      <c r="Y203" s="212">
        <v>0</v>
      </c>
      <c r="Z203" s="211">
        <v>51700000</v>
      </c>
      <c r="AA203" s="218" t="s">
        <v>796</v>
      </c>
      <c r="AB203" s="219">
        <v>6319</v>
      </c>
      <c r="AC203" s="218" t="s">
        <v>424</v>
      </c>
      <c r="AD203" s="216">
        <v>43483</v>
      </c>
      <c r="AE203" s="216">
        <v>43816</v>
      </c>
      <c r="AF203" s="219" t="s">
        <v>791</v>
      </c>
      <c r="AG203" s="220" t="s">
        <v>792</v>
      </c>
    </row>
    <row r="204" spans="1:33" ht="120" x14ac:dyDescent="0.35">
      <c r="A204" s="40">
        <f t="shared" si="4"/>
        <v>183</v>
      </c>
      <c r="B204" s="41"/>
      <c r="C204" s="41" t="s">
        <v>276</v>
      </c>
      <c r="D204" s="42">
        <v>80101706</v>
      </c>
      <c r="E204" s="43" t="s">
        <v>786</v>
      </c>
      <c r="F204" s="41" t="s">
        <v>70</v>
      </c>
      <c r="G204" s="41">
        <v>1</v>
      </c>
      <c r="H204" s="41" t="s">
        <v>127</v>
      </c>
      <c r="I204" s="41">
        <v>11</v>
      </c>
      <c r="J204" s="41" t="s">
        <v>323</v>
      </c>
      <c r="K204" s="41" t="s">
        <v>166</v>
      </c>
      <c r="L204" s="41" t="s">
        <v>320</v>
      </c>
      <c r="M204" s="176">
        <v>67100000</v>
      </c>
      <c r="N204" s="176">
        <v>67100000</v>
      </c>
      <c r="O204" s="41" t="s">
        <v>75</v>
      </c>
      <c r="P204" s="41" t="s">
        <v>76</v>
      </c>
      <c r="Q204" s="41" t="s">
        <v>279</v>
      </c>
      <c r="S204" s="207" t="s">
        <v>797</v>
      </c>
      <c r="T204" s="207" t="s">
        <v>798</v>
      </c>
      <c r="U204" s="208">
        <v>43490</v>
      </c>
      <c r="V204" s="209" t="s">
        <v>799</v>
      </c>
      <c r="W204" s="210" t="s">
        <v>404</v>
      </c>
      <c r="X204" s="211">
        <v>67100000</v>
      </c>
      <c r="Y204" s="212">
        <v>0</v>
      </c>
      <c r="Z204" s="211">
        <v>67100000</v>
      </c>
      <c r="AA204" s="218" t="s">
        <v>800</v>
      </c>
      <c r="AB204" s="219">
        <v>11519</v>
      </c>
      <c r="AC204" s="218" t="s">
        <v>436</v>
      </c>
      <c r="AD204" s="216">
        <v>43490</v>
      </c>
      <c r="AE204" s="216">
        <v>43823</v>
      </c>
      <c r="AF204" s="219" t="s">
        <v>791</v>
      </c>
      <c r="AG204" s="220" t="s">
        <v>792</v>
      </c>
    </row>
    <row r="205" spans="1:33" ht="120" x14ac:dyDescent="0.35">
      <c r="A205" s="40">
        <f t="shared" si="4"/>
        <v>184</v>
      </c>
      <c r="B205" s="41"/>
      <c r="C205" s="41" t="s">
        <v>276</v>
      </c>
      <c r="D205" s="42">
        <v>80101706</v>
      </c>
      <c r="E205" s="43" t="s">
        <v>786</v>
      </c>
      <c r="F205" s="41" t="s">
        <v>70</v>
      </c>
      <c r="G205" s="41">
        <v>1</v>
      </c>
      <c r="H205" s="41" t="s">
        <v>127</v>
      </c>
      <c r="I205" s="41">
        <v>11</v>
      </c>
      <c r="J205" s="41" t="s">
        <v>323</v>
      </c>
      <c r="K205" s="41" t="s">
        <v>166</v>
      </c>
      <c r="L205" s="41" t="s">
        <v>520</v>
      </c>
      <c r="M205" s="176">
        <v>53900000</v>
      </c>
      <c r="N205" s="176">
        <v>53900000</v>
      </c>
      <c r="O205" s="41" t="s">
        <v>75</v>
      </c>
      <c r="P205" s="41" t="s">
        <v>76</v>
      </c>
      <c r="Q205" s="41" t="s">
        <v>279</v>
      </c>
      <c r="S205" s="207" t="s">
        <v>801</v>
      </c>
      <c r="T205" s="207" t="s">
        <v>802</v>
      </c>
      <c r="U205" s="208">
        <v>43483</v>
      </c>
      <c r="V205" s="209" t="s">
        <v>803</v>
      </c>
      <c r="W205" s="210" t="s">
        <v>404</v>
      </c>
      <c r="X205" s="211">
        <v>53900000</v>
      </c>
      <c r="Y205" s="212">
        <v>0</v>
      </c>
      <c r="Z205" s="211">
        <v>53900000</v>
      </c>
      <c r="AA205" s="218" t="s">
        <v>804</v>
      </c>
      <c r="AB205" s="219">
        <v>8119</v>
      </c>
      <c r="AC205" s="218" t="s">
        <v>424</v>
      </c>
      <c r="AD205" s="216">
        <v>43483</v>
      </c>
      <c r="AE205" s="216">
        <v>43816</v>
      </c>
      <c r="AF205" s="219" t="s">
        <v>791</v>
      </c>
      <c r="AG205" s="220" t="s">
        <v>792</v>
      </c>
    </row>
    <row r="206" spans="1:33" ht="120" x14ac:dyDescent="0.35">
      <c r="A206" s="40">
        <f t="shared" si="4"/>
        <v>185</v>
      </c>
      <c r="B206" s="41"/>
      <c r="C206" s="41" t="s">
        <v>276</v>
      </c>
      <c r="D206" s="42">
        <v>80101706</v>
      </c>
      <c r="E206" s="43" t="s">
        <v>805</v>
      </c>
      <c r="F206" s="41" t="s">
        <v>70</v>
      </c>
      <c r="G206" s="41">
        <v>1</v>
      </c>
      <c r="H206" s="41" t="s">
        <v>127</v>
      </c>
      <c r="I206" s="41">
        <v>11</v>
      </c>
      <c r="J206" s="41" t="s">
        <v>323</v>
      </c>
      <c r="K206" s="41" t="s">
        <v>166</v>
      </c>
      <c r="L206" s="41" t="s">
        <v>320</v>
      </c>
      <c r="M206" s="176">
        <v>23100000</v>
      </c>
      <c r="N206" s="176">
        <v>23100000</v>
      </c>
      <c r="O206" s="41" t="s">
        <v>75</v>
      </c>
      <c r="P206" s="41" t="s">
        <v>76</v>
      </c>
      <c r="Q206" s="41" t="s">
        <v>279</v>
      </c>
      <c r="S206" s="207" t="s">
        <v>806</v>
      </c>
      <c r="T206" s="207" t="s">
        <v>807</v>
      </c>
      <c r="U206" s="208">
        <v>43490</v>
      </c>
      <c r="V206" s="209" t="s">
        <v>808</v>
      </c>
      <c r="W206" s="210" t="s">
        <v>434</v>
      </c>
      <c r="X206" s="211">
        <v>23100000</v>
      </c>
      <c r="Y206" s="212">
        <v>0</v>
      </c>
      <c r="Z206" s="211">
        <v>23100000</v>
      </c>
      <c r="AA206" s="218" t="s">
        <v>809</v>
      </c>
      <c r="AB206" s="219">
        <v>12419</v>
      </c>
      <c r="AC206" s="218" t="s">
        <v>436</v>
      </c>
      <c r="AD206" s="216">
        <v>43490</v>
      </c>
      <c r="AE206" s="216">
        <v>43823</v>
      </c>
      <c r="AF206" s="219" t="s">
        <v>791</v>
      </c>
      <c r="AG206" s="220" t="s">
        <v>792</v>
      </c>
    </row>
    <row r="207" spans="1:33" ht="120" x14ac:dyDescent="0.35">
      <c r="A207" s="40">
        <f t="shared" si="4"/>
        <v>186</v>
      </c>
      <c r="B207" s="41"/>
      <c r="C207" s="41" t="s">
        <v>276</v>
      </c>
      <c r="D207" s="42">
        <v>80101706</v>
      </c>
      <c r="E207" s="43" t="s">
        <v>786</v>
      </c>
      <c r="F207" s="41" t="s">
        <v>70</v>
      </c>
      <c r="G207" s="41">
        <v>1</v>
      </c>
      <c r="H207" s="41" t="s">
        <v>127</v>
      </c>
      <c r="I207" s="41">
        <v>10.5</v>
      </c>
      <c r="J207" s="41" t="s">
        <v>323</v>
      </c>
      <c r="K207" s="41" t="s">
        <v>166</v>
      </c>
      <c r="L207" s="41" t="s">
        <v>320</v>
      </c>
      <c r="M207" s="176">
        <v>56700000</v>
      </c>
      <c r="N207" s="176">
        <v>56700000</v>
      </c>
      <c r="O207" s="41" t="s">
        <v>75</v>
      </c>
      <c r="P207" s="41" t="s">
        <v>76</v>
      </c>
      <c r="Q207" s="41" t="s">
        <v>279</v>
      </c>
      <c r="S207" s="207" t="s">
        <v>810</v>
      </c>
      <c r="T207" s="207" t="s">
        <v>811</v>
      </c>
      <c r="U207" s="216">
        <v>43528</v>
      </c>
      <c r="V207" s="209" t="s">
        <v>812</v>
      </c>
      <c r="W207" s="210" t="s">
        <v>404</v>
      </c>
      <c r="X207" s="211">
        <v>51300000</v>
      </c>
      <c r="Y207" s="212">
        <v>0</v>
      </c>
      <c r="Z207" s="211">
        <v>51300000</v>
      </c>
      <c r="AA207" s="209" t="s">
        <v>813</v>
      </c>
      <c r="AB207" s="210">
        <v>17819</v>
      </c>
      <c r="AC207" s="218" t="s">
        <v>480</v>
      </c>
      <c r="AD207" s="216">
        <v>43528</v>
      </c>
      <c r="AE207" s="216">
        <v>43817</v>
      </c>
      <c r="AF207" s="219" t="s">
        <v>814</v>
      </c>
      <c r="AG207" s="220" t="s">
        <v>792</v>
      </c>
    </row>
    <row r="208" spans="1:33" ht="131.25" x14ac:dyDescent="0.35">
      <c r="A208" s="40">
        <f t="shared" si="4"/>
        <v>187</v>
      </c>
      <c r="B208" s="41"/>
      <c r="C208" s="41" t="s">
        <v>276</v>
      </c>
      <c r="D208" s="42">
        <v>80101706</v>
      </c>
      <c r="E208" s="43" t="s">
        <v>786</v>
      </c>
      <c r="F208" s="41" t="s">
        <v>70</v>
      </c>
      <c r="G208" s="41">
        <v>1</v>
      </c>
      <c r="H208" s="41" t="s">
        <v>127</v>
      </c>
      <c r="I208" s="41">
        <v>11</v>
      </c>
      <c r="J208" s="41" t="s">
        <v>323</v>
      </c>
      <c r="K208" s="41" t="s">
        <v>166</v>
      </c>
      <c r="L208" s="41" t="s">
        <v>320</v>
      </c>
      <c r="M208" s="176">
        <v>59400000</v>
      </c>
      <c r="N208" s="176">
        <v>59400000</v>
      </c>
      <c r="O208" s="41" t="s">
        <v>75</v>
      </c>
      <c r="P208" s="41" t="s">
        <v>76</v>
      </c>
      <c r="Q208" s="41" t="s">
        <v>279</v>
      </c>
      <c r="S208" s="207" t="s">
        <v>815</v>
      </c>
      <c r="T208" s="207" t="s">
        <v>816</v>
      </c>
      <c r="U208" s="208">
        <v>43500</v>
      </c>
      <c r="V208" s="209" t="s">
        <v>817</v>
      </c>
      <c r="W208" s="210" t="s">
        <v>404</v>
      </c>
      <c r="X208" s="211">
        <v>56700000</v>
      </c>
      <c r="Y208" s="212">
        <v>0</v>
      </c>
      <c r="Z208" s="211">
        <v>56700000</v>
      </c>
      <c r="AA208" s="209" t="s">
        <v>818</v>
      </c>
      <c r="AB208" s="210">
        <v>13819</v>
      </c>
      <c r="AC208" s="218" t="s">
        <v>442</v>
      </c>
      <c r="AD208" s="216">
        <v>43500</v>
      </c>
      <c r="AE208" s="216">
        <v>43817</v>
      </c>
      <c r="AF208" s="219" t="s">
        <v>819</v>
      </c>
      <c r="AG208" s="220" t="s">
        <v>792</v>
      </c>
    </row>
    <row r="209" spans="1:33" ht="131.25" x14ac:dyDescent="0.35">
      <c r="A209" s="40">
        <f t="shared" si="4"/>
        <v>188</v>
      </c>
      <c r="B209" s="41"/>
      <c r="C209" s="41" t="s">
        <v>267</v>
      </c>
      <c r="D209" s="42">
        <v>80101706</v>
      </c>
      <c r="E209" s="43" t="s">
        <v>820</v>
      </c>
      <c r="F209" s="41" t="s">
        <v>70</v>
      </c>
      <c r="G209" s="41">
        <v>1</v>
      </c>
      <c r="H209" s="41" t="s">
        <v>127</v>
      </c>
      <c r="I209" s="41">
        <v>11</v>
      </c>
      <c r="J209" s="41" t="s">
        <v>323</v>
      </c>
      <c r="K209" s="41" t="s">
        <v>166</v>
      </c>
      <c r="L209" s="41" t="s">
        <v>320</v>
      </c>
      <c r="M209" s="176">
        <v>63800000</v>
      </c>
      <c r="N209" s="176">
        <v>63800000</v>
      </c>
      <c r="O209" s="41" t="s">
        <v>75</v>
      </c>
      <c r="P209" s="41" t="s">
        <v>76</v>
      </c>
      <c r="Q209" s="41" t="s">
        <v>270</v>
      </c>
      <c r="S209" s="207" t="s">
        <v>821</v>
      </c>
      <c r="T209" s="207" t="s">
        <v>822</v>
      </c>
      <c r="U209" s="208">
        <v>43490</v>
      </c>
      <c r="V209" s="209" t="s">
        <v>823</v>
      </c>
      <c r="W209" s="210" t="s">
        <v>404</v>
      </c>
      <c r="X209" s="211">
        <v>63800000</v>
      </c>
      <c r="Y209" s="212">
        <v>0</v>
      </c>
      <c r="Z209" s="211">
        <v>63800000</v>
      </c>
      <c r="AA209" s="218" t="s">
        <v>824</v>
      </c>
      <c r="AB209" s="219">
        <v>12119</v>
      </c>
      <c r="AC209" s="218" t="s">
        <v>436</v>
      </c>
      <c r="AD209" s="216">
        <v>43490</v>
      </c>
      <c r="AE209" s="216">
        <v>43823</v>
      </c>
      <c r="AF209" s="219" t="s">
        <v>825</v>
      </c>
      <c r="AG209" s="220" t="s">
        <v>826</v>
      </c>
    </row>
    <row r="210" spans="1:33" ht="120" x14ac:dyDescent="0.35">
      <c r="A210" s="40">
        <f>+A209+1</f>
        <v>189</v>
      </c>
      <c r="B210" s="41"/>
      <c r="C210" s="41" t="s">
        <v>827</v>
      </c>
      <c r="D210" s="42">
        <v>80101706</v>
      </c>
      <c r="E210" s="43" t="s">
        <v>828</v>
      </c>
      <c r="F210" s="41" t="s">
        <v>70</v>
      </c>
      <c r="G210" s="41">
        <v>1</v>
      </c>
      <c r="H210" s="41" t="s">
        <v>127</v>
      </c>
      <c r="I210" s="41">
        <v>11.5</v>
      </c>
      <c r="J210" s="41" t="s">
        <v>323</v>
      </c>
      <c r="K210" s="41" t="s">
        <v>166</v>
      </c>
      <c r="L210" s="41" t="s">
        <v>520</v>
      </c>
      <c r="M210" s="176">
        <v>66700000</v>
      </c>
      <c r="N210" s="176">
        <v>66700000</v>
      </c>
      <c r="O210" s="41" t="s">
        <v>75</v>
      </c>
      <c r="P210" s="41" t="s">
        <v>76</v>
      </c>
      <c r="Q210" s="41" t="s">
        <v>270</v>
      </c>
      <c r="S210" s="207" t="s">
        <v>829</v>
      </c>
      <c r="T210" s="207" t="s">
        <v>830</v>
      </c>
      <c r="U210" s="216">
        <v>43479</v>
      </c>
      <c r="V210" s="209" t="s">
        <v>831</v>
      </c>
      <c r="W210" s="210" t="s">
        <v>404</v>
      </c>
      <c r="X210" s="211">
        <v>66700000</v>
      </c>
      <c r="Y210" s="211">
        <v>0</v>
      </c>
      <c r="Z210" s="211">
        <v>66700000</v>
      </c>
      <c r="AA210" s="218" t="s">
        <v>832</v>
      </c>
      <c r="AB210" s="219">
        <v>2919</v>
      </c>
      <c r="AC210" s="218" t="s">
        <v>413</v>
      </c>
      <c r="AD210" s="216">
        <v>43479</v>
      </c>
      <c r="AE210" s="216">
        <v>43827</v>
      </c>
      <c r="AF210" s="219" t="s">
        <v>833</v>
      </c>
      <c r="AG210" s="220" t="s">
        <v>826</v>
      </c>
    </row>
    <row r="211" spans="1:33" ht="120" x14ac:dyDescent="0.35">
      <c r="A211" s="40">
        <f t="shared" si="4"/>
        <v>190</v>
      </c>
      <c r="B211" s="41"/>
      <c r="C211" s="41" t="s">
        <v>827</v>
      </c>
      <c r="D211" s="42">
        <v>80101706</v>
      </c>
      <c r="E211" s="43" t="s">
        <v>828</v>
      </c>
      <c r="F211" s="41" t="s">
        <v>70</v>
      </c>
      <c r="G211" s="41">
        <v>1</v>
      </c>
      <c r="H211" s="41" t="s">
        <v>127</v>
      </c>
      <c r="I211" s="41">
        <v>11</v>
      </c>
      <c r="J211" s="41" t="s">
        <v>323</v>
      </c>
      <c r="K211" s="41" t="s">
        <v>166</v>
      </c>
      <c r="L211" s="41" t="s">
        <v>520</v>
      </c>
      <c r="M211" s="176">
        <v>59400000</v>
      </c>
      <c r="N211" s="176">
        <v>59400000</v>
      </c>
      <c r="O211" s="41" t="s">
        <v>75</v>
      </c>
      <c r="P211" s="41" t="s">
        <v>76</v>
      </c>
      <c r="Q211" s="41" t="s">
        <v>270</v>
      </c>
      <c r="S211" s="207" t="s">
        <v>834</v>
      </c>
      <c r="T211" s="207" t="s">
        <v>835</v>
      </c>
      <c r="U211" s="216">
        <v>43487</v>
      </c>
      <c r="V211" s="209" t="s">
        <v>836</v>
      </c>
      <c r="W211" s="210" t="s">
        <v>404</v>
      </c>
      <c r="X211" s="211">
        <v>59400000</v>
      </c>
      <c r="Y211" s="211">
        <v>0</v>
      </c>
      <c r="Z211" s="211">
        <v>59400000</v>
      </c>
      <c r="AA211" s="218" t="s">
        <v>777</v>
      </c>
      <c r="AB211" s="219">
        <v>7619</v>
      </c>
      <c r="AC211" s="218" t="s">
        <v>424</v>
      </c>
      <c r="AD211" s="216">
        <v>43487</v>
      </c>
      <c r="AE211" s="216">
        <v>43820</v>
      </c>
      <c r="AF211" s="219" t="s">
        <v>837</v>
      </c>
      <c r="AG211" s="220" t="s">
        <v>826</v>
      </c>
    </row>
    <row r="212" spans="1:33" ht="120" x14ac:dyDescent="0.35">
      <c r="A212" s="40">
        <f t="shared" si="4"/>
        <v>191</v>
      </c>
      <c r="B212" s="41"/>
      <c r="C212" s="41" t="s">
        <v>827</v>
      </c>
      <c r="D212" s="42">
        <v>80101706</v>
      </c>
      <c r="E212" s="43" t="s">
        <v>828</v>
      </c>
      <c r="F212" s="41" t="s">
        <v>70</v>
      </c>
      <c r="G212" s="41">
        <v>1</v>
      </c>
      <c r="H212" s="41" t="s">
        <v>127</v>
      </c>
      <c r="I212" s="41">
        <v>11</v>
      </c>
      <c r="J212" s="41" t="s">
        <v>323</v>
      </c>
      <c r="K212" s="41" t="s">
        <v>166</v>
      </c>
      <c r="L212" s="41" t="s">
        <v>520</v>
      </c>
      <c r="M212" s="176">
        <v>59400000</v>
      </c>
      <c r="N212" s="176">
        <v>59400000</v>
      </c>
      <c r="O212" s="41" t="s">
        <v>75</v>
      </c>
      <c r="P212" s="41" t="s">
        <v>76</v>
      </c>
      <c r="Q212" s="41" t="s">
        <v>270</v>
      </c>
      <c r="S212" s="207" t="s">
        <v>838</v>
      </c>
      <c r="T212" s="207" t="s">
        <v>839</v>
      </c>
      <c r="U212" s="216">
        <v>43487</v>
      </c>
      <c r="V212" s="209" t="s">
        <v>836</v>
      </c>
      <c r="W212" s="210" t="s">
        <v>404</v>
      </c>
      <c r="X212" s="211">
        <v>59400000</v>
      </c>
      <c r="Y212" s="211">
        <v>0</v>
      </c>
      <c r="Z212" s="211">
        <v>59400000</v>
      </c>
      <c r="AA212" s="218" t="s">
        <v>777</v>
      </c>
      <c r="AB212" s="219">
        <v>7719</v>
      </c>
      <c r="AC212" s="218" t="s">
        <v>424</v>
      </c>
      <c r="AD212" s="216">
        <v>43487</v>
      </c>
      <c r="AE212" s="216">
        <v>43820</v>
      </c>
      <c r="AF212" s="219" t="s">
        <v>837</v>
      </c>
      <c r="AG212" s="220" t="s">
        <v>826</v>
      </c>
    </row>
    <row r="213" spans="1:33" ht="120" x14ac:dyDescent="0.35">
      <c r="A213" s="40">
        <f t="shared" si="4"/>
        <v>192</v>
      </c>
      <c r="B213" s="41"/>
      <c r="C213" s="41" t="s">
        <v>827</v>
      </c>
      <c r="D213" s="42">
        <v>80101706</v>
      </c>
      <c r="E213" s="43" t="s">
        <v>828</v>
      </c>
      <c r="F213" s="41" t="s">
        <v>70</v>
      </c>
      <c r="G213" s="41">
        <v>1</v>
      </c>
      <c r="H213" s="41" t="s">
        <v>127</v>
      </c>
      <c r="I213" s="41">
        <v>11</v>
      </c>
      <c r="J213" s="41" t="s">
        <v>323</v>
      </c>
      <c r="K213" s="41" t="s">
        <v>166</v>
      </c>
      <c r="L213" s="41" t="s">
        <v>520</v>
      </c>
      <c r="M213" s="176">
        <v>39644000</v>
      </c>
      <c r="N213" s="176">
        <v>39644000</v>
      </c>
      <c r="O213" s="41" t="s">
        <v>75</v>
      </c>
      <c r="P213" s="41" t="s">
        <v>76</v>
      </c>
      <c r="Q213" s="41" t="s">
        <v>270</v>
      </c>
      <c r="S213" s="207" t="s">
        <v>840</v>
      </c>
      <c r="T213" s="207" t="s">
        <v>841</v>
      </c>
      <c r="U213" s="216">
        <v>43488</v>
      </c>
      <c r="V213" s="209" t="s">
        <v>842</v>
      </c>
      <c r="W213" s="210" t="s">
        <v>404</v>
      </c>
      <c r="X213" s="211">
        <v>39644000</v>
      </c>
      <c r="Y213" s="212">
        <v>0</v>
      </c>
      <c r="Z213" s="211">
        <v>39644000</v>
      </c>
      <c r="AA213" s="209" t="s">
        <v>843</v>
      </c>
      <c r="AB213" s="210">
        <v>7219</v>
      </c>
      <c r="AC213" s="209" t="s">
        <v>436</v>
      </c>
      <c r="AD213" s="208">
        <v>43488</v>
      </c>
      <c r="AE213" s="208">
        <v>43821</v>
      </c>
      <c r="AF213" s="210" t="s">
        <v>837</v>
      </c>
      <c r="AG213" s="213" t="s">
        <v>826</v>
      </c>
    </row>
    <row r="214" spans="1:33" ht="131.25" x14ac:dyDescent="0.35">
      <c r="A214" s="40">
        <f t="shared" si="4"/>
        <v>193</v>
      </c>
      <c r="B214" s="41"/>
      <c r="C214" s="41" t="s">
        <v>827</v>
      </c>
      <c r="D214" s="42">
        <v>80101706</v>
      </c>
      <c r="E214" s="43" t="s">
        <v>828</v>
      </c>
      <c r="F214" s="41" t="s">
        <v>70</v>
      </c>
      <c r="G214" s="41">
        <v>1</v>
      </c>
      <c r="H214" s="41" t="s">
        <v>127</v>
      </c>
      <c r="I214" s="41">
        <v>11</v>
      </c>
      <c r="J214" s="41" t="s">
        <v>323</v>
      </c>
      <c r="K214" s="41" t="s">
        <v>166</v>
      </c>
      <c r="L214" s="41" t="s">
        <v>320</v>
      </c>
      <c r="M214" s="176">
        <v>38500000</v>
      </c>
      <c r="N214" s="176">
        <v>38500000</v>
      </c>
      <c r="O214" s="41" t="s">
        <v>75</v>
      </c>
      <c r="P214" s="41" t="s">
        <v>76</v>
      </c>
      <c r="Q214" s="41" t="s">
        <v>270</v>
      </c>
      <c r="S214" s="207" t="s">
        <v>844</v>
      </c>
      <c r="T214" s="207" t="s">
        <v>845</v>
      </c>
      <c r="U214" s="208">
        <v>43490</v>
      </c>
      <c r="V214" s="209" t="s">
        <v>846</v>
      </c>
      <c r="W214" s="210" t="s">
        <v>404</v>
      </c>
      <c r="X214" s="211">
        <v>38500000</v>
      </c>
      <c r="Y214" s="212">
        <v>0</v>
      </c>
      <c r="Z214" s="211">
        <v>38500000</v>
      </c>
      <c r="AA214" s="209" t="s">
        <v>847</v>
      </c>
      <c r="AB214" s="210">
        <v>10819</v>
      </c>
      <c r="AC214" s="209" t="s">
        <v>436</v>
      </c>
      <c r="AD214" s="208">
        <v>43490</v>
      </c>
      <c r="AE214" s="208">
        <v>43823</v>
      </c>
      <c r="AF214" s="210" t="s">
        <v>825</v>
      </c>
      <c r="AG214" s="213" t="s">
        <v>826</v>
      </c>
    </row>
    <row r="215" spans="1:33" ht="131.25" x14ac:dyDescent="0.35">
      <c r="A215" s="40">
        <f t="shared" si="4"/>
        <v>194</v>
      </c>
      <c r="B215" s="41"/>
      <c r="C215" s="41" t="s">
        <v>827</v>
      </c>
      <c r="D215" s="42">
        <v>80101706</v>
      </c>
      <c r="E215" s="43" t="s">
        <v>828</v>
      </c>
      <c r="F215" s="41" t="s">
        <v>70</v>
      </c>
      <c r="G215" s="41">
        <v>1</v>
      </c>
      <c r="H215" s="41" t="s">
        <v>127</v>
      </c>
      <c r="I215" s="41">
        <v>11</v>
      </c>
      <c r="J215" s="41" t="s">
        <v>323</v>
      </c>
      <c r="K215" s="41" t="s">
        <v>166</v>
      </c>
      <c r="L215" s="41" t="s">
        <v>320</v>
      </c>
      <c r="M215" s="176">
        <v>38500000</v>
      </c>
      <c r="N215" s="176">
        <v>38500000</v>
      </c>
      <c r="O215" s="41" t="s">
        <v>75</v>
      </c>
      <c r="P215" s="41" t="s">
        <v>76</v>
      </c>
      <c r="Q215" s="41" t="s">
        <v>270</v>
      </c>
      <c r="S215" s="207" t="s">
        <v>848</v>
      </c>
      <c r="T215" s="207" t="s">
        <v>849</v>
      </c>
      <c r="U215" s="208">
        <v>43490</v>
      </c>
      <c r="V215" s="209" t="s">
        <v>850</v>
      </c>
      <c r="W215" s="210" t="s">
        <v>404</v>
      </c>
      <c r="X215" s="211">
        <v>38500000</v>
      </c>
      <c r="Y215" s="212">
        <v>0</v>
      </c>
      <c r="Z215" s="211">
        <v>38500000</v>
      </c>
      <c r="AA215" s="218" t="s">
        <v>851</v>
      </c>
      <c r="AB215" s="219">
        <v>10719</v>
      </c>
      <c r="AC215" s="218" t="s">
        <v>436</v>
      </c>
      <c r="AD215" s="216">
        <v>43490</v>
      </c>
      <c r="AE215" s="216">
        <v>43823</v>
      </c>
      <c r="AF215" s="219" t="s">
        <v>825</v>
      </c>
      <c r="AG215" s="220" t="s">
        <v>826</v>
      </c>
    </row>
    <row r="216" spans="1:33" ht="120" x14ac:dyDescent="0.35">
      <c r="A216" s="40">
        <f t="shared" si="4"/>
        <v>195</v>
      </c>
      <c r="B216" s="41"/>
      <c r="C216" s="41" t="s">
        <v>827</v>
      </c>
      <c r="D216" s="42">
        <v>80101706</v>
      </c>
      <c r="E216" s="43" t="s">
        <v>828</v>
      </c>
      <c r="F216" s="41" t="s">
        <v>70</v>
      </c>
      <c r="G216" s="41">
        <v>1</v>
      </c>
      <c r="H216" s="41" t="s">
        <v>127</v>
      </c>
      <c r="I216" s="41">
        <v>11</v>
      </c>
      <c r="J216" s="41" t="s">
        <v>323</v>
      </c>
      <c r="K216" s="41" t="s">
        <v>166</v>
      </c>
      <c r="L216" s="41" t="s">
        <v>320</v>
      </c>
      <c r="M216" s="176">
        <v>44000000</v>
      </c>
      <c r="N216" s="176">
        <v>44000000</v>
      </c>
      <c r="O216" s="41" t="s">
        <v>75</v>
      </c>
      <c r="P216" s="41" t="s">
        <v>76</v>
      </c>
      <c r="Q216" s="41" t="s">
        <v>270</v>
      </c>
      <c r="S216" s="207" t="s">
        <v>852</v>
      </c>
      <c r="T216" s="207" t="s">
        <v>853</v>
      </c>
      <c r="U216" s="208">
        <v>43490</v>
      </c>
      <c r="V216" s="209" t="s">
        <v>854</v>
      </c>
      <c r="W216" s="210" t="s">
        <v>404</v>
      </c>
      <c r="X216" s="211">
        <v>44000000</v>
      </c>
      <c r="Y216" s="212">
        <v>0</v>
      </c>
      <c r="Z216" s="211">
        <v>44000000</v>
      </c>
      <c r="AA216" s="218" t="s">
        <v>855</v>
      </c>
      <c r="AB216" s="219">
        <v>10619</v>
      </c>
      <c r="AC216" s="218" t="s">
        <v>436</v>
      </c>
      <c r="AD216" s="216">
        <v>43490</v>
      </c>
      <c r="AE216" s="216">
        <v>43823</v>
      </c>
      <c r="AF216" s="219" t="s">
        <v>837</v>
      </c>
      <c r="AG216" s="220" t="s">
        <v>826</v>
      </c>
    </row>
    <row r="217" spans="1:33" ht="120" x14ac:dyDescent="0.35">
      <c r="A217" s="40">
        <f t="shared" si="4"/>
        <v>196</v>
      </c>
      <c r="B217" s="41"/>
      <c r="C217" s="41" t="s">
        <v>827</v>
      </c>
      <c r="D217" s="42">
        <v>80101706</v>
      </c>
      <c r="E217" s="43" t="s">
        <v>856</v>
      </c>
      <c r="F217" s="41" t="s">
        <v>70</v>
      </c>
      <c r="G217" s="41">
        <v>1</v>
      </c>
      <c r="H217" s="41" t="s">
        <v>155</v>
      </c>
      <c r="I217" s="41">
        <v>10</v>
      </c>
      <c r="J217" s="41" t="s">
        <v>323</v>
      </c>
      <c r="K217" s="41" t="s">
        <v>166</v>
      </c>
      <c r="L217" s="41" t="s">
        <v>320</v>
      </c>
      <c r="M217" s="176">
        <v>19500000</v>
      </c>
      <c r="N217" s="176">
        <v>19500000</v>
      </c>
      <c r="O217" s="41" t="s">
        <v>75</v>
      </c>
      <c r="P217" s="41" t="s">
        <v>76</v>
      </c>
      <c r="Q217" s="41" t="s">
        <v>270</v>
      </c>
      <c r="S217" s="207" t="s">
        <v>857</v>
      </c>
      <c r="T217" s="207" t="s">
        <v>858</v>
      </c>
      <c r="U217" s="216">
        <v>43511</v>
      </c>
      <c r="V217" s="209" t="s">
        <v>859</v>
      </c>
      <c r="W217" s="210" t="s">
        <v>434</v>
      </c>
      <c r="X217" s="211">
        <v>19500000</v>
      </c>
      <c r="Y217" s="212">
        <v>0</v>
      </c>
      <c r="Z217" s="211">
        <v>19500000</v>
      </c>
      <c r="AA217" s="209" t="s">
        <v>860</v>
      </c>
      <c r="AB217" s="210">
        <v>12719</v>
      </c>
      <c r="AC217" s="218" t="s">
        <v>451</v>
      </c>
      <c r="AD217" s="216">
        <v>43511</v>
      </c>
      <c r="AE217" s="216">
        <v>43813</v>
      </c>
      <c r="AF217" s="219" t="s">
        <v>861</v>
      </c>
      <c r="AG217" s="220" t="s">
        <v>826</v>
      </c>
    </row>
    <row r="218" spans="1:33" ht="120" x14ac:dyDescent="0.35">
      <c r="A218" s="40">
        <f t="shared" si="4"/>
        <v>197</v>
      </c>
      <c r="B218" s="41"/>
      <c r="C218" s="41" t="s">
        <v>272</v>
      </c>
      <c r="D218" s="42">
        <v>80101706</v>
      </c>
      <c r="E218" s="43" t="s">
        <v>862</v>
      </c>
      <c r="F218" s="41" t="s">
        <v>70</v>
      </c>
      <c r="G218" s="41">
        <v>1</v>
      </c>
      <c r="H218" s="41" t="s">
        <v>127</v>
      </c>
      <c r="I218" s="41">
        <v>11</v>
      </c>
      <c r="J218" s="41" t="s">
        <v>323</v>
      </c>
      <c r="K218" s="41" t="s">
        <v>166</v>
      </c>
      <c r="L218" s="41" t="s">
        <v>320</v>
      </c>
      <c r="M218" s="176">
        <v>59400000</v>
      </c>
      <c r="N218" s="176">
        <v>59400000</v>
      </c>
      <c r="O218" s="41" t="s">
        <v>75</v>
      </c>
      <c r="P218" s="41" t="s">
        <v>76</v>
      </c>
      <c r="Q218" s="41" t="s">
        <v>275</v>
      </c>
      <c r="S218" s="207" t="s">
        <v>863</v>
      </c>
      <c r="T218" s="207" t="s">
        <v>864</v>
      </c>
      <c r="U218" s="208">
        <v>43490</v>
      </c>
      <c r="V218" s="209" t="s">
        <v>865</v>
      </c>
      <c r="W218" s="210" t="s">
        <v>404</v>
      </c>
      <c r="X218" s="211">
        <v>59400000</v>
      </c>
      <c r="Y218" s="212">
        <v>0</v>
      </c>
      <c r="Z218" s="211">
        <v>59400000</v>
      </c>
      <c r="AA218" s="218" t="s">
        <v>866</v>
      </c>
      <c r="AB218" s="219">
        <v>11819</v>
      </c>
      <c r="AC218" s="218" t="s">
        <v>436</v>
      </c>
      <c r="AD218" s="216">
        <v>43490</v>
      </c>
      <c r="AE218" s="216">
        <v>43823</v>
      </c>
      <c r="AF218" s="219" t="s">
        <v>867</v>
      </c>
      <c r="AG218" s="220" t="s">
        <v>868</v>
      </c>
    </row>
    <row r="219" spans="1:33" ht="150" x14ac:dyDescent="0.35">
      <c r="A219" s="40">
        <f t="shared" si="4"/>
        <v>198</v>
      </c>
      <c r="B219" s="41"/>
      <c r="C219" s="41" t="s">
        <v>135</v>
      </c>
      <c r="D219" s="42">
        <v>80101706</v>
      </c>
      <c r="E219" s="43" t="s">
        <v>869</v>
      </c>
      <c r="F219" s="41" t="s">
        <v>70</v>
      </c>
      <c r="G219" s="41">
        <v>1</v>
      </c>
      <c r="H219" s="41" t="s">
        <v>127</v>
      </c>
      <c r="I219" s="41">
        <v>10.5</v>
      </c>
      <c r="J219" s="41" t="s">
        <v>323</v>
      </c>
      <c r="K219" s="41" t="s">
        <v>166</v>
      </c>
      <c r="L219" s="41" t="s">
        <v>320</v>
      </c>
      <c r="M219" s="176">
        <v>69300000</v>
      </c>
      <c r="N219" s="176">
        <v>69300000</v>
      </c>
      <c r="O219" s="41" t="s">
        <v>75</v>
      </c>
      <c r="P219" s="41" t="s">
        <v>76</v>
      </c>
      <c r="Q219" s="41" t="s">
        <v>138</v>
      </c>
      <c r="S219" s="207" t="s">
        <v>870</v>
      </c>
      <c r="T219" s="207" t="s">
        <v>871</v>
      </c>
      <c r="U219" s="208">
        <v>43497</v>
      </c>
      <c r="V219" s="209" t="s">
        <v>872</v>
      </c>
      <c r="W219" s="210" t="s">
        <v>404</v>
      </c>
      <c r="X219" s="211">
        <v>69300000</v>
      </c>
      <c r="Y219" s="212">
        <v>0</v>
      </c>
      <c r="Z219" s="211">
        <v>69300000</v>
      </c>
      <c r="AA219" s="209" t="s">
        <v>873</v>
      </c>
      <c r="AB219" s="219">
        <v>15319</v>
      </c>
      <c r="AC219" s="218" t="s">
        <v>442</v>
      </c>
      <c r="AD219" s="216">
        <v>43497</v>
      </c>
      <c r="AE219" s="216">
        <v>43814</v>
      </c>
      <c r="AF219" s="219" t="s">
        <v>874</v>
      </c>
      <c r="AG219" s="220" t="s">
        <v>259</v>
      </c>
    </row>
    <row r="220" spans="1:33" ht="187.5" x14ac:dyDescent="0.35">
      <c r="A220" s="40">
        <f t="shared" si="4"/>
        <v>199</v>
      </c>
      <c r="B220" s="41"/>
      <c r="C220" s="41" t="s">
        <v>135</v>
      </c>
      <c r="D220" s="42">
        <v>80101706</v>
      </c>
      <c r="E220" s="43" t="s">
        <v>869</v>
      </c>
      <c r="F220" s="41" t="s">
        <v>70</v>
      </c>
      <c r="G220" s="41">
        <v>1</v>
      </c>
      <c r="H220" s="41" t="s">
        <v>127</v>
      </c>
      <c r="I220" s="41">
        <v>11</v>
      </c>
      <c r="J220" s="41" t="s">
        <v>323</v>
      </c>
      <c r="K220" s="41" t="s">
        <v>166</v>
      </c>
      <c r="L220" s="41" t="s">
        <v>320</v>
      </c>
      <c r="M220" s="176">
        <v>72600000</v>
      </c>
      <c r="N220" s="176">
        <v>72600000</v>
      </c>
      <c r="O220" s="41" t="s">
        <v>75</v>
      </c>
      <c r="P220" s="41" t="s">
        <v>76</v>
      </c>
      <c r="Q220" s="41" t="s">
        <v>138</v>
      </c>
      <c r="S220" s="207" t="s">
        <v>875</v>
      </c>
      <c r="T220" s="207" t="s">
        <v>876</v>
      </c>
      <c r="U220" s="208">
        <v>43495</v>
      </c>
      <c r="V220" s="209" t="s">
        <v>877</v>
      </c>
      <c r="W220" s="210" t="s">
        <v>404</v>
      </c>
      <c r="X220" s="211">
        <v>69300000</v>
      </c>
      <c r="Y220" s="212">
        <v>0</v>
      </c>
      <c r="Z220" s="211">
        <v>69300000</v>
      </c>
      <c r="AA220" s="218" t="s">
        <v>878</v>
      </c>
      <c r="AB220" s="219">
        <v>13319</v>
      </c>
      <c r="AC220" s="218" t="s">
        <v>442</v>
      </c>
      <c r="AD220" s="216">
        <v>43495</v>
      </c>
      <c r="AE220" s="216">
        <v>43812</v>
      </c>
      <c r="AF220" s="219" t="s">
        <v>879</v>
      </c>
      <c r="AG220" s="220" t="s">
        <v>259</v>
      </c>
    </row>
    <row r="221" spans="1:33" ht="120" x14ac:dyDescent="0.35">
      <c r="A221" s="40">
        <f t="shared" si="4"/>
        <v>200</v>
      </c>
      <c r="B221" s="41"/>
      <c r="C221" s="41" t="s">
        <v>135</v>
      </c>
      <c r="D221" s="42">
        <v>80101706</v>
      </c>
      <c r="E221" s="43" t="s">
        <v>869</v>
      </c>
      <c r="F221" s="41" t="s">
        <v>70</v>
      </c>
      <c r="G221" s="41">
        <v>1</v>
      </c>
      <c r="H221" s="41" t="s">
        <v>104</v>
      </c>
      <c r="I221" s="41">
        <v>9</v>
      </c>
      <c r="J221" s="41" t="s">
        <v>323</v>
      </c>
      <c r="K221" s="41" t="s">
        <v>166</v>
      </c>
      <c r="L221" s="41" t="s">
        <v>309</v>
      </c>
      <c r="M221" s="176">
        <v>82800000</v>
      </c>
      <c r="N221" s="176">
        <v>82800000</v>
      </c>
      <c r="O221" s="41" t="s">
        <v>75</v>
      </c>
      <c r="P221" s="41" t="s">
        <v>76</v>
      </c>
      <c r="Q221" s="41" t="s">
        <v>138</v>
      </c>
      <c r="S221" s="221" t="s">
        <v>880</v>
      </c>
      <c r="T221" s="221" t="s">
        <v>881</v>
      </c>
      <c r="U221" s="216">
        <v>43542</v>
      </c>
      <c r="V221" s="218" t="s">
        <v>882</v>
      </c>
      <c r="W221" s="219" t="s">
        <v>404</v>
      </c>
      <c r="X221" s="214">
        <v>82800000</v>
      </c>
      <c r="Y221" s="215">
        <v>0</v>
      </c>
      <c r="Z221" s="214">
        <v>82800000</v>
      </c>
      <c r="AA221" s="218" t="s">
        <v>883</v>
      </c>
      <c r="AB221" s="219">
        <v>17919</v>
      </c>
      <c r="AC221" s="218" t="s">
        <v>884</v>
      </c>
      <c r="AD221" s="216">
        <v>43543</v>
      </c>
      <c r="AE221" s="216">
        <v>43817</v>
      </c>
      <c r="AF221" s="219" t="s">
        <v>833</v>
      </c>
      <c r="AG221" s="220" t="s">
        <v>826</v>
      </c>
    </row>
    <row r="222" spans="1:33" ht="120" x14ac:dyDescent="0.35">
      <c r="A222" s="40">
        <f t="shared" si="4"/>
        <v>201</v>
      </c>
      <c r="B222" s="41"/>
      <c r="C222" s="41" t="s">
        <v>135</v>
      </c>
      <c r="D222" s="42">
        <v>80101706</v>
      </c>
      <c r="E222" s="43" t="s">
        <v>869</v>
      </c>
      <c r="F222" s="41" t="s">
        <v>70</v>
      </c>
      <c r="G222" s="41">
        <v>1</v>
      </c>
      <c r="H222" s="41" t="s">
        <v>127</v>
      </c>
      <c r="I222" s="41">
        <v>11</v>
      </c>
      <c r="J222" s="41" t="s">
        <v>323</v>
      </c>
      <c r="K222" s="41" t="s">
        <v>166</v>
      </c>
      <c r="L222" s="41" t="s">
        <v>252</v>
      </c>
      <c r="M222" s="176">
        <v>49500000</v>
      </c>
      <c r="N222" s="176">
        <v>49500000</v>
      </c>
      <c r="O222" s="41" t="s">
        <v>75</v>
      </c>
      <c r="P222" s="41" t="s">
        <v>76</v>
      </c>
      <c r="Q222" s="41" t="s">
        <v>138</v>
      </c>
      <c r="S222" s="207" t="s">
        <v>885</v>
      </c>
      <c r="T222" s="207" t="s">
        <v>886</v>
      </c>
      <c r="U222" s="216">
        <v>43487</v>
      </c>
      <c r="V222" s="209" t="s">
        <v>887</v>
      </c>
      <c r="W222" s="210" t="s">
        <v>404</v>
      </c>
      <c r="X222" s="211">
        <v>49500000</v>
      </c>
      <c r="Y222" s="212">
        <v>0</v>
      </c>
      <c r="Z222" s="211">
        <v>49500000</v>
      </c>
      <c r="AA222" s="209" t="s">
        <v>888</v>
      </c>
      <c r="AB222" s="210">
        <v>6019</v>
      </c>
      <c r="AC222" s="209" t="s">
        <v>424</v>
      </c>
      <c r="AD222" s="208">
        <v>43487</v>
      </c>
      <c r="AE222" s="208">
        <v>43820</v>
      </c>
      <c r="AF222" s="210" t="s">
        <v>889</v>
      </c>
      <c r="AG222" s="213" t="s">
        <v>259</v>
      </c>
    </row>
    <row r="223" spans="1:33" ht="150" x14ac:dyDescent="0.35">
      <c r="A223" s="40">
        <f t="shared" si="4"/>
        <v>202</v>
      </c>
      <c r="B223" s="41"/>
      <c r="C223" s="41" t="s">
        <v>135</v>
      </c>
      <c r="D223" s="42">
        <v>80101706</v>
      </c>
      <c r="E223" s="43" t="s">
        <v>869</v>
      </c>
      <c r="F223" s="41" t="s">
        <v>70</v>
      </c>
      <c r="G223" s="41">
        <v>1</v>
      </c>
      <c r="H223" s="41" t="s">
        <v>127</v>
      </c>
      <c r="I223" s="41">
        <v>11</v>
      </c>
      <c r="J223" s="41" t="s">
        <v>323</v>
      </c>
      <c r="K223" s="41" t="s">
        <v>166</v>
      </c>
      <c r="L223" s="41" t="s">
        <v>252</v>
      </c>
      <c r="M223" s="176">
        <v>51750000</v>
      </c>
      <c r="N223" s="176">
        <v>51750000</v>
      </c>
      <c r="O223" s="41" t="s">
        <v>75</v>
      </c>
      <c r="P223" s="41" t="s">
        <v>76</v>
      </c>
      <c r="Q223" s="41" t="s">
        <v>138</v>
      </c>
      <c r="S223" s="207" t="s">
        <v>890</v>
      </c>
      <c r="T223" s="207" t="s">
        <v>891</v>
      </c>
      <c r="U223" s="208">
        <v>43497</v>
      </c>
      <c r="V223" s="209" t="s">
        <v>892</v>
      </c>
      <c r="W223" s="210" t="s">
        <v>404</v>
      </c>
      <c r="X223" s="211">
        <v>47250000</v>
      </c>
      <c r="Y223" s="212">
        <v>0</v>
      </c>
      <c r="Z223" s="211">
        <v>47250000</v>
      </c>
      <c r="AA223" s="209" t="s">
        <v>893</v>
      </c>
      <c r="AB223" s="210">
        <v>15519</v>
      </c>
      <c r="AC223" s="218" t="s">
        <v>442</v>
      </c>
      <c r="AD223" s="216">
        <v>43497</v>
      </c>
      <c r="AE223" s="216">
        <v>43814</v>
      </c>
      <c r="AF223" s="219" t="s">
        <v>889</v>
      </c>
      <c r="AG223" s="220" t="s">
        <v>259</v>
      </c>
    </row>
    <row r="224" spans="1:33" ht="131.25" x14ac:dyDescent="0.35">
      <c r="A224" s="40">
        <f t="shared" si="4"/>
        <v>203</v>
      </c>
      <c r="B224" s="41"/>
      <c r="C224" s="41" t="s">
        <v>135</v>
      </c>
      <c r="D224" s="42">
        <v>80101706</v>
      </c>
      <c r="E224" s="43" t="s">
        <v>869</v>
      </c>
      <c r="F224" s="41" t="s">
        <v>70</v>
      </c>
      <c r="G224" s="41">
        <v>1</v>
      </c>
      <c r="H224" s="41" t="s">
        <v>127</v>
      </c>
      <c r="I224" s="41">
        <v>11.2</v>
      </c>
      <c r="J224" s="41" t="s">
        <v>323</v>
      </c>
      <c r="K224" s="41" t="s">
        <v>166</v>
      </c>
      <c r="L224" s="41" t="s">
        <v>252</v>
      </c>
      <c r="M224" s="176">
        <v>80640000</v>
      </c>
      <c r="N224" s="176">
        <v>80640000</v>
      </c>
      <c r="O224" s="41" t="s">
        <v>75</v>
      </c>
      <c r="P224" s="41" t="s">
        <v>76</v>
      </c>
      <c r="Q224" s="41" t="s">
        <v>138</v>
      </c>
      <c r="S224" s="207" t="s">
        <v>894</v>
      </c>
      <c r="T224" s="207" t="s">
        <v>895</v>
      </c>
      <c r="U224" s="208">
        <v>43483</v>
      </c>
      <c r="V224" s="209" t="s">
        <v>896</v>
      </c>
      <c r="W224" s="210" t="s">
        <v>404</v>
      </c>
      <c r="X224" s="211">
        <v>80640000</v>
      </c>
      <c r="Y224" s="212">
        <v>0</v>
      </c>
      <c r="Z224" s="211">
        <v>80640000</v>
      </c>
      <c r="AA224" s="218" t="s">
        <v>897</v>
      </c>
      <c r="AB224" s="219">
        <v>4019</v>
      </c>
      <c r="AC224" s="218" t="s">
        <v>898</v>
      </c>
      <c r="AD224" s="216">
        <v>43483</v>
      </c>
      <c r="AE224" s="216">
        <v>43819</v>
      </c>
      <c r="AF224" s="219" t="s">
        <v>899</v>
      </c>
      <c r="AG224" s="220" t="s">
        <v>259</v>
      </c>
    </row>
    <row r="225" spans="1:33" ht="131.25" x14ac:dyDescent="0.35">
      <c r="A225" s="40">
        <f t="shared" si="4"/>
        <v>204</v>
      </c>
      <c r="B225" s="41"/>
      <c r="C225" s="41" t="s">
        <v>135</v>
      </c>
      <c r="D225" s="42">
        <v>80101706</v>
      </c>
      <c r="E225" s="43" t="s">
        <v>869</v>
      </c>
      <c r="F225" s="41" t="s">
        <v>70</v>
      </c>
      <c r="G225" s="41">
        <v>1</v>
      </c>
      <c r="H225" s="41" t="s">
        <v>127</v>
      </c>
      <c r="I225" s="41">
        <v>11</v>
      </c>
      <c r="J225" s="41" t="s">
        <v>323</v>
      </c>
      <c r="K225" s="41" t="s">
        <v>166</v>
      </c>
      <c r="L225" s="41" t="s">
        <v>252</v>
      </c>
      <c r="M225" s="176">
        <v>72600000</v>
      </c>
      <c r="N225" s="176">
        <v>72600000</v>
      </c>
      <c r="O225" s="41" t="s">
        <v>75</v>
      </c>
      <c r="P225" s="41" t="s">
        <v>76</v>
      </c>
      <c r="Q225" s="41" t="s">
        <v>138</v>
      </c>
      <c r="S225" s="207" t="s">
        <v>900</v>
      </c>
      <c r="T225" s="207" t="s">
        <v>901</v>
      </c>
      <c r="U225" s="216">
        <v>43488</v>
      </c>
      <c r="V225" s="209" t="s">
        <v>902</v>
      </c>
      <c r="W225" s="210" t="s">
        <v>404</v>
      </c>
      <c r="X225" s="211">
        <v>72600000</v>
      </c>
      <c r="Y225" s="212">
        <v>0</v>
      </c>
      <c r="Z225" s="211">
        <v>72600000</v>
      </c>
      <c r="AA225" s="209" t="s">
        <v>903</v>
      </c>
      <c r="AB225" s="210">
        <v>8219</v>
      </c>
      <c r="AC225" s="209" t="s">
        <v>436</v>
      </c>
      <c r="AD225" s="208">
        <v>43488</v>
      </c>
      <c r="AE225" s="208">
        <v>43821</v>
      </c>
      <c r="AF225" s="210" t="s">
        <v>904</v>
      </c>
      <c r="AG225" s="213" t="s">
        <v>259</v>
      </c>
    </row>
    <row r="226" spans="1:33" ht="120" x14ac:dyDescent="0.35">
      <c r="A226" s="40">
        <f t="shared" si="4"/>
        <v>205</v>
      </c>
      <c r="B226" s="41" t="s">
        <v>905</v>
      </c>
      <c r="C226" s="41" t="s">
        <v>135</v>
      </c>
      <c r="D226" s="45">
        <v>80101706</v>
      </c>
      <c r="E226" s="46" t="s">
        <v>869</v>
      </c>
      <c r="F226" s="44" t="s">
        <v>70</v>
      </c>
      <c r="G226" s="44">
        <v>0</v>
      </c>
      <c r="H226" s="44" t="s">
        <v>71</v>
      </c>
      <c r="I226" s="44">
        <v>5</v>
      </c>
      <c r="J226" s="44" t="s">
        <v>323</v>
      </c>
      <c r="K226" s="44" t="s">
        <v>166</v>
      </c>
      <c r="L226" s="44" t="s">
        <v>309</v>
      </c>
      <c r="M226" s="109"/>
      <c r="N226" s="109"/>
      <c r="O226" s="44" t="s">
        <v>75</v>
      </c>
      <c r="P226" s="44" t="s">
        <v>76</v>
      </c>
      <c r="Q226" s="44" t="s">
        <v>138</v>
      </c>
      <c r="S226" s="39"/>
      <c r="T226" s="39"/>
      <c r="U226" s="39"/>
      <c r="V226" s="39"/>
      <c r="W226" s="39"/>
      <c r="X226" s="39"/>
      <c r="Y226" s="39"/>
      <c r="Z226" s="39"/>
      <c r="AA226" s="39"/>
      <c r="AB226" s="39"/>
      <c r="AC226" s="39"/>
      <c r="AD226" s="39"/>
      <c r="AE226" s="39"/>
      <c r="AF226" s="39"/>
      <c r="AG226" s="39"/>
    </row>
    <row r="227" spans="1:33" ht="120" x14ac:dyDescent="0.35">
      <c r="A227" s="40">
        <f t="shared" si="4"/>
        <v>206</v>
      </c>
      <c r="B227" s="41" t="s">
        <v>906</v>
      </c>
      <c r="C227" s="41" t="s">
        <v>135</v>
      </c>
      <c r="D227" s="42">
        <v>80101706</v>
      </c>
      <c r="E227" s="43" t="s">
        <v>869</v>
      </c>
      <c r="F227" s="41" t="s">
        <v>70</v>
      </c>
      <c r="G227" s="41">
        <v>1</v>
      </c>
      <c r="H227" s="41" t="s">
        <v>104</v>
      </c>
      <c r="I227" s="41">
        <v>11</v>
      </c>
      <c r="J227" s="41" t="s">
        <v>323</v>
      </c>
      <c r="K227" s="41" t="s">
        <v>166</v>
      </c>
      <c r="L227" s="41" t="s">
        <v>309</v>
      </c>
      <c r="M227" s="176">
        <v>84150000</v>
      </c>
      <c r="N227" s="176">
        <v>84150000</v>
      </c>
      <c r="O227" s="41" t="s">
        <v>75</v>
      </c>
      <c r="P227" s="41" t="s">
        <v>76</v>
      </c>
      <c r="Q227" s="41" t="s">
        <v>138</v>
      </c>
      <c r="S227" s="207" t="s">
        <v>907</v>
      </c>
      <c r="T227" s="207" t="s">
        <v>908</v>
      </c>
      <c r="U227" s="208">
        <v>43553</v>
      </c>
      <c r="V227" s="209" t="s">
        <v>909</v>
      </c>
      <c r="W227" s="210" t="s">
        <v>404</v>
      </c>
      <c r="X227" s="211">
        <v>65025000</v>
      </c>
      <c r="Y227" s="212">
        <v>0</v>
      </c>
      <c r="Z227" s="211">
        <v>65025000</v>
      </c>
      <c r="AA227" s="209" t="s">
        <v>910</v>
      </c>
      <c r="AB227" s="210">
        <v>18119</v>
      </c>
      <c r="AC227" s="209" t="s">
        <v>911</v>
      </c>
      <c r="AD227" s="208">
        <v>43553</v>
      </c>
      <c r="AE227" s="208">
        <v>43812</v>
      </c>
      <c r="AF227" s="210" t="s">
        <v>899</v>
      </c>
      <c r="AG227" s="213" t="s">
        <v>259</v>
      </c>
    </row>
    <row r="228" spans="1:33" ht="120" x14ac:dyDescent="0.35">
      <c r="A228" s="40">
        <f t="shared" si="4"/>
        <v>207</v>
      </c>
      <c r="B228" s="41"/>
      <c r="C228" s="41" t="s">
        <v>135</v>
      </c>
      <c r="D228" s="42">
        <v>80101706</v>
      </c>
      <c r="E228" s="43" t="s">
        <v>869</v>
      </c>
      <c r="F228" s="41" t="s">
        <v>70</v>
      </c>
      <c r="G228" s="41">
        <v>1</v>
      </c>
      <c r="H228" s="41" t="s">
        <v>127</v>
      </c>
      <c r="I228" s="41">
        <v>11</v>
      </c>
      <c r="J228" s="41" t="s">
        <v>323</v>
      </c>
      <c r="K228" s="41" t="s">
        <v>166</v>
      </c>
      <c r="L228" s="41" t="s">
        <v>252</v>
      </c>
      <c r="M228" s="176">
        <v>72600000</v>
      </c>
      <c r="N228" s="176">
        <v>72600000</v>
      </c>
      <c r="O228" s="41" t="s">
        <v>75</v>
      </c>
      <c r="P228" s="41" t="s">
        <v>76</v>
      </c>
      <c r="Q228" s="41" t="s">
        <v>138</v>
      </c>
      <c r="S228" s="207" t="s">
        <v>912</v>
      </c>
      <c r="T228" s="207" t="s">
        <v>913</v>
      </c>
      <c r="U228" s="208">
        <v>43500</v>
      </c>
      <c r="V228" s="209" t="s">
        <v>914</v>
      </c>
      <c r="W228" s="210" t="s">
        <v>404</v>
      </c>
      <c r="X228" s="211">
        <v>69300000</v>
      </c>
      <c r="Y228" s="212">
        <v>0</v>
      </c>
      <c r="Z228" s="211">
        <v>69300000</v>
      </c>
      <c r="AA228" s="209" t="s">
        <v>915</v>
      </c>
      <c r="AB228" s="210">
        <v>12619</v>
      </c>
      <c r="AC228" s="218" t="s">
        <v>442</v>
      </c>
      <c r="AD228" s="216">
        <v>43500</v>
      </c>
      <c r="AE228" s="216">
        <v>43817</v>
      </c>
      <c r="AF228" s="219" t="s">
        <v>874</v>
      </c>
      <c r="AG228" s="220" t="s">
        <v>259</v>
      </c>
    </row>
    <row r="229" spans="1:33" s="39" customFormat="1" ht="150.6" customHeight="1" x14ac:dyDescent="0.35">
      <c r="A229" s="186">
        <f t="shared" si="4"/>
        <v>208</v>
      </c>
      <c r="B229" s="41" t="s">
        <v>916</v>
      </c>
      <c r="C229" s="41" t="s">
        <v>135</v>
      </c>
      <c r="D229" s="42">
        <v>80101706</v>
      </c>
      <c r="E229" s="43" t="s">
        <v>869</v>
      </c>
      <c r="F229" s="41" t="s">
        <v>70</v>
      </c>
      <c r="G229" s="41">
        <v>1</v>
      </c>
      <c r="H229" s="41" t="s">
        <v>127</v>
      </c>
      <c r="I229" s="41">
        <v>7</v>
      </c>
      <c r="J229" s="41" t="s">
        <v>323</v>
      </c>
      <c r="K229" s="41" t="s">
        <v>166</v>
      </c>
      <c r="L229" s="41" t="s">
        <v>520</v>
      </c>
      <c r="M229" s="176">
        <v>69000000</v>
      </c>
      <c r="N229" s="176">
        <v>69000000</v>
      </c>
      <c r="O229" s="41" t="s">
        <v>75</v>
      </c>
      <c r="P229" s="41" t="s">
        <v>76</v>
      </c>
      <c r="Q229" s="41" t="s">
        <v>138</v>
      </c>
      <c r="R229" s="38"/>
      <c r="S229" s="207" t="s">
        <v>917</v>
      </c>
      <c r="T229" s="221" t="s">
        <v>918</v>
      </c>
      <c r="U229" s="216">
        <v>43514</v>
      </c>
      <c r="V229" s="218" t="s">
        <v>919</v>
      </c>
      <c r="W229" s="219" t="s">
        <v>404</v>
      </c>
      <c r="X229" s="211">
        <v>69000000</v>
      </c>
      <c r="Y229" s="215">
        <v>0</v>
      </c>
      <c r="Z229" s="211">
        <v>69000000</v>
      </c>
      <c r="AA229" s="218" t="s">
        <v>920</v>
      </c>
      <c r="AB229" s="219" t="s">
        <v>921</v>
      </c>
      <c r="AC229" s="218" t="s">
        <v>922</v>
      </c>
      <c r="AD229" s="216">
        <v>43514</v>
      </c>
      <c r="AE229" s="216">
        <v>43725</v>
      </c>
      <c r="AF229" s="219" t="s">
        <v>899</v>
      </c>
      <c r="AG229" s="220" t="s">
        <v>259</v>
      </c>
    </row>
    <row r="230" spans="1:33" s="39" customFormat="1" ht="159.94999999999999" customHeight="1" x14ac:dyDescent="0.35">
      <c r="A230" s="188"/>
      <c r="B230" s="41" t="s">
        <v>916</v>
      </c>
      <c r="C230" s="41" t="s">
        <v>135</v>
      </c>
      <c r="D230" s="42">
        <v>80101706</v>
      </c>
      <c r="E230" s="43" t="s">
        <v>869</v>
      </c>
      <c r="F230" s="41" t="s">
        <v>70</v>
      </c>
      <c r="G230" s="41">
        <v>1</v>
      </c>
      <c r="H230" s="41" t="s">
        <v>127</v>
      </c>
      <c r="I230" s="41">
        <v>7</v>
      </c>
      <c r="J230" s="41" t="s">
        <v>323</v>
      </c>
      <c r="K230" s="41" t="s">
        <v>166</v>
      </c>
      <c r="L230" s="41" t="s">
        <v>320</v>
      </c>
      <c r="M230" s="176">
        <v>11500000</v>
      </c>
      <c r="N230" s="176">
        <v>11500000</v>
      </c>
      <c r="O230" s="41" t="s">
        <v>75</v>
      </c>
      <c r="P230" s="41" t="s">
        <v>76</v>
      </c>
      <c r="Q230" s="41" t="s">
        <v>138</v>
      </c>
      <c r="R230" s="38"/>
      <c r="S230" s="207" t="s">
        <v>917</v>
      </c>
      <c r="T230" s="221" t="s">
        <v>918</v>
      </c>
      <c r="U230" s="216">
        <v>43514</v>
      </c>
      <c r="V230" s="218" t="s">
        <v>919</v>
      </c>
      <c r="W230" s="219" t="s">
        <v>404</v>
      </c>
      <c r="X230" s="211">
        <v>11500000</v>
      </c>
      <c r="Y230" s="215">
        <v>0</v>
      </c>
      <c r="Z230" s="211">
        <v>11500000</v>
      </c>
      <c r="AA230" s="218" t="s">
        <v>920</v>
      </c>
      <c r="AB230" s="219" t="s">
        <v>921</v>
      </c>
      <c r="AC230" s="218" t="s">
        <v>922</v>
      </c>
      <c r="AD230" s="216">
        <v>43514</v>
      </c>
      <c r="AE230" s="216">
        <v>43725</v>
      </c>
      <c r="AF230" s="219" t="s">
        <v>899</v>
      </c>
      <c r="AG230" s="220" t="s">
        <v>259</v>
      </c>
    </row>
    <row r="231" spans="1:33" ht="168.75" x14ac:dyDescent="0.35">
      <c r="A231" s="40">
        <f>+A229+1</f>
        <v>209</v>
      </c>
      <c r="B231" s="41"/>
      <c r="C231" s="41" t="s">
        <v>135</v>
      </c>
      <c r="D231" s="42">
        <v>80101706</v>
      </c>
      <c r="E231" s="43" t="s">
        <v>869</v>
      </c>
      <c r="F231" s="41" t="s">
        <v>70</v>
      </c>
      <c r="G231" s="41">
        <v>1</v>
      </c>
      <c r="H231" s="41" t="s">
        <v>127</v>
      </c>
      <c r="I231" s="41">
        <v>11.5</v>
      </c>
      <c r="J231" s="41" t="s">
        <v>323</v>
      </c>
      <c r="K231" s="41" t="s">
        <v>166</v>
      </c>
      <c r="L231" s="41" t="s">
        <v>520</v>
      </c>
      <c r="M231" s="176">
        <v>94600000</v>
      </c>
      <c r="N231" s="176">
        <v>94600000</v>
      </c>
      <c r="O231" s="41" t="s">
        <v>75</v>
      </c>
      <c r="P231" s="41" t="s">
        <v>76</v>
      </c>
      <c r="Q231" s="41" t="s">
        <v>138</v>
      </c>
      <c r="S231" s="207" t="s">
        <v>923</v>
      </c>
      <c r="T231" s="207" t="s">
        <v>924</v>
      </c>
      <c r="U231" s="216">
        <v>43482</v>
      </c>
      <c r="V231" s="209" t="s">
        <v>925</v>
      </c>
      <c r="W231" s="210" t="s">
        <v>404</v>
      </c>
      <c r="X231" s="211">
        <v>94600000</v>
      </c>
      <c r="Y231" s="211">
        <v>0</v>
      </c>
      <c r="Z231" s="211">
        <v>94600000</v>
      </c>
      <c r="AA231" s="218" t="s">
        <v>926</v>
      </c>
      <c r="AB231" s="219">
        <v>1719</v>
      </c>
      <c r="AC231" s="218" t="s">
        <v>546</v>
      </c>
      <c r="AD231" s="216">
        <v>43482</v>
      </c>
      <c r="AE231" s="216">
        <v>43815</v>
      </c>
      <c r="AF231" s="219" t="s">
        <v>899</v>
      </c>
      <c r="AG231" s="220" t="s">
        <v>259</v>
      </c>
    </row>
    <row r="232" spans="1:33" ht="150" x14ac:dyDescent="0.35">
      <c r="A232" s="40">
        <f t="shared" si="4"/>
        <v>210</v>
      </c>
      <c r="B232" s="41"/>
      <c r="C232" s="41" t="s">
        <v>135</v>
      </c>
      <c r="D232" s="42">
        <v>80101706</v>
      </c>
      <c r="E232" s="43" t="s">
        <v>869</v>
      </c>
      <c r="F232" s="41" t="s">
        <v>70</v>
      </c>
      <c r="G232" s="41">
        <v>1</v>
      </c>
      <c r="H232" s="41" t="s">
        <v>127</v>
      </c>
      <c r="I232" s="41">
        <v>7</v>
      </c>
      <c r="J232" s="41" t="s">
        <v>323</v>
      </c>
      <c r="K232" s="41" t="s">
        <v>166</v>
      </c>
      <c r="L232" s="41" t="s">
        <v>520</v>
      </c>
      <c r="M232" s="176">
        <v>56700000</v>
      </c>
      <c r="N232" s="176">
        <v>56700000</v>
      </c>
      <c r="O232" s="41" t="s">
        <v>75</v>
      </c>
      <c r="P232" s="41" t="s">
        <v>76</v>
      </c>
      <c r="Q232" s="41" t="s">
        <v>138</v>
      </c>
      <c r="S232" s="207" t="s">
        <v>927</v>
      </c>
      <c r="T232" s="207" t="s">
        <v>928</v>
      </c>
      <c r="U232" s="216">
        <v>43482</v>
      </c>
      <c r="V232" s="209" t="s">
        <v>929</v>
      </c>
      <c r="W232" s="210" t="s">
        <v>404</v>
      </c>
      <c r="X232" s="211">
        <v>56700000</v>
      </c>
      <c r="Y232" s="211">
        <v>0</v>
      </c>
      <c r="Z232" s="211">
        <v>56700000</v>
      </c>
      <c r="AA232" s="218" t="s">
        <v>930</v>
      </c>
      <c r="AB232" s="219">
        <v>1819</v>
      </c>
      <c r="AC232" s="218" t="s">
        <v>922</v>
      </c>
      <c r="AD232" s="216">
        <v>43482</v>
      </c>
      <c r="AE232" s="216">
        <v>43693</v>
      </c>
      <c r="AF232" s="219" t="s">
        <v>899</v>
      </c>
      <c r="AG232" s="220" t="s">
        <v>259</v>
      </c>
    </row>
    <row r="233" spans="1:33" ht="131.25" x14ac:dyDescent="0.35">
      <c r="A233" s="40">
        <f t="shared" si="4"/>
        <v>211</v>
      </c>
      <c r="B233" s="41"/>
      <c r="C233" s="41" t="s">
        <v>135</v>
      </c>
      <c r="D233" s="42">
        <v>80101706</v>
      </c>
      <c r="E233" s="43" t="s">
        <v>869</v>
      </c>
      <c r="F233" s="41" t="s">
        <v>70</v>
      </c>
      <c r="G233" s="41">
        <v>1</v>
      </c>
      <c r="H233" s="41" t="s">
        <v>127</v>
      </c>
      <c r="I233" s="41">
        <v>7</v>
      </c>
      <c r="J233" s="41" t="s">
        <v>323</v>
      </c>
      <c r="K233" s="41" t="s">
        <v>166</v>
      </c>
      <c r="L233" s="41" t="s">
        <v>520</v>
      </c>
      <c r="M233" s="176">
        <v>42700000</v>
      </c>
      <c r="N233" s="176">
        <v>42700000</v>
      </c>
      <c r="O233" s="41" t="s">
        <v>75</v>
      </c>
      <c r="P233" s="41" t="s">
        <v>76</v>
      </c>
      <c r="Q233" s="41" t="s">
        <v>138</v>
      </c>
      <c r="S233" s="207" t="s">
        <v>931</v>
      </c>
      <c r="T233" s="207" t="s">
        <v>932</v>
      </c>
      <c r="U233" s="216">
        <v>43481</v>
      </c>
      <c r="V233" s="209" t="s">
        <v>933</v>
      </c>
      <c r="W233" s="210" t="s">
        <v>404</v>
      </c>
      <c r="X233" s="211">
        <v>42700000</v>
      </c>
      <c r="Y233" s="211">
        <v>0</v>
      </c>
      <c r="Z233" s="211">
        <v>42700000</v>
      </c>
      <c r="AA233" s="218" t="s">
        <v>934</v>
      </c>
      <c r="AB233" s="219">
        <v>1919</v>
      </c>
      <c r="AC233" s="218" t="s">
        <v>935</v>
      </c>
      <c r="AD233" s="216">
        <v>43481</v>
      </c>
      <c r="AE233" s="216">
        <v>43692</v>
      </c>
      <c r="AF233" s="219" t="s">
        <v>936</v>
      </c>
      <c r="AG233" s="220" t="s">
        <v>259</v>
      </c>
    </row>
    <row r="234" spans="1:33" ht="131.25" x14ac:dyDescent="0.35">
      <c r="A234" s="40">
        <f t="shared" si="4"/>
        <v>212</v>
      </c>
      <c r="B234" s="41"/>
      <c r="C234" s="41" t="s">
        <v>135</v>
      </c>
      <c r="D234" s="42">
        <v>80101706</v>
      </c>
      <c r="E234" s="43" t="s">
        <v>869</v>
      </c>
      <c r="F234" s="41" t="s">
        <v>70</v>
      </c>
      <c r="G234" s="41">
        <v>1</v>
      </c>
      <c r="H234" s="41" t="s">
        <v>127</v>
      </c>
      <c r="I234" s="41">
        <v>7</v>
      </c>
      <c r="J234" s="41" t="s">
        <v>323</v>
      </c>
      <c r="K234" s="41" t="s">
        <v>166</v>
      </c>
      <c r="L234" s="41" t="s">
        <v>520</v>
      </c>
      <c r="M234" s="176">
        <v>42700000</v>
      </c>
      <c r="N234" s="176">
        <v>42700000</v>
      </c>
      <c r="O234" s="41" t="s">
        <v>75</v>
      </c>
      <c r="P234" s="41" t="s">
        <v>76</v>
      </c>
      <c r="Q234" s="41" t="s">
        <v>138</v>
      </c>
      <c r="S234" s="207" t="s">
        <v>937</v>
      </c>
      <c r="T234" s="207" t="s">
        <v>938</v>
      </c>
      <c r="U234" s="216">
        <v>43481</v>
      </c>
      <c r="V234" s="209" t="s">
        <v>933</v>
      </c>
      <c r="W234" s="210" t="s">
        <v>404</v>
      </c>
      <c r="X234" s="211">
        <v>42700000</v>
      </c>
      <c r="Y234" s="211">
        <v>0</v>
      </c>
      <c r="Z234" s="211">
        <v>42700000</v>
      </c>
      <c r="AA234" s="218" t="s">
        <v>934</v>
      </c>
      <c r="AB234" s="219">
        <v>2019</v>
      </c>
      <c r="AC234" s="218" t="s">
        <v>935</v>
      </c>
      <c r="AD234" s="216">
        <v>43481</v>
      </c>
      <c r="AE234" s="216">
        <v>43692</v>
      </c>
      <c r="AF234" s="219" t="s">
        <v>939</v>
      </c>
      <c r="AG234" s="220" t="s">
        <v>259</v>
      </c>
    </row>
    <row r="235" spans="1:33" ht="131.25" x14ac:dyDescent="0.35">
      <c r="A235" s="40">
        <f t="shared" si="4"/>
        <v>213</v>
      </c>
      <c r="B235" s="41"/>
      <c r="C235" s="41" t="s">
        <v>135</v>
      </c>
      <c r="D235" s="42">
        <v>80101706</v>
      </c>
      <c r="E235" s="43" t="s">
        <v>869</v>
      </c>
      <c r="F235" s="41" t="s">
        <v>70</v>
      </c>
      <c r="G235" s="41">
        <v>1</v>
      </c>
      <c r="H235" s="41" t="s">
        <v>127</v>
      </c>
      <c r="I235" s="41">
        <v>7</v>
      </c>
      <c r="J235" s="41" t="s">
        <v>323</v>
      </c>
      <c r="K235" s="41" t="s">
        <v>166</v>
      </c>
      <c r="L235" s="41" t="s">
        <v>520</v>
      </c>
      <c r="M235" s="176">
        <v>42700000</v>
      </c>
      <c r="N235" s="176">
        <v>42700000</v>
      </c>
      <c r="O235" s="41" t="s">
        <v>75</v>
      </c>
      <c r="P235" s="41" t="s">
        <v>76</v>
      </c>
      <c r="Q235" s="41" t="s">
        <v>138</v>
      </c>
      <c r="S235" s="207" t="s">
        <v>940</v>
      </c>
      <c r="T235" s="207" t="s">
        <v>941</v>
      </c>
      <c r="U235" s="216">
        <v>43481</v>
      </c>
      <c r="V235" s="209" t="s">
        <v>933</v>
      </c>
      <c r="W235" s="210" t="s">
        <v>404</v>
      </c>
      <c r="X235" s="211">
        <v>42700000</v>
      </c>
      <c r="Y235" s="211">
        <v>0</v>
      </c>
      <c r="Z235" s="211">
        <v>42700000</v>
      </c>
      <c r="AA235" s="218" t="s">
        <v>934</v>
      </c>
      <c r="AB235" s="219">
        <v>2119</v>
      </c>
      <c r="AC235" s="218" t="s">
        <v>935</v>
      </c>
      <c r="AD235" s="216">
        <v>43481</v>
      </c>
      <c r="AE235" s="216">
        <v>43692</v>
      </c>
      <c r="AF235" s="219" t="s">
        <v>936</v>
      </c>
      <c r="AG235" s="220" t="s">
        <v>259</v>
      </c>
    </row>
    <row r="236" spans="1:33" ht="131.25" x14ac:dyDescent="0.35">
      <c r="A236" s="40">
        <f t="shared" si="4"/>
        <v>214</v>
      </c>
      <c r="B236" s="41"/>
      <c r="C236" s="41" t="s">
        <v>135</v>
      </c>
      <c r="D236" s="42">
        <v>80101706</v>
      </c>
      <c r="E236" s="43" t="s">
        <v>869</v>
      </c>
      <c r="F236" s="41" t="s">
        <v>70</v>
      </c>
      <c r="G236" s="41">
        <v>1</v>
      </c>
      <c r="H236" s="41" t="s">
        <v>127</v>
      </c>
      <c r="I236" s="41">
        <v>7</v>
      </c>
      <c r="J236" s="41" t="s">
        <v>323</v>
      </c>
      <c r="K236" s="41" t="s">
        <v>166</v>
      </c>
      <c r="L236" s="41" t="s">
        <v>520</v>
      </c>
      <c r="M236" s="176">
        <v>42700000</v>
      </c>
      <c r="N236" s="176">
        <v>42700000</v>
      </c>
      <c r="O236" s="41" t="s">
        <v>75</v>
      </c>
      <c r="P236" s="41" t="s">
        <v>76</v>
      </c>
      <c r="Q236" s="41" t="s">
        <v>138</v>
      </c>
      <c r="S236" s="207" t="s">
        <v>942</v>
      </c>
      <c r="T236" s="207" t="s">
        <v>943</v>
      </c>
      <c r="U236" s="216">
        <v>43481</v>
      </c>
      <c r="V236" s="209" t="s">
        <v>933</v>
      </c>
      <c r="W236" s="210" t="s">
        <v>404</v>
      </c>
      <c r="X236" s="211">
        <v>42700000</v>
      </c>
      <c r="Y236" s="211">
        <v>0</v>
      </c>
      <c r="Z236" s="211">
        <v>42700000</v>
      </c>
      <c r="AA236" s="218" t="s">
        <v>934</v>
      </c>
      <c r="AB236" s="219">
        <v>2219</v>
      </c>
      <c r="AC236" s="218" t="s">
        <v>935</v>
      </c>
      <c r="AD236" s="216">
        <v>43481</v>
      </c>
      <c r="AE236" s="216">
        <v>43692</v>
      </c>
      <c r="AF236" s="219" t="s">
        <v>939</v>
      </c>
      <c r="AG236" s="220" t="s">
        <v>259</v>
      </c>
    </row>
    <row r="237" spans="1:33" ht="131.25" x14ac:dyDescent="0.35">
      <c r="A237" s="40">
        <f t="shared" si="4"/>
        <v>215</v>
      </c>
      <c r="B237" s="41"/>
      <c r="C237" s="41" t="s">
        <v>135</v>
      </c>
      <c r="D237" s="42">
        <v>80101706</v>
      </c>
      <c r="E237" s="43" t="s">
        <v>869</v>
      </c>
      <c r="F237" s="41" t="s">
        <v>70</v>
      </c>
      <c r="G237" s="41">
        <v>1</v>
      </c>
      <c r="H237" s="41" t="s">
        <v>127</v>
      </c>
      <c r="I237" s="41">
        <v>7</v>
      </c>
      <c r="J237" s="41" t="s">
        <v>323</v>
      </c>
      <c r="K237" s="41" t="s">
        <v>166</v>
      </c>
      <c r="L237" s="41" t="s">
        <v>520</v>
      </c>
      <c r="M237" s="176">
        <v>42700000</v>
      </c>
      <c r="N237" s="176">
        <v>42700000</v>
      </c>
      <c r="O237" s="41" t="s">
        <v>75</v>
      </c>
      <c r="P237" s="41" t="s">
        <v>76</v>
      </c>
      <c r="Q237" s="41" t="s">
        <v>138</v>
      </c>
      <c r="S237" s="207" t="s">
        <v>944</v>
      </c>
      <c r="T237" s="207" t="s">
        <v>945</v>
      </c>
      <c r="U237" s="216">
        <v>43481</v>
      </c>
      <c r="V237" s="209" t="s">
        <v>933</v>
      </c>
      <c r="W237" s="210" t="s">
        <v>404</v>
      </c>
      <c r="X237" s="211">
        <v>42700000</v>
      </c>
      <c r="Y237" s="211">
        <v>0</v>
      </c>
      <c r="Z237" s="211">
        <v>42700000</v>
      </c>
      <c r="AA237" s="218" t="s">
        <v>934</v>
      </c>
      <c r="AB237" s="219">
        <v>2319</v>
      </c>
      <c r="AC237" s="218" t="s">
        <v>935</v>
      </c>
      <c r="AD237" s="216">
        <v>43481</v>
      </c>
      <c r="AE237" s="216">
        <v>43692</v>
      </c>
      <c r="AF237" s="219" t="s">
        <v>936</v>
      </c>
      <c r="AG237" s="220" t="s">
        <v>259</v>
      </c>
    </row>
    <row r="238" spans="1:33" ht="168.75" x14ac:dyDescent="0.35">
      <c r="A238" s="40">
        <f t="shared" si="4"/>
        <v>216</v>
      </c>
      <c r="B238" s="41"/>
      <c r="C238" s="41" t="s">
        <v>135</v>
      </c>
      <c r="D238" s="42">
        <v>80101706</v>
      </c>
      <c r="E238" s="43" t="s">
        <v>869</v>
      </c>
      <c r="F238" s="41" t="s">
        <v>70</v>
      </c>
      <c r="G238" s="41">
        <v>1</v>
      </c>
      <c r="H238" s="41" t="s">
        <v>127</v>
      </c>
      <c r="I238" s="41">
        <v>7</v>
      </c>
      <c r="J238" s="41" t="s">
        <v>323</v>
      </c>
      <c r="K238" s="41" t="s">
        <v>166</v>
      </c>
      <c r="L238" s="41" t="s">
        <v>520</v>
      </c>
      <c r="M238" s="176">
        <v>42700000</v>
      </c>
      <c r="N238" s="176">
        <v>42700000</v>
      </c>
      <c r="O238" s="41" t="s">
        <v>75</v>
      </c>
      <c r="P238" s="41" t="s">
        <v>76</v>
      </c>
      <c r="Q238" s="41" t="s">
        <v>138</v>
      </c>
      <c r="S238" s="207" t="s">
        <v>946</v>
      </c>
      <c r="T238" s="207" t="s">
        <v>947</v>
      </c>
      <c r="U238" s="216">
        <v>43488</v>
      </c>
      <c r="V238" s="209" t="s">
        <v>948</v>
      </c>
      <c r="W238" s="210" t="s">
        <v>404</v>
      </c>
      <c r="X238" s="211">
        <v>42700000</v>
      </c>
      <c r="Y238" s="212">
        <v>-36600000</v>
      </c>
      <c r="Z238" s="211">
        <f>X238+Y238</f>
        <v>6100000</v>
      </c>
      <c r="AA238" s="218" t="s">
        <v>949</v>
      </c>
      <c r="AB238" s="219">
        <v>2419</v>
      </c>
      <c r="AC238" s="218" t="s">
        <v>950</v>
      </c>
      <c r="AD238" s="216">
        <v>43488</v>
      </c>
      <c r="AE238" s="216">
        <v>43699</v>
      </c>
      <c r="AF238" s="219" t="s">
        <v>879</v>
      </c>
      <c r="AG238" s="220" t="s">
        <v>259</v>
      </c>
    </row>
    <row r="239" spans="1:33" ht="187.5" x14ac:dyDescent="0.35">
      <c r="A239" s="40">
        <f t="shared" si="4"/>
        <v>217</v>
      </c>
      <c r="B239" s="41"/>
      <c r="C239" s="41" t="s">
        <v>135</v>
      </c>
      <c r="D239" s="42">
        <v>80101706</v>
      </c>
      <c r="E239" s="43" t="s">
        <v>869</v>
      </c>
      <c r="F239" s="41" t="s">
        <v>70</v>
      </c>
      <c r="G239" s="41">
        <v>1</v>
      </c>
      <c r="H239" s="41" t="s">
        <v>127</v>
      </c>
      <c r="I239" s="41">
        <v>7</v>
      </c>
      <c r="J239" s="41" t="s">
        <v>323</v>
      </c>
      <c r="K239" s="41" t="s">
        <v>166</v>
      </c>
      <c r="L239" s="41" t="s">
        <v>320</v>
      </c>
      <c r="M239" s="176">
        <v>23100000</v>
      </c>
      <c r="N239" s="176">
        <v>23100000</v>
      </c>
      <c r="O239" s="41" t="s">
        <v>75</v>
      </c>
      <c r="P239" s="41" t="s">
        <v>76</v>
      </c>
      <c r="Q239" s="41" t="s">
        <v>138</v>
      </c>
      <c r="S239" s="207" t="s">
        <v>951</v>
      </c>
      <c r="T239" s="207" t="s">
        <v>952</v>
      </c>
      <c r="U239" s="208">
        <v>43497</v>
      </c>
      <c r="V239" s="209" t="s">
        <v>953</v>
      </c>
      <c r="W239" s="210" t="s">
        <v>404</v>
      </c>
      <c r="X239" s="211">
        <v>23100000</v>
      </c>
      <c r="Y239" s="212">
        <v>0</v>
      </c>
      <c r="Z239" s="211">
        <v>23100000</v>
      </c>
      <c r="AA239" s="209" t="s">
        <v>954</v>
      </c>
      <c r="AB239" s="210">
        <v>13219</v>
      </c>
      <c r="AC239" s="218" t="s">
        <v>531</v>
      </c>
      <c r="AD239" s="216">
        <v>43497</v>
      </c>
      <c r="AE239" s="216">
        <v>44074</v>
      </c>
      <c r="AF239" s="219" t="s">
        <v>955</v>
      </c>
      <c r="AG239" s="220" t="s">
        <v>259</v>
      </c>
    </row>
    <row r="240" spans="1:33" ht="131.25" x14ac:dyDescent="0.35">
      <c r="A240" s="40">
        <f t="shared" si="4"/>
        <v>218</v>
      </c>
      <c r="B240" s="41"/>
      <c r="C240" s="41" t="s">
        <v>135</v>
      </c>
      <c r="D240" s="42">
        <v>80101706</v>
      </c>
      <c r="E240" s="43" t="s">
        <v>869</v>
      </c>
      <c r="F240" s="41" t="s">
        <v>70</v>
      </c>
      <c r="G240" s="41">
        <v>1</v>
      </c>
      <c r="H240" s="41" t="s">
        <v>127</v>
      </c>
      <c r="I240" s="41">
        <v>6</v>
      </c>
      <c r="J240" s="41" t="s">
        <v>323</v>
      </c>
      <c r="K240" s="41" t="s">
        <v>166</v>
      </c>
      <c r="L240" s="41" t="s">
        <v>320</v>
      </c>
      <c r="M240" s="176">
        <v>36600000</v>
      </c>
      <c r="N240" s="176">
        <v>36600000</v>
      </c>
      <c r="O240" s="41" t="s">
        <v>75</v>
      </c>
      <c r="P240" s="41" t="s">
        <v>76</v>
      </c>
      <c r="Q240" s="41" t="s">
        <v>138</v>
      </c>
      <c r="S240" s="207" t="s">
        <v>956</v>
      </c>
      <c r="T240" s="207" t="s">
        <v>957</v>
      </c>
      <c r="U240" s="208">
        <v>43490</v>
      </c>
      <c r="V240" s="209" t="s">
        <v>958</v>
      </c>
      <c r="W240" s="210" t="s">
        <v>404</v>
      </c>
      <c r="X240" s="211">
        <v>36600000</v>
      </c>
      <c r="Y240" s="212">
        <v>0</v>
      </c>
      <c r="Z240" s="211">
        <v>36600000</v>
      </c>
      <c r="AA240" s="218" t="s">
        <v>959</v>
      </c>
      <c r="AB240" s="219">
        <v>13119</v>
      </c>
      <c r="AC240" s="218" t="s">
        <v>960</v>
      </c>
      <c r="AD240" s="216">
        <v>43490</v>
      </c>
      <c r="AE240" s="216">
        <v>43670</v>
      </c>
      <c r="AF240" s="219" t="s">
        <v>961</v>
      </c>
      <c r="AG240" s="220" t="s">
        <v>259</v>
      </c>
    </row>
    <row r="241" spans="1:33" ht="150" x14ac:dyDescent="0.35">
      <c r="A241" s="40">
        <f t="shared" si="4"/>
        <v>219</v>
      </c>
      <c r="B241" s="41"/>
      <c r="C241" s="41" t="s">
        <v>135</v>
      </c>
      <c r="D241" s="42">
        <v>80101706</v>
      </c>
      <c r="E241" s="43" t="s">
        <v>869</v>
      </c>
      <c r="F241" s="41" t="s">
        <v>70</v>
      </c>
      <c r="G241" s="41">
        <v>1</v>
      </c>
      <c r="H241" s="41" t="s">
        <v>127</v>
      </c>
      <c r="I241" s="41">
        <v>7</v>
      </c>
      <c r="J241" s="41" t="s">
        <v>323</v>
      </c>
      <c r="K241" s="41" t="s">
        <v>166</v>
      </c>
      <c r="L241" s="41" t="s">
        <v>320</v>
      </c>
      <c r="M241" s="176">
        <v>42700000</v>
      </c>
      <c r="N241" s="176">
        <v>42700000</v>
      </c>
      <c r="O241" s="41" t="s">
        <v>75</v>
      </c>
      <c r="P241" s="41" t="s">
        <v>76</v>
      </c>
      <c r="Q241" s="41" t="s">
        <v>138</v>
      </c>
      <c r="S241" s="207" t="s">
        <v>962</v>
      </c>
      <c r="T241" s="207" t="s">
        <v>963</v>
      </c>
      <c r="U241" s="208">
        <v>43490</v>
      </c>
      <c r="V241" s="209" t="s">
        <v>964</v>
      </c>
      <c r="W241" s="210" t="s">
        <v>404</v>
      </c>
      <c r="X241" s="211">
        <v>42700000</v>
      </c>
      <c r="Y241" s="212">
        <v>0</v>
      </c>
      <c r="Z241" s="211">
        <v>42700000</v>
      </c>
      <c r="AA241" s="218" t="s">
        <v>965</v>
      </c>
      <c r="AB241" s="219">
        <v>13019</v>
      </c>
      <c r="AC241" s="218" t="s">
        <v>966</v>
      </c>
      <c r="AD241" s="216">
        <v>43490</v>
      </c>
      <c r="AE241" s="216">
        <v>43701</v>
      </c>
      <c r="AF241" s="219" t="s">
        <v>955</v>
      </c>
      <c r="AG241" s="220" t="s">
        <v>259</v>
      </c>
    </row>
    <row r="242" spans="1:33" ht="120" x14ac:dyDescent="0.35">
      <c r="A242" s="40">
        <f t="shared" si="4"/>
        <v>220</v>
      </c>
      <c r="B242" s="41"/>
      <c r="C242" s="41" t="s">
        <v>135</v>
      </c>
      <c r="D242" s="42">
        <v>80101706</v>
      </c>
      <c r="E242" s="43" t="s">
        <v>869</v>
      </c>
      <c r="F242" s="41" t="s">
        <v>70</v>
      </c>
      <c r="G242" s="41">
        <v>1</v>
      </c>
      <c r="H242" s="41" t="s">
        <v>127</v>
      </c>
      <c r="I242" s="41">
        <v>11.5</v>
      </c>
      <c r="J242" s="41" t="s">
        <v>323</v>
      </c>
      <c r="K242" s="41" t="s">
        <v>166</v>
      </c>
      <c r="L242" s="41" t="s">
        <v>520</v>
      </c>
      <c r="M242" s="176">
        <v>67100000</v>
      </c>
      <c r="N242" s="176">
        <v>67100000</v>
      </c>
      <c r="O242" s="41" t="s">
        <v>75</v>
      </c>
      <c r="P242" s="41" t="s">
        <v>76</v>
      </c>
      <c r="Q242" s="41" t="s">
        <v>138</v>
      </c>
      <c r="S242" s="207" t="s">
        <v>967</v>
      </c>
      <c r="T242" s="207" t="s">
        <v>968</v>
      </c>
      <c r="U242" s="216">
        <v>43486</v>
      </c>
      <c r="V242" s="209" t="s">
        <v>969</v>
      </c>
      <c r="W242" s="210" t="s">
        <v>404</v>
      </c>
      <c r="X242" s="211">
        <v>67100000</v>
      </c>
      <c r="Y242" s="212">
        <v>0</v>
      </c>
      <c r="Z242" s="211">
        <v>67100000</v>
      </c>
      <c r="AA242" s="218" t="s">
        <v>970</v>
      </c>
      <c r="AB242" s="219">
        <v>2519</v>
      </c>
      <c r="AC242" s="218" t="s">
        <v>546</v>
      </c>
      <c r="AD242" s="216">
        <v>43486</v>
      </c>
      <c r="AE242" s="216">
        <v>43819</v>
      </c>
      <c r="AF242" s="219" t="s">
        <v>971</v>
      </c>
      <c r="AG242" s="220" t="s">
        <v>259</v>
      </c>
    </row>
    <row r="243" spans="1:33" ht="120" x14ac:dyDescent="0.35">
      <c r="A243" s="40">
        <f t="shared" si="4"/>
        <v>221</v>
      </c>
      <c r="B243" s="41" t="s">
        <v>1119</v>
      </c>
      <c r="C243" s="41" t="s">
        <v>135</v>
      </c>
      <c r="D243" s="42">
        <v>80101706</v>
      </c>
      <c r="E243" s="43" t="s">
        <v>869</v>
      </c>
      <c r="F243" s="41" t="s">
        <v>70</v>
      </c>
      <c r="G243" s="41">
        <v>1</v>
      </c>
      <c r="H243" s="41" t="s">
        <v>80</v>
      </c>
      <c r="I243" s="41">
        <v>4</v>
      </c>
      <c r="J243" s="41" t="s">
        <v>323</v>
      </c>
      <c r="K243" s="41" t="s">
        <v>166</v>
      </c>
      <c r="L243" s="41" t="s">
        <v>309</v>
      </c>
      <c r="M243" s="176">
        <v>36800000</v>
      </c>
      <c r="N243" s="176">
        <v>36800000</v>
      </c>
      <c r="O243" s="41" t="s">
        <v>75</v>
      </c>
      <c r="P243" s="41" t="s">
        <v>76</v>
      </c>
      <c r="Q243" s="41" t="s">
        <v>138</v>
      </c>
      <c r="S243" s="207" t="s">
        <v>1183</v>
      </c>
      <c r="T243" s="207" t="s">
        <v>1184</v>
      </c>
      <c r="U243" s="208">
        <v>43621</v>
      </c>
      <c r="V243" s="209" t="s">
        <v>1185</v>
      </c>
      <c r="W243" s="210" t="s">
        <v>404</v>
      </c>
      <c r="X243" s="211">
        <v>18400000</v>
      </c>
      <c r="Y243" s="212">
        <v>0</v>
      </c>
      <c r="Z243" s="211">
        <v>18400000</v>
      </c>
      <c r="AA243" s="209" t="s">
        <v>1186</v>
      </c>
      <c r="AB243" s="210">
        <v>20119</v>
      </c>
      <c r="AC243" s="209" t="s">
        <v>1187</v>
      </c>
      <c r="AD243" s="208">
        <v>43621</v>
      </c>
      <c r="AE243" s="208">
        <v>43681</v>
      </c>
      <c r="AF243" s="210" t="s">
        <v>899</v>
      </c>
      <c r="AG243" s="213" t="s">
        <v>259</v>
      </c>
    </row>
    <row r="244" spans="1:33" ht="120" x14ac:dyDescent="0.35">
      <c r="A244" s="40">
        <f t="shared" si="4"/>
        <v>222</v>
      </c>
      <c r="B244" s="41"/>
      <c r="C244" s="41" t="s">
        <v>972</v>
      </c>
      <c r="D244" s="42">
        <v>80101706</v>
      </c>
      <c r="E244" s="43" t="s">
        <v>973</v>
      </c>
      <c r="F244" s="41" t="s">
        <v>70</v>
      </c>
      <c r="G244" s="41">
        <v>1</v>
      </c>
      <c r="H244" s="41" t="s">
        <v>127</v>
      </c>
      <c r="I244" s="41">
        <v>11.5</v>
      </c>
      <c r="J244" s="41" t="s">
        <v>323</v>
      </c>
      <c r="K244" s="41" t="s">
        <v>73</v>
      </c>
      <c r="L244" s="41" t="s">
        <v>211</v>
      </c>
      <c r="M244" s="176">
        <v>28750000</v>
      </c>
      <c r="N244" s="176">
        <v>28750000</v>
      </c>
      <c r="O244" s="41" t="s">
        <v>75</v>
      </c>
      <c r="P244" s="41" t="s">
        <v>76</v>
      </c>
      <c r="Q244" s="41" t="s">
        <v>974</v>
      </c>
      <c r="S244" s="207" t="s">
        <v>975</v>
      </c>
      <c r="T244" s="207" t="s">
        <v>976</v>
      </c>
      <c r="U244" s="208">
        <v>43476</v>
      </c>
      <c r="V244" s="209" t="s">
        <v>977</v>
      </c>
      <c r="W244" s="210" t="s">
        <v>404</v>
      </c>
      <c r="X244" s="211">
        <v>28750000</v>
      </c>
      <c r="Y244" s="211">
        <v>0</v>
      </c>
      <c r="Z244" s="211">
        <v>28750000</v>
      </c>
      <c r="AA244" s="218" t="s">
        <v>978</v>
      </c>
      <c r="AB244" s="219">
        <v>4319</v>
      </c>
      <c r="AC244" s="218" t="s">
        <v>413</v>
      </c>
      <c r="AD244" s="216">
        <v>43476</v>
      </c>
      <c r="AE244" s="216">
        <v>43824</v>
      </c>
      <c r="AF244" s="219" t="s">
        <v>979</v>
      </c>
      <c r="AG244" s="220" t="s">
        <v>980</v>
      </c>
    </row>
    <row r="245" spans="1:33" ht="150" x14ac:dyDescent="0.35">
      <c r="A245" s="40">
        <f t="shared" si="4"/>
        <v>223</v>
      </c>
      <c r="B245" s="41"/>
      <c r="C245" s="41" t="s">
        <v>712</v>
      </c>
      <c r="D245" s="42">
        <v>80101706</v>
      </c>
      <c r="E245" s="43" t="s">
        <v>713</v>
      </c>
      <c r="F245" s="41" t="s">
        <v>70</v>
      </c>
      <c r="G245" s="41">
        <v>1</v>
      </c>
      <c r="H245" s="41" t="s">
        <v>127</v>
      </c>
      <c r="I245" s="41">
        <v>11</v>
      </c>
      <c r="J245" s="41" t="s">
        <v>323</v>
      </c>
      <c r="K245" s="41" t="s">
        <v>166</v>
      </c>
      <c r="L245" s="41" t="s">
        <v>320</v>
      </c>
      <c r="M245" s="176">
        <v>96250000</v>
      </c>
      <c r="N245" s="176">
        <v>96250000</v>
      </c>
      <c r="O245" s="41" t="s">
        <v>75</v>
      </c>
      <c r="P245" s="41" t="s">
        <v>76</v>
      </c>
      <c r="Q245" s="41" t="s">
        <v>714</v>
      </c>
      <c r="S245" s="207" t="s">
        <v>981</v>
      </c>
      <c r="T245" s="207" t="s">
        <v>982</v>
      </c>
      <c r="U245" s="208">
        <v>43500</v>
      </c>
      <c r="V245" s="209" t="s">
        <v>983</v>
      </c>
      <c r="W245" s="210" t="s">
        <v>404</v>
      </c>
      <c r="X245" s="211">
        <v>91875000</v>
      </c>
      <c r="Y245" s="212">
        <v>0</v>
      </c>
      <c r="Z245" s="211">
        <v>91875000</v>
      </c>
      <c r="AA245" s="209" t="s">
        <v>984</v>
      </c>
      <c r="AB245" s="210">
        <v>11719</v>
      </c>
      <c r="AC245" s="218" t="s">
        <v>442</v>
      </c>
      <c r="AD245" s="216">
        <v>43500</v>
      </c>
      <c r="AE245" s="216">
        <v>43817</v>
      </c>
      <c r="AF245" s="219" t="s">
        <v>985</v>
      </c>
      <c r="AG245" s="220" t="s">
        <v>986</v>
      </c>
    </row>
    <row r="246" spans="1:33" ht="150" x14ac:dyDescent="0.35">
      <c r="A246" s="40">
        <f t="shared" si="4"/>
        <v>224</v>
      </c>
      <c r="B246" s="41"/>
      <c r="C246" s="41" t="s">
        <v>712</v>
      </c>
      <c r="D246" s="42">
        <v>80101706</v>
      </c>
      <c r="E246" s="43" t="s">
        <v>713</v>
      </c>
      <c r="F246" s="41" t="s">
        <v>70</v>
      </c>
      <c r="G246" s="41">
        <v>1</v>
      </c>
      <c r="H246" s="41" t="s">
        <v>127</v>
      </c>
      <c r="I246" s="41">
        <v>11.5</v>
      </c>
      <c r="J246" s="41" t="s">
        <v>323</v>
      </c>
      <c r="K246" s="41" t="s">
        <v>166</v>
      </c>
      <c r="L246" s="41" t="s">
        <v>520</v>
      </c>
      <c r="M246" s="176">
        <v>100625000</v>
      </c>
      <c r="N246" s="176">
        <v>100625000</v>
      </c>
      <c r="O246" s="41" t="s">
        <v>75</v>
      </c>
      <c r="P246" s="41" t="s">
        <v>76</v>
      </c>
      <c r="Q246" s="41" t="s">
        <v>714</v>
      </c>
      <c r="S246" s="207" t="s">
        <v>987</v>
      </c>
      <c r="T246" s="207" t="s">
        <v>988</v>
      </c>
      <c r="U246" s="208">
        <v>43476</v>
      </c>
      <c r="V246" s="209" t="s">
        <v>989</v>
      </c>
      <c r="W246" s="210" t="s">
        <v>404</v>
      </c>
      <c r="X246" s="211">
        <v>100625000</v>
      </c>
      <c r="Y246" s="211">
        <v>0</v>
      </c>
      <c r="Z246" s="211">
        <v>100625000</v>
      </c>
      <c r="AA246" s="218" t="s">
        <v>990</v>
      </c>
      <c r="AB246" s="219">
        <v>2819</v>
      </c>
      <c r="AC246" s="218" t="s">
        <v>413</v>
      </c>
      <c r="AD246" s="216">
        <v>43476</v>
      </c>
      <c r="AE246" s="216">
        <v>43824</v>
      </c>
      <c r="AF246" s="219" t="s">
        <v>985</v>
      </c>
      <c r="AG246" s="220" t="s">
        <v>986</v>
      </c>
    </row>
    <row r="247" spans="1:33" ht="150" x14ac:dyDescent="0.35">
      <c r="A247" s="40">
        <f t="shared" si="4"/>
        <v>225</v>
      </c>
      <c r="B247" s="41"/>
      <c r="C247" s="41" t="s">
        <v>712</v>
      </c>
      <c r="D247" s="42">
        <v>80101706</v>
      </c>
      <c r="E247" s="43" t="s">
        <v>713</v>
      </c>
      <c r="F247" s="41" t="s">
        <v>70</v>
      </c>
      <c r="G247" s="41">
        <v>1</v>
      </c>
      <c r="H247" s="41" t="s">
        <v>127</v>
      </c>
      <c r="I247" s="41">
        <v>11.5</v>
      </c>
      <c r="J247" s="41" t="s">
        <v>323</v>
      </c>
      <c r="K247" s="41" t="s">
        <v>166</v>
      </c>
      <c r="L247" s="41" t="s">
        <v>520</v>
      </c>
      <c r="M247" s="176">
        <v>31050000</v>
      </c>
      <c r="N247" s="176">
        <v>31050000</v>
      </c>
      <c r="O247" s="41" t="s">
        <v>75</v>
      </c>
      <c r="P247" s="41" t="s">
        <v>76</v>
      </c>
      <c r="Q247" s="41" t="s">
        <v>714</v>
      </c>
      <c r="S247" s="207" t="s">
        <v>991</v>
      </c>
      <c r="T247" s="207" t="s">
        <v>992</v>
      </c>
      <c r="U247" s="208">
        <v>43476</v>
      </c>
      <c r="V247" s="209" t="s">
        <v>993</v>
      </c>
      <c r="W247" s="210" t="s">
        <v>404</v>
      </c>
      <c r="X247" s="211">
        <v>31050000</v>
      </c>
      <c r="Y247" s="211">
        <v>0</v>
      </c>
      <c r="Z247" s="211">
        <v>31050000</v>
      </c>
      <c r="AA247" s="218" t="s">
        <v>994</v>
      </c>
      <c r="AB247" s="219">
        <v>2719</v>
      </c>
      <c r="AC247" s="218" t="s">
        <v>413</v>
      </c>
      <c r="AD247" s="216">
        <v>43476</v>
      </c>
      <c r="AE247" s="216">
        <v>43824</v>
      </c>
      <c r="AF247" s="219" t="s">
        <v>995</v>
      </c>
      <c r="AG247" s="220" t="s">
        <v>986</v>
      </c>
    </row>
    <row r="248" spans="1:33" ht="150" x14ac:dyDescent="0.35">
      <c r="A248" s="40">
        <f t="shared" ref="A248:A249" si="5">+A247+1</f>
        <v>226</v>
      </c>
      <c r="B248" s="41"/>
      <c r="C248" s="41" t="s">
        <v>712</v>
      </c>
      <c r="D248" s="42">
        <v>80101706</v>
      </c>
      <c r="E248" s="43" t="s">
        <v>713</v>
      </c>
      <c r="F248" s="41" t="s">
        <v>70</v>
      </c>
      <c r="G248" s="41">
        <v>1</v>
      </c>
      <c r="H248" s="41" t="s">
        <v>127</v>
      </c>
      <c r="I248" s="41">
        <v>11</v>
      </c>
      <c r="J248" s="41" t="s">
        <v>323</v>
      </c>
      <c r="K248" s="41" t="s">
        <v>166</v>
      </c>
      <c r="L248" s="41" t="s">
        <v>520</v>
      </c>
      <c r="M248" s="176">
        <v>132000000</v>
      </c>
      <c r="N248" s="176">
        <v>132000000</v>
      </c>
      <c r="O248" s="41" t="s">
        <v>75</v>
      </c>
      <c r="P248" s="41" t="s">
        <v>76</v>
      </c>
      <c r="Q248" s="41" t="s">
        <v>714</v>
      </c>
      <c r="S248" s="207" t="s">
        <v>996</v>
      </c>
      <c r="T248" s="207" t="s">
        <v>997</v>
      </c>
      <c r="U248" s="216">
        <v>43489</v>
      </c>
      <c r="V248" s="209" t="s">
        <v>998</v>
      </c>
      <c r="W248" s="210" t="s">
        <v>404</v>
      </c>
      <c r="X248" s="211">
        <v>132000000</v>
      </c>
      <c r="Y248" s="212">
        <v>0</v>
      </c>
      <c r="Z248" s="211">
        <v>132000000</v>
      </c>
      <c r="AA248" s="209" t="s">
        <v>999</v>
      </c>
      <c r="AB248" s="210">
        <v>6719</v>
      </c>
      <c r="AC248" s="209" t="s">
        <v>436</v>
      </c>
      <c r="AD248" s="208">
        <v>43489</v>
      </c>
      <c r="AE248" s="208">
        <v>43822</v>
      </c>
      <c r="AF248" s="210" t="s">
        <v>985</v>
      </c>
      <c r="AG248" s="213" t="s">
        <v>986</v>
      </c>
    </row>
    <row r="249" spans="1:33" ht="225" x14ac:dyDescent="0.35">
      <c r="A249" s="40">
        <f t="shared" si="5"/>
        <v>227</v>
      </c>
      <c r="B249" s="41"/>
      <c r="C249" s="41" t="s">
        <v>539</v>
      </c>
      <c r="D249" s="42">
        <v>80101706</v>
      </c>
      <c r="E249" s="43" t="s">
        <v>540</v>
      </c>
      <c r="F249" s="41" t="s">
        <v>70</v>
      </c>
      <c r="G249" s="41">
        <v>1</v>
      </c>
      <c r="H249" s="41" t="s">
        <v>71</v>
      </c>
      <c r="I249" s="41">
        <v>5.5</v>
      </c>
      <c r="J249" s="41" t="s">
        <v>323</v>
      </c>
      <c r="K249" s="41" t="s">
        <v>166</v>
      </c>
      <c r="L249" s="41" t="s">
        <v>320</v>
      </c>
      <c r="M249" s="176">
        <v>41800000</v>
      </c>
      <c r="N249" s="176">
        <v>41800000</v>
      </c>
      <c r="O249" s="41" t="s">
        <v>75</v>
      </c>
      <c r="P249" s="41" t="s">
        <v>76</v>
      </c>
      <c r="Q249" s="41" t="s">
        <v>541</v>
      </c>
      <c r="S249" s="207" t="s">
        <v>1243</v>
      </c>
      <c r="T249" s="207" t="s">
        <v>1244</v>
      </c>
      <c r="U249" s="208">
        <v>43663</v>
      </c>
      <c r="V249" s="209" t="s">
        <v>1245</v>
      </c>
      <c r="W249" s="210" t="s">
        <v>404</v>
      </c>
      <c r="X249" s="211">
        <v>40533000</v>
      </c>
      <c r="Y249" s="212">
        <v>0</v>
      </c>
      <c r="Z249" s="211">
        <v>40533000</v>
      </c>
      <c r="AA249" s="209" t="s">
        <v>1246</v>
      </c>
      <c r="AB249" s="210">
        <v>22019</v>
      </c>
      <c r="AC249" s="209" t="s">
        <v>1247</v>
      </c>
      <c r="AD249" s="208">
        <v>43663</v>
      </c>
      <c r="AE249" s="208">
        <v>43825</v>
      </c>
      <c r="AF249" s="210" t="s">
        <v>1248</v>
      </c>
      <c r="AG249" s="213" t="s">
        <v>548</v>
      </c>
    </row>
    <row r="250" spans="1:33" ht="120" x14ac:dyDescent="0.35">
      <c r="A250" s="186">
        <v>228</v>
      </c>
      <c r="B250" s="200"/>
      <c r="C250" s="41" t="s">
        <v>68</v>
      </c>
      <c r="D250" s="42" t="s">
        <v>1235</v>
      </c>
      <c r="E250" s="43" t="s">
        <v>1222</v>
      </c>
      <c r="F250" s="41" t="s">
        <v>70</v>
      </c>
      <c r="G250" s="41">
        <v>1</v>
      </c>
      <c r="H250" s="41" t="s">
        <v>106</v>
      </c>
      <c r="I250" s="41" t="s">
        <v>1001</v>
      </c>
      <c r="J250" s="41" t="s">
        <v>362</v>
      </c>
      <c r="K250" s="41" t="s">
        <v>73</v>
      </c>
      <c r="L250" s="41" t="s">
        <v>1002</v>
      </c>
      <c r="M250" s="176">
        <v>476200000</v>
      </c>
      <c r="N250" s="176">
        <v>18000000</v>
      </c>
      <c r="O250" s="41" t="s">
        <v>90</v>
      </c>
      <c r="P250" s="41" t="s">
        <v>91</v>
      </c>
      <c r="Q250" s="41" t="s">
        <v>77</v>
      </c>
      <c r="S250" s="39"/>
      <c r="T250" s="39"/>
      <c r="U250" s="39"/>
      <c r="V250" s="39"/>
      <c r="W250" s="39"/>
      <c r="X250" s="39"/>
      <c r="Y250" s="39"/>
      <c r="Z250" s="39"/>
      <c r="AA250" s="39"/>
      <c r="AB250" s="39"/>
      <c r="AC250" s="39"/>
      <c r="AD250" s="39"/>
      <c r="AE250" s="39"/>
      <c r="AF250" s="39"/>
      <c r="AG250" s="39"/>
    </row>
    <row r="251" spans="1:33" ht="120" customHeight="1" x14ac:dyDescent="0.35">
      <c r="A251" s="188"/>
      <c r="B251" s="200"/>
      <c r="C251" s="41" t="s">
        <v>68</v>
      </c>
      <c r="D251" s="42" t="s">
        <v>1235</v>
      </c>
      <c r="E251" s="43" t="s">
        <v>1222</v>
      </c>
      <c r="F251" s="41" t="s">
        <v>1236</v>
      </c>
      <c r="G251" s="41">
        <v>1</v>
      </c>
      <c r="H251" s="41" t="s">
        <v>106</v>
      </c>
      <c r="I251" s="41" t="s">
        <v>1001</v>
      </c>
      <c r="J251" s="41" t="s">
        <v>1223</v>
      </c>
      <c r="K251" s="41" t="s">
        <v>73</v>
      </c>
      <c r="L251" s="41" t="s">
        <v>211</v>
      </c>
      <c r="M251" s="176">
        <v>5650000</v>
      </c>
      <c r="N251" s="176">
        <v>2000000</v>
      </c>
      <c r="O251" s="41" t="s">
        <v>90</v>
      </c>
      <c r="P251" s="41" t="s">
        <v>91</v>
      </c>
      <c r="Q251" s="41" t="s">
        <v>77</v>
      </c>
      <c r="S251" s="39"/>
      <c r="T251" s="39"/>
      <c r="U251" s="39"/>
      <c r="V251" s="39"/>
      <c r="W251" s="39"/>
      <c r="X251" s="39"/>
      <c r="Y251" s="39"/>
      <c r="Z251" s="39"/>
      <c r="AA251" s="39"/>
      <c r="AB251" s="39"/>
      <c r="AC251" s="39"/>
      <c r="AD251" s="39"/>
      <c r="AE251" s="39"/>
      <c r="AF251" s="39"/>
      <c r="AG251" s="39"/>
    </row>
    <row r="252" spans="1:33" ht="150" x14ac:dyDescent="0.35">
      <c r="A252" s="40">
        <v>229</v>
      </c>
      <c r="B252" s="200"/>
      <c r="C252" s="41" t="s">
        <v>68</v>
      </c>
      <c r="D252" s="42" t="s">
        <v>153</v>
      </c>
      <c r="E252" s="43" t="s">
        <v>154</v>
      </c>
      <c r="F252" s="41" t="s">
        <v>70</v>
      </c>
      <c r="G252" s="41">
        <v>1</v>
      </c>
      <c r="H252" s="175" t="s">
        <v>100</v>
      </c>
      <c r="I252" s="41">
        <v>8</v>
      </c>
      <c r="J252" s="41" t="s">
        <v>81</v>
      </c>
      <c r="K252" s="41" t="s">
        <v>73</v>
      </c>
      <c r="L252" s="41" t="s">
        <v>157</v>
      </c>
      <c r="M252" s="176">
        <v>37000000</v>
      </c>
      <c r="N252" s="177">
        <v>37000000</v>
      </c>
      <c r="O252" s="41" t="s">
        <v>75</v>
      </c>
      <c r="P252" s="41" t="s">
        <v>76</v>
      </c>
      <c r="Q252" s="41" t="s">
        <v>77</v>
      </c>
      <c r="S252" s="207" t="s">
        <v>1003</v>
      </c>
      <c r="T252" s="207" t="s">
        <v>1004</v>
      </c>
      <c r="U252" s="208">
        <v>43587</v>
      </c>
      <c r="V252" s="209" t="s">
        <v>1005</v>
      </c>
      <c r="W252" s="210" t="s">
        <v>161</v>
      </c>
      <c r="X252" s="211">
        <v>37000000</v>
      </c>
      <c r="Y252" s="212">
        <v>0</v>
      </c>
      <c r="Z252" s="211">
        <v>37000000</v>
      </c>
      <c r="AA252" s="209" t="s">
        <v>1006</v>
      </c>
      <c r="AB252" s="210">
        <v>19319</v>
      </c>
      <c r="AC252" s="209" t="s">
        <v>1007</v>
      </c>
      <c r="AD252" s="208">
        <v>43588</v>
      </c>
      <c r="AE252" s="208">
        <v>43819</v>
      </c>
      <c r="AF252" s="210" t="s">
        <v>1008</v>
      </c>
      <c r="AG252" s="213" t="s">
        <v>116</v>
      </c>
    </row>
    <row r="253" spans="1:33" ht="139.5" x14ac:dyDescent="0.35">
      <c r="A253" s="40">
        <v>230</v>
      </c>
      <c r="B253" s="201" t="str">
        <f>VLOOKUP(A253,'[4]Contratos de PSPYAG 2019'!$B$5:$C$142,2,FALSE)</f>
        <v>Servicio de Asistencia técnica en la implementación de las políticas de Función Pública</v>
      </c>
      <c r="C253" s="41" t="s">
        <v>205</v>
      </c>
      <c r="D253" s="42">
        <v>80101706</v>
      </c>
      <c r="E253" s="43" t="s">
        <v>658</v>
      </c>
      <c r="F253" s="41" t="s">
        <v>70</v>
      </c>
      <c r="G253" s="41">
        <v>1</v>
      </c>
      <c r="H253" s="41" t="s">
        <v>127</v>
      </c>
      <c r="I253" s="41">
        <v>11</v>
      </c>
      <c r="J253" s="41" t="s">
        <v>323</v>
      </c>
      <c r="K253" s="41" t="s">
        <v>166</v>
      </c>
      <c r="L253" s="41" t="s">
        <v>520</v>
      </c>
      <c r="M253" s="176">
        <v>12100000</v>
      </c>
      <c r="N253" s="177">
        <v>12100000</v>
      </c>
      <c r="O253" s="41" t="s">
        <v>75</v>
      </c>
      <c r="P253" s="41" t="s">
        <v>76</v>
      </c>
      <c r="Q253" s="41" t="s">
        <v>207</v>
      </c>
      <c r="S253" s="207" t="s">
        <v>1009</v>
      </c>
      <c r="T253" s="207" t="s">
        <v>1010</v>
      </c>
      <c r="U253" s="216">
        <v>43482</v>
      </c>
      <c r="V253" s="209" t="s">
        <v>1011</v>
      </c>
      <c r="W253" s="210" t="s">
        <v>434</v>
      </c>
      <c r="X253" s="211">
        <v>12100000</v>
      </c>
      <c r="Y253" s="211">
        <v>0</v>
      </c>
      <c r="Z253" s="211">
        <v>12100000</v>
      </c>
      <c r="AA253" s="218" t="s">
        <v>1012</v>
      </c>
      <c r="AB253" s="219">
        <v>6819</v>
      </c>
      <c r="AC253" s="218" t="s">
        <v>436</v>
      </c>
      <c r="AD253" s="216">
        <v>43482</v>
      </c>
      <c r="AE253" s="216">
        <v>43815</v>
      </c>
      <c r="AF253" s="219" t="s">
        <v>675</v>
      </c>
      <c r="AG253" s="220" t="s">
        <v>664</v>
      </c>
    </row>
    <row r="254" spans="1:33" ht="150" x14ac:dyDescent="0.35">
      <c r="A254" s="40">
        <v>231</v>
      </c>
      <c r="B254" s="201" t="str">
        <f>VLOOKUP(A254,'[4]Contratos de PSPYAG 2019'!$B$5:$C$142,2,FALSE)</f>
        <v>Servicio de Asistencia técnica en la implementación de las políticas de Función Pública</v>
      </c>
      <c r="C254" s="41" t="s">
        <v>563</v>
      </c>
      <c r="D254" s="42">
        <v>80101706</v>
      </c>
      <c r="E254" s="43" t="s">
        <v>601</v>
      </c>
      <c r="F254" s="41" t="s">
        <v>70</v>
      </c>
      <c r="G254" s="41">
        <v>1</v>
      </c>
      <c r="H254" s="41" t="s">
        <v>127</v>
      </c>
      <c r="I254" s="41">
        <v>10.5</v>
      </c>
      <c r="J254" s="41" t="s">
        <v>323</v>
      </c>
      <c r="K254" s="41" t="s">
        <v>166</v>
      </c>
      <c r="L254" s="41" t="s">
        <v>520</v>
      </c>
      <c r="M254" s="176">
        <v>26250000</v>
      </c>
      <c r="N254" s="177">
        <v>26250000</v>
      </c>
      <c r="O254" s="41" t="s">
        <v>75</v>
      </c>
      <c r="P254" s="41" t="s">
        <v>76</v>
      </c>
      <c r="Q254" s="41" t="s">
        <v>565</v>
      </c>
      <c r="S254" s="207" t="s">
        <v>1013</v>
      </c>
      <c r="T254" s="207" t="s">
        <v>1014</v>
      </c>
      <c r="U254" s="208">
        <v>43500</v>
      </c>
      <c r="V254" s="209" t="s">
        <v>1015</v>
      </c>
      <c r="W254" s="210" t="s">
        <v>404</v>
      </c>
      <c r="X254" s="211">
        <v>26250000</v>
      </c>
      <c r="Y254" s="212">
        <v>0</v>
      </c>
      <c r="Z254" s="211">
        <v>26250000</v>
      </c>
      <c r="AA254" s="209" t="s">
        <v>1016</v>
      </c>
      <c r="AB254" s="210">
        <v>15419</v>
      </c>
      <c r="AC254" s="218" t="s">
        <v>442</v>
      </c>
      <c r="AD254" s="216">
        <v>43500</v>
      </c>
      <c r="AE254" s="216">
        <v>43817</v>
      </c>
      <c r="AF254" s="219" t="s">
        <v>1017</v>
      </c>
      <c r="AG254" s="220" t="s">
        <v>571</v>
      </c>
    </row>
    <row r="255" spans="1:33" s="39" customFormat="1" ht="150" x14ac:dyDescent="0.35">
      <c r="A255" s="40">
        <v>232</v>
      </c>
      <c r="B255" s="200"/>
      <c r="C255" s="41" t="s">
        <v>68</v>
      </c>
      <c r="D255" s="42">
        <v>30191502</v>
      </c>
      <c r="E255" s="43" t="s">
        <v>1018</v>
      </c>
      <c r="F255" s="41" t="s">
        <v>70</v>
      </c>
      <c r="G255" s="41">
        <v>1</v>
      </c>
      <c r="H255" s="175" t="s">
        <v>155</v>
      </c>
      <c r="I255" s="41">
        <v>1</v>
      </c>
      <c r="J255" s="41" t="s">
        <v>301</v>
      </c>
      <c r="K255" s="41" t="s">
        <v>73</v>
      </c>
      <c r="L255" s="41" t="s">
        <v>121</v>
      </c>
      <c r="M255" s="176">
        <v>4000000</v>
      </c>
      <c r="N255" s="177">
        <v>4000000</v>
      </c>
      <c r="O255" s="41" t="s">
        <v>75</v>
      </c>
      <c r="P255" s="41" t="s">
        <v>76</v>
      </c>
      <c r="Q255" s="41" t="s">
        <v>77</v>
      </c>
      <c r="R255" s="38"/>
      <c r="S255" s="207" t="s">
        <v>1019</v>
      </c>
      <c r="T255" s="207" t="s">
        <v>219</v>
      </c>
      <c r="U255" s="208">
        <v>43502</v>
      </c>
      <c r="V255" s="209" t="s">
        <v>1020</v>
      </c>
      <c r="W255" s="210" t="s">
        <v>145</v>
      </c>
      <c r="X255" s="211">
        <v>4000000</v>
      </c>
      <c r="Y255" s="212">
        <v>0</v>
      </c>
      <c r="Z255" s="211">
        <v>4000000</v>
      </c>
      <c r="AA255" s="209" t="s">
        <v>1021</v>
      </c>
      <c r="AB255" s="210">
        <v>15019</v>
      </c>
      <c r="AC255" s="218" t="s">
        <v>222</v>
      </c>
      <c r="AD255" s="216">
        <v>43502</v>
      </c>
      <c r="AE255" s="216">
        <v>43529</v>
      </c>
      <c r="AF255" s="219" t="s">
        <v>134</v>
      </c>
      <c r="AG255" s="220" t="s">
        <v>116</v>
      </c>
    </row>
    <row r="256" spans="1:33" s="39" customFormat="1" ht="150" x14ac:dyDescent="0.35">
      <c r="A256" s="40">
        <v>233</v>
      </c>
      <c r="B256" s="200"/>
      <c r="C256" s="41" t="s">
        <v>712</v>
      </c>
      <c r="D256" s="42">
        <v>80101706</v>
      </c>
      <c r="E256" s="43" t="s">
        <v>1022</v>
      </c>
      <c r="F256" s="41" t="s">
        <v>70</v>
      </c>
      <c r="G256" s="41">
        <v>1</v>
      </c>
      <c r="H256" s="175" t="s">
        <v>100</v>
      </c>
      <c r="I256" s="41">
        <v>8.5</v>
      </c>
      <c r="J256" s="41" t="s">
        <v>1023</v>
      </c>
      <c r="K256" s="41" t="s">
        <v>166</v>
      </c>
      <c r="L256" s="41" t="s">
        <v>320</v>
      </c>
      <c r="M256" s="176">
        <v>378000000</v>
      </c>
      <c r="N256" s="176">
        <v>378000000</v>
      </c>
      <c r="O256" s="41" t="s">
        <v>75</v>
      </c>
      <c r="P256" s="41" t="s">
        <v>76</v>
      </c>
      <c r="Q256" s="41" t="s">
        <v>714</v>
      </c>
      <c r="R256" s="38"/>
      <c r="S256" s="207" t="s">
        <v>1024</v>
      </c>
      <c r="T256" s="207" t="s">
        <v>1025</v>
      </c>
      <c r="U256" s="208">
        <v>43572</v>
      </c>
      <c r="V256" s="209" t="s">
        <v>1026</v>
      </c>
      <c r="W256" s="210" t="s">
        <v>1027</v>
      </c>
      <c r="X256" s="211">
        <v>378000000</v>
      </c>
      <c r="Y256" s="212">
        <v>0</v>
      </c>
      <c r="Z256" s="211">
        <v>378000000</v>
      </c>
      <c r="AA256" s="209" t="s">
        <v>1028</v>
      </c>
      <c r="AB256" s="210">
        <v>19419</v>
      </c>
      <c r="AC256" s="209" t="s">
        <v>1029</v>
      </c>
      <c r="AD256" s="208">
        <v>43579</v>
      </c>
      <c r="AE256" s="208">
        <v>43812</v>
      </c>
      <c r="AF256" s="210" t="s">
        <v>1008</v>
      </c>
      <c r="AG256" s="213" t="s">
        <v>116</v>
      </c>
    </row>
    <row r="257" spans="1:33" s="39" customFormat="1" ht="409.5" x14ac:dyDescent="0.35">
      <c r="A257" s="40">
        <v>234</v>
      </c>
      <c r="B257" s="41" t="s">
        <v>1030</v>
      </c>
      <c r="C257" s="41" t="s">
        <v>135</v>
      </c>
      <c r="D257" s="42">
        <v>81111500</v>
      </c>
      <c r="E257" s="43" t="s">
        <v>1031</v>
      </c>
      <c r="F257" s="41" t="s">
        <v>70</v>
      </c>
      <c r="G257" s="41">
        <v>1</v>
      </c>
      <c r="H257" s="175" t="s">
        <v>100</v>
      </c>
      <c r="I257" s="41">
        <v>2</v>
      </c>
      <c r="J257" s="41" t="s">
        <v>365</v>
      </c>
      <c r="K257" s="41" t="s">
        <v>166</v>
      </c>
      <c r="L257" s="41" t="s">
        <v>252</v>
      </c>
      <c r="M257" s="176">
        <v>47743000</v>
      </c>
      <c r="N257" s="177">
        <v>47743000</v>
      </c>
      <c r="O257" s="41" t="s">
        <v>75</v>
      </c>
      <c r="P257" s="41" t="s">
        <v>76</v>
      </c>
      <c r="Q257" s="41" t="s">
        <v>138</v>
      </c>
      <c r="R257" s="38"/>
      <c r="S257" s="207" t="s">
        <v>1188</v>
      </c>
      <c r="T257" s="207" t="s">
        <v>1189</v>
      </c>
      <c r="U257" s="208">
        <v>43626</v>
      </c>
      <c r="V257" s="209" t="s">
        <v>1190</v>
      </c>
      <c r="W257" s="210" t="s">
        <v>112</v>
      </c>
      <c r="X257" s="211">
        <v>28000000</v>
      </c>
      <c r="Y257" s="212">
        <v>0</v>
      </c>
      <c r="Z257" s="211">
        <v>28000000</v>
      </c>
      <c r="AA257" s="209" t="s">
        <v>1191</v>
      </c>
      <c r="AB257" s="210">
        <v>19019</v>
      </c>
      <c r="AC257" s="209" t="s">
        <v>1192</v>
      </c>
      <c r="AD257" s="208">
        <v>43629</v>
      </c>
      <c r="AE257" s="208">
        <v>44024</v>
      </c>
      <c r="AF257" s="210"/>
      <c r="AG257" s="213"/>
    </row>
    <row r="258" spans="1:33" s="39" customFormat="1" ht="120" x14ac:dyDescent="0.35">
      <c r="A258" s="40">
        <v>235</v>
      </c>
      <c r="B258" s="200"/>
      <c r="C258" s="41" t="s">
        <v>135</v>
      </c>
      <c r="D258" s="42">
        <v>81112501</v>
      </c>
      <c r="E258" s="43" t="s">
        <v>1032</v>
      </c>
      <c r="F258" s="41" t="s">
        <v>70</v>
      </c>
      <c r="G258" s="41">
        <v>1</v>
      </c>
      <c r="H258" s="175" t="s">
        <v>127</v>
      </c>
      <c r="I258" s="41">
        <v>2</v>
      </c>
      <c r="J258" s="41" t="s">
        <v>101</v>
      </c>
      <c r="K258" s="41" t="s">
        <v>166</v>
      </c>
      <c r="L258" s="41" t="s">
        <v>252</v>
      </c>
      <c r="M258" s="176">
        <v>2500000</v>
      </c>
      <c r="N258" s="177">
        <v>2500000</v>
      </c>
      <c r="O258" s="41" t="s">
        <v>75</v>
      </c>
      <c r="P258" s="41" t="s">
        <v>76</v>
      </c>
      <c r="Q258" s="41" t="s">
        <v>138</v>
      </c>
      <c r="R258" s="38"/>
      <c r="S258" s="207" t="s">
        <v>1033</v>
      </c>
      <c r="T258" s="207" t="s">
        <v>1034</v>
      </c>
      <c r="U258" s="208">
        <v>43495</v>
      </c>
      <c r="V258" s="209" t="s">
        <v>1035</v>
      </c>
      <c r="W258" s="210" t="s">
        <v>112</v>
      </c>
      <c r="X258" s="211">
        <v>2321375</v>
      </c>
      <c r="Y258" s="212">
        <v>0</v>
      </c>
      <c r="Z258" s="211">
        <v>2321375</v>
      </c>
      <c r="AA258" s="209" t="s">
        <v>1036</v>
      </c>
      <c r="AB258" s="219">
        <v>5919</v>
      </c>
      <c r="AC258" s="218" t="s">
        <v>1037</v>
      </c>
      <c r="AD258" s="216">
        <v>43495</v>
      </c>
      <c r="AE258" s="216">
        <v>43859</v>
      </c>
      <c r="AF258" s="219" t="s">
        <v>1038</v>
      </c>
      <c r="AG258" s="220" t="s">
        <v>259</v>
      </c>
    </row>
    <row r="259" spans="1:33" s="39" customFormat="1" ht="206.25" x14ac:dyDescent="0.35">
      <c r="A259" s="40">
        <v>236</v>
      </c>
      <c r="B259" s="41"/>
      <c r="C259" s="41" t="s">
        <v>205</v>
      </c>
      <c r="D259" s="41" t="s">
        <v>208</v>
      </c>
      <c r="E259" s="43" t="s">
        <v>209</v>
      </c>
      <c r="F259" s="41" t="s">
        <v>70</v>
      </c>
      <c r="G259" s="41">
        <v>1</v>
      </c>
      <c r="H259" s="175" t="s">
        <v>127</v>
      </c>
      <c r="I259" s="41">
        <v>12</v>
      </c>
      <c r="J259" s="41" t="s">
        <v>101</v>
      </c>
      <c r="K259" s="41" t="s">
        <v>73</v>
      </c>
      <c r="L259" s="41" t="s">
        <v>210</v>
      </c>
      <c r="M259" s="176">
        <v>22740000</v>
      </c>
      <c r="N259" s="177">
        <v>22740000</v>
      </c>
      <c r="O259" s="41" t="s">
        <v>75</v>
      </c>
      <c r="P259" s="41" t="s">
        <v>76</v>
      </c>
      <c r="Q259" s="41" t="s">
        <v>207</v>
      </c>
      <c r="R259" s="38"/>
      <c r="S259" s="207" t="s">
        <v>1039</v>
      </c>
      <c r="T259" s="207" t="s">
        <v>1040</v>
      </c>
      <c r="U259" s="216">
        <v>43494</v>
      </c>
      <c r="V259" s="209" t="s">
        <v>1041</v>
      </c>
      <c r="W259" s="210" t="s">
        <v>112</v>
      </c>
      <c r="X259" s="211">
        <v>14889577</v>
      </c>
      <c r="Y259" s="212">
        <v>0</v>
      </c>
      <c r="Z259" s="211">
        <v>14889577</v>
      </c>
      <c r="AA259" s="218" t="s">
        <v>1042</v>
      </c>
      <c r="AB259" s="219">
        <v>4619</v>
      </c>
      <c r="AC259" s="218" t="s">
        <v>1043</v>
      </c>
      <c r="AD259" s="216">
        <v>43494</v>
      </c>
      <c r="AE259" s="216">
        <v>43766</v>
      </c>
      <c r="AF259" s="219" t="s">
        <v>1044</v>
      </c>
      <c r="AG259" s="220" t="s">
        <v>664</v>
      </c>
    </row>
    <row r="260" spans="1:33" s="39" customFormat="1" ht="173.1" customHeight="1" x14ac:dyDescent="0.35">
      <c r="A260" s="40">
        <v>237</v>
      </c>
      <c r="B260" s="41" t="s">
        <v>1045</v>
      </c>
      <c r="C260" s="41" t="s">
        <v>712</v>
      </c>
      <c r="D260" s="42">
        <v>80101706</v>
      </c>
      <c r="E260" s="43" t="s">
        <v>1046</v>
      </c>
      <c r="F260" s="41" t="s">
        <v>70</v>
      </c>
      <c r="G260" s="41">
        <v>1</v>
      </c>
      <c r="H260" s="175" t="s">
        <v>155</v>
      </c>
      <c r="I260" s="41">
        <v>4</v>
      </c>
      <c r="J260" s="41" t="s">
        <v>323</v>
      </c>
      <c r="K260" s="41" t="s">
        <v>166</v>
      </c>
      <c r="L260" s="41" t="s">
        <v>320</v>
      </c>
      <c r="M260" s="176">
        <v>30000000</v>
      </c>
      <c r="N260" s="177">
        <f>+M260</f>
        <v>30000000</v>
      </c>
      <c r="O260" s="41" t="s">
        <v>75</v>
      </c>
      <c r="P260" s="41" t="s">
        <v>76</v>
      </c>
      <c r="Q260" s="41" t="s">
        <v>714</v>
      </c>
      <c r="R260" s="38"/>
      <c r="S260" s="207" t="s">
        <v>1047</v>
      </c>
      <c r="T260" s="207" t="s">
        <v>1048</v>
      </c>
      <c r="U260" s="216">
        <v>43521</v>
      </c>
      <c r="V260" s="209" t="s">
        <v>1049</v>
      </c>
      <c r="W260" s="210" t="s">
        <v>404</v>
      </c>
      <c r="X260" s="211">
        <v>30000000</v>
      </c>
      <c r="Y260" s="212">
        <v>0</v>
      </c>
      <c r="Z260" s="211">
        <v>30000000</v>
      </c>
      <c r="AA260" s="209" t="s">
        <v>1050</v>
      </c>
      <c r="AB260" s="210">
        <v>16819</v>
      </c>
      <c r="AC260" s="218" t="s">
        <v>1051</v>
      </c>
      <c r="AD260" s="216">
        <v>43522</v>
      </c>
      <c r="AE260" s="216">
        <v>43641</v>
      </c>
      <c r="AF260" s="219" t="s">
        <v>985</v>
      </c>
      <c r="AG260" s="220" t="s">
        <v>986</v>
      </c>
    </row>
    <row r="261" spans="1:33" s="39" customFormat="1" ht="229.5" customHeight="1" x14ac:dyDescent="0.35">
      <c r="A261" s="40">
        <v>238</v>
      </c>
      <c r="B261" s="200"/>
      <c r="C261" s="41" t="s">
        <v>180</v>
      </c>
      <c r="D261" s="42">
        <v>49181507</v>
      </c>
      <c r="E261" s="43" t="s">
        <v>1052</v>
      </c>
      <c r="F261" s="41" t="s">
        <v>70</v>
      </c>
      <c r="G261" s="41">
        <v>1</v>
      </c>
      <c r="H261" s="175" t="s">
        <v>155</v>
      </c>
      <c r="I261" s="41">
        <v>1</v>
      </c>
      <c r="J261" s="41" t="s">
        <v>301</v>
      </c>
      <c r="K261" s="41" t="s">
        <v>73</v>
      </c>
      <c r="L261" s="41" t="s">
        <v>217</v>
      </c>
      <c r="M261" s="176">
        <v>2000000</v>
      </c>
      <c r="N261" s="177">
        <v>2000000</v>
      </c>
      <c r="O261" s="41" t="s">
        <v>75</v>
      </c>
      <c r="P261" s="41" t="s">
        <v>76</v>
      </c>
      <c r="Q261" s="41" t="s">
        <v>184</v>
      </c>
      <c r="R261" s="38"/>
      <c r="S261" s="207" t="s">
        <v>1053</v>
      </c>
      <c r="T261" s="207" t="s">
        <v>219</v>
      </c>
      <c r="U261" s="208">
        <v>43504</v>
      </c>
      <c r="V261" s="209" t="s">
        <v>1054</v>
      </c>
      <c r="W261" s="210" t="s">
        <v>145</v>
      </c>
      <c r="X261" s="211">
        <v>1999800</v>
      </c>
      <c r="Y261" s="212">
        <v>0</v>
      </c>
      <c r="Z261" s="211">
        <v>1999800</v>
      </c>
      <c r="AA261" s="209" t="s">
        <v>1055</v>
      </c>
      <c r="AB261" s="210">
        <v>15819</v>
      </c>
      <c r="AC261" s="218" t="s">
        <v>222</v>
      </c>
      <c r="AD261" s="216">
        <v>43504</v>
      </c>
      <c r="AE261" s="216">
        <v>43531</v>
      </c>
      <c r="AF261" s="219" t="s">
        <v>1056</v>
      </c>
      <c r="AG261" s="220" t="s">
        <v>191</v>
      </c>
    </row>
    <row r="262" spans="1:33" s="39" customFormat="1" ht="229.5" customHeight="1" x14ac:dyDescent="0.35">
      <c r="A262" s="40">
        <v>239</v>
      </c>
      <c r="B262" s="41"/>
      <c r="C262" s="41" t="s">
        <v>135</v>
      </c>
      <c r="D262" s="42">
        <v>80101706</v>
      </c>
      <c r="E262" s="43" t="s">
        <v>1057</v>
      </c>
      <c r="F262" s="41" t="s">
        <v>70</v>
      </c>
      <c r="G262" s="41">
        <v>1</v>
      </c>
      <c r="H262" s="41" t="s">
        <v>104</v>
      </c>
      <c r="I262" s="41">
        <v>4</v>
      </c>
      <c r="J262" s="41" t="s">
        <v>81</v>
      </c>
      <c r="K262" s="41" t="s">
        <v>166</v>
      </c>
      <c r="L262" s="41" t="s">
        <v>252</v>
      </c>
      <c r="M262" s="176">
        <v>330000000</v>
      </c>
      <c r="N262" s="176">
        <v>330000000</v>
      </c>
      <c r="O262" s="41" t="s">
        <v>75</v>
      </c>
      <c r="P262" s="41" t="s">
        <v>76</v>
      </c>
      <c r="Q262" s="41" t="s">
        <v>138</v>
      </c>
      <c r="R262" s="38"/>
      <c r="S262" s="207" t="s">
        <v>375</v>
      </c>
      <c r="T262" s="207" t="s">
        <v>376</v>
      </c>
      <c r="U262" s="208">
        <v>43523</v>
      </c>
      <c r="V262" s="209" t="s">
        <v>377</v>
      </c>
      <c r="W262" s="210" t="s">
        <v>145</v>
      </c>
      <c r="X262" s="211">
        <v>262977748.94999999</v>
      </c>
      <c r="Y262" s="212">
        <v>0</v>
      </c>
      <c r="Z262" s="211">
        <v>262977748.94999999</v>
      </c>
      <c r="AA262" s="209" t="s">
        <v>378</v>
      </c>
      <c r="AB262" s="210" t="s">
        <v>379</v>
      </c>
      <c r="AC262" s="209" t="s">
        <v>380</v>
      </c>
      <c r="AD262" s="208">
        <v>43523</v>
      </c>
      <c r="AE262" s="208">
        <v>43887</v>
      </c>
      <c r="AF262" s="210" t="s">
        <v>381</v>
      </c>
      <c r="AG262" s="213" t="s">
        <v>259</v>
      </c>
    </row>
    <row r="263" spans="1:33" s="39" customFormat="1" ht="178.5" customHeight="1" x14ac:dyDescent="0.35">
      <c r="A263" s="40">
        <v>240</v>
      </c>
      <c r="B263" s="41"/>
      <c r="C263" s="41" t="s">
        <v>135</v>
      </c>
      <c r="D263" s="42" t="s">
        <v>1230</v>
      </c>
      <c r="E263" s="43" t="s">
        <v>1271</v>
      </c>
      <c r="F263" s="41" t="s">
        <v>70</v>
      </c>
      <c r="G263" s="41">
        <v>1</v>
      </c>
      <c r="H263" s="42" t="s">
        <v>86</v>
      </c>
      <c r="I263" s="41">
        <v>4</v>
      </c>
      <c r="J263" s="41" t="s">
        <v>365</v>
      </c>
      <c r="K263" s="41" t="s">
        <v>166</v>
      </c>
      <c r="L263" s="41" t="s">
        <v>309</v>
      </c>
      <c r="M263" s="176">
        <v>50000000</v>
      </c>
      <c r="N263" s="176">
        <v>50000000</v>
      </c>
      <c r="O263" s="41" t="s">
        <v>75</v>
      </c>
      <c r="P263" s="41" t="s">
        <v>76</v>
      </c>
      <c r="Q263" s="41" t="s">
        <v>138</v>
      </c>
      <c r="R263" s="38"/>
    </row>
    <row r="264" spans="1:33" s="39" customFormat="1" ht="182.25" customHeight="1" x14ac:dyDescent="0.35">
      <c r="A264" s="40">
        <v>241</v>
      </c>
      <c r="B264" s="41"/>
      <c r="C264" s="41" t="s">
        <v>135</v>
      </c>
      <c r="D264" s="42" t="s">
        <v>1227</v>
      </c>
      <c r="E264" s="43" t="s">
        <v>1058</v>
      </c>
      <c r="F264" s="41" t="s">
        <v>70</v>
      </c>
      <c r="G264" s="41">
        <v>1</v>
      </c>
      <c r="H264" s="42" t="s">
        <v>86</v>
      </c>
      <c r="I264" s="41">
        <v>4</v>
      </c>
      <c r="J264" s="41" t="s">
        <v>263</v>
      </c>
      <c r="K264" s="41" t="s">
        <v>166</v>
      </c>
      <c r="L264" s="41" t="s">
        <v>252</v>
      </c>
      <c r="M264" s="176">
        <v>186830000</v>
      </c>
      <c r="N264" s="176">
        <v>125664000</v>
      </c>
      <c r="O264" s="41" t="s">
        <v>90</v>
      </c>
      <c r="P264" s="41" t="s">
        <v>91</v>
      </c>
      <c r="Q264" s="41" t="s">
        <v>138</v>
      </c>
      <c r="R264" s="38"/>
    </row>
    <row r="265" spans="1:33" s="39" customFormat="1" ht="229.5" customHeight="1" x14ac:dyDescent="0.35">
      <c r="A265" s="40">
        <v>242</v>
      </c>
      <c r="B265" s="44"/>
      <c r="C265" s="44" t="s">
        <v>135</v>
      </c>
      <c r="D265" s="45">
        <v>80101706</v>
      </c>
      <c r="E265" s="46" t="s">
        <v>1060</v>
      </c>
      <c r="F265" s="44" t="s">
        <v>70</v>
      </c>
      <c r="G265" s="44">
        <v>0</v>
      </c>
      <c r="H265" s="44" t="s">
        <v>104</v>
      </c>
      <c r="I265" s="44">
        <v>4</v>
      </c>
      <c r="J265" s="44" t="s">
        <v>1059</v>
      </c>
      <c r="K265" s="44" t="s">
        <v>166</v>
      </c>
      <c r="L265" s="44" t="s">
        <v>309</v>
      </c>
      <c r="M265" s="109"/>
      <c r="N265" s="109"/>
      <c r="O265" s="44" t="s">
        <v>75</v>
      </c>
      <c r="P265" s="44" t="s">
        <v>76</v>
      </c>
      <c r="Q265" s="44" t="s">
        <v>138</v>
      </c>
      <c r="R265" s="38"/>
    </row>
    <row r="266" spans="1:33" s="39" customFormat="1" ht="130.5" customHeight="1" x14ac:dyDescent="0.35">
      <c r="A266" s="40">
        <v>243</v>
      </c>
      <c r="B266" s="41"/>
      <c r="C266" s="41" t="s">
        <v>135</v>
      </c>
      <c r="D266" s="42">
        <v>80101706</v>
      </c>
      <c r="E266" s="43" t="s">
        <v>1061</v>
      </c>
      <c r="F266" s="41" t="s">
        <v>70</v>
      </c>
      <c r="G266" s="41">
        <v>1</v>
      </c>
      <c r="H266" s="41" t="s">
        <v>71</v>
      </c>
      <c r="I266" s="41">
        <v>4</v>
      </c>
      <c r="J266" s="41" t="s">
        <v>313</v>
      </c>
      <c r="K266" s="41" t="s">
        <v>166</v>
      </c>
      <c r="L266" s="41" t="s">
        <v>252</v>
      </c>
      <c r="M266" s="176">
        <v>36000000</v>
      </c>
      <c r="N266" s="176">
        <v>36000000</v>
      </c>
      <c r="O266" s="41" t="s">
        <v>75</v>
      </c>
      <c r="P266" s="41" t="s">
        <v>76</v>
      </c>
      <c r="Q266" s="41" t="s">
        <v>138</v>
      </c>
      <c r="R266" s="38"/>
    </row>
    <row r="267" spans="1:33" s="39" customFormat="1" ht="233.45" customHeight="1" x14ac:dyDescent="0.35">
      <c r="A267" s="40">
        <v>244</v>
      </c>
      <c r="B267" s="41" t="s">
        <v>1062</v>
      </c>
      <c r="C267" s="41" t="s">
        <v>607</v>
      </c>
      <c r="D267" s="42">
        <v>80101706</v>
      </c>
      <c r="E267" s="43" t="s">
        <v>1063</v>
      </c>
      <c r="F267" s="41" t="s">
        <v>70</v>
      </c>
      <c r="G267" s="41">
        <v>1</v>
      </c>
      <c r="H267" s="41" t="s">
        <v>80</v>
      </c>
      <c r="I267" s="41">
        <v>6</v>
      </c>
      <c r="J267" s="41" t="s">
        <v>323</v>
      </c>
      <c r="K267" s="41" t="s">
        <v>166</v>
      </c>
      <c r="L267" s="41" t="s">
        <v>320</v>
      </c>
      <c r="M267" s="202">
        <v>42000000</v>
      </c>
      <c r="N267" s="177">
        <v>42000000</v>
      </c>
      <c r="O267" s="41" t="s">
        <v>75</v>
      </c>
      <c r="P267" s="41" t="s">
        <v>76</v>
      </c>
      <c r="Q267" s="41" t="s">
        <v>609</v>
      </c>
      <c r="R267" s="38"/>
      <c r="S267" s="207" t="s">
        <v>1249</v>
      </c>
      <c r="T267" s="207" t="s">
        <v>1250</v>
      </c>
      <c r="U267" s="208">
        <v>43642</v>
      </c>
      <c r="V267" s="209" t="s">
        <v>1251</v>
      </c>
      <c r="W267" s="210" t="s">
        <v>404</v>
      </c>
      <c r="X267" s="211">
        <v>38500000</v>
      </c>
      <c r="Y267" s="212">
        <v>0</v>
      </c>
      <c r="Z267" s="211">
        <v>38500000</v>
      </c>
      <c r="AA267" s="209" t="s">
        <v>1252</v>
      </c>
      <c r="AB267" s="210">
        <v>21619</v>
      </c>
      <c r="AC267" s="209" t="s">
        <v>1253</v>
      </c>
      <c r="AD267" s="208">
        <v>43643</v>
      </c>
      <c r="AE267" s="208">
        <v>43810</v>
      </c>
      <c r="AF267" s="210" t="s">
        <v>614</v>
      </c>
      <c r="AG267" s="213" t="s">
        <v>615</v>
      </c>
    </row>
    <row r="268" spans="1:33" s="39" customFormat="1" ht="130.5" customHeight="1" x14ac:dyDescent="0.35">
      <c r="A268" s="40">
        <v>245</v>
      </c>
      <c r="B268" s="41"/>
      <c r="C268" s="41" t="s">
        <v>68</v>
      </c>
      <c r="D268" s="41" t="s">
        <v>1144</v>
      </c>
      <c r="E268" s="43" t="s">
        <v>1064</v>
      </c>
      <c r="F268" s="41" t="s">
        <v>70</v>
      </c>
      <c r="G268" s="41">
        <v>2</v>
      </c>
      <c r="H268" s="175" t="s">
        <v>71</v>
      </c>
      <c r="I268" s="41">
        <v>6</v>
      </c>
      <c r="J268" s="41" t="s">
        <v>101</v>
      </c>
      <c r="K268" s="41" t="s">
        <v>73</v>
      </c>
      <c r="L268" s="41" t="s">
        <v>1065</v>
      </c>
      <c r="M268" s="202">
        <v>2400000</v>
      </c>
      <c r="N268" s="177">
        <v>2400000</v>
      </c>
      <c r="O268" s="41" t="s">
        <v>75</v>
      </c>
      <c r="P268" s="41" t="s">
        <v>76</v>
      </c>
      <c r="Q268" s="41" t="s">
        <v>77</v>
      </c>
      <c r="R268" s="38"/>
      <c r="S268" s="207" t="s">
        <v>1254</v>
      </c>
      <c r="T268" s="207" t="s">
        <v>1255</v>
      </c>
      <c r="U268" s="208">
        <v>43663</v>
      </c>
      <c r="V268" s="209" t="s">
        <v>1256</v>
      </c>
      <c r="W268" s="210" t="s">
        <v>112</v>
      </c>
      <c r="X268" s="211">
        <v>600000</v>
      </c>
      <c r="Y268" s="212">
        <v>0</v>
      </c>
      <c r="Z268" s="211">
        <v>600000</v>
      </c>
      <c r="AA268" s="209" t="s">
        <v>1257</v>
      </c>
      <c r="AB268" s="210">
        <v>20519</v>
      </c>
      <c r="AC268" s="209" t="s">
        <v>1258</v>
      </c>
      <c r="AD268" s="208">
        <v>43665</v>
      </c>
      <c r="AE268" s="208">
        <v>43809</v>
      </c>
      <c r="AF268" s="210" t="s">
        <v>1259</v>
      </c>
      <c r="AG268" s="213" t="s">
        <v>116</v>
      </c>
    </row>
    <row r="269" spans="1:33" s="39" customFormat="1" ht="186" customHeight="1" x14ac:dyDescent="0.35">
      <c r="A269" s="40">
        <v>246</v>
      </c>
      <c r="B269" s="41"/>
      <c r="C269" s="41" t="s">
        <v>180</v>
      </c>
      <c r="D269" s="41">
        <v>80101706</v>
      </c>
      <c r="E269" s="43" t="s">
        <v>1066</v>
      </c>
      <c r="F269" s="41" t="s">
        <v>70</v>
      </c>
      <c r="G269" s="41">
        <v>1</v>
      </c>
      <c r="H269" s="175" t="s">
        <v>100</v>
      </c>
      <c r="I269" s="41">
        <v>8</v>
      </c>
      <c r="J269" s="41" t="s">
        <v>101</v>
      </c>
      <c r="K269" s="41" t="s">
        <v>73</v>
      </c>
      <c r="L269" s="41" t="s">
        <v>211</v>
      </c>
      <c r="M269" s="202">
        <v>9000000</v>
      </c>
      <c r="N269" s="177">
        <v>9000000</v>
      </c>
      <c r="O269" s="41" t="s">
        <v>75</v>
      </c>
      <c r="P269" s="41" t="s">
        <v>76</v>
      </c>
      <c r="Q269" s="41" t="s">
        <v>184</v>
      </c>
      <c r="R269" s="38"/>
      <c r="S269" s="207" t="s">
        <v>1193</v>
      </c>
      <c r="T269" s="207" t="s">
        <v>1194</v>
      </c>
      <c r="U269" s="208">
        <v>43627</v>
      </c>
      <c r="V269" s="209" t="s">
        <v>1195</v>
      </c>
      <c r="W269" s="210" t="s">
        <v>112</v>
      </c>
      <c r="X269" s="211">
        <v>8994761</v>
      </c>
      <c r="Y269" s="212">
        <v>0</v>
      </c>
      <c r="Z269" s="211">
        <v>8994761</v>
      </c>
      <c r="AA269" s="209" t="s">
        <v>1196</v>
      </c>
      <c r="AB269" s="210">
        <v>19219</v>
      </c>
      <c r="AC269" s="209" t="s">
        <v>1197</v>
      </c>
      <c r="AD269" s="208">
        <v>43633</v>
      </c>
      <c r="AE269" s="208">
        <v>43826</v>
      </c>
      <c r="AF269" s="223" t="s">
        <v>1198</v>
      </c>
      <c r="AG269" s="210" t="s">
        <v>191</v>
      </c>
    </row>
    <row r="270" spans="1:33" s="39" customFormat="1" ht="164.45" customHeight="1" x14ac:dyDescent="0.35">
      <c r="A270" s="40">
        <v>247</v>
      </c>
      <c r="B270" s="44" t="s">
        <v>1067</v>
      </c>
      <c r="C270" s="44" t="s">
        <v>135</v>
      </c>
      <c r="D270" s="45">
        <v>81112501</v>
      </c>
      <c r="E270" s="46" t="s">
        <v>1068</v>
      </c>
      <c r="F270" s="44" t="s">
        <v>70</v>
      </c>
      <c r="G270" s="44">
        <v>0</v>
      </c>
      <c r="H270" s="44" t="s">
        <v>71</v>
      </c>
      <c r="I270" s="44">
        <v>6</v>
      </c>
      <c r="J270" s="46" t="s">
        <v>1069</v>
      </c>
      <c r="K270" s="44" t="s">
        <v>166</v>
      </c>
      <c r="L270" s="44" t="s">
        <v>309</v>
      </c>
      <c r="M270" s="203"/>
      <c r="N270" s="184"/>
      <c r="O270" s="44" t="s">
        <v>75</v>
      </c>
      <c r="P270" s="44" t="s">
        <v>76</v>
      </c>
      <c r="Q270" s="44" t="s">
        <v>138</v>
      </c>
      <c r="R270" s="50"/>
    </row>
    <row r="271" spans="1:33" s="39" customFormat="1" ht="222" customHeight="1" x14ac:dyDescent="0.35">
      <c r="A271" s="40">
        <v>248</v>
      </c>
      <c r="B271" s="41"/>
      <c r="C271" s="41" t="s">
        <v>712</v>
      </c>
      <c r="D271" s="42">
        <v>80101706</v>
      </c>
      <c r="E271" s="43" t="s">
        <v>1070</v>
      </c>
      <c r="F271" s="41" t="s">
        <v>70</v>
      </c>
      <c r="G271" s="41">
        <v>1</v>
      </c>
      <c r="H271" s="175" t="s">
        <v>100</v>
      </c>
      <c r="I271" s="41">
        <v>8</v>
      </c>
      <c r="J271" s="41" t="s">
        <v>323</v>
      </c>
      <c r="K271" s="41" t="s">
        <v>166</v>
      </c>
      <c r="L271" s="41" t="s">
        <v>320</v>
      </c>
      <c r="M271" s="202">
        <v>56000000</v>
      </c>
      <c r="N271" s="177">
        <v>56000000</v>
      </c>
      <c r="O271" s="41" t="s">
        <v>75</v>
      </c>
      <c r="P271" s="41" t="s">
        <v>76</v>
      </c>
      <c r="Q271" s="41" t="s">
        <v>714</v>
      </c>
      <c r="R271" s="51"/>
      <c r="S271" s="207" t="s">
        <v>1114</v>
      </c>
      <c r="T271" s="207" t="s">
        <v>1115</v>
      </c>
      <c r="U271" s="208">
        <v>43588</v>
      </c>
      <c r="V271" s="209" t="s">
        <v>1116</v>
      </c>
      <c r="W271" s="210" t="s">
        <v>404</v>
      </c>
      <c r="X271" s="211">
        <v>52500000</v>
      </c>
      <c r="Y271" s="212">
        <v>0</v>
      </c>
      <c r="Z271" s="211">
        <v>52500000</v>
      </c>
      <c r="AA271" s="209" t="s">
        <v>1117</v>
      </c>
      <c r="AB271" s="210">
        <v>20019</v>
      </c>
      <c r="AC271" s="209" t="s">
        <v>1118</v>
      </c>
      <c r="AD271" s="208">
        <v>43588</v>
      </c>
      <c r="AE271" s="208">
        <v>43816</v>
      </c>
      <c r="AF271" s="210" t="s">
        <v>985</v>
      </c>
      <c r="AG271" s="213" t="s">
        <v>986</v>
      </c>
    </row>
    <row r="272" spans="1:33" s="53" customFormat="1" ht="208.5" customHeight="1" x14ac:dyDescent="0.35">
      <c r="A272" s="40">
        <v>249</v>
      </c>
      <c r="B272" s="41"/>
      <c r="C272" s="41" t="s">
        <v>712</v>
      </c>
      <c r="D272" s="42" t="s">
        <v>153</v>
      </c>
      <c r="E272" s="43" t="s">
        <v>292</v>
      </c>
      <c r="F272" s="41" t="s">
        <v>70</v>
      </c>
      <c r="G272" s="41">
        <v>1</v>
      </c>
      <c r="H272" s="41" t="s">
        <v>80</v>
      </c>
      <c r="I272" s="41">
        <v>6</v>
      </c>
      <c r="J272" s="41" t="s">
        <v>81</v>
      </c>
      <c r="K272" s="41" t="s">
        <v>166</v>
      </c>
      <c r="L272" s="41" t="s">
        <v>320</v>
      </c>
      <c r="M272" s="176">
        <v>35000000</v>
      </c>
      <c r="N272" s="176">
        <f>+M272</f>
        <v>35000000</v>
      </c>
      <c r="O272" s="41" t="s">
        <v>75</v>
      </c>
      <c r="P272" s="41" t="s">
        <v>76</v>
      </c>
      <c r="Q272" s="41" t="s">
        <v>714</v>
      </c>
      <c r="R272" s="38"/>
      <c r="S272" s="207" t="s">
        <v>1136</v>
      </c>
      <c r="T272" s="207" t="s">
        <v>294</v>
      </c>
      <c r="U272" s="208">
        <v>43605</v>
      </c>
      <c r="V272" s="209" t="s">
        <v>1137</v>
      </c>
      <c r="W272" s="210" t="s">
        <v>161</v>
      </c>
      <c r="X272" s="211">
        <v>35000000</v>
      </c>
      <c r="Y272" s="212">
        <v>0</v>
      </c>
      <c r="Z272" s="211">
        <v>35000000</v>
      </c>
      <c r="AA272" s="209" t="s">
        <v>1006</v>
      </c>
      <c r="AB272" s="210">
        <v>20319</v>
      </c>
      <c r="AC272" s="209" t="s">
        <v>297</v>
      </c>
      <c r="AD272" s="208">
        <v>43605</v>
      </c>
      <c r="AE272" s="208">
        <v>43826</v>
      </c>
      <c r="AF272" s="210" t="s">
        <v>985</v>
      </c>
      <c r="AG272" s="213" t="s">
        <v>986</v>
      </c>
    </row>
    <row r="273" spans="1:33" s="53" customFormat="1" ht="208.5" customHeight="1" x14ac:dyDescent="0.35">
      <c r="A273" s="40">
        <v>250</v>
      </c>
      <c r="B273" s="41"/>
      <c r="C273" s="41" t="s">
        <v>1138</v>
      </c>
      <c r="D273" s="42">
        <v>60106604</v>
      </c>
      <c r="E273" s="43" t="s">
        <v>1139</v>
      </c>
      <c r="F273" s="41" t="s">
        <v>70</v>
      </c>
      <c r="G273" s="41">
        <v>1</v>
      </c>
      <c r="H273" s="41" t="s">
        <v>71</v>
      </c>
      <c r="I273" s="41">
        <v>1</v>
      </c>
      <c r="J273" s="41" t="s">
        <v>128</v>
      </c>
      <c r="K273" s="41" t="s">
        <v>166</v>
      </c>
      <c r="L273" s="41" t="s">
        <v>320</v>
      </c>
      <c r="M273" s="176">
        <v>32000000</v>
      </c>
      <c r="N273" s="176">
        <f>+M273</f>
        <v>32000000</v>
      </c>
      <c r="O273" s="41" t="s">
        <v>75</v>
      </c>
      <c r="P273" s="41" t="s">
        <v>76</v>
      </c>
      <c r="Q273" s="41" t="s">
        <v>1140</v>
      </c>
      <c r="R273" s="38"/>
      <c r="S273" s="224"/>
      <c r="T273" s="224"/>
      <c r="U273" s="225"/>
      <c r="V273" s="226"/>
      <c r="W273" s="227"/>
      <c r="X273" s="228"/>
      <c r="Y273" s="229"/>
      <c r="Z273" s="228"/>
      <c r="AA273" s="226"/>
      <c r="AB273" s="227"/>
      <c r="AC273" s="226"/>
      <c r="AD273" s="225"/>
      <c r="AE273" s="225"/>
      <c r="AF273" s="227"/>
      <c r="AG273" s="230"/>
    </row>
    <row r="274" spans="1:33" s="53" customFormat="1" ht="208.5" customHeight="1" x14ac:dyDescent="0.35">
      <c r="A274" s="40">
        <v>251</v>
      </c>
      <c r="B274" s="44"/>
      <c r="C274" s="44" t="s">
        <v>267</v>
      </c>
      <c r="D274" s="45">
        <v>80101500</v>
      </c>
      <c r="E274" s="46" t="s">
        <v>1141</v>
      </c>
      <c r="F274" s="44" t="s">
        <v>70</v>
      </c>
      <c r="G274" s="44">
        <v>0</v>
      </c>
      <c r="H274" s="44" t="s">
        <v>71</v>
      </c>
      <c r="I274" s="44">
        <v>6</v>
      </c>
      <c r="J274" s="44" t="s">
        <v>128</v>
      </c>
      <c r="K274" s="44" t="s">
        <v>166</v>
      </c>
      <c r="L274" s="44" t="s">
        <v>320</v>
      </c>
      <c r="M274" s="109"/>
      <c r="N274" s="109"/>
      <c r="O274" s="44" t="s">
        <v>75</v>
      </c>
      <c r="P274" s="44" t="s">
        <v>76</v>
      </c>
      <c r="Q274" s="44" t="s">
        <v>1142</v>
      </c>
      <c r="R274" s="38"/>
      <c r="S274" s="224"/>
      <c r="T274" s="224"/>
      <c r="U274" s="225"/>
      <c r="V274" s="226"/>
      <c r="W274" s="227"/>
      <c r="X274" s="228"/>
      <c r="Y274" s="229"/>
      <c r="Z274" s="228"/>
      <c r="AA274" s="226"/>
      <c r="AB274" s="227"/>
      <c r="AC274" s="226"/>
      <c r="AD274" s="225"/>
      <c r="AE274" s="225"/>
      <c r="AF274" s="227"/>
      <c r="AG274" s="230"/>
    </row>
    <row r="275" spans="1:33" s="53" customFormat="1" ht="208.5" customHeight="1" x14ac:dyDescent="0.35">
      <c r="A275" s="40">
        <v>252</v>
      </c>
      <c r="B275" s="41"/>
      <c r="C275" s="41" t="s">
        <v>180</v>
      </c>
      <c r="D275" s="42">
        <v>80101706</v>
      </c>
      <c r="E275" s="43" t="s">
        <v>752</v>
      </c>
      <c r="F275" s="41" t="s">
        <v>70</v>
      </c>
      <c r="G275" s="41">
        <v>1</v>
      </c>
      <c r="H275" s="41" t="s">
        <v>71</v>
      </c>
      <c r="I275" s="41">
        <v>5.5</v>
      </c>
      <c r="J275" s="41" t="s">
        <v>128</v>
      </c>
      <c r="K275" s="41" t="s">
        <v>166</v>
      </c>
      <c r="L275" s="41" t="s">
        <v>252</v>
      </c>
      <c r="M275" s="176">
        <v>16800000</v>
      </c>
      <c r="N275" s="176">
        <f>+M275</f>
        <v>16800000</v>
      </c>
      <c r="O275" s="41" t="s">
        <v>75</v>
      </c>
      <c r="P275" s="41" t="s">
        <v>76</v>
      </c>
      <c r="Q275" s="41" t="s">
        <v>1143</v>
      </c>
      <c r="R275" s="38"/>
      <c r="S275" s="207" t="s">
        <v>1281</v>
      </c>
      <c r="T275" s="207" t="s">
        <v>1282</v>
      </c>
      <c r="U275" s="208">
        <v>43669</v>
      </c>
      <c r="V275" s="209" t="s">
        <v>1283</v>
      </c>
      <c r="W275" s="210" t="s">
        <v>404</v>
      </c>
      <c r="X275" s="211">
        <v>14000000</v>
      </c>
      <c r="Y275" s="212">
        <v>0</v>
      </c>
      <c r="Z275" s="211">
        <v>14000000</v>
      </c>
      <c r="AA275" s="209" t="s">
        <v>1284</v>
      </c>
      <c r="AB275" s="210">
        <v>23519</v>
      </c>
      <c r="AC275" s="209" t="s">
        <v>1285</v>
      </c>
      <c r="AD275" s="208">
        <v>43669</v>
      </c>
      <c r="AE275" s="208">
        <v>43821</v>
      </c>
      <c r="AF275" s="210" t="s">
        <v>1286</v>
      </c>
      <c r="AG275" s="213" t="s">
        <v>1287</v>
      </c>
    </row>
    <row r="276" spans="1:33" s="39" customFormat="1" ht="178.5" customHeight="1" x14ac:dyDescent="0.35">
      <c r="A276" s="40">
        <v>253</v>
      </c>
      <c r="B276" s="41" t="s">
        <v>1146</v>
      </c>
      <c r="C276" s="41" t="s">
        <v>135</v>
      </c>
      <c r="D276" s="42">
        <v>81112501</v>
      </c>
      <c r="E276" s="43" t="s">
        <v>1147</v>
      </c>
      <c r="F276" s="41" t="s">
        <v>70</v>
      </c>
      <c r="G276" s="41">
        <v>1</v>
      </c>
      <c r="H276" s="41" t="s">
        <v>106</v>
      </c>
      <c r="I276" s="41">
        <v>6</v>
      </c>
      <c r="J276" s="43" t="s">
        <v>81</v>
      </c>
      <c r="K276" s="41" t="s">
        <v>166</v>
      </c>
      <c r="L276" s="41" t="s">
        <v>320</v>
      </c>
      <c r="M276" s="202">
        <v>441377105</v>
      </c>
      <c r="N276" s="177">
        <v>441377105</v>
      </c>
      <c r="O276" s="41" t="s">
        <v>75</v>
      </c>
      <c r="P276" s="41" t="s">
        <v>76</v>
      </c>
      <c r="Q276" s="41" t="s">
        <v>138</v>
      </c>
      <c r="R276" s="38"/>
    </row>
    <row r="277" spans="1:33" s="39" customFormat="1" ht="135" customHeight="1" x14ac:dyDescent="0.35">
      <c r="A277" s="186">
        <v>254</v>
      </c>
      <c r="B277" s="41"/>
      <c r="C277" s="41" t="s">
        <v>68</v>
      </c>
      <c r="D277" s="41">
        <v>49181507</v>
      </c>
      <c r="E277" s="43" t="s">
        <v>1224</v>
      </c>
      <c r="F277" s="41" t="s">
        <v>70</v>
      </c>
      <c r="G277" s="41">
        <v>1</v>
      </c>
      <c r="H277" s="175" t="s">
        <v>86</v>
      </c>
      <c r="I277" s="41">
        <v>1</v>
      </c>
      <c r="J277" s="41" t="s">
        <v>301</v>
      </c>
      <c r="K277" s="41" t="s">
        <v>73</v>
      </c>
      <c r="L277" s="41" t="s">
        <v>217</v>
      </c>
      <c r="M277" s="202">
        <v>5350000</v>
      </c>
      <c r="N277" s="177">
        <v>5350000</v>
      </c>
      <c r="O277" s="41" t="s">
        <v>75</v>
      </c>
      <c r="P277" s="41" t="s">
        <v>76</v>
      </c>
      <c r="Q277" s="41" t="s">
        <v>184</v>
      </c>
      <c r="R277" s="38"/>
    </row>
    <row r="278" spans="1:33" s="39" customFormat="1" ht="90" customHeight="1" x14ac:dyDescent="0.35">
      <c r="A278" s="188"/>
      <c r="B278" s="41"/>
      <c r="C278" s="41" t="s">
        <v>68</v>
      </c>
      <c r="D278" s="41">
        <v>49181507</v>
      </c>
      <c r="E278" s="43" t="s">
        <v>1221</v>
      </c>
      <c r="F278" s="41" t="s">
        <v>70</v>
      </c>
      <c r="G278" s="41">
        <v>1</v>
      </c>
      <c r="H278" s="175" t="s">
        <v>86</v>
      </c>
      <c r="I278" s="41">
        <v>1</v>
      </c>
      <c r="J278" s="41" t="s">
        <v>301</v>
      </c>
      <c r="K278" s="41" t="s">
        <v>73</v>
      </c>
      <c r="L278" s="41" t="s">
        <v>1216</v>
      </c>
      <c r="M278" s="202">
        <v>3300000</v>
      </c>
      <c r="N278" s="177">
        <v>3300000</v>
      </c>
      <c r="O278" s="41" t="s">
        <v>75</v>
      </c>
      <c r="P278" s="41" t="s">
        <v>76</v>
      </c>
      <c r="Q278" s="41" t="s">
        <v>184</v>
      </c>
      <c r="R278" s="38"/>
    </row>
    <row r="279" spans="1:33" s="39" customFormat="1" ht="108.95" customHeight="1" x14ac:dyDescent="0.35">
      <c r="A279" s="40">
        <v>255</v>
      </c>
      <c r="B279" s="41"/>
      <c r="C279" s="41" t="s">
        <v>607</v>
      </c>
      <c r="D279" s="42">
        <v>80101706</v>
      </c>
      <c r="E279" s="43" t="s">
        <v>1218</v>
      </c>
      <c r="F279" s="41" t="s">
        <v>70</v>
      </c>
      <c r="G279" s="41">
        <v>1</v>
      </c>
      <c r="H279" s="41" t="s">
        <v>71</v>
      </c>
      <c r="I279" s="41">
        <v>5</v>
      </c>
      <c r="J279" s="43" t="s">
        <v>128</v>
      </c>
      <c r="K279" s="41" t="s">
        <v>166</v>
      </c>
      <c r="L279" s="41" t="s">
        <v>320</v>
      </c>
      <c r="M279" s="202">
        <v>35000000</v>
      </c>
      <c r="N279" s="177">
        <v>35000000</v>
      </c>
      <c r="O279" s="41" t="s">
        <v>75</v>
      </c>
      <c r="P279" s="41" t="s">
        <v>76</v>
      </c>
      <c r="Q279" s="41" t="s">
        <v>609</v>
      </c>
      <c r="R279" s="38"/>
    </row>
    <row r="280" spans="1:33" s="39" customFormat="1" ht="138.94999999999999" customHeight="1" x14ac:dyDescent="0.35">
      <c r="A280" s="40">
        <v>256</v>
      </c>
      <c r="B280" s="41"/>
      <c r="C280" s="41" t="s">
        <v>180</v>
      </c>
      <c r="D280" s="41">
        <v>52161514</v>
      </c>
      <c r="E280" s="43" t="s">
        <v>1226</v>
      </c>
      <c r="F280" s="41" t="s">
        <v>70</v>
      </c>
      <c r="G280" s="41">
        <v>1</v>
      </c>
      <c r="H280" s="175" t="s">
        <v>86</v>
      </c>
      <c r="I280" s="41">
        <v>1</v>
      </c>
      <c r="J280" s="41" t="s">
        <v>101</v>
      </c>
      <c r="K280" s="41" t="s">
        <v>73</v>
      </c>
      <c r="L280" s="41" t="s">
        <v>121</v>
      </c>
      <c r="M280" s="204">
        <v>400000</v>
      </c>
      <c r="N280" s="205">
        <v>400000</v>
      </c>
      <c r="O280" s="41" t="s">
        <v>75</v>
      </c>
      <c r="P280" s="41" t="s">
        <v>76</v>
      </c>
      <c r="Q280" s="41" t="s">
        <v>1225</v>
      </c>
      <c r="R280" s="38"/>
    </row>
    <row r="281" spans="1:33" s="39" customFormat="1" ht="175.5" customHeight="1" x14ac:dyDescent="0.35">
      <c r="A281" s="40">
        <v>257</v>
      </c>
      <c r="B281" s="41"/>
      <c r="C281" s="41" t="s">
        <v>180</v>
      </c>
      <c r="D281" s="41" t="s">
        <v>1237</v>
      </c>
      <c r="E281" s="43" t="s">
        <v>1238</v>
      </c>
      <c r="F281" s="41" t="s">
        <v>70</v>
      </c>
      <c r="G281" s="41">
        <v>1</v>
      </c>
      <c r="H281" s="175" t="s">
        <v>106</v>
      </c>
      <c r="I281" s="41">
        <v>1</v>
      </c>
      <c r="J281" s="41" t="s">
        <v>72</v>
      </c>
      <c r="K281" s="41" t="s">
        <v>73</v>
      </c>
      <c r="L281" s="41" t="s">
        <v>239</v>
      </c>
      <c r="M281" s="206">
        <v>10000000</v>
      </c>
      <c r="N281" s="206">
        <v>10000000</v>
      </c>
      <c r="O281" s="41" t="s">
        <v>75</v>
      </c>
      <c r="P281" s="41" t="s">
        <v>76</v>
      </c>
      <c r="Q281" s="41" t="s">
        <v>77</v>
      </c>
      <c r="R281" s="38"/>
    </row>
    <row r="282" spans="1:33" s="53" customFormat="1" ht="138.94999999999999" customHeight="1" x14ac:dyDescent="0.35">
      <c r="A282" s="140"/>
      <c r="B282" s="141"/>
      <c r="C282" s="141"/>
      <c r="D282" s="141"/>
      <c r="E282" s="142"/>
      <c r="F282" s="141"/>
      <c r="G282" s="141"/>
      <c r="H282" s="143"/>
      <c r="I282" s="141"/>
      <c r="J282" s="142"/>
      <c r="K282" s="141"/>
      <c r="L282" s="141"/>
      <c r="M282" s="144"/>
      <c r="N282" s="144"/>
      <c r="O282" s="141"/>
      <c r="P282" s="141"/>
      <c r="Q282" s="141"/>
      <c r="R282" s="38"/>
    </row>
    <row r="283" spans="1:33" s="39" customFormat="1" ht="366" customHeight="1" x14ac:dyDescent="0.35">
      <c r="A283" s="52"/>
      <c r="B283" s="90"/>
      <c r="C283" s="90"/>
      <c r="D283" s="90"/>
      <c r="E283" s="90" t="s">
        <v>1125</v>
      </c>
      <c r="F283" s="90"/>
      <c r="G283" s="90"/>
      <c r="H283" s="90"/>
      <c r="I283" s="90"/>
      <c r="J283" s="90"/>
      <c r="K283" s="90"/>
      <c r="L283" s="147" t="s">
        <v>1071</v>
      </c>
      <c r="M283" s="147"/>
      <c r="N283" s="90"/>
      <c r="O283" s="90"/>
      <c r="P283" s="90"/>
      <c r="Q283" s="90"/>
      <c r="R283" s="38"/>
    </row>
    <row r="284" spans="1:33" ht="30" x14ac:dyDescent="0.35">
      <c r="F284" s="147"/>
      <c r="G284" s="147"/>
      <c r="H284" s="147"/>
    </row>
  </sheetData>
  <autoFilter ref="A19:AG283" xr:uid="{00000000-0009-0000-0000-000005000000}"/>
  <mergeCells count="41">
    <mergeCell ref="M95:M96"/>
    <mergeCell ref="N95:N96"/>
    <mergeCell ref="O95:O96"/>
    <mergeCell ref="P95:P96"/>
    <mergeCell ref="Q95:Q96"/>
    <mergeCell ref="C2:Q2"/>
    <mergeCell ref="D4:E4"/>
    <mergeCell ref="E5:F5"/>
    <mergeCell ref="J5:N9"/>
    <mergeCell ref="E6:F6"/>
    <mergeCell ref="E7:F7"/>
    <mergeCell ref="E8:F8"/>
    <mergeCell ref="E9:F9"/>
    <mergeCell ref="L283:M283"/>
    <mergeCell ref="E10:F10"/>
    <mergeCell ref="E11:F11"/>
    <mergeCell ref="J11:N15"/>
    <mergeCell ref="E12:F12"/>
    <mergeCell ref="E13:F13"/>
    <mergeCell ref="E14:F14"/>
    <mergeCell ref="E15:F15"/>
    <mergeCell ref="E95:E96"/>
    <mergeCell ref="F95:F96"/>
    <mergeCell ref="G95:G96"/>
    <mergeCell ref="H95:H96"/>
    <mergeCell ref="I95:I96"/>
    <mergeCell ref="J95:J96"/>
    <mergeCell ref="K95:K96"/>
    <mergeCell ref="L95:L96"/>
    <mergeCell ref="F284:H284"/>
    <mergeCell ref="D17:E17"/>
    <mergeCell ref="H17:I17"/>
    <mergeCell ref="H18:I18"/>
    <mergeCell ref="A41:A42"/>
    <mergeCell ref="A229:A230"/>
    <mergeCell ref="A277:A278"/>
    <mergeCell ref="A250:A251"/>
    <mergeCell ref="B95:B96"/>
    <mergeCell ref="C95:C96"/>
    <mergeCell ref="D95:D96"/>
    <mergeCell ref="A95:A96"/>
  </mergeCells>
  <dataValidations disablePrompts="1" count="2">
    <dataValidation type="list" allowBlank="1" showInputMessage="1" showErrorMessage="1" sqref="W271 W102 W188 W186" xr:uid="{00000000-0002-0000-0500-000000000000}">
      <formula1>$A$2:$A$16</formula1>
    </dataValidation>
    <dataValidation type="list" allowBlank="1" showInputMessage="1" showErrorMessage="1" sqref="AG74 AG67 AG102 AG40 AG78 AG76 AG186 AG36 AG32:AG33 AG64 AG86 AG243 AG257 AG26 AG114 AG21 AG188 AG271:AG274" xr:uid="{00000000-0002-0000-0500-000001000000}">
      <formula1>$A$35:$A$55</formula1>
    </dataValidation>
  </dataValidations>
  <printOptions horizontalCentered="1" verticalCentered="1"/>
  <pageMargins left="0.51181102362204722" right="0.51181102362204722" top="0.35433070866141736" bottom="0.35433070866141736" header="0.31496062992125984" footer="0.31496062992125984"/>
  <pageSetup paperSize="551" scale="10" orientation="landscape" r:id="rId1"/>
  <rowBreaks count="7" manualBreakCount="7">
    <brk id="47" max="32" man="1"/>
    <brk id="78" max="32" man="1"/>
    <brk id="114" max="32" man="1"/>
    <brk id="151" max="32" man="1"/>
    <brk id="189" max="32" man="1"/>
    <brk id="229" max="32" man="1"/>
    <brk id="262" max="32" man="1"/>
  </rowBreaks>
  <legacy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500-000002000000}">
          <x14:formula1>
            <xm:f>'C:\Users\fyara\AppData\Local\Microsoft\Windows\Temporary Internet Files\Content.Outlook\ZHB26R28\[Copia de CUADRO DE REPARTO GGC Y CUADRO DE SEGUIMIENTO A LOS CONTRATOS 2019-JUNIO.xlsx]LISTAS'!#REF!</xm:f>
          </x14:formula1>
          <xm:sqref>W243 W79 W269</xm:sqref>
        </x14:dataValidation>
        <x14:dataValidation type="list" allowBlank="1" showInputMessage="1" showErrorMessage="1" xr:uid="{00000000-0002-0000-0500-000003000000}">
          <x14:formula1>
            <xm:f>'C:\PLAN COMPRAS\PLAN 2003\[plan_sice2003.xls]LISTAS'!#REF!</xm:f>
          </x14:formula1>
          <xm:sqref>W257:W259 W26 W114 W21 W32:W33 W64 W35:W36 W163:W176 W149:W161 AG160 AG183 W189:W206 W183 AG35 AG119:AG120 AG145:AG147 AG258:AG259 AG218:AG220 AG122:AG126 AG68 AG253:AG255 AG222:AG225 AG231:AG242 AG244:AG246 AG178:AG181 AG228 AG208:AG216 AG187 AG142:AG143 AG128:AG134 AG173:AG176 AG261 AG149:AG158 W145:W147 W218:W220 W119:W126 W68 W253:W255 W222:W225 W231:W242 W178:W181 W228 W208:W216 W187 W142:W143 W128:W134 W261 AG189:AG190 AG194:AG206 AG248:AG249 W244:W249 AG267 W267 AG85 W85:W86 AG163:AG171 W272:W274</xm:sqref>
        </x14:dataValidation>
        <x14:dataValidation type="list" allowBlank="1" showInputMessage="1" showErrorMessage="1" xr:uid="{00000000-0002-0000-0500-000004000000}">
          <x14:formula1>
            <xm:f>'\\Yaksa\12002ggc\2019\DOCUMENTOS_APOYO\PLAN_ANUAL_ADQUISICIONES_2019\BASE DE DATOS CONTRATOS\BASES CONTRATOS\[CUADRO DE REPARTO GGC Y CUADRO DE SEGUIMIENTO A LOS CONTRATOS 2019.xlsx]LISTAS'!#REF!</xm:f>
          </x14:formula1>
          <xm:sqref>W78 W76 W74 W40:W42 W67 AG252 W252 AG81 AG38 AG44:AG45 W81 W38 W44:W45 AG256 W256 AG30 AG112:AG113 W30 W112:W113 AG182 AG227 W182 W227 AG161:AG162 AG229:AG230 AG177 AG172 AG127 AG217 AG41:AG42 AG207 AG260 AG121 AG159 AG247 W162 W229:W230 W177 W127 W217 W207 W260 W262 AG262 AG135:AG141 AG221 AG99 AG191:AG193 W135:W141 W221 W99 AG57:AG61 W57:W61 AG268 W268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programado paa</vt:lpstr>
      <vt:lpstr>sin programar paa</vt:lpstr>
      <vt:lpstr>2019-07-31-PAA</vt:lpstr>
      <vt:lpstr>'2019-07-31-PAA'!Área_de_impresión</vt:lpstr>
      <vt:lpstr>'2019-07-31-PAA'!Títulos_a_imprimir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Visual Design pro</cp:lastModifiedBy>
  <cp:lastPrinted>2019-08-02T01:06:44Z</cp:lastPrinted>
  <dcterms:created xsi:type="dcterms:W3CDTF">2019-05-08T16:37:35Z</dcterms:created>
  <dcterms:modified xsi:type="dcterms:W3CDTF">2019-08-02T01:07:05Z</dcterms:modified>
</cp:coreProperties>
</file>