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4200" yWindow="405" windowWidth="19200" windowHeight="12480" firstSheet="2" activeTab="2"/>
  </bookViews>
  <sheets>
    <sheet name="TRASLADOS" sheetId="3" r:id="rId1"/>
    <sheet name="TRASLADOS (2)" sheetId="6" r:id="rId2"/>
    <sheet name="PAA 20-03-2019" sheetId="13" r:id="rId3"/>
  </sheets>
  <externalReferences>
    <externalReference r:id="rId4"/>
    <externalReference r:id="rId5"/>
    <externalReference r:id="rId6"/>
    <externalReference r:id="rId7"/>
    <externalReference r:id="rId8"/>
  </externalReferences>
  <definedNames>
    <definedName name="_xlnm._FilterDatabase" localSheetId="2" hidden="1">'PAA 20-03-2019'!$A$19:$AG$271</definedName>
    <definedName name="_xlnm.Print_Area" localSheetId="2">'PAA 20-03-2019'!$A$1:$AG$271</definedName>
    <definedName name="base_1">[1]BASE_DATOS!$A$1:$C$147</definedName>
    <definedName name="ELEMENTOS_DE_ASEO">"BASE_DATOS"</definedName>
    <definedName name="Fuente3">[2]Hoja2!$A$1:$C$207</definedName>
    <definedName name="gloria" localSheetId="2">#REF!</definedName>
    <definedName name="JUAN" localSheetId="2">#REF!</definedName>
    <definedName name="julian" localSheetId="2">#REF!</definedName>
    <definedName name="MAO">'[3]PLAN COMPRAS_2003'!$A$4:$D$382</definedName>
    <definedName name="MOA">'[3]PLAN COMPRAS_2003'!$A$4:$D$382</definedName>
    <definedName name="RUTH" localSheetId="2">#REF!</definedName>
    <definedName name="_xlnm.Print_Titles" localSheetId="2">'PAA 20-03-2019'!$19:$19</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259" i="13" l="1"/>
  <c r="B253" i="13"/>
  <c r="B252" i="13"/>
  <c r="N115" i="13"/>
  <c r="A61" i="13"/>
  <c r="A62" i="13" s="1"/>
  <c r="A63" i="13" s="1"/>
  <c r="A64" i="13" s="1"/>
  <c r="A65" i="13" s="1"/>
  <c r="A66" i="13" s="1"/>
  <c r="A67" i="13" s="1"/>
  <c r="A68" i="13" s="1"/>
  <c r="A69" i="13" s="1"/>
  <c r="A70" i="13" s="1"/>
  <c r="A71" i="13" s="1"/>
  <c r="A72" i="13" s="1"/>
  <c r="A73" i="13" s="1"/>
  <c r="A74" i="13" s="1"/>
  <c r="A75" i="13" s="1"/>
  <c r="A76" i="13" s="1"/>
  <c r="A77" i="13" s="1"/>
  <c r="A78" i="13" s="1"/>
  <c r="A79" i="13" s="1"/>
  <c r="A80" i="13" s="1"/>
  <c r="A81" i="13" s="1"/>
  <c r="A82" i="13" s="1"/>
  <c r="A83" i="13" s="1"/>
  <c r="A84" i="13" s="1"/>
  <c r="A85" i="13" s="1"/>
  <c r="A86" i="13" s="1"/>
  <c r="A87" i="13" s="1"/>
  <c r="A88" i="13" s="1"/>
  <c r="A89" i="13" s="1"/>
  <c r="A90" i="13" s="1"/>
  <c r="A91" i="13" s="1"/>
  <c r="A92" i="13" s="1"/>
  <c r="A93" i="13" s="1"/>
  <c r="A94" i="13" s="1"/>
  <c r="A95" i="13" s="1"/>
  <c r="A96" i="13" s="1"/>
  <c r="A97" i="13" s="1"/>
  <c r="A98" i="13" s="1"/>
  <c r="A99" i="13" s="1"/>
  <c r="A100" i="13" s="1"/>
  <c r="A101" i="13" s="1"/>
  <c r="A102" i="13" s="1"/>
  <c r="A103" i="13" s="1"/>
  <c r="A104" i="13" s="1"/>
  <c r="A105" i="13" s="1"/>
  <c r="A106" i="13" s="1"/>
  <c r="A107" i="13" s="1"/>
  <c r="A108" i="13" s="1"/>
  <c r="A109" i="13" s="1"/>
  <c r="A110" i="13" s="1"/>
  <c r="A111" i="13" s="1"/>
  <c r="A113" i="13" s="1"/>
  <c r="A114" i="13" s="1"/>
  <c r="A115" i="13" s="1"/>
  <c r="A116" i="13" s="1"/>
  <c r="A117" i="13" s="1"/>
  <c r="A118" i="13" s="1"/>
  <c r="A119" i="13" s="1"/>
  <c r="A120" i="13" s="1"/>
  <c r="A121" i="13" s="1"/>
  <c r="A122" i="13" s="1"/>
  <c r="A123" i="13" s="1"/>
  <c r="A124" i="13" s="1"/>
  <c r="A125" i="13" s="1"/>
  <c r="A126" i="13" s="1"/>
  <c r="A127" i="13" s="1"/>
  <c r="A128" i="13" s="1"/>
  <c r="A129" i="13" s="1"/>
  <c r="A130" i="13" s="1"/>
  <c r="A131" i="13" s="1"/>
  <c r="A132" i="13" s="1"/>
  <c r="A133" i="13" s="1"/>
  <c r="A134" i="13" s="1"/>
  <c r="A135" i="13" s="1"/>
  <c r="A136" i="13" s="1"/>
  <c r="A137" i="13" s="1"/>
  <c r="A138" i="13" s="1"/>
  <c r="A139" i="13" s="1"/>
  <c r="A140" i="13" s="1"/>
  <c r="A141" i="13" s="1"/>
  <c r="A142" i="13" s="1"/>
  <c r="A143" i="13" s="1"/>
  <c r="A144" i="13" s="1"/>
  <c r="A145" i="13" s="1"/>
  <c r="A146" i="13" s="1"/>
  <c r="A147" i="13" s="1"/>
  <c r="A148" i="13" s="1"/>
  <c r="A149" i="13" s="1"/>
  <c r="A150" i="13" s="1"/>
  <c r="A151" i="13" s="1"/>
  <c r="A152" i="13" s="1"/>
  <c r="A153" i="13" s="1"/>
  <c r="A154" i="13" s="1"/>
  <c r="A155" i="13" s="1"/>
  <c r="A156" i="13" s="1"/>
  <c r="A157" i="13" s="1"/>
  <c r="A158" i="13" s="1"/>
  <c r="A159" i="13" s="1"/>
  <c r="A160" i="13" s="1"/>
  <c r="A161" i="13" s="1"/>
  <c r="A162" i="13" s="1"/>
  <c r="A163" i="13" s="1"/>
  <c r="A164" i="13" s="1"/>
  <c r="A165" i="13" s="1"/>
  <c r="A166" i="13" s="1"/>
  <c r="A167" i="13" s="1"/>
  <c r="A168" i="13" s="1"/>
  <c r="A169" i="13" s="1"/>
  <c r="A170" i="13" s="1"/>
  <c r="A171" i="13" s="1"/>
  <c r="A172" i="13" s="1"/>
  <c r="A173" i="13" s="1"/>
  <c r="A174" i="13" s="1"/>
  <c r="A175" i="13" s="1"/>
  <c r="A176" i="13" s="1"/>
  <c r="A177" i="13" s="1"/>
  <c r="A178" i="13" s="1"/>
  <c r="A179" i="13" s="1"/>
  <c r="A180" i="13" s="1"/>
  <c r="A181" i="13" s="1"/>
  <c r="A182" i="13" s="1"/>
  <c r="A183" i="13" s="1"/>
  <c r="A184" i="13" s="1"/>
  <c r="A185" i="13" s="1"/>
  <c r="A186" i="13" s="1"/>
  <c r="A187" i="13" s="1"/>
  <c r="A188" i="13" s="1"/>
  <c r="A189" i="13" s="1"/>
  <c r="A190" i="13" s="1"/>
  <c r="A191" i="13" s="1"/>
  <c r="A192" i="13" s="1"/>
  <c r="A193" i="13" s="1"/>
  <c r="A194" i="13" s="1"/>
  <c r="A195" i="13" s="1"/>
  <c r="A196" i="13" s="1"/>
  <c r="A197" i="13" s="1"/>
  <c r="A198" i="13" s="1"/>
  <c r="A199" i="13" s="1"/>
  <c r="A200" i="13" s="1"/>
  <c r="A201" i="13" s="1"/>
  <c r="A202" i="13" s="1"/>
  <c r="A203" i="13" s="1"/>
  <c r="A204" i="13" s="1"/>
  <c r="A205" i="13" s="1"/>
  <c r="A206" i="13" s="1"/>
  <c r="A207" i="13" s="1"/>
  <c r="A208" i="13" s="1"/>
  <c r="A209" i="13" s="1"/>
  <c r="A210" i="13" s="1"/>
  <c r="A211" i="13" s="1"/>
  <c r="A212" i="13" s="1"/>
  <c r="A213" i="13" s="1"/>
  <c r="A214" i="13" s="1"/>
  <c r="A215" i="13" s="1"/>
  <c r="A216" i="13" s="1"/>
  <c r="A217" i="13" s="1"/>
  <c r="A218" i="13" s="1"/>
  <c r="A219" i="13" s="1"/>
  <c r="A220" i="13" s="1"/>
  <c r="A221" i="13" s="1"/>
  <c r="A222" i="13" s="1"/>
  <c r="A223" i="13" s="1"/>
  <c r="A224" i="13" s="1"/>
  <c r="A225" i="13" s="1"/>
  <c r="A226" i="13" s="1"/>
  <c r="A227" i="13" s="1"/>
  <c r="A228" i="13" s="1"/>
  <c r="A229" i="13" s="1"/>
  <c r="A231" i="13" s="1"/>
  <c r="A232" i="13" s="1"/>
  <c r="A233" i="13" s="1"/>
  <c r="A234" i="13" s="1"/>
  <c r="A235" i="13" s="1"/>
  <c r="A236" i="13" s="1"/>
  <c r="A237" i="13" s="1"/>
  <c r="A238" i="13" s="1"/>
  <c r="A239" i="13" s="1"/>
  <c r="A240" i="13" s="1"/>
  <c r="A241" i="13" s="1"/>
  <c r="A242" i="13" s="1"/>
  <c r="A243" i="13" s="1"/>
  <c r="A244" i="13" s="1"/>
  <c r="A245" i="13" s="1"/>
  <c r="A246" i="13" s="1"/>
  <c r="A247" i="13" s="1"/>
  <c r="A248" i="13" s="1"/>
  <c r="A249" i="13" s="1"/>
  <c r="A54" i="13"/>
  <c r="A55" i="13" s="1"/>
  <c r="A56" i="13" s="1"/>
  <c r="A57" i="13" s="1"/>
  <c r="A58" i="13" s="1"/>
  <c r="A59" i="13" s="1"/>
  <c r="A32" i="13"/>
  <c r="A33" i="13" s="1"/>
  <c r="A34" i="13" s="1"/>
  <c r="A35" i="13" s="1"/>
  <c r="A36" i="13" s="1"/>
  <c r="A37" i="13" s="1"/>
  <c r="A38" i="13" s="1"/>
  <c r="A39" i="13" s="1"/>
  <c r="A40" i="13" s="1"/>
  <c r="A41" i="13" s="1"/>
  <c r="A43" i="13" s="1"/>
  <c r="A44" i="13" s="1"/>
  <c r="A45" i="13" s="1"/>
  <c r="A46" i="13" s="1"/>
  <c r="A47" i="13" s="1"/>
  <c r="A48" i="13" s="1"/>
  <c r="A49" i="13" s="1"/>
  <c r="A50" i="13" s="1"/>
  <c r="A51" i="13" s="1"/>
  <c r="A52" i="13" s="1"/>
  <c r="A26" i="13"/>
  <c r="A27" i="13" s="1"/>
  <c r="A21" i="13"/>
  <c r="A22" i="13" s="1"/>
  <c r="A23" i="13" s="1"/>
  <c r="A24" i="13" s="1"/>
  <c r="Z18" i="13"/>
  <c r="Y18" i="13"/>
  <c r="X18" i="13"/>
  <c r="M18" i="13"/>
  <c r="V11" i="13"/>
  <c r="U11" i="13"/>
  <c r="T11" i="13"/>
  <c r="V10" i="13"/>
  <c r="V12" i="13" s="1"/>
  <c r="U10" i="13"/>
  <c r="U12" i="13" s="1"/>
  <c r="T10" i="13"/>
  <c r="T12" i="13" s="1"/>
  <c r="V14" i="13" l="1"/>
  <c r="N18" i="13"/>
  <c r="E12" i="13" s="1"/>
  <c r="V15" i="13"/>
  <c r="V13" i="13"/>
  <c r="Q43" i="6" l="1"/>
  <c r="P43" i="6"/>
  <c r="P42" i="6" s="1"/>
  <c r="Q41" i="6"/>
  <c r="P41" i="6"/>
  <c r="Q40" i="6"/>
  <c r="P40" i="6"/>
  <c r="Q38" i="6"/>
  <c r="P38" i="6"/>
  <c r="Q37" i="6"/>
  <c r="P37" i="6"/>
  <c r="Q36" i="6"/>
  <c r="P36" i="6"/>
  <c r="Q35" i="6"/>
  <c r="P35" i="6"/>
  <c r="P34" i="6"/>
  <c r="Q11" i="6" l="1"/>
  <c r="Q12" i="6"/>
  <c r="Q13" i="6"/>
  <c r="Q16" i="6"/>
  <c r="Q14" i="6" s="1"/>
  <c r="P15" i="6"/>
  <c r="Q42" i="6"/>
  <c r="N42" i="6"/>
  <c r="M42" i="6"/>
  <c r="L42" i="6"/>
  <c r="K42" i="6"/>
  <c r="J42" i="6"/>
  <c r="Q39" i="6"/>
  <c r="P39" i="6"/>
  <c r="N39" i="6"/>
  <c r="M39" i="6"/>
  <c r="K39" i="6"/>
  <c r="J39" i="6"/>
  <c r="Q34" i="6"/>
  <c r="N34" i="6"/>
  <c r="Q27" i="6"/>
  <c r="P27" i="6"/>
  <c r="Q26" i="6"/>
  <c r="P26" i="6"/>
  <c r="Q25" i="6"/>
  <c r="P25" i="6"/>
  <c r="N25" i="6"/>
  <c r="M25" i="6"/>
  <c r="K25" i="6"/>
  <c r="J25" i="6"/>
  <c r="Q24" i="6"/>
  <c r="P24" i="6"/>
  <c r="Q23" i="6"/>
  <c r="Q21" i="6" s="1"/>
  <c r="P23" i="6"/>
  <c r="P21" i="6" s="1"/>
  <c r="N21" i="6"/>
  <c r="M21" i="6"/>
  <c r="K21" i="6"/>
  <c r="J21" i="6"/>
  <c r="Q20" i="6"/>
  <c r="Q19" i="6"/>
  <c r="Q18" i="6" s="1"/>
  <c r="P18" i="6"/>
  <c r="N18" i="6"/>
  <c r="M18" i="6"/>
  <c r="K18" i="6"/>
  <c r="J18" i="6"/>
  <c r="K17" i="6"/>
  <c r="J17" i="6"/>
  <c r="Q15" i="6"/>
  <c r="P14" i="6"/>
  <c r="N14" i="6"/>
  <c r="M14" i="6"/>
  <c r="K14" i="6"/>
  <c r="J14" i="6"/>
  <c r="P13" i="6"/>
  <c r="P12" i="6"/>
  <c r="P11" i="6"/>
  <c r="Q10" i="6"/>
  <c r="P10" i="6"/>
  <c r="P9" i="6" s="1"/>
  <c r="N9" i="6"/>
  <c r="M9" i="6"/>
  <c r="M8" i="6" s="1"/>
  <c r="K9" i="6"/>
  <c r="J9" i="6"/>
  <c r="K8" i="6"/>
  <c r="K7" i="6" s="1"/>
  <c r="J8" i="6"/>
  <c r="J7" i="6" s="1"/>
  <c r="P5" i="6"/>
  <c r="P4" i="6" s="1"/>
  <c r="Q4" i="6"/>
  <c r="N4" i="6"/>
  <c r="M4" i="6"/>
  <c r="K4" i="6"/>
  <c r="K44" i="6" s="1"/>
  <c r="J4" i="6"/>
  <c r="J44" i="6" s="1"/>
  <c r="P17" i="6" l="1"/>
  <c r="N17" i="6"/>
  <c r="Q17" i="6"/>
  <c r="M17" i="6"/>
  <c r="M7" i="6" s="1"/>
  <c r="M44" i="6" s="1"/>
  <c r="Q9" i="6"/>
  <c r="P8" i="6"/>
  <c r="N8" i="6"/>
  <c r="N7" i="6" s="1"/>
  <c r="N44" i="6" s="1"/>
  <c r="Q8" i="6"/>
  <c r="P7" i="6" l="1"/>
  <c r="P44" i="6" s="1"/>
  <c r="Q7" i="6"/>
  <c r="Q44" i="6" s="1"/>
  <c r="Q32" i="3" l="1"/>
  <c r="Q31" i="3"/>
  <c r="P31" i="3"/>
  <c r="N31" i="3"/>
  <c r="K31" i="3"/>
  <c r="Q24" i="3"/>
  <c r="Q22" i="3" s="1"/>
  <c r="P24" i="3"/>
  <c r="Q23" i="3"/>
  <c r="P23" i="3"/>
  <c r="P22" i="3" s="1"/>
  <c r="N22" i="3"/>
  <c r="M22" i="3"/>
  <c r="K22" i="3"/>
  <c r="J22" i="3"/>
  <c r="Q21" i="3"/>
  <c r="P21" i="3"/>
  <c r="P19" i="3" s="1"/>
  <c r="P16" i="3" s="1"/>
  <c r="Q20" i="3"/>
  <c r="Q19" i="3" s="1"/>
  <c r="P20" i="3"/>
  <c r="N19" i="3"/>
  <c r="M19" i="3"/>
  <c r="K19" i="3"/>
  <c r="J19" i="3"/>
  <c r="Q17" i="3"/>
  <c r="P17" i="3"/>
  <c r="N17" i="3"/>
  <c r="M17" i="3"/>
  <c r="M16" i="3" s="1"/>
  <c r="K17" i="3"/>
  <c r="K16" i="3" s="1"/>
  <c r="J17" i="3"/>
  <c r="N16" i="3"/>
  <c r="J16" i="3"/>
  <c r="Q14" i="3"/>
  <c r="P14" i="3"/>
  <c r="N14" i="3"/>
  <c r="M14" i="3"/>
  <c r="K14" i="3"/>
  <c r="J14" i="3"/>
  <c r="Q13" i="3"/>
  <c r="P13" i="3"/>
  <c r="Q12" i="3"/>
  <c r="P12" i="3"/>
  <c r="Q11" i="3"/>
  <c r="P11" i="3"/>
  <c r="Q10" i="3"/>
  <c r="Q9" i="3" s="1"/>
  <c r="Q8" i="3" s="1"/>
  <c r="P10" i="3"/>
  <c r="P9" i="3"/>
  <c r="P8" i="3" s="1"/>
  <c r="P7" i="3" s="1"/>
  <c r="N9" i="3"/>
  <c r="N8" i="3" s="1"/>
  <c r="N7" i="3" s="1"/>
  <c r="M9" i="3"/>
  <c r="K9" i="3"/>
  <c r="J9" i="3"/>
  <c r="J8" i="3" s="1"/>
  <c r="J7" i="3" s="1"/>
  <c r="M8" i="3"/>
  <c r="M7" i="3" s="1"/>
  <c r="K8" i="3"/>
  <c r="K7" i="3" s="1"/>
  <c r="P5" i="3"/>
  <c r="P4" i="3" s="1"/>
  <c r="Q4" i="3"/>
  <c r="N4" i="3"/>
  <c r="N36" i="3" s="1"/>
  <c r="M4" i="3"/>
  <c r="M36" i="3" s="1"/>
  <c r="K4" i="3"/>
  <c r="K36" i="3" s="1"/>
  <c r="J4" i="3"/>
  <c r="J36" i="3" s="1"/>
  <c r="Q16" i="3" l="1"/>
  <c r="Q7" i="3" s="1"/>
  <c r="Q36" i="3" s="1"/>
  <c r="P36" i="3"/>
</calcChain>
</file>

<file path=xl/comments1.xml><?xml version="1.0" encoding="utf-8"?>
<comments xmlns="http://schemas.openxmlformats.org/spreadsheetml/2006/main">
  <authors>
    <author>Gabriela Diaz Galindo</author>
    <author>Julian Mauricio Martínez</author>
  </authors>
  <commentList>
    <comment ref="A19" authorId="0">
      <text>
        <r>
          <rPr>
            <b/>
            <sz val="9"/>
            <color indexed="81"/>
            <rFont val="Tahoma"/>
            <family val="2"/>
          </rPr>
          <t>Gabriela Diaz Galindo:</t>
        </r>
        <r>
          <rPr>
            <sz val="9"/>
            <color indexed="81"/>
            <rFont val="Tahoma"/>
            <family val="2"/>
          </rPr>
          <t xml:space="preserve">
Conservar la secuencia del número de orden con la que se identificará la necesidad que se registre en el formato.</t>
        </r>
      </text>
    </comment>
    <comment ref="C19" authorId="0">
      <text>
        <r>
          <rPr>
            <b/>
            <sz val="9"/>
            <color indexed="81"/>
            <rFont val="Tahoma"/>
            <family val="2"/>
          </rPr>
          <t>Gabriela Diaz Galindo:</t>
        </r>
        <r>
          <rPr>
            <sz val="9"/>
            <color indexed="81"/>
            <rFont val="Tahoma"/>
            <family val="2"/>
          </rPr>
          <t xml:space="preserve">
Identificar la dependencia o  área que reporta las necesidades</t>
        </r>
      </text>
    </comment>
    <comment ref="D19" authorId="0">
      <text>
        <r>
          <rPr>
            <b/>
            <sz val="9"/>
            <color indexed="81"/>
            <rFont val="Tahoma"/>
            <family val="2"/>
          </rPr>
          <t>Gabriela Diaz Galindo:</t>
        </r>
        <r>
          <rPr>
            <sz val="9"/>
            <color indexed="81"/>
            <rFont val="Tahoma"/>
            <family val="2"/>
          </rPr>
          <t xml:space="preserve">
Establecer los años de las vigencias sobre los cuales se registrará la información</t>
        </r>
      </text>
    </comment>
    <comment ref="E19" authorId="0">
      <text>
        <r>
          <rPr>
            <b/>
            <sz val="9"/>
            <color indexed="81"/>
            <rFont val="Tahoma"/>
            <family val="2"/>
          </rPr>
          <t>Gabriela Diaz Galindo:</t>
        </r>
        <r>
          <rPr>
            <sz val="9"/>
            <color indexed="81"/>
            <rFont val="Tahoma"/>
            <family val="2"/>
          </rPr>
          <t xml:space="preserve">
Describir el bien, servicio u obra pública a adquirir. La descripción debe ser concreta y resumida que permita a los oferentes identificar la necesidad, sin que deba registrarse con precisión el objeto del posible contrato y las obligaciones del mismo.</t>
        </r>
      </text>
    </comment>
    <comment ref="F19" authorId="0">
      <text>
        <r>
          <rPr>
            <b/>
            <sz val="9"/>
            <color indexed="81"/>
            <rFont val="Tahoma"/>
            <family val="2"/>
          </rPr>
          <t>Gabriela Diaz Galindo:</t>
        </r>
        <r>
          <rPr>
            <sz val="9"/>
            <color indexed="81"/>
            <rFont val="Tahoma"/>
            <family val="2"/>
          </rPr>
          <t xml:space="preserve">
Establecer la unidad de medida del bien, servicio u obra pública.</t>
        </r>
      </text>
    </comment>
    <comment ref="G19" authorId="0">
      <text>
        <r>
          <rPr>
            <b/>
            <sz val="9"/>
            <color indexed="81"/>
            <rFont val="Tahoma"/>
            <family val="2"/>
          </rPr>
          <t>Gabriela Diaz Galindo:</t>
        </r>
        <r>
          <rPr>
            <sz val="9"/>
            <color indexed="81"/>
            <rFont val="Tahoma"/>
            <family val="2"/>
          </rPr>
          <t xml:space="preserve">
Establecer la cantidad de la necesidad requerida</t>
        </r>
      </text>
    </comment>
    <comment ref="H19" authorId="0">
      <text>
        <r>
          <rPr>
            <b/>
            <sz val="9"/>
            <color indexed="81"/>
            <rFont val="Tahoma"/>
            <family val="2"/>
          </rPr>
          <t>Gabriela Diaz Galindo:</t>
        </r>
        <r>
          <rPr>
            <sz val="9"/>
            <color indexed="81"/>
            <rFont val="Tahoma"/>
            <family val="2"/>
          </rPr>
          <t xml:space="preserve">
Fecha estimada para  el inicio del proceso de la contratación para la provisión del bien, obra o servicio.</t>
        </r>
      </text>
    </comment>
    <comment ref="I19" authorId="0">
      <text>
        <r>
          <rPr>
            <b/>
            <sz val="9"/>
            <color indexed="81"/>
            <rFont val="Tahoma"/>
            <family val="2"/>
          </rPr>
          <t>Gabriela Diaz Galindo:</t>
        </r>
        <r>
          <rPr>
            <sz val="9"/>
            <color indexed="81"/>
            <rFont val="Tahoma"/>
            <family val="2"/>
          </rPr>
          <t xml:space="preserve">
Definir el tiempo de duración de la contratación en meses.</t>
        </r>
      </text>
    </comment>
    <comment ref="J19" authorId="0">
      <text>
        <r>
          <rPr>
            <b/>
            <sz val="9"/>
            <color indexed="81"/>
            <rFont val="Tahoma"/>
            <family val="2"/>
          </rPr>
          <t>Gabriela Diaz Galindo:</t>
        </r>
        <r>
          <rPr>
            <sz val="9"/>
            <color indexed="81"/>
            <rFont val="Tahoma"/>
            <family val="2"/>
          </rPr>
          <t xml:space="preserve">
Determinar el tipo de contratación requerida. Consulte con el Grupo de Gestión Contractual.</t>
        </r>
      </text>
    </comment>
    <comment ref="B50" authorId="1">
      <text>
        <r>
          <rPr>
            <b/>
            <sz val="9"/>
            <color indexed="81"/>
            <rFont val="Tahoma"/>
            <family val="2"/>
          </rPr>
          <t>Julian Mauricio Martínez:</t>
        </r>
        <r>
          <rPr>
            <sz val="9"/>
            <color indexed="81"/>
            <rFont val="Tahoma"/>
            <family val="2"/>
          </rPr>
          <t xml:space="preserve">
</t>
        </r>
      </text>
    </comment>
  </commentList>
</comments>
</file>

<file path=xl/sharedStrings.xml><?xml version="1.0" encoding="utf-8"?>
<sst xmlns="http://schemas.openxmlformats.org/spreadsheetml/2006/main" count="4218" uniqueCount="1091">
  <si>
    <t>PLAN ANUAL DE ADQUISICIONES 2019 DAFP</t>
  </si>
  <si>
    <t>A. INFORMACIÓN GENERAL DE LA ENTIDAD</t>
  </si>
  <si>
    <t>Nombre</t>
  </si>
  <si>
    <t>DEPARTAMENTO ADMINISTRATIVO DE LA FUNCION PUBLICA</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</si>
  <si>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</si>
  <si>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</si>
  <si>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Carrera 6 No. 12 - 62</t>
  </si>
  <si>
    <t>Teléfono</t>
  </si>
  <si>
    <t xml:space="preserve"> </t>
  </si>
  <si>
    <t>Página web</t>
  </si>
  <si>
    <t>www.funcionpublica.gov.co</t>
  </si>
  <si>
    <t>Misión y visión</t>
  </si>
  <si>
    <t xml:space="preserve">Fortalecer la gestión de las Entidades Públicas Nacionales y Territoriales,  mejorar el  desempeño de los servidores públicos al servicio del Estado, contribuir al cumplimiento de los compromisos del gobierno con el ciudadano y aumentar la confianza en la administración pública y en sus servidores. En 2026 seremos reconocidos nacional e internacionalmente como la entidad líder en la innovación, transparencia y eficiencia de la gestión pública. </t>
  </si>
  <si>
    <t>rubros DEL Paa</t>
  </si>
  <si>
    <t>Valores estimados</t>
  </si>
  <si>
    <t>valores contratados</t>
  </si>
  <si>
    <t>valores pendientes de contratar</t>
  </si>
  <si>
    <t>Perspectiva estratégica</t>
  </si>
  <si>
    <t>Enaltecer al servidor público y su labor y Consolidar una gestión pública moderna, eficiente, transparente, focalizada y participativa al servicio de los ciudadanos.</t>
  </si>
  <si>
    <t xml:space="preserve">FUNCIONAMIENTO </t>
  </si>
  <si>
    <t>Información de contacto</t>
  </si>
  <si>
    <t>Julián Mauricio Martínez Alvarado - Coordinador Grupo Gestion Administrativa 
Doris Atahualpa Polanco - Coordinadora Grupo de Gestión Contractual</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</si>
  <si>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</si>
  <si>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INVERSION ESTIMADO</t>
  </si>
  <si>
    <t>Valor total del PAA</t>
  </si>
  <si>
    <t>TOTALES</t>
  </si>
  <si>
    <t>Límite de contratación menor cuantía</t>
  </si>
  <si>
    <t>231´872.481</t>
  </si>
  <si>
    <t>VERIFICA</t>
  </si>
  <si>
    <t>Límite de contratación mínima cuantía</t>
  </si>
  <si>
    <t>23´187.248</t>
  </si>
  <si>
    <t>Fecha de última actualización del PAA</t>
  </si>
  <si>
    <t>B. ADQUISICIONES PLANEADAS</t>
  </si>
  <si>
    <t>A</t>
  </si>
  <si>
    <t>B</t>
  </si>
  <si>
    <t>C</t>
  </si>
  <si>
    <t>No de Orden o línea</t>
  </si>
  <si>
    <t>Nombre producto (llave articuladora) Solo para proyectos de inversión.</t>
  </si>
  <si>
    <t>Dependencia o área</t>
  </si>
  <si>
    <t>Códigos UNSPSC</t>
  </si>
  <si>
    <t>Descripción del bien o servicio</t>
  </si>
  <si>
    <t>Unidad de Medida</t>
  </si>
  <si>
    <t>Cantidad estimada</t>
  </si>
  <si>
    <t>Fecha estimada de inicio de proceso de selección</t>
  </si>
  <si>
    <t>Duración estimada del contrato  en meses</t>
  </si>
  <si>
    <t xml:space="preserve">Modalidad de selección </t>
  </si>
  <si>
    <t>Fuente de los recursos</t>
  </si>
  <si>
    <t xml:space="preserve">Rubros </t>
  </si>
  <si>
    <t>Valor  total estimado</t>
  </si>
  <si>
    <t>Valor total estimado en la vigencia</t>
  </si>
  <si>
    <t>¿Requiere vigencias futuras?</t>
  </si>
  <si>
    <t>Estado de solicitud de vigencias futuras</t>
  </si>
  <si>
    <t>Datos de contacto del responsable</t>
  </si>
  <si>
    <t>No. 
CTO</t>
  </si>
  <si>
    <t xml:space="preserve">CONTRATISTA </t>
  </si>
  <si>
    <t xml:space="preserve">FECHA DE SUSCRIPCION </t>
  </si>
  <si>
    <t>OBJETO</t>
  </si>
  <si>
    <t>TIPO DE CONTRATO</t>
  </si>
  <si>
    <t>VALOR TOTAL DEL CTO2</t>
  </si>
  <si>
    <t>ADICION  O REDUCCION AL CONTRATO EN $</t>
  </si>
  <si>
    <t>VALOR NETO DEL CONTRATO VIGENCIA 2018</t>
  </si>
  <si>
    <t>FORMA DE PAGO</t>
  </si>
  <si>
    <t>CDP</t>
  </si>
  <si>
    <t>PLAZO DE EJECUCION</t>
  </si>
  <si>
    <t>FECHA DE INICIO</t>
  </si>
  <si>
    <t>FECHA DE TERMINACION</t>
  </si>
  <si>
    <t>SUPERVISOR</t>
  </si>
  <si>
    <t xml:space="preserve">AREA DEL SUPERVISOR </t>
  </si>
  <si>
    <t>Grupo de Gestión Administrativa</t>
  </si>
  <si>
    <t>Adquisición de llantas, necesarias para el normal funcionamiento del parque automotor de la FUNCION PUBLICA</t>
  </si>
  <si>
    <t>GLOBAL</t>
  </si>
  <si>
    <t>FEBRERO</t>
  </si>
  <si>
    <t>GRANDES SUPERFICIES</t>
  </si>
  <si>
    <t>FUNCIONAMIENTO</t>
  </si>
  <si>
    <t>A-02-02-01-003-006-01  LLANTAS DE CAUCHO Y NEUMÁTICOS (CÁMARAS DE AIRE)</t>
  </si>
  <si>
    <t>NO</t>
  </si>
  <si>
    <t>N/A</t>
  </si>
  <si>
    <t>JULIÁN MAURICIO MARTíNEZ Ext. 400 jmartinez@funcionpublica.gov.co</t>
  </si>
  <si>
    <t xml:space="preserve">44122101 44121503 44121605 44121612 44121615 44121618 44121619 44121621 44121630 44121634 44121701 44121702 44121704 44121706 44121716 44121804 44121902 44121905 44122003 44122011 44122104 44122107 </t>
  </si>
  <si>
    <t xml:space="preserve">Adquisición  de la Papelería, utiles de escritorio y Oficina para el uso de las dependencias de la Función Pública. </t>
  </si>
  <si>
    <t>JUNIO</t>
  </si>
  <si>
    <t>ACUERDO MARCO DE PRECIOS</t>
  </si>
  <si>
    <t>A-02-02-01-003-002-01 PASTA DE PAPEL, PAPEL Y CARTÓN</t>
  </si>
  <si>
    <t xml:space="preserve">Adquisición  y suministro de tóner y cartuchos para impresoras. </t>
  </si>
  <si>
    <t>MARZO</t>
  </si>
  <si>
    <t>A-02-02-01-003-005-01 PINTURAS Y BARNICES Y PRODUCTOS RELACIONADOS; COLORES PARA LA PINTURA ARTÍSTICA; TINTAS</t>
  </si>
  <si>
    <t>AGOSTO</t>
  </si>
  <si>
    <t>Prestar el  servicio de mantenimiento preventivo y correctivo, incluido el suministro e instalación de repuestos, a DOS (2) de los ascensores instalados en el edificio sede del Departamento Administrativo de la Función Pública, ubicado en la carrera 6 N° 12- 62 de la cuidad de Bogotá D.C</t>
  </si>
  <si>
    <t>MENOR CUANTÍA</t>
  </si>
  <si>
    <t>A-02-02-02-008-007-01 SERVICIOS DE MANTENIMIENTO Y REPARACIÓN DE PRODUCTOS METÁLICOS ELABORADOS, MAQUINARIA Y EQUIPO</t>
  </si>
  <si>
    <t>SI</t>
  </si>
  <si>
    <t>PENDIENTE</t>
  </si>
  <si>
    <t>Prestacion del servicio de Aseo y Cafeteria para el edificio Sede del Departamento</t>
  </si>
  <si>
    <t>NOVIEMBRE</t>
  </si>
  <si>
    <t xml:space="preserve">ACUERDO MARCO DE PRECIOS </t>
  </si>
  <si>
    <t>A-02-02-02-008-005-03 SERVICIOS DE LIMPIEZA</t>
  </si>
  <si>
    <t>ENERO</t>
  </si>
  <si>
    <t>A-02-02-02-007-001-03-5-07 SERVICIOS DE SEGURO OBLIGATORIO DE ACCIDENTES DE TRÁNSITO (SOAT)</t>
  </si>
  <si>
    <t>Transporte de vehículo automotor en cama baja a la ciudad de Bogotá.</t>
  </si>
  <si>
    <t>MÍNIMA CUANTÍA</t>
  </si>
  <si>
    <t>A-02-02-02-006-005  SERVICIOS DE TRANSPORTE DE CARGA</t>
  </si>
  <si>
    <t>Contratar el servicio de Mantenimiento y cargue de extintores de la Función Pública, incluidos repuestos.</t>
  </si>
  <si>
    <t>A-02-02-02-008-007-01-5 SERVICIOS DE MANTENIMIENTO Y REPARACIÓN DE OTRA MAQUINARIA Y OTRO EQUIPO</t>
  </si>
  <si>
    <t>JULIO</t>
  </si>
  <si>
    <t xml:space="preserve">Revisión, mantenimiento preventivo y correctivo de los sistemas de sonido ambiental- sonido del auditorio, hidráulico, de detección y extinción de incendios y sanitario . </t>
  </si>
  <si>
    <t>Reparaciones locativas edificio sede</t>
  </si>
  <si>
    <t>A-02-02-02-005-004-02-9 SERVICIOS GENERALES DE CONSTRUCCIÓN DE OTRAS OBRAS DE INGENIERÍA CIVIL</t>
  </si>
  <si>
    <t>27110000
26121600
39121700
39101800
39101600
31201500
39111800
46171500
27112800
31161500
12352300
23131500
31210000
30151800
39111800</t>
  </si>
  <si>
    <t>Adquirir herramientas y materiales metálicos de ferretería para el mantenimiento preventivo y correctivo del inmueble del Departamento</t>
  </si>
  <si>
    <t>MAYO</t>
  </si>
  <si>
    <t>A-02-02-01-004-002 PRODUCTOS METÁLICOS ELABORADOS (EXCEPTO MAQUINARIA Y EQUIPO)</t>
  </si>
  <si>
    <t>Adquirir herramientas y materiales de ferretería para el mantenimiento preventivo y correctivo del inmueble del Departamento</t>
  </si>
  <si>
    <t>A-02-02-01-003-007 VIDRIO Y PRODUCTOS DE VIDRIO Y OTROS PRODUCTOS NO METÁLICOS N.C.P.</t>
  </si>
  <si>
    <t xml:space="preserve">Adquisición del programa de seguros de responsabilidad civil para los vehículos de la entidad </t>
  </si>
  <si>
    <t>A-02-02-02-007-001-03-5-05 SERVICIOS DE SEGUROS GENERALES DE RESPONSABILIDAD CIVIL</t>
  </si>
  <si>
    <t>CONTRATACIÓN DIRECTA</t>
  </si>
  <si>
    <t>Oficina de Tecnologías de la Información y las Comunicaciones</t>
  </si>
  <si>
    <t>Adquisición de perifericos</t>
  </si>
  <si>
    <t>A-02-01-01-004-005-02 MAQUINARIA DE INFORMÁTICA Y SUS PARTES, PIEZAS Y ACCESORIOS</t>
  </si>
  <si>
    <t>JULIO CÉSAR RIVERA  EXT. 501
jrivera@funcionpublica.gov.co</t>
  </si>
  <si>
    <t>Adquisición de Unidades de Imagen para Impresoras</t>
  </si>
  <si>
    <t>ABRIL</t>
  </si>
  <si>
    <t>Adquisición de sillas ergonómicas para el personal del Departamento</t>
  </si>
  <si>
    <t>A-02-01-01-003-08-01-1 ASIENTOS</t>
  </si>
  <si>
    <t>43211714
44103206</t>
  </si>
  <si>
    <t>Soporte técnico y mantenimiento preventivo y correctico de los equipos de computo y dispositivos tecnológicos, con soporte técnico, suministro de repuestos y personal de apoyo en sitio para el Departamento Administrativo de la Función Pública.</t>
  </si>
  <si>
    <t>A-02-02-02-008-007-01-3 SERVICIOS DE MANTENIMIENTO Y REPARACIÓN DE COMPUTADORES Y EQUIPO PERIFÉRICO</t>
  </si>
  <si>
    <t>78111502
90121502</t>
  </si>
  <si>
    <t>Tiquetes aereos nacionales</t>
  </si>
  <si>
    <t>A-02-02-02-006-004 SERVICIOS DE TRANSPORTE DE PASAJEROS</t>
  </si>
  <si>
    <t>Dirección de Desarrollo Organizacional</t>
  </si>
  <si>
    <t>INVERSIÓN</t>
  </si>
  <si>
    <t>C-0505-1000-1 RECURSO 11 - CSF DESARROLLO Y FORTALECIM DE CAPACIDADES DE LAS ENTIDADES TERRITORIALES DE LA CIRCUNSCRIPCION NACIONAL</t>
  </si>
  <si>
    <t>JUAN PABLO REMOLINA  EXT. 821
jremolina@funcionpublica.gov.co</t>
  </si>
  <si>
    <t>43222600 43221700 43202200 43211800 26121600 23251800</t>
  </si>
  <si>
    <t>Suministro e instalación de cableado estructurado en el edificio sede del DAFP:</t>
  </si>
  <si>
    <t>A-02-02-02-005-004-06 SERVICIOS DE INSTALACIONES</t>
  </si>
  <si>
    <t>Grupo de Gestión Documental</t>
  </si>
  <si>
    <t>55121503
44103124
44121634</t>
  </si>
  <si>
    <t xml:space="preserve">Rótulos presaplique REF 3611 Tamaño 107.9 x 46.5 mm
Rollo cinta térmica Datamax mclass
Rollo de sticker para impresora Datamax mclass
</t>
  </si>
  <si>
    <t>JUDY MAGALI RODRÍGUEZ SANTANA EXT. 420
jrodriguez@funcionpublica.gov.co</t>
  </si>
  <si>
    <t>Grupo de Gestión Humana</t>
  </si>
  <si>
    <t>53101902 53102102
53101904 53111501
 53111601 53111601
46181503 46181604</t>
  </si>
  <si>
    <t>A-02-02-01-002-008 DOTACIÓN (PRENDAS DE VESTIR Y CALZADO)</t>
  </si>
  <si>
    <t>LUZ MARY RIAÑO CARMARGO EXT. 530
lriano@funcionpublica.gov.co</t>
  </si>
  <si>
    <t>A-02-02-02-009-006-09 SERVICIOS DE ESPARCIMIENTO, CULTURALES Y DEPORTIVOS</t>
  </si>
  <si>
    <t>80141625
80111502</t>
  </si>
  <si>
    <t xml:space="preserve">Adquisición para la compra de incentivos pecuniarios o no pecuniarios según consideración del Comité de Capacitación y Estímulos </t>
  </si>
  <si>
    <t>Prestación de los servicios de Centro de Datos y Nube Privada</t>
  </si>
  <si>
    <t>OCTUBRE</t>
  </si>
  <si>
    <t>A-02-02-02-008-003-01-3 SERVICIOS DE TECNOLOGÍA DE LA INFORMACIÓN (TI) DE CONSULTORÍA Y DE APOYO</t>
  </si>
  <si>
    <t>Equipos de cómputo - escritorio para las áreas de la Entidad.</t>
  </si>
  <si>
    <t>Prestar el servicio de custodia, transporte y almacenamiento externo de los medios magnéticos que contienen las copias de respaldo de la información del Departamento, de acuerdo con las condiciones técnicas establecidas en los Estudios Previos</t>
  </si>
  <si>
    <t>Grupo de Gestión Financiera</t>
  </si>
  <si>
    <t>Adquisición de dispositivos de firma digital para los servidores del Departamento que son  usuarios del SIIF.</t>
  </si>
  <si>
    <t>NOHORA CONSTANZA SIABATO EXT. 430
nsiabato@funcionpublica.gov.co</t>
  </si>
  <si>
    <t>Dirección Jurídica</t>
  </si>
  <si>
    <t>Suscripción al servicio de actualización jurídica vía internet</t>
  </si>
  <si>
    <t>ARMANDO LÓPEZ CORTÉS EXT. 741
alopez@funcionpublica.gov.co</t>
  </si>
  <si>
    <t xml:space="preserve">80121500
80121600
80121700
80121800
</t>
  </si>
  <si>
    <t>Vigilancia judicial</t>
  </si>
  <si>
    <t>A-02-02-02-008 -002-01 SERVICIOS JURÍDICOS</t>
  </si>
  <si>
    <t>Comercialización de bienes muebles dados de baja - cisa</t>
  </si>
  <si>
    <t>A-02-02-02-008-003-01-1 SERVICIOS DE CONSULTORÍA EN ADMINISTRACIÓN Y SERVICIOS DE GESTIÓN</t>
  </si>
  <si>
    <t>55101519
82111900
82101500</t>
  </si>
  <si>
    <t>Publicación de Edictos y convocatorias del Departamento Administrativo de la Función Pública en un diario de amplia circulación Nacional</t>
  </si>
  <si>
    <t>A-02-02-02-008-009-01 SERVICIOS DE EDICIÓN, IMPRESIÓN Y REPRODUCCIÓN</t>
  </si>
  <si>
    <t>48102009  56101538  56101519</t>
  </si>
  <si>
    <t>MESAS PARA EL AUDITORIO DE LA ENTIDAD</t>
  </si>
  <si>
    <t>A-02-01-01-003-08-01-4 OTROS MUEBLES N.C.P.</t>
  </si>
  <si>
    <t>56112102  56112103  56101522</t>
  </si>
  <si>
    <t>SILLAS TIPO UNIVERSITARIO PARA EL AUDITORIO</t>
  </si>
  <si>
    <t xml:space="preserve">
44102002 
55121807
44111515
44121636
</t>
  </si>
  <si>
    <t xml:space="preserve">Adquirir elementos para la carnetización del personal de la entidad </t>
  </si>
  <si>
    <t xml:space="preserve">14111815
 82121500
 82121503
</t>
  </si>
  <si>
    <t xml:space="preserve">Servicio de impresión de carnet´s para el personal de la entidad </t>
  </si>
  <si>
    <t>52141502 - 52141501 - 42192210</t>
  </si>
  <si>
    <t>A-02-01-01-004-006-09 OTRO EQUIPO ELÉCTRICO Y SUS PARTES Y PIEZAS</t>
  </si>
  <si>
    <t>Planta eléctrica para el edificio sede 50 kva</t>
  </si>
  <si>
    <t>A-02-01-01-004-006-01  MOTORES, GENERADORES Y TRANSFORMADORES ELÉCTRICOS Y SUS PARTES Y PIEZAS</t>
  </si>
  <si>
    <t>47121702
47121709
41111507</t>
  </si>
  <si>
    <t>Equipos y materiales para  necesidades del plan de austeridad y gestión ambiental - residuos sólidos</t>
  </si>
  <si>
    <t>55121700
55121900</t>
  </si>
  <si>
    <t>Señalización Interna del edificio</t>
  </si>
  <si>
    <t>81101600
81101617</t>
  </si>
  <si>
    <t>Certificación de inspección de acreditación  de los dos ascensores</t>
  </si>
  <si>
    <t>Avalúo comercial de bien inmuebles y bienes muebles</t>
  </si>
  <si>
    <t>81112501 
43231508</t>
  </si>
  <si>
    <t>C-0599-1000-5 RECURSO 11 . CSF
 TECNOLOGÍAS DE LA INFORMACIÓN</t>
  </si>
  <si>
    <t>Sedes mantenidas</t>
  </si>
  <si>
    <t>80101500
80101600
80101509</t>
  </si>
  <si>
    <t>Estudios técnicos, sistema hidráulicos, sanitarios, eléctricos y de iluminación, de extinción y detección de incendios, de seguridad, y de adecuación de fachadas y obras complementarias</t>
  </si>
  <si>
    <t>CONCURSO DE MÉRITOS</t>
  </si>
  <si>
    <t>C-0599-1000-4 RECURSO 10 - CSF MEJORAMIENTO DE LA IMAGEN Y FUNCIONALIDAD DEL EDIFICIO SEDE DEL DAFP</t>
  </si>
  <si>
    <t>Soporte técnico y mantenimiento preventivo y correctico de los aires acondicionados del auditorio de la entidad.</t>
  </si>
  <si>
    <t>Servicio de Asistencia técnica en la implementación de las políticas de Función Pública</t>
  </si>
  <si>
    <t>Oficina Asesora de Planeación</t>
  </si>
  <si>
    <t>Audiencia Publica de Rendición de Cuentas de Función Pública.</t>
  </si>
  <si>
    <t xml:space="preserve">CONTRATO INTERADMINISTRATIVO </t>
  </si>
  <si>
    <t>CARLOS FERNANDO GUZMÁN EXT. 850 
cguzman@funcionpublica.gov.co</t>
  </si>
  <si>
    <t xml:space="preserve">Evento de Planeación </t>
  </si>
  <si>
    <t>Oficina de Control Interno</t>
  </si>
  <si>
    <t>Capacitación a los servidores de la Oficina de Control Interno en mapas de aseguramiento</t>
  </si>
  <si>
    <t>A-02-02-02-009-002-09 OTROS TIPOS DE EDUCACIÓN Y SERVICIOS DE APOYO EDUCATIVO</t>
  </si>
  <si>
    <t>LUZ STELLA PATIÑO EXT. 600 lpatino@funcionpublica.gov.co</t>
  </si>
  <si>
    <t>Oficina Asesora de Comunicaciones</t>
  </si>
  <si>
    <t xml:space="preserve">Combo de Micrófono inalámbrico de solapa y de mano (H5 / 518 - 542MHz) 
</t>
  </si>
  <si>
    <t>Marzo</t>
  </si>
  <si>
    <t>A-02-01-01-004-007-03 RADIORRECEPTORES Y RECEPTORES DE TELEVISIÓN; APARATOS PARA LA GRABACIÓN Y REPRODUCCIÓN DE SONIDO Y VIDEO; MICRÓFONOS, ALTAVOCES, AMPLIFICADORES, ETC.</t>
  </si>
  <si>
    <t xml:space="preserve">DIANA MARíA BOHÓRQUEZ EXT. 520
dbohorquez@funcionpublica.gov.co </t>
  </si>
  <si>
    <t>A-02-01-01-004-006-04 ACUMULADORES, PILAS Y BATERÍAS PRIMARIAS Y SUS PARTES Y PIEZAS</t>
  </si>
  <si>
    <t>Grabadora digital de audio</t>
  </si>
  <si>
    <t>No</t>
  </si>
  <si>
    <t>Cables de carga para teclados y mouse Mac</t>
  </si>
  <si>
    <t>Febrero</t>
  </si>
  <si>
    <t xml:space="preserve">Flash externo para cámara fotográfica </t>
  </si>
  <si>
    <t>Servicio externo de Monitoreo de medios que permita el rastreo de infomación en medios regionales y nacionales de radio , prensa y televisón, en donde la entidad no cuenta con medios para registrarlos y conocer el impacto..</t>
  </si>
  <si>
    <t>A-02-02-02-008-004-02 SERVICIOS DE TELECOMUNICACIONES A TRAVÉS DE INTERNET</t>
  </si>
  <si>
    <t>Mantenimiento de equipos cámaras fotográficas y de video</t>
  </si>
  <si>
    <t>Dirección de Empleo Público</t>
  </si>
  <si>
    <t>Suministro de tiquetes aéreos nacionales e internacionales para el desplazamiento de los servidores y contratistas (en cuyos contratos esté pactada esta condición), del Departamento Administrativo de la Función Pública, de conformidad con las especificaciones de la ficha técnica del Acuerdo Marco de Precios.</t>
  </si>
  <si>
    <t>FRANCISCO CAMARGO SALAS EXT. 701
fcamargo@funcionpublica.gov.co</t>
  </si>
  <si>
    <t>Equipos de computo portátiles con cámara web incluida</t>
  </si>
  <si>
    <t>Grandes superficies</t>
  </si>
  <si>
    <t>Licencias Project</t>
  </si>
  <si>
    <t>A-02-02-01-004-007-08 PAQUETES DE SOFTWARE</t>
  </si>
  <si>
    <t>Ver lineamientos de la OAP</t>
  </si>
  <si>
    <t>Gobierno Digital</t>
  </si>
  <si>
    <t>Implementación de la estrategias de Gobierno Digital</t>
  </si>
  <si>
    <t>Abril</t>
  </si>
  <si>
    <t>Concurso de Méritos</t>
  </si>
  <si>
    <t>Soporte SAN HUS 110 + Nuevos Discos</t>
  </si>
  <si>
    <t>43212200
43201800
81111500
43201600</t>
  </si>
  <si>
    <t>Soporte de las SAN</t>
  </si>
  <si>
    <t>Soporte y  Baterías UPS</t>
  </si>
  <si>
    <t>32131000
39121000
81111500
32131023.</t>
  </si>
  <si>
    <t xml:space="preserve">Adquirir la suscripción de la garantía extendida para la UPS y nuevas baterías; así como el servicio de soporte, acorde a lo detallado en las condiciones técnicas </t>
  </si>
  <si>
    <t>Almacenamiento</t>
  </si>
  <si>
    <t xml:space="preserve">Adquisición de solución de almacenamiento </t>
  </si>
  <si>
    <t>Servidores y equipos de comunicaciones</t>
  </si>
  <si>
    <t>43211501
43211502</t>
  </si>
  <si>
    <t xml:space="preserve">Adquisición de servidores y equipos de comunicaciones. </t>
  </si>
  <si>
    <t>Licenciamiento SIGEP II</t>
  </si>
  <si>
    <t xml:space="preserve">Adquisición de licenciamiento para Sigep2. </t>
  </si>
  <si>
    <t>Herramienta de chat</t>
  </si>
  <si>
    <t>Herramienta de Chat para la Función Pública</t>
  </si>
  <si>
    <t>SEPTIEMBRE</t>
  </si>
  <si>
    <t>Contratación Directa</t>
  </si>
  <si>
    <t>Correo Masivo</t>
  </si>
  <si>
    <t>Solución de envío de correo masivo para Función Pública</t>
  </si>
  <si>
    <t>global</t>
  </si>
  <si>
    <t>Voz IP</t>
  </si>
  <si>
    <t>Soporte Voz IP e integración con el CRM</t>
  </si>
  <si>
    <t>Licencia TOAD</t>
  </si>
  <si>
    <t>81112200
81111500
81111800
43232300
81112500
81112501</t>
  </si>
  <si>
    <t>Suscripción a los servicios de soporte de TOAD, acorde con las Especificaciones Técnicas</t>
  </si>
  <si>
    <t>Licenciamiento Microsoft Office 365</t>
  </si>
  <si>
    <t>Adquirir la suscripción al Licenciamiento Office 365 según las características señaladas en el anexo técnico.</t>
  </si>
  <si>
    <t>Licenciamiento Microsoft Software assurance</t>
  </si>
  <si>
    <t>Adquirir la suscripción al Licenciamiento Microsoft Software Assurance según las características señaladas en el anexo técnico.</t>
  </si>
  <si>
    <t>Soporte Microsoft</t>
  </si>
  <si>
    <t>Suscripción a la bolsa de horas de servicios Microsoft, para soporte especializado y capacitación</t>
  </si>
  <si>
    <t>Licenciamiento CRM</t>
  </si>
  <si>
    <t>Software de inventarios</t>
  </si>
  <si>
    <t>81112501
43231508</t>
  </si>
  <si>
    <t>Suscripción al servicio de software de inventarios</t>
  </si>
  <si>
    <t>Solución de Backup</t>
  </si>
  <si>
    <t>43233400
81111500
81111800
81112200
81112000</t>
  </si>
  <si>
    <t>Suscripción a solución de BackUP según la Ficha Técnica establecida.</t>
  </si>
  <si>
    <t>Proactivanet</t>
  </si>
  <si>
    <t>43231501
81112200
81111500
81111800
81111811</t>
  </si>
  <si>
    <t>Prestar los servicios de soporte y derechos de actualizacion de versiones, para la correcta operación de la mesa de servicio de la herramienta proactivaNET.</t>
  </si>
  <si>
    <t>Renovación Adobe Creative Cloud</t>
  </si>
  <si>
    <t>Adquirir la renovación de la suscripción del licenciamiento Suite Adobe Creative Cloud durante doce (12) meses</t>
  </si>
  <si>
    <t>Soporte y licenciamiento Linux</t>
  </si>
  <si>
    <t xml:space="preserve">81111500
81111800
81112200
</t>
  </si>
  <si>
    <t>Contratar la Suscripción al soporte y actualización del  Linux Red Hat Enterprise última versión.</t>
  </si>
  <si>
    <t>Antivirus</t>
  </si>
  <si>
    <t>81111500
81111800
81112200
43233200
43233205</t>
  </si>
  <si>
    <t>Suscripción al licenciamiento de software de antivirus</t>
  </si>
  <si>
    <t>Sistema de nómina</t>
  </si>
  <si>
    <t>Adquisición del Sistema de Información de Nómina</t>
  </si>
  <si>
    <t>C-0505 1000-2 RECURSO 11 - CSF IMPLEMENT Y FORTALECIM  DE LAS POLÍTICAS PÚBLICAS A NIVEL NACIONAL</t>
  </si>
  <si>
    <t>Sistema de contratos</t>
  </si>
  <si>
    <t xml:space="preserve">Adquisición del Sistema de Información de Contratos </t>
  </si>
  <si>
    <t>Contratación directa</t>
  </si>
  <si>
    <t>Renovación SUIT - Diseño</t>
  </si>
  <si>
    <t>Diseño y levantamiento de requerimientos del Sistema de información SUIT</t>
  </si>
  <si>
    <t>Renovación FURAG MiPG - Diseño</t>
  </si>
  <si>
    <t>Gestión del cambio / Estrategia de uso y apropiación</t>
  </si>
  <si>
    <t xml:space="preserve"> UNIDAD</t>
  </si>
  <si>
    <t>Capacitación</t>
  </si>
  <si>
    <t>Contratar servicios de transferencia de conocimiento en capacidades técnicas para el equipo humano de la oficina de TIC</t>
  </si>
  <si>
    <t>Oracle Licenciamiento y soporte</t>
  </si>
  <si>
    <t>Soporte extendido SIGEP</t>
  </si>
  <si>
    <t>Soporte y suscripción Liferay</t>
  </si>
  <si>
    <t>81112200
81111500
81111800
43232300</t>
  </si>
  <si>
    <t>Suscripción al licenciamiento, servicios de soporte para las licencias del software Liferay DXP, así como entrenamiento y bolsa de horas de soporte especializado conforme lo especificado en la ficha técnica.</t>
  </si>
  <si>
    <t>Custodia de medios</t>
  </si>
  <si>
    <t>Prestar el servicio de custodia, transporte y almacenamiento externo de los medios magnéticos, de acuerdo con las condiciones técnicas establecidas en los Estudios Previos</t>
  </si>
  <si>
    <t>Nube Privada</t>
  </si>
  <si>
    <t>Prestación de los servicios de Centro de Datos y Nube privada</t>
  </si>
  <si>
    <t>C-0505-1000-1 RECURSO 11 - SSF - DESARROLLO Y FORTALECIM DE CAPACIDADES DE DE LAS ENTIDADES TERRITORIALES DE LA CIRCUNSCRIPCION NACIONAL</t>
  </si>
  <si>
    <t>Nube pública</t>
  </si>
  <si>
    <t>Prestación de los servicios de Centro de Datos y Nube pública</t>
  </si>
  <si>
    <t>Certificados digital</t>
  </si>
  <si>
    <t>Adquisición de certificados de sitio seguro</t>
  </si>
  <si>
    <t>Prestar servicios profesionales en la Dirección de Desarrollo Organizacional de Función Pública</t>
  </si>
  <si>
    <t>Prestar servicios de apoyo a la gestión en la Dirección de Desarrollo Organizacional de Función Pública</t>
  </si>
  <si>
    <t>C-0505 1000-2 RECURSO 11 - SSF - IMPLEMENT Y FORTALECIM  DE LAS POLÍTICAS PÚBLICAS A NIVEL NACIONAL</t>
  </si>
  <si>
    <t>Prestar servicios profesionales en la Dirección de Empleo Público de Función Pública</t>
  </si>
  <si>
    <t>Dirección de Gestión del Conocimiento</t>
  </si>
  <si>
    <t>Prestar servicios profesionales en la Dirección de Gestión del Conocimiento de Función Pública</t>
  </si>
  <si>
    <t>MARÍA MAGDALENA FORERO EXT. 921
mforero@funcionpublica.gov.co</t>
  </si>
  <si>
    <t>Dirección de Gestión y Desempeño Institucional</t>
  </si>
  <si>
    <t>Prestar servicios profesionales en la Dirección de Gestión y Desempeño Institucional de Función Pública</t>
  </si>
  <si>
    <t>MARÍA DEL PILAR GARCÍA EXT. 611
mpgarcia@funcionpublica.gov.co</t>
  </si>
  <si>
    <t>Prestar servicios de apoyo a la gestión en la Dirección de Gestión y Desempeño Institucional de Función Pública</t>
  </si>
  <si>
    <t>Dirección de Participación, Transparencia y Servicio al Ciudadano</t>
  </si>
  <si>
    <t>Prestar servicios profesionales en la Dirección de Participación, Transparencia y Servicio al Ciudadano de Función Pública</t>
  </si>
  <si>
    <t>FERNANDO AUGUSTO SEGURA EXT. 631
fsegura@funcionpublica.gov.co</t>
  </si>
  <si>
    <t>Dirección General</t>
  </si>
  <si>
    <t>Prestar servicios profesionales en la Dirección General de Función Pública</t>
  </si>
  <si>
    <t>SANTIAGO ARANGO CORRALES EXT. 905
sarango@funcionpublica.gov.co</t>
  </si>
  <si>
    <t>Prestar servicios de apoyo a la gestión en la Dirección General de Función Pública</t>
  </si>
  <si>
    <t>Prestar servicios profesionales en la Dirección Jurídica de Función Pública</t>
  </si>
  <si>
    <t>Prestar servicios de apoyo a la gestión en la Dirección Jurídica de Función Pública</t>
  </si>
  <si>
    <t>Subdirección</t>
  </si>
  <si>
    <t>Prestar servicios profesionales en la Subdirección de Función Pública</t>
  </si>
  <si>
    <t>JULIÁN ALBERTO TRUJILLO MARÍN EXT. 915
jtrujillo@funcionpublica.gov.co</t>
  </si>
  <si>
    <t>Prestar servicios de apoyo a la gestión en el Grupo de Gestión Administrativa de Función Pública</t>
  </si>
  <si>
    <t>Prestar servicios profesionales en el Grupo de Gestión Administrativa de Función Pública</t>
  </si>
  <si>
    <t>Grupo de Gestión Contractual</t>
  </si>
  <si>
    <t>Prestar servicios profesionales en el Grupo de Gestión Contractual de Función Pública</t>
  </si>
  <si>
    <t>DORIS ATAHUALPA POLANCO EXT. 410
datahualpa@funcionpublica.gov.co</t>
  </si>
  <si>
    <t>Prestar servicios de apoyo a la gestión en el Grupo de Gestión Contractual de Función Pública</t>
  </si>
  <si>
    <t>Prestar servicios profesionales en el Grupo de Gestión Documental de Función Pública</t>
  </si>
  <si>
    <t>Prestar servicios profesionales en el Grupo de Gestión Humana de Función Pública</t>
  </si>
  <si>
    <t>Grupo de Servicio al Ciudadano Institucional</t>
  </si>
  <si>
    <t>Prestar servicios profesionales en el Grupo de Servicio al Ciudadano Institucional de Función Pública</t>
  </si>
  <si>
    <t>JAIME HUMBERTO JIMÉNEZ VERGEL EXT. 300
jjimenez@funcionpublica.gov.co</t>
  </si>
  <si>
    <t>Prestar servicios profesionales en la Oficina Asesora de Comunicaciones de Función Pública</t>
  </si>
  <si>
    <t>Prestar servicios de apoyo a la gestión en la Oficina Asesora de Comunicaciones de Función Pública</t>
  </si>
  <si>
    <t>Prestar servicios profesionales en la Oficina Asesora de Planeación de Función Pública</t>
  </si>
  <si>
    <t xml:space="preserve">Oficina Asesora de Planeación </t>
  </si>
  <si>
    <t>Prestar servicios profesionales en la Oficina Asesora de Planeación  de Función Pública</t>
  </si>
  <si>
    <t>Prestar servicios de apoyo a la gestión en la Oficina Asesora de Planeación  de Función Pública</t>
  </si>
  <si>
    <t>Prestar servicios profesionales en la Oficina de Control Interno de Función Pública</t>
  </si>
  <si>
    <t>Prestar servicios profesionales en la Oficina de Tecnologías de la Información y las Comunicaciones de Función Pública</t>
  </si>
  <si>
    <t>Secretaría General</t>
  </si>
  <si>
    <t>Prestar servicios profesionales en la Secretaría General de Función Pública</t>
  </si>
  <si>
    <t>NATALIA ASTRID CARDONA EXT. 802
ncardona@funcionpublica.gov.co</t>
  </si>
  <si>
    <t>Servicio de vigilancia y recepción en el edificio sede de Función Pública</t>
  </si>
  <si>
    <t>24 MESES</t>
  </si>
  <si>
    <t>A-02-02-02-008-005-02 SERVICIOS DE INVESTIGACIÓN Y SEGURIDAD</t>
  </si>
  <si>
    <t>JULIAN MAURICIO MARTINEZ ALVARADO
COORDINADOR GRUPO GESTIÓN ADMINISTRATIVA</t>
  </si>
  <si>
    <t>CTA</t>
  </si>
  <si>
    <t>SUB
CTA</t>
  </si>
  <si>
    <t>OBJ</t>
  </si>
  <si>
    <t>ORD</t>
  </si>
  <si>
    <t>SOR
ORD</t>
  </si>
  <si>
    <t>FUENTE</t>
  </si>
  <si>
    <t>REC</t>
  </si>
  <si>
    <t>SIT</t>
  </si>
  <si>
    <t>DESCRIPCION</t>
  </si>
  <si>
    <t>01</t>
  </si>
  <si>
    <t>02</t>
  </si>
  <si>
    <t>006</t>
  </si>
  <si>
    <t>003</t>
  </si>
  <si>
    <t>008</t>
  </si>
  <si>
    <t>1</t>
  </si>
  <si>
    <t>4</t>
  </si>
  <si>
    <t>004</t>
  </si>
  <si>
    <t>MAQUINARIA Y EQUIPO</t>
  </si>
  <si>
    <t>04</t>
  </si>
  <si>
    <t>09</t>
  </si>
  <si>
    <t>005</t>
  </si>
  <si>
    <t>MAQUINARIA DE INFORMÁTICA Y SUS PARTES, PIEZAS Y ACCESORI9OS</t>
  </si>
  <si>
    <t>007</t>
  </si>
  <si>
    <t>03</t>
  </si>
  <si>
    <t>ADQUISICIÓN DIFERENTES DE ACTIVOS</t>
  </si>
  <si>
    <t>MATERIALES Y SUMINISTROS</t>
  </si>
  <si>
    <t>002</t>
  </si>
  <si>
    <t>A-02-02-01-003 OTROS BIENES TRANSPORTABLES (EXCEPTO PRODUCTOS METÁLICOS, MAQUINARIA Y EQUIPO)</t>
  </si>
  <si>
    <t>PASTA DE PAPEL, PAPEL Y CARTÓN</t>
  </si>
  <si>
    <t>PINTURAS Y BARNICES Y PRODUCTOS RELACIONADOS; COLORES PARA LA PINTURA ARTÍSTICA; TINTAS</t>
  </si>
  <si>
    <t>VIDRIO Y PRODUCTOS DE VIDRIO Y OTROS PRODUCTOS NO METÁLICOS N.C.P.</t>
  </si>
  <si>
    <t>PASTA O PULPA, PAPEL Y PRODUCTOS DE PAPEL; IMPRESOS Y ARTÍCULOS RELACIONADOS</t>
  </si>
  <si>
    <t>A-02-02-01-004 PRODUCTOS METÁLICOS Y PAQUETES DE SOFTWARE</t>
  </si>
  <si>
    <t>PRODUCTOS METÁLICOS ELABORADOS (EXCEPTO MAQUINARIA Y EQUIPO)</t>
  </si>
  <si>
    <t>A-02-02-02 ADQUISICIÓN DE SERVICIOS</t>
  </si>
  <si>
    <t>A-02-02-02-005 SERVICIOS DE LA CONSTRUCCIÓN</t>
  </si>
  <si>
    <t>9</t>
  </si>
  <si>
    <t>06</t>
  </si>
  <si>
    <t>A-02-02-02-006 SERVICIOS DE ALOJAMIENTO; SERVICIOS DE SUMINISTRO DE COMIDAS Y BEBIDAS; SERVICIOS DE TRANSPORTE; Y SERVICIOS DE DISTRIBUCIÓN DE ELECTRICIDAD, GAS Y AGUA</t>
  </si>
  <si>
    <t>SERVICIOS DE SUMINISTRO DE COMIDAS</t>
  </si>
  <si>
    <t>SERVICIOS DE SUMINISTRO DE BEBIDAS PARA SU CONSUMO DENTRO DEL ESTABLECIMIENTO</t>
  </si>
  <si>
    <t>009</t>
  </si>
  <si>
    <t>5</t>
  </si>
  <si>
    <t>A-02-02-02-008 SERVICIOS PRESTADOS A LAS EMPRESAS Y SERVICIOS DE PRODUCCIÓN</t>
  </si>
  <si>
    <t>3</t>
  </si>
  <si>
    <t>A-02-02-02-008-004 SERVICIOS DE TELECOMUNICACIONES, TRANSMISIÓN Y SUMINISTRO DE INFORMACIÓN</t>
  </si>
  <si>
    <t>SERVICIOS DE TELEFONÍA Y OTRAS TELECOMUNICACIONES</t>
  </si>
  <si>
    <t>SERVICIOS DE TELECOMUNICACIONES A TRAVÉS DE INTERNET</t>
  </si>
  <si>
    <t>SERVICIOS DE MANTENIMIENTO Y REPARACIÓN DE MAQUINARIA Y EQUIPO DE TRANSPORTE</t>
  </si>
  <si>
    <t>A-02-02-02-009 SERVICIOS PARA LA COMUNIDAD, SOCIALES Y PERSONALES</t>
  </si>
  <si>
    <t>SERVICIOS DE ALCANTARILLADO, RECOLECCIÓN, TRATAMIENTO Y DISPOSICIÓN DE DESECHOS Y OTROS SERVICIOS DE SANEAMIENTO AMBIENTAL</t>
  </si>
  <si>
    <t>010</t>
  </si>
  <si>
    <t>A-02-02-02-010 VIÁTICOS DE LOS FUNCIONARIOS EN COMISIÓN</t>
  </si>
  <si>
    <t>TOTAL VALOR TRASLADOS</t>
  </si>
  <si>
    <t xml:space="preserve"> VALOR TRASLADOS ENTRE SUBRUBROS</t>
  </si>
  <si>
    <t>VALOR TRASLADOS ENTRE RUBROS</t>
  </si>
  <si>
    <t>ACREDITAR</t>
  </si>
  <si>
    <t>CONTRAACREDITA</t>
  </si>
  <si>
    <t>TOTAL</t>
  </si>
  <si>
    <t>Prestar servicios profesionales en la Subdirección General de Función Pública</t>
  </si>
  <si>
    <t>9.5</t>
  </si>
  <si>
    <t>C-0599-1000-5 RECURSO 11 . SSF
 TECNOLOGÍAS DE LA INFORMACIÓN</t>
  </si>
  <si>
    <t>Instalación nuevo oda</t>
  </si>
  <si>
    <t xml:space="preserve">Renovación IPV6 </t>
  </si>
  <si>
    <t>Prestar el servicio de apoyo logístico a nivel nacional, para la organización de los eventos de difusión de políticas requeridos por el Departamento Administrativo de la Función Pública</t>
  </si>
  <si>
    <t>Diseño y levantamiento de requerimientos del Sistema de información FURAG MIPG</t>
  </si>
  <si>
    <t>CONTRATACIÓN DE MÍNIMA CUANTÍA</t>
  </si>
  <si>
    <t>LICITACIÓN PÚBLICA</t>
  </si>
  <si>
    <t>SELECCIÓN ABREVIADA. SUBASTA INVERSA</t>
  </si>
  <si>
    <t>Estibador para bodega del almacén</t>
  </si>
  <si>
    <t>Instalación y configuración del nuevo ODA</t>
  </si>
  <si>
    <t>Compra de sesiones de andamios para construcción.</t>
  </si>
  <si>
    <t>Compra de mesa oficial de  tenis (ping pong) para actividades de bienestar de los funcionarios de la entidad</t>
  </si>
  <si>
    <t>Negociación colectiva</t>
  </si>
  <si>
    <t>Prestar los servicios profesionales en la Subdirección de Función Pública para apoyar en la revisión de los pliegos de solicitudes que presenten las organizaciones sindicales del sector público en el marco del proceso de negociación colectiva de 2019, así como para acompañar la preparación, desarrollo  y discusión de los temas en la mesa general  de negociación.</t>
  </si>
  <si>
    <t>Renovar la suscripción y el soporte técnico del Sistema de Turnos Web de la entidad</t>
  </si>
  <si>
    <t xml:space="preserve">Renovar la suscripción y el soporte técnico del sistema biométrico del Departamento </t>
  </si>
  <si>
    <t xml:space="preserve">30 de abril </t>
  </si>
  <si>
    <t>Suscripción y soporte al servicio del software de inventarios</t>
  </si>
  <si>
    <t>Implementación de la estrategia de uso y apropiación y gestión del cambio</t>
  </si>
  <si>
    <t>003-2019</t>
  </si>
  <si>
    <t>JAIME ANDRES URAZAN LEAL</t>
  </si>
  <si>
    <t>Prestar servicios profesionales en la Dirección de Desarrollo Organizacional de Función Pública para apoyar el fortalecimiento metodológico de las asesorías en territorio y los aspectos técnicos de la Estrategia de Gestión Territorial de la Entidad.</t>
  </si>
  <si>
    <t>PRESTACION DE SERVICIOS PROFESIONALES</t>
  </si>
  <si>
    <t>Función Pública cancelará el valor total del contrato en doce (12) pagos, así : a) Once (11) pagos mensuales  por valor de SIETE MILLONES DOSCIENTOS MIL PESOS ($7.200.000) M/CTE. y b) Un último pago por valor de TRES MILLONES SEISCIENTOS MIL PESOS ($3.600 .000) M/CTE</t>
  </si>
  <si>
    <t xml:space="preserve">Once (11) meses y quince (15) días, contados a partir del perfeccionamiento del mismo y registro presupuestal. </t>
  </si>
  <si>
    <t xml:space="preserve">JUAN PABLO REMOLINA PULIDO </t>
  </si>
  <si>
    <t xml:space="preserve">DIRECCION DE DESARROLLO ORGANIZACIONAL  </t>
  </si>
  <si>
    <t>008-2019</t>
  </si>
  <si>
    <t>ROSA MARIA BOLAÑOS TOVAR</t>
  </si>
  <si>
    <t>Prestar  servicios   profesionales en  la  Dirección  de  Desarrollo Organizacional de Función Pública para  apoyar los  aspectos administrativos, técnicos, jurídicos, financieros,  presupuesta les y contractuales,   del proyecto  de inversión  relacionado con el Proceso  de Acción  Integral en la Administración Pública.</t>
  </si>
  <si>
    <t>Función  Pública  cancelará  el valor  total  del  contrato  en doce  (12)  pagos,  así:  a) Once  (11) pagos  mensuales  por valor  de CINCO  MILLONES   CUATROCIENTOS MIL  PESOS  ($5.400.000) M/CTE. y  b)  Un  último pago por   valor de   DOS MILLONES SETECIENTOS  MIL  PESOS ($2.700.000)  M/CTE.</t>
  </si>
  <si>
    <t>033-2019</t>
  </si>
  <si>
    <t>YULY VERONICA RUEDA PEREZ</t>
  </si>
  <si>
    <t>Prestar servicios profesionales en la Dirección de Desarrollo Organizacional de Función Pública para apoyar la programación, alistamiento, articulación y
seguimiento a las comisiones de servicio relacionadas con la Estrategia de Gestión Territorial de la Entidad.</t>
  </si>
  <si>
    <t>Función Pública cancelará el valor total del contrato en once (11) pagos mensuales por valor de CUATRO MILLONES NOVECIENTOS MIL PESOS ($4.900.000) M/CTE.</t>
  </si>
  <si>
    <t>Once meses (11), contados a partir del perfeccionamiento del mismo y registro presupuestal.</t>
  </si>
  <si>
    <t>CLAUDIA GISELA JIMENEZ</t>
  </si>
  <si>
    <t>034-2019</t>
  </si>
  <si>
    <t>GABRIEL HERNAN MOLANO</t>
  </si>
  <si>
    <t>Prestar servicios profesionales en la Dirección de Desarrollo Organizacional de Función Pública para apoyar el manejo, organización y presentación de la
información de la Estrategia de Gestión Territorial y de las asesorías técnicas brindadas a las entidades priorizadas en el marco de la misma.</t>
  </si>
  <si>
    <t>Función Pública cancelará el valor total del contrato en once (11) pagos mensuales de CUATRO MILLONES NOVECIENTOS MIL PESOS ($4.900.000)
M/CTE.</t>
  </si>
  <si>
    <t>046-2019</t>
  </si>
  <si>
    <t>ERIKA NATALIA COCA SANCHEZ</t>
  </si>
  <si>
    <t>Prestar servicios de apoyo a la gestión en la Dirección de Desarrollo Organizacional de Función Pública para la recolección, revisión y organización documental de información en medio físico y magnético que surja en desarrollo de la Estrategia de Gestión Territorial de la Entidad.</t>
  </si>
  <si>
    <t>PRESTACION DE SERVICIOS DE APOYO A LA GESTION</t>
  </si>
  <si>
    <t>Función Pública cancelará el valor total del contrato en once (11) pagos mensuales de DOS MILLONES DE PESOS ($2.000.000) M/CTE.</t>
  </si>
  <si>
    <t>Once (11) meses, contado a partir del perfeccionamiento del mismo y registro presupuesta!.</t>
  </si>
  <si>
    <t xml:space="preserve">CLAUDIA GISELA JIMÉNEZ PENAGOS </t>
  </si>
  <si>
    <t>049-2019</t>
  </si>
  <si>
    <t>CHRISTIAN ALEXANDER FLOREZ GUERRERO</t>
  </si>
  <si>
    <t>Prestar servicios profesionales en la Dirección de Empleo Público de Función Pública para apoyar la implementación y seguimiento de las convocatorias de prácticas laborales en el marco de la Ley 1780 de 2016 y del programa "Servimos", así como acompañar gestiones propias de la dependencia en temas administrativos y contractuales.</t>
  </si>
  <si>
    <t>Función Pública cancelará el valor total del contrato en once (11) pagos mensuales por valor de SEIS MILLONES TRESCIENTOS MIL PESOS ($6'300.000) MCTE.</t>
  </si>
  <si>
    <t xml:space="preserve">FRANCISCO ALFONSO CAMARGO SALAS </t>
  </si>
  <si>
    <t>DIRECCION DE EMPLEO PUBLICO</t>
  </si>
  <si>
    <t>029-2019</t>
  </si>
  <si>
    <t>LEIDY CAROLINA MOGOLLON DELGADO</t>
  </si>
  <si>
    <t>Prestar servicios profesionales en la Dirección de Gestión del Conocimiento de Función Pública para apoyar el fortalecimiento de la producción escrita a través de la revisión documental y la estandarización del proceso editorial de la Entidad.</t>
  </si>
  <si>
    <t>Función Pública cancelará el valor total del contrato en once (11) pagos mensuales por valor de CINCO MILLONES CUATROCIENTOS MIL PESOS ($5'400.000) M/CTE.</t>
  </si>
  <si>
    <t>Once (11) meses, contado a partir del perfeccionamiento del mismo y registro presupuestal.</t>
  </si>
  <si>
    <t xml:space="preserve">MARÍA MAGDALENA FORERO MORENO </t>
  </si>
  <si>
    <t>DIRECCION DE GESTION DEL CONOCIMIENTO</t>
  </si>
  <si>
    <t>031-2019</t>
  </si>
  <si>
    <t>OFIR CHAPARRO ROJAS</t>
  </si>
  <si>
    <t>Prestar servicios profesionales para apoyar la gestión y el seguimiento de las actividades de los grupos de análisis y política y realizar el seguimiento a los convenios a cargo de la Dirección de Gestión del Conocimiento.</t>
  </si>
  <si>
    <t>Función Pública cancelará el valor total del contrato en once (11) pagos mensuales por valor de SEIS MILLONES CIEN MIL PESOS ($6.100.000),</t>
  </si>
  <si>
    <t>045-2019</t>
  </si>
  <si>
    <t>IVAN ALEJANDRO ORTIZ CARDONA</t>
  </si>
  <si>
    <t>Prestar servicios profesionales en la Dirección de Gestión del Conocimiento de Función Pública para apoyar los procesos misionales a cargo de la dependencia, la caracterización de los grupos de valor de la Entidad y la ejecución del plan de acción anual del área.</t>
  </si>
  <si>
    <t>Función Pública cancelará el valor total del contrato en once (11) pagos mensuales por valor de DOS MILLONES QUINIENTOS MIL PESOS ($2'500.000) M/CTE.</t>
  </si>
  <si>
    <t>009-2019</t>
  </si>
  <si>
    <t>ARLINGTON FONSECA LEMUS</t>
  </si>
  <si>
    <t>Prestar servicios profesionales en la  Dirección  de  Gestión  y  Desempeño Institucional de Función  Pública  para apoyar  la revisión  de datos e implementación de técnicas de inteligencia artificial, con el fin de generar  información  estratégica para la definición y/o ajuste  de  políticas  de  desempeño  institucional  que  hacen parte del Modelo  Integrado  de Planeación  y Gestión  -MIPG</t>
  </si>
  <si>
    <t>Función Pública cancelará  el valor total del contrato  en doce (12) pagos, así: a) Once (11) pagos  mensuales por valor de SIETE  MILLONES SETENCIENTOS CINCUENTA  y TRES MIL PESOS ($7753.000) M/CTE. Y b) Un último pago por valor de TRES MILLONES OCHOCIENTOS SETENTA Y SEIS MIL QUINIENTOS
PESOS ($3'876.500) M/CTE</t>
  </si>
  <si>
    <t xml:space="preserve">MARÍA DEL PILAR GARCÍA GONZÁLEZ </t>
  </si>
  <si>
    <t>DIRECCION DE GESTION Y DESEMPEÑO INSTITUCIONAL</t>
  </si>
  <si>
    <t>030-2019</t>
  </si>
  <si>
    <t>MICHEL FELIPE CORDOBA PEROZO</t>
  </si>
  <si>
    <t>Prestar servicios profesionales en la Dirección de Gestión y Desempeño Institucional de Función Pública para apoyar la construcción y cálculo de los índices de desempeño institucional resultantes de la medición del Modelo Integrado de Planeación y Gestión -MIPG en la vigencia 2019, así como de nuevas metodologías de análisis de datos.</t>
  </si>
  <si>
    <t>Función Pública cancelará el valor total del contrato en once (11) pagos por valor de CINCO MILLONES CUATROCIENTOS MIL PESOS ($5'400.000) M/CTE.</t>
  </si>
  <si>
    <t xml:space="preserve">SERGIO ALFREDO BLANCO SOLER </t>
  </si>
  <si>
    <t>057-2019</t>
  </si>
  <si>
    <t>DORLEY ENRIQUE LEON LOPEZ</t>
  </si>
  <si>
    <t>Prestar servicios  profesionales en  la Dirección  de Gestión y Desempeño Institucional de Función Pública  para  apoyar la revisión, simplificación y actualización de las guías  y/o  instrumentos   de la política  de Control  Interno  en el marco  de los criterios diferenciales   del Modelo  Integrado  de Planeación  y Gestión-MIPG.</t>
  </si>
  <si>
    <t>Función Pública cancelará el valor  total  del  contrato  en  once  (11)  pagos mensuales por valor de CINCO MILLONES  OCHOCIENTOS  MIL  PESOS ($5'800.000) MICTE</t>
  </si>
  <si>
    <t xml:space="preserve">MIRYAM CUBILLOS </t>
  </si>
  <si>
    <t>041-2019</t>
  </si>
  <si>
    <t>EDINSON GABRIEL MALAGÓN MAYORGA</t>
  </si>
  <si>
    <t>Prestar servicios profesionales en la Dirección de Participación, Transparencia y Servicio al Ciudadano de Función Pública para apoyar en la formulación e
implementación de la política de integridad y la política para la estabilización: Paz con Legalidad.</t>
  </si>
  <si>
    <t>Función Pública cancelará el valor total del contrato en once (11) pagos mensuales por valor de OCHO MILLONES SETECIENTOS CINCUENTA MIL PESOS ($8.750.000) M/CTE</t>
  </si>
  <si>
    <t>FERNANDO AUGUSTO SEGURA RESTREPO</t>
  </si>
  <si>
    <t>DIRECCION DE PARTICIPACION, TRANSPARENCIA Y SERVICIO AL CIUDADANO</t>
  </si>
  <si>
    <t>066-2019</t>
  </si>
  <si>
    <t>JUAN DAVID MENDOZA VARGAS</t>
  </si>
  <si>
    <t>Prestar  los Servicios  Profesionales  en la Dirección  de Participación,  Transparencia y  Servicio al  Ciudadano de   Función Pública, para  apoyar la  elaboración de instrumentos  técnicos y  brindar asistencia técnica a  las  entidades que   sean priorizadas por  el  Gobierno Nacional,  en  la revisión  de  los  trámites   y  procesos asociados  a los mismos.</t>
  </si>
  <si>
    <t>Función  Pública cancelará el   valor total del contrato  en once (11) pagos mensuales por  valor  de  SIETE  MILLONES  TRESCIENTOS CINCUENTA   MIL PESOS ($7,350.000) M/CTE.</t>
  </si>
  <si>
    <t xml:space="preserve">FERNANDO AUGUSTO SEGURA RESTREPO </t>
  </si>
  <si>
    <t>047-2019</t>
  </si>
  <si>
    <t>VIRGINIA GUEVARA SIERRA</t>
  </si>
  <si>
    <t>Prestar servicios profesionales en la Dirección de Participación, Transparencia y Servicio al Ciudadano de Función Pública para apoyar el proceso de asistencia técnica y actualización de herramientas e instrumentos en participación ciudadana, rendición de cuentas y control social ciudadano que se brindarán a las entidades y ciudadanos.</t>
  </si>
  <si>
    <t>Función Pública cancelará el valor total del contrato en once (11) pagos mensuales por valor de SIETE MILLONES TRESCIENTOS CINCUENTA MIL PESOS ($7.350.000) M/CTE.</t>
  </si>
  <si>
    <t>052-2019</t>
  </si>
  <si>
    <t>ANA MILENA CACERES CASTRO</t>
  </si>
  <si>
    <t>Prestar servicios profesionales en la Dirección de Participación, Transparencia y Servicio al Ciudadano de Función Pública para apoyar la revisión de proyectos normativos en el marco de la política pública de racionalización de trámites, así como la elaboración de conceptos jurídicos y producción normativa relacionada con las políticas a cargo de la dependencia.</t>
  </si>
  <si>
    <t>Función Pública cancelará el valor total del contrato en once (11) pagos mensuales de OCHO MILLONES SETECIENTOS CINCUENTA MIL PESOS ($8'750.000) M/CTE</t>
  </si>
  <si>
    <t>026-2019</t>
  </si>
  <si>
    <t>LINA MARIA RICAURTE SIERRA</t>
  </si>
  <si>
    <t>Prestar servicios profesionales en la Dirección General de Función Pública para apoyar las actividades encaminadas al fortalecimiento de la gestión internacional y la innovación pública, a través del establecimiento de nuevos relacionamientos
con pares internacionales y la participación institucional en eventos internacionales.</t>
  </si>
  <si>
    <t>Función Pública cancelará el valor total del contrato en once (11) pagos mensuales por valor de CINCO MILLONES CUATROCIENTOS MIL PESOS ($5.400.000) MICTE.</t>
  </si>
  <si>
    <t>JULIANA TORRES QUIJANO</t>
  </si>
  <si>
    <t>DIRECCION GENERAL</t>
  </si>
  <si>
    <t>058-2019</t>
  </si>
  <si>
    <t>ASTRID JULIANA TORRES GARZON</t>
  </si>
  <si>
    <t>Prestar servicios profesionales en la Dirección General de Función Pública para apoyar la implementación y seguimiento de los instrumentos de cooperación internacional suscritos por la Entidad; así como la difusión a los servidores públicos. de la oferta académica internacional y las actividades relativas a innovación pública.</t>
  </si>
  <si>
    <t>Función Pública cancelará el valor total del contrato en once (11) pagos mensuales de DOS MILLONES QUINIENTOS MIL PESOS ($2.500.000) M/CTE</t>
  </si>
  <si>
    <t>005-2019</t>
  </si>
  <si>
    <t>JUAN MANUEL MENDOZA VARGAS</t>
  </si>
  <si>
    <t>Prestar  servicios  profesionales  en la Dirección  General  de  Función  Pública  para apoyar   la  articulación y  seguimiento a  los  compromisos relacionados con  la gestión del Director,  así como  acompañar la interacción y comunicación permanente entre  el  Despacho, las  dependencias  del  Departamento y  otras entidades  públicas del orden nacional y territorial.</t>
  </si>
  <si>
    <t>Función Pública cancelará el valor total del contrato en doce (12) pagos, así: a) Once (11) pagos mensuales por valor de DOS MILLONES QUINIENTOS  MIL PESOS ($2.500.000) M/CTE., Y b) Un último pago por valor de UN MILLÓN DOSCIENTOS   CINCUENTA   MIL  PESOS  ($1.250.000)   M/CTE</t>
  </si>
  <si>
    <t>SANTIAGO ARANGO CORRALES</t>
  </si>
  <si>
    <t>013-2019</t>
  </si>
  <si>
    <t>LAURA PATRICIA ALVAREZ GOMEZ</t>
  </si>
  <si>
    <t>Prestar servicios  de apoyo a la gestión en la Dirección General de Función Pública para efectuar seguimiento al cumplimiento de las actividades institucionales y compromisos  interinstitucionales  definidos  por la dependencia.</t>
  </si>
  <si>
    <t>once (11) meses, contados a partir del perfeccionamiento  del mismo y registro presupuestal.</t>
  </si>
  <si>
    <t>070-2019</t>
  </si>
  <si>
    <t>MANUEL VICENTE CRUZ ALARCON</t>
  </si>
  <si>
    <t>Prestar los servicios  profesionales  en  la  Dirección  jurídica  de  Función  Pública, para  apoyar  en  la revisión  del  impacto  de las normas  asociadas  al cumplimiento de las políticas de la entidad, y en el fortalecimiento a la gestión de sus grupos internos de trabajo, a través de  la  revisión  y  elaboración  de  documentos, conceptos,  cartillas  y proyectos  normativos.</t>
  </si>
  <si>
    <t>Función Pública  cancelará el valor total del   contrato en once  (11) pagos mensuales de NUEVE MILLONES DOSCIENTOS MIL PESOS ($9'200.000) M/CTE.</t>
  </si>
  <si>
    <t xml:space="preserve">ARMANDO LÓPEZ CORTÉS </t>
  </si>
  <si>
    <t>DIRECCION JURIDICA</t>
  </si>
  <si>
    <t>053-2019</t>
  </si>
  <si>
    <t>CARLOS DAVID PLATIN DEL CASTILLO</t>
  </si>
  <si>
    <t>Prestar servicios profesionales en la Dirección Jurídica de la Función Pública para brindar apoyo en la elaboración de conceptos jurídicos y actualización del Gestor Normativo  de la Entidad.</t>
  </si>
  <si>
    <t>Función Pública cancelará el valor total de cada contrato en once (11) pagos mensuales por valor de DOS MILLONES QUINIENTOS MIL PESOS ($2'500.000) M/CTE.</t>
  </si>
  <si>
    <t xml:space="preserve">LUIS FERNANDO NUÑEZ RINCON </t>
  </si>
  <si>
    <t>024-2019</t>
  </si>
  <si>
    <t>MARIA ANGELICA TELLO COLEY</t>
  </si>
  <si>
    <t>Prestar servicios profesionales en la Dirección Jurídica de la Función Pública para brindar apoyo en la elaboración de conceptos jurídicos y actualización del Gestor Normativo de la Entidad.</t>
  </si>
  <si>
    <t>Función Pública cance lará el valor total de cada contrato en once (11) pagos mensuales por valor de DOS MILLONES QUINIENTOS MIL PESOS ($2'500.000) M/CTE.</t>
  </si>
  <si>
    <t>063-2019</t>
  </si>
  <si>
    <t>MARIA BIBIANA BELTRAN BALLESTEROS</t>
  </si>
  <si>
    <t>Prestar servicios de apoyo a la gestión en la Dirección Jurídica de Función Pública para  la digitacián,  cargue,  descargue,  corrección  y depuración   de  la información del Gestor  Normativo.</t>
  </si>
  <si>
    <t>Función Pública cancelará el valor total del contrato en once  (11)  pagos mensuales de UN MILLÓN OCHOCIENTOS  CINCUENTA MIL PESOS
($1'850.000) M/CTE</t>
  </si>
  <si>
    <t>054-2019</t>
  </si>
  <si>
    <t>SANDRA LUCIA BARRIGA MORENO</t>
  </si>
  <si>
    <t>Prestar servicios profesionales a la Dirección Jurídica de  Función  Pública  para realizar la búsqueda e incorporación de normas  de  Estructura,  así como  brindar apoyo en la actualización del "Gestor Normativo" de la ENTIDAD, y apoyar la proyección  de  conceptos  jurídicos.</t>
  </si>
  <si>
    <t>Función Pública cancelará el  valor  total  del  contrato  en  once  (11)  pagos mensuales de   CUATRO   MILLONES QUINIENTOS MIL PESOS   ($4'500.000) M/CTE.</t>
  </si>
  <si>
    <t>056-2019</t>
  </si>
  <si>
    <t>MELITZA DONADO DIAZ GRANADOS</t>
  </si>
  <si>
    <t>Prestar  servicios  profesionales  a  la  Dirección  Jurídica  de  Función   Pública  para apoyar   la  proyección de  conceptos   jurídicos en  materia   de  derecho laboral  y administrativo, régimen de inhabilidades e incompatibilidades y situaciones relacionadas  con el desempeño  de las entidades  del nivel nacional  y territorial,  así como  acompañar   la revisión  de vigencias  normativas  que hagan  parte del "Gestor Normativo"  de la Entidad.</t>
  </si>
  <si>
    <t>Función Pública cancelará el   valor total del contrato en once (11) pagos mensuales de  CUATRO MILLONES QUINIENTOS MIL   PESOS ($4'500.000) M/CTE.</t>
  </si>
  <si>
    <t xml:space="preserve">HAROLD ISRAEL HERREÑO SUÁREZ </t>
  </si>
  <si>
    <t>071-2019</t>
  </si>
  <si>
    <t>OLGA LUCIA ARANGO ALVAREZ</t>
  </si>
  <si>
    <t xml:space="preserve">Prestar  servicios  profesionales en la Dirección Jurídica  de  Función  Pública  para apoyar en la revisión de normas con sus vigencias, pronunciamientos jurisprudenciales,  verificación de  las  normas  de  los  regímenes   especiales de  la administración  pública,  así  como  efectuar  revisión  del  documento y seguimiento sobre la usabilidad  del Gestor  Normativo.
</t>
  </si>
  <si>
    <t>Función Pública cancelará el  valor  total  del  contrato  en  once  (11)  pagos mensuales de SEIS MILLONES CIEN  MIL PESOS  ($6'100.000)  M/CTE.</t>
  </si>
  <si>
    <t>028-2019</t>
  </si>
  <si>
    <t>LEONARDO SUAREZ TRUJILLO</t>
  </si>
  <si>
    <t>Prestar servicios de apoyo a la gestión en actividades tendientes a la conservación de los bienes de la Entidad y la prestación de los servicios a cargo del Grupo de Gestión Administrativa de Función Pública.</t>
  </si>
  <si>
    <t>Función Pública cancelará el valor total del contrato en once (11) pagos mensuales por valor de UN MILLON NOVECIENTOS CINCUENTA MIL PESOS ($1'950.000) M/CTE.</t>
  </si>
  <si>
    <t xml:space="preserve">JULIAN MAURICIO MARTINEZ ALVARADO </t>
  </si>
  <si>
    <t xml:space="preserve">GRUPO DE GESTION ADMINISTRATIVA </t>
  </si>
  <si>
    <t>027-2019</t>
  </si>
  <si>
    <t>GABRIEL EDUARDO ISIDRO RAMOS</t>
  </si>
  <si>
    <t>Prestar servicios profesionales en el Grupo de Gestión Administrativa de Función Pública para apoyar a la Entidad en materia de gestión ambiental.</t>
  </si>
  <si>
    <t>Función Pública cancelará el valor total del contrato en once (11) pagos por un valor de CUATRO MILLONES DE PESOS ($4.000.000) M/CTE.</t>
  </si>
  <si>
    <t>001-2019</t>
  </si>
  <si>
    <t>LINA PATRICIA DIMATÉ BENJUMEA</t>
  </si>
  <si>
    <t>Prestar los servicios profesionales en el Grupo  de Gestión Contractual de Función Pública para apoyar el desarrollo de los procesos de selección objetiva  necesarios para la adquisición  de bienes,  obras y servicios  requeridos  por la Entidad.</t>
  </si>
  <si>
    <t>Función  Pública  cancelará  el valor total de cada contrato  en doce  (12) pagos,  así: a) Once (11) pagos mensuales por valor de CINCO MILLONES CUATROCIENTOS MIL  PESOS  ($5'400.000) M/CTE.  y  b)  Un  último  pago  por valor  de  DOS  MILLONES   SETECIENTOS  MIL  PESOS  ($2.700.000) M/CTE.</t>
  </si>
  <si>
    <t>GRUPO DE GESTION CONTRACTUAL</t>
  </si>
  <si>
    <t>002-2019</t>
  </si>
  <si>
    <t>DIANA PATRICIA BERMUDEZ CETINA</t>
  </si>
  <si>
    <t>079-2019</t>
  </si>
  <si>
    <t>JULY AMANDA MUÑOZ CHOACHI</t>
  </si>
  <si>
    <t>Prestar  los Servicios  de Apoyo  a la Gestión  en el Grupo de Gestión  Contractual  de Función Pública para   la  organización, manejo, clasificación y  custodia de  la documentación resultante  de los procesos  de selección  objetiva  que se adelanten para la adquisición  de bienes,  servicios  y obras por la Entidad.</t>
  </si>
  <si>
    <t>Función Pública  cancelará el   valor total del contrato en   once  (11)  pagos mensuales de  DOS  MILLONES   DE PESOS  ($2'000.000) M/CTE.</t>
  </si>
  <si>
    <t>059-2019</t>
  </si>
  <si>
    <t>KAROL YOLIMA MERCHAN PARRA</t>
  </si>
  <si>
    <t>Prestar servicios profesionales en el Grupo de Gestión Documental de Función Pública para apoyar la implementación y seguimiento de actividades del Programa de Gestión Documental de la Entidad, así como acompañar la verificación de los requerimientos funcionales del Sistema de Gestión de Documentos Electrónicos y de Archivó del Departamento.</t>
  </si>
  <si>
    <t>Función Pública cancelará el  valor  total  del  contrato  en  once  (11)  pagos mensuales de  CINCO  MILLONES   CUATROCIENTOS MIL PESOS  ($5.400.000) M/CTE.</t>
  </si>
  <si>
    <t>JUDI MAGALI RODRIGUEZ SANTANA</t>
  </si>
  <si>
    <t>GRUPO DE GESTION DOCUMENTAL</t>
  </si>
  <si>
    <t>064-2019</t>
  </si>
  <si>
    <t>DORIS JULIETA GONZALEZ AREVALO</t>
  </si>
  <si>
    <t>Prestar servicios profesionales en Función Pública para apoyar  los trámites administrativos relacionados con el  otorgamiento de comisiones de servicio a servidores  públicos  y autorización de manutención y desplazamiento a contratistas de la Entidad, en desarrollo  del plan de viajes de la Estrategia  de Gestión  Territorial.</t>
  </si>
  <si>
    <t>Función  Pública  cancelará  el valor total  del contrato  en once  (11)  pagos  mensuales de DOS MILLONES  NOVECIENTOS MIL PESOS  ($2.900.000)  M/CTE.</t>
  </si>
  <si>
    <t xml:space="preserve">DIANA MARCELA GÓMEZ ANZOLA </t>
  </si>
  <si>
    <t>GRUPO DE GESTION HUMANA</t>
  </si>
  <si>
    <t>062-2019</t>
  </si>
  <si>
    <t>JUAN CARLOS GONZALEZ BOLAÑO</t>
  </si>
  <si>
    <t>Prestar  servicios  profesionales  en el Grupo  de Servicio  al Ciudadano  Institucional de Función Pública para apoyar la orientación o respuesta de peticiones, quejas, reclamos y sugerencias  que formulen  los grupos  de valor de la Entidad,  asignadas al primer nivel de servicio  a  través  de  los  diferentes  canales  de  atención dispuestos  por el Departamento.</t>
  </si>
  <si>
    <t>Función Pública cancelará el  valor  total  de cada  contrato en  once  (11)  pagos mensuales de  CINCO  MILLONES   CUATROCIENTOS MIL  PESOS  ($5'400.000) M/CTE</t>
  </si>
  <si>
    <t xml:space="preserve">JAIME HUMBERTO JIMÉNEZ VERGEL  </t>
  </si>
  <si>
    <t>GRUPO DE SERVICIO AL CIUDADANO INSTITUCIONAL</t>
  </si>
  <si>
    <t>060-2019</t>
  </si>
  <si>
    <t>JORGE MARIO SIMANCAS CARDENAS</t>
  </si>
  <si>
    <t>Función Pública cancelará el  valor  total  de cada  contrato en  once  (11)  pagos mensuales de CINCO  MILLONES CUATROCIENTOS MIL PESOS  ($5'400.000) M/CTE.</t>
  </si>
  <si>
    <t xml:space="preserve">JAIME HUMBERTO JIMÉNEZ VERGEL </t>
  </si>
  <si>
    <t>061-2019</t>
  </si>
  <si>
    <t>WILLIAM ALEXANDER JUNIELES</t>
  </si>
  <si>
    <t>Prestar servicios  profesionales  en el Grupo  de Servicio  al Ciudadano  Institucional de Función Pública para apoyar la orientación o respuesta de peticiones, quejas, reclamos  y sugerencias  que formulen  los grupos  de valor de la Entidad,  asignadas al primer nivel de servicio a través de  los  diferentes  canales  de  atención dispuestos  por el Departamento.</t>
  </si>
  <si>
    <t>Función Pública  cancelará el  valor  total de cada contrato en  once  (11)  pagos mensuales de  CINCO  MILLONES   CUATROCIENTOS MIL  PESOS  ($5'400.000) M/CTE</t>
  </si>
  <si>
    <t>042-2019</t>
  </si>
  <si>
    <t>CRISTIAN YESID TORRES GUERRERO</t>
  </si>
  <si>
    <t>Prestar servicios profesionales para apoyar el procesamiento y análisis de información estadística para la generación de informes a cargo del Grupo de
Servicio al Ciudadano Institucional de Función Pública, así como acompañar el seguimiento y reporte de la gestión del grupo.</t>
  </si>
  <si>
    <t>Función Pública cancelará el valor total de cada contrato en once (11) pagos mensuales por valor de CINCO MILLONES CUATROCIENTOS MIL PESOS ($5'400.000) M/CTE.</t>
  </si>
  <si>
    <t>011-2019</t>
  </si>
  <si>
    <t>YENNY STELLA CHACÓN SANTAMARIA</t>
  </si>
  <si>
    <t xml:space="preserve">Prestar  servicios  profesionales   en el Grupo  de Servicio  al Ciudadano   Institucional
de Función Pública para apoyar la mesa de ayuda técnica del Sistema Único de Información de Trámites -SUIT y  del  Sistema  de  Información  y  Gestión  del Empleo Público -SIGEP, así como la atención de requerimientos que formulen los grupos de valor de la Entidad a través de los diferentes canales  de  atención dispuestos  por el Departamento.
</t>
  </si>
  <si>
    <t>Función  Pública  cancelará  el valor total de cada contrato  en doce  (12) pagos,  así:
a)  Once  (11)  pagos  mensuales por  valor  de  CUATRO   MILLONES DE  PESOS ($4.000.000)  M/CTE.  Y  b)  Un  último  pago  por  valor  de  DOS  MILLONES DE PESOS ($2.000.000) M/CTE</t>
  </si>
  <si>
    <t>010-2019</t>
  </si>
  <si>
    <t>BEATRIZ HELENA HERNADEZ VARGAS</t>
  </si>
  <si>
    <t>Prestar  servicios  profesionales   en el Grupo  de Servicio  al Ciudadano   Institucional de  Función  Pública  para apoyar  la mesa  de ayuda  técnica  del  Sistema  Único  de Información de  Trámites -SUIT y  del  Sistema   de  Información y  Gestión del Empleo  Público -SIGEP, así como  la atención  de requerimientos  que formulen  los grupos   de  valor  de  la  Entidad  a  través  de  los  diferentes canales   de  atención dispuestos  por el Departamento.</t>
  </si>
  <si>
    <t>Función  Pública  cancelará  el valor total de cada contrato  en doce  (12) pagos,  así:
a) Once (11) pagos mensuales por valor de CUATRO MILLONES DE PESOS ($4.000.000) M/CTE. Y b) Un último pago por  valor  de  DOS  MILLONES  DE PESOS ($2.000.000) M/CTE</t>
  </si>
  <si>
    <t>073-2019</t>
  </si>
  <si>
    <t>DAVID LEONARDO ROMERO LEON</t>
  </si>
  <si>
    <t>Prestar servicios profesionales en la Oficina Asesora de Comunicaciones de Función Pública para apoyar la redacción de artículos, columnas y generación de contenidos informativos, para la difusión de la gestión institucional de la Entidad.</t>
  </si>
  <si>
    <t>Función Pública cancelará el valor total del contrato en once (11) pagos, así: a) diez (10) pagos mensuales de CUATRO MILLONES NOVECIENTOS MIL PESOS ($4'900.000) MICTE. y b) Un último pago de DOS MILLONES CUATROCIENTOS CINCUENTA MIL PESOS ($2'450.000) MICTE</t>
  </si>
  <si>
    <t>Diez (10) meses y quince (15) días, contados a partir del perfeccionamiento del mismo y registro presupuestal.</t>
  </si>
  <si>
    <t>DIANA MARÍA BOHÓRQUEZ LOSADA</t>
  </si>
  <si>
    <t>OFICINA ASESORA DE COMUNICACIONES</t>
  </si>
  <si>
    <t>037-2019</t>
  </si>
  <si>
    <t>JORGE IVAN GIRALDO DIAZ</t>
  </si>
  <si>
    <t>Prestar servicios profesionales en la Oficina Asesora de Comunicaciones de Función Pública, para apoyar la definición, desarrollo y aplicación de la estrategia
digital para la Entidad y la administración de las redes sociales institucionales.</t>
  </si>
  <si>
    <t>Función Pública cancelará el valor total del contrato en once (11) pagos mensuales por valor de CUATRO MILLONES SETECIENTOS MIL PESOS ($4700.000) M/CTE.</t>
  </si>
  <si>
    <t>075-2019</t>
  </si>
  <si>
    <t>WILLIAM JAVIER PINTO SOLER</t>
  </si>
  <si>
    <t>Prestar servicios profesionales en  la  Oficina   Asesora de  Comunicaciones de Función  Pública  para efectuar  la producción  de los videos  y piezas  audiovisuales que requiera  la Entidad,  así como acompañar  el mantenimiento   y programación   de contenidos  del portal web institucional.</t>
  </si>
  <si>
    <t>Función Pública cancelará  el valor  total del contrato  en once  (11)  pagos  por valor de  SEIS   MILLONES CIEN   MIL  PESOS ($6'100.000)    M/CTE</t>
  </si>
  <si>
    <t>040-2019</t>
  </si>
  <si>
    <t>NOHORA SUSANA BONILLA GUZMAN</t>
  </si>
  <si>
    <t>Prestar servicios profesionales en la Oficina Asesora de Comunicaciones de Función Pública para apoyar el trabajo coordinado con la Dirección de Gestión del
Conocimiento, frente al diseño y diagramación de las publicaciones y documentos técnicos generados por la Entidad.</t>
  </si>
  <si>
    <t>Función Pública cancelará el valor total del contrato en once (11) pagos mensuales por valor de CUATRO MILLONES NOVECIENTOS MIL PESOS ($4'900.000) M/CTE.</t>
  </si>
  <si>
    <t>077-2019</t>
  </si>
  <si>
    <t>BRANDON NUMBIER MARULANDA BERNAL</t>
  </si>
  <si>
    <t>Prestar servicios de apoyo a la gestión en la Oficina Asesora de Comunicaciones de  Función  Pública  para  la toma  de  fotografías  a  utilizar  en  los  contenidos informativos  producidos  por  la  dependencia,  para  la  difusión  de  la  gestión institucional.</t>
  </si>
  <si>
    <t>Función Pública cancelará el valor total del contrato en once (11) pagos mensuales de DOS MILLONES CIEN MIL PESOS ($2'100.000) M/CTE.</t>
  </si>
  <si>
    <t>072-2019</t>
  </si>
  <si>
    <t>MARITZA IBARRA DUARTE</t>
  </si>
  <si>
    <t>Prestar servicios profesionales en la Oficina Asesora de Planeación  de  Función Pública para apoyar la actualización de la información de la bodega de datos institucionales, así como el fortalecimiento de la calidad  de  los  registros administrativos y las operaciones estadísticas de la Entidad, bajo los lineamientos establecidos  por el Departamento  Administrativo   Nacional  de Estadísticas  -DANE.</t>
  </si>
  <si>
    <t>Función  Pública  cancelará   el valor  total  del  contrato  en  once  (11)  pagos,  así: a) Once  (11)  mensualidades vencidas, cada  una  por  valor  de  CINCO   MILLONES OCHOCIENTOS MIL  PESOS  ($5'800.000) M/CTE.</t>
  </si>
  <si>
    <t xml:space="preserve">CARLOS ANDRES GUZMÁN RODRIGUEZ </t>
  </si>
  <si>
    <t>OFICINA ASESORA DE PLANEACION</t>
  </si>
  <si>
    <t>012-2019</t>
  </si>
  <si>
    <t>JOHANNA JIMENEZ CORREA</t>
  </si>
  <si>
    <t>Prestar servicios profesionales en la Oficina Asesora de Planeación  de  Función Pública para apoyar la construcción de los  planes  estratégicos  y  operativos  del Sector  y de  la Entidad,  así  como  el esquema  de  seguimiento   y monitoreo  de  la planeación institucional, articulada con  los  compromisos del  Plan  Nacional de Desarrollo  2018-2022.</t>
  </si>
  <si>
    <t>Función  Pública  cancelará  el valor  total  del  contrato  en doce  (12)  pagos,  así:  a) Once (11) pagos  mensuales  por valor de CINCO  MILLONES  OCHOCIENTOS MIL PESOS  ($5'800.000) M/CTE.  y b) Un último  pago  por valor  de  DOS  MILLONES NOVECIENTOS MIL  PESOS  ($2'900.000) M/CTE</t>
  </si>
  <si>
    <t xml:space="preserve">CARLOS ANDRÉS GUZMÁN RODRÍGUEZ  </t>
  </si>
  <si>
    <t>035-2019</t>
  </si>
  <si>
    <t>ALEXANDER HERNANDEZ ZORRO</t>
  </si>
  <si>
    <t>Prestar servicios profesionales a la Oficina Asesora de Planeación de Función Pública para apoyar el fortalecimiento de los procesos institucionales, articulados con los requerimientos de las políticas del Modelo Integrado de Planeación y Gestión -MIPG y a los lineamientos del Plan Nacional de Desarrollo 2018-2022.</t>
  </si>
  <si>
    <t xml:space="preserve">OLGA LUCÍA ARANGO BARBARÁN </t>
  </si>
  <si>
    <t>038-2019</t>
  </si>
  <si>
    <t>DIANA MARITZA BUENHOMBRE GUERRERO</t>
  </si>
  <si>
    <t>051-2019</t>
  </si>
  <si>
    <t>LUIS ERNESTO SUAREZ RIVERA</t>
  </si>
  <si>
    <t>Prestar servicios profesionales para apoyar a la Oficina Asesora de Planeación de Función Pública en la adecuación y automatización de las herramientas de seguimiento y control a la gestión institucional, acorde con los requerimientos del Modelo Integrado de Planeación y Gestión -MIPG y los compromisos del Plan Nacional de Desarrollo 2018-2022.</t>
  </si>
  <si>
    <t>La Función Pública cancelará el valor total del contrato en once (11) pagos mensuales por valor de TRES MILLONES SEISCIENTOS CUATRO MIL DE PESOS ($3'604.000) M/CTE.</t>
  </si>
  <si>
    <t>065-2019</t>
  </si>
  <si>
    <t>LUISA FERNANDA ESTEBAN RUIZ</t>
  </si>
  <si>
    <t>Prestar  servicios  profesionales  en  la Oficina  Asesora  de  Planeación   para  apoyar en la aplicación del  protocolo  para  la  gestión  de  información  estadística  de Función Pública y el proceso de  publicación  y certificación  de  los  conjuntos  de datos y los reportes que produce la Entidad, bajo los lineamientos del Ministerio de Tecnologías  de la Información  y las Comunicaciones   - MINTIC.</t>
  </si>
  <si>
    <t>Función Pública cancelará el valor total de cada contrato en once (11) pagos mensuales  de TRES  MILLONES  QUINIENTOS   MIL PESOS ($3'500.000) M/CTE.</t>
  </si>
  <si>
    <t>068-2019</t>
  </si>
  <si>
    <t>MIGUEL SEBASTIAN RINCON ORTEGA</t>
  </si>
  <si>
    <t>Prestar  servicios  profesionales  en  la Oficina  Asesora  de  Planeación  para  apoyar en la aplicación del'  protocolo  para  la  gestión  de  información  estadística  de Función Pública y el proceso de  publicación  y certificación  de  los  conjuntos  de datos y los reportes que produce la Entidad, bajo los lineamientos del Ministerio de Tecnologías  de la Información  y las Comunicaciones   - MINTIC.</t>
  </si>
  <si>
    <t>Función Pública cancelará el valor total de cada contrato en once (11) pagos mensuales  de TRES  MILLONES  QUINIENTOS   MIL PESOS ($3'500.000)   M/CTE.</t>
  </si>
  <si>
    <t>069-2019</t>
  </si>
  <si>
    <t>CARLOS ANDRES SALINAS ANDRADE</t>
  </si>
  <si>
    <t>Prestar servicios profesionales a la Oficina Asesora  de  Planeación  de  Función Pública para apoyar en la articulación, consolidación y seguimiento de los planes institucionales  de gestión  para el cumplimiento   normativo  de la entidad,  así como el seguimiento  a la estrategia  de fortalecimiento   relación  Estado-ciudadano</t>
  </si>
  <si>
    <t>Función Pública  cancelará el valor total del contrato en once  (11) pagos mensuales  de CUATRO  MILLONES  DE PESOS  ($4'000.000)   M/CTE</t>
  </si>
  <si>
    <t>067-2019</t>
  </si>
  <si>
    <t>JUAN MAURICIO CORNEJO RODRIGUEZ</t>
  </si>
  <si>
    <t>Prestar servicios profesionales para apoyar técnicamente a la Oficina de Control Interno de Función Pública, en la ejecución del plan de auditorías internas y seguimientos de los procesos institucionales y la elaboración del Mapa de Aseguramiento,   programados  para la vigencia  2019.</t>
  </si>
  <si>
    <t>Función Pública cancelará el valor  total  del  contrato  en  once  (11)  pagos mensuales de  CINCO  MILLONES   CUATROCIENTOS MIL  PESOS  ($5'400.000) M/CTE.</t>
  </si>
  <si>
    <t>LUZ STELLA PATIÑO JURADO</t>
  </si>
  <si>
    <t>OFICINA DE CONTROL INTERNO</t>
  </si>
  <si>
    <t>085-2019</t>
  </si>
  <si>
    <t>GERMAN ANDRES MAHECHA SUAREZ</t>
  </si>
  <si>
    <t>Prestar  servicios   profesionales en  la Oficina  de Tecnologías de  la Información   y las  Comunicaciones de  Función   Pública  para  realizar  el  desarrollo, pruebas   e implementación  de nuevas  funcionalidades,  así como soporte  y mantenimiento de los   Sistemas  Premio Nacional  de  Alta Gerencia y Banco de Éxitos de   la Administración  Pública,  Sistema  de  Rendición  de  Cuentas  de  la Implementación del  Acuerdo de  Paz  y  Manual  Único  de  Rendición  de  Cuentas con  Enfoque Basado en Derechos  Humanos  y Paz y todas sus herramientas  asociadas.</t>
  </si>
  <si>
    <t>Función  Pública  cancelará   el valor  total  del  contrato  en  Once  (11)  pagos  asi:  a) Diez  (10)  pagos   mensuales de  SEIS  MILLONES  SEISCIENTOS MIL  PESOS ($6'600.000) M/CTE., y b) un pago final por valor de THES MILLONES THESCIENTOS MIL PESOS  ($ 3'300.000).</t>
  </si>
  <si>
    <t>Diez (10)  meses  y quince  (15)  días, contados   a partir  del perfeccionamiento    del mismo  y registro  presupuestal.</t>
  </si>
  <si>
    <t xml:space="preserve">EDUAR ALFONSO GAVIRIA VERA </t>
  </si>
  <si>
    <t xml:space="preserve">OFICINA DE TECNOLOGIAS DE LA INFORMACION Y LAS COMUNICACIONES </t>
  </si>
  <si>
    <t>043-2019</t>
  </si>
  <si>
    <t>GREISTLY KARINE VEGA PEREZ</t>
  </si>
  <si>
    <t>Prestar servicios profesionales en la Oficina de Tecnologías de la Información y las Comunicaciones de Función Pública para dar apoyo financiero en los procesos de selección y contratación para la adquisición de bienes y servicios a cargo de la
dependencia.</t>
  </si>
  <si>
    <t>Función PLlblica cancelará el valor total del contrato en once (11) pagos mensuales de CUATRO MILLONES QUINIENTOS MIL PESOS ($4'500.000) MICTE.</t>
  </si>
  <si>
    <t xml:space="preserve">HECTOR JULIO MELO OCAMPO </t>
  </si>
  <si>
    <t>032-2019</t>
  </si>
  <si>
    <t>VICTOR HUGO JAUREGUI PAZ</t>
  </si>
  <si>
    <t>Prestar servicios profesionales en la Oficina de Tecnologías de la Información y las Comunicaciones de Función Pública para apoyar el desarrollo, mejoramiento, actualización, monitoreo y mantenimiento del Formulario único Reporte de Avance de la Gestión -FURAG y demás sistemas de información misionales que le sean asignados, aplicando los lineamientos de Gobierno Digital.</t>
  </si>
  <si>
    <t>Función Pública cancelará el valor total del contrato en doce (12) pagos, así: a) Once (11) pagos mensuales por valor de SIETE MILLONES DOSCIENTOS MIL ($7'200.000) M/CTE. y b) Un último pago por valor de UN MILLON CUATROCIENTOS CUARENTA MIL PESOS ($1'440,000) M/CTE.</t>
  </si>
  <si>
    <t>El plazo de ejecución del contrato será hasta el 20 de diciembre de 2019, contados a partir del perfeccionamiento del mismo y registro presupuestal.</t>
  </si>
  <si>
    <t xml:space="preserve">JULIO CESAR RIVERA MORATO </t>
  </si>
  <si>
    <t>050-2019</t>
  </si>
  <si>
    <t>PEDRO ANTONIO GARCIA MEDINA</t>
  </si>
  <si>
    <t>Prestar servicios profesionales en la Oficina de Tecnologías de la Información y las Comunicaciones de Función Pública para apoyar el desarrollo, mejoramiento, actualización, monitoreo y mantenimiento del Sistema Único de Información de
Trámites -SUIT y demás sistemas de información misionales que le sean asignados, aplicando los lineamientos de Gobierno Digital.</t>
  </si>
  <si>
    <t>Función Pública cancelará el valor total del contrato en once (11) pagos mensuales de SEIS MILLONES SEISCIENTOS MIL ($6'600.000) M/CTE.</t>
  </si>
  <si>
    <t>FRANCISCO JOSÉ URBINA SUÁREZ</t>
  </si>
  <si>
    <t>021-2019</t>
  </si>
  <si>
    <t>GERSON ENRIQUE CARRILLO GELVEZ</t>
  </si>
  <si>
    <t>Prestar servicios profesionales en la Oficina de Tecnologí as de la información y las Comunicaciones de Función Pública, para apoyar las actividades relacionadas con el aseguramiento y cumplimiento de  los  requerimientos  de  inteligencia  de negocios. analítica de datos, migración de datos, arquitectura de software, requerimientos no funcionales, lineamientos  de  Gobierno  Digital y  la  integralidad del funcionamiento de los productos que componen el Sistema de Información y Gestión del Empleo Público en su segunda versión (SIGEP 11).</t>
  </si>
  <si>
    <t>Función Pública cancelará el valor total del contrato  en  once  (11)  pagos mensuales por valor de OCHO MILLONES SEISCIENTOS MIL ($8'600.000) M/CTE.</t>
  </si>
  <si>
    <t>022-2019</t>
  </si>
  <si>
    <t>GINA PAOLA MAHECHA ORTIZ</t>
  </si>
  <si>
    <t>Prestar servicios profesionales en la Oficina de Tecnologías de la información y las Comunicaciones de Función Pública para efectuar el seguimiento, control y validación del aseguramiento de calidad de la arquitectura tecnológica, la interoperabilidad, requerimientos funcionales y no funcionales y la integralidad del funcionamiento de los productos que componen el Sistema de Información y Gestión del Empico Público en su segunda versión (SIGEP 11) .</t>
  </si>
  <si>
    <t>Función Pública cancelará el valor total del contrato en siete (7) pagos mensuales, cada uno por valor de OCHO MILLONES CIEN MIL DE PESOS ($8'100.000) M/CTE.</t>
  </si>
  <si>
    <t>Siete (7) meses, contados a partir del perfeccionamiento del mismo y registro presupuestal.</t>
  </si>
  <si>
    <t>014-2019</t>
  </si>
  <si>
    <t>ANDREA ALEJANDRA VELASCO TRIANA</t>
  </si>
  <si>
    <t>Prestar  servicios  profesionales   en  la Oficina  de Tecnologías   de  la Información   y las Comunicaciones de  Función Pública para apoyar  las  actividades  de aseguramiento y certificación de calidad de los componentes del Sistema de Información  y Gestión  del  Empleo  Público  en su segunda  versión  -SIGEP  11,  así como  en  la verificación del  cumplimiento de  los  requerimientos funcionales   y no funcionales  del mismo.</t>
  </si>
  <si>
    <t>Siete ( 7) pago s mensuales, cada uno  por  valor  de  SEIS  MILLONES  CIEN  MIL  PESOS ($6'100,000) M/CTE.</t>
  </si>
  <si>
    <t>Siete (7) meses, contados a partir del perfeccionamiento   del mismo y registro  presupuestal.</t>
  </si>
  <si>
    <t xml:space="preserve">LINA ESPERANZA ESCOBAR  RODRIGUEZ </t>
  </si>
  <si>
    <t>015-2019</t>
  </si>
  <si>
    <t>LAURA BIBIANA RIVERA GALEANO</t>
  </si>
  <si>
    <t xml:space="preserve">OIRIS OLMOS SOSA </t>
  </si>
  <si>
    <t>016-2019</t>
  </si>
  <si>
    <t>YARIMA ZULAY RUEDA BERMUDEZ</t>
  </si>
  <si>
    <t>017-2019</t>
  </si>
  <si>
    <t>YARILENE VEGA PEREZ</t>
  </si>
  <si>
    <t>018-2019</t>
  </si>
  <si>
    <t>DIANA MARITZA PINZON FRANCO</t>
  </si>
  <si>
    <t>044-2019</t>
  </si>
  <si>
    <t>HUMBERTO ANDRES DIAZ ESCUDERO</t>
  </si>
  <si>
    <t>Prestar servicios profesionales en la Oficina de Tecnologías de la información y las Comunicaciones de Función Pública para apoyar el proceso de automatización de las pruebas de certificación de los requerimientos funcionales y no funcionales,
Gobierno Digital - Estrategia GEL y la integralidad del funcionamiento de los productos que componen el Sistema de Información y Gestión del Empleo Público
en su segunda versión -SIGEP II y demás sistemas misionales de la Entidad.</t>
  </si>
  <si>
    <t>Función Pública cancelará el valor total del contrato en siete (7) pagos mensuales, cada uno por valor de SEIS MILLONES CIEN MIL DE PESOS ($6'100.000)
M/eTE.</t>
  </si>
  <si>
    <t>Siete (7) meses, contados a partir del
perfeccionamiento del mismo y registro presupuesta!.</t>
  </si>
  <si>
    <t>076-2019</t>
  </si>
  <si>
    <t>ANDRES SOTO NEIRA</t>
  </si>
  <si>
    <t>Prestar servicios  profesionales  en la Oficina de Tecnologías  de la información  y las
Comunicaciones de Función Pública para apoyar la configuración, ajustes y optimización de la infraestructura tecnológica requerida para  la implementación  y puesta en marcha del Sistema de Información y Gestión del Empleo Público en su segunda versión (SIGEP II).</t>
  </si>
  <si>
    <t>Función  Pública  cancelará  el valor  total del contrato  en seis  (6) pagos  mensuales de SEIS MILLONES  CIEN MIL PESOS ($6'100.000)  M/CTE</t>
  </si>
  <si>
    <t>Seis  (6) meses,  contados  a partir  del perfeccionamiento del mismo y registro presupuestal.</t>
  </si>
  <si>
    <t xml:space="preserve">EDWIN ALBERTO VARGAS ANTOLINEZ </t>
  </si>
  <si>
    <t>074-2019</t>
  </si>
  <si>
    <t>JOAN SEBASTIAN BARRERA MOLINA</t>
  </si>
  <si>
    <t>Prestar  servicios  profesionales en  la Oficina  de Tecnologías de  la Información   y las Comunicaciones de Función  Pública  para apoyar a nivel técnico  las actividades relacionadas con  el  aseguramiento de  la  calidad   de  datos   en  el  proceso de migración, inteligencia de  negocios   y  analítica   de  datos  de  los  productos que componen  el Sistema  de Información  y Gestión  del Empleo  Público  en su segunda versión - SIGEP II.</t>
  </si>
  <si>
    <t>Función  Pública  cancelará  el valor total del contrato  en siete  (7) pagos  mensuales de SEIS MILLONES  CIEN MIL PESOS  ($6'100.000)  M/CTE.</t>
  </si>
  <si>
    <t>Siete  (7) meses,  contados  a partir  del perfeccionamiento del mismo y registro  presupuestal.</t>
  </si>
  <si>
    <t xml:space="preserve">FRANCISCO JOSÉ URBINA SUÁREZ </t>
  </si>
  <si>
    <t>036-2019</t>
  </si>
  <si>
    <t>JUAN GERMAN LOPEZ DUSSAN</t>
  </si>
  <si>
    <t>Prestar servicios profesionales en la Oficina de Tecnologías de la información y las Comunicaciones de Función Pública para apoyar la gestión de los grupos de interés y la gestión del cambio requeridas para la puesta en marcha y operación del Sistema de Información y Gestión del Empleo Público en su segunda versión - SIGEP II.</t>
  </si>
  <si>
    <t>Función Pública cancelará el valor total del contrato en once (11) pagos mensuales, cada uno por valor de SEIS MILLONES CIEN MIL PESOS ($6'100.000) M/CTE.</t>
  </si>
  <si>
    <t xml:space="preserve">LUCY EDITH VILLARRAGA TOVAR </t>
  </si>
  <si>
    <t>004-2019</t>
  </si>
  <si>
    <t>JUAN DAVID CAMACHO PIÑEROS</t>
  </si>
  <si>
    <t>Prestar servicios  profesionales en la Secretaría General de Función Pública para apoyar la gestión de asuntos financ ieros, administrativos, contractuales, documentales, del talento humano y de servicio al ciudadano, propios de la dependencia y sus grupos internos de trabajo.</t>
  </si>
  <si>
    <t>Función Pública cancelará el va lor total del contrato en doce (12) pagos, así: a) Once (11) pagos mensuales por va lor de DOS MILLONES QUINIENTOS MIL PESOS ($2'500.000) M/CTE. y b) Un (1) último pago por valor de UN MILLÓN DOSCIENTOS  CINCUENTA  MIL PESOS ($1'250.000)  M/CTE</t>
  </si>
  <si>
    <t xml:space="preserve">NATALIA ASTRID CARDONA RAMÍREZ </t>
  </si>
  <si>
    <t>SECRETARIA GENERAL</t>
  </si>
  <si>
    <t>006-2019</t>
  </si>
  <si>
    <t>JULIAN ALBERTO TRUJILLO</t>
  </si>
  <si>
    <t>Prestar  servicios  profesionales  en la Subdirección  de Función  Pública  para apoyar el seguimiento a la ejecución  de los recursos  de inversión  de la Entidad,  así como en la orientación de los aspectos administrativos, técnicos, jurídicos, financieros, presupuestales y contractuales  del  proyecto  de  inversión  relacionado  con  el Proceso  Estratégico  de Política  del Departamento.</t>
  </si>
  <si>
    <t>Función  Pública  cancelará   el valor  total  del  contrato  en doce  (12)  pagos,  así:  a) Once   (11)  pagos   mensuales por  valor   de  OCHO MILLONES SETECIENTOS CINCUENTA MIL PESOS  ($8.750.000) M/CTE Y b) Un último  pago  por valor  de CUATRO MILLONES TRESCIENTOS  SETENTA Y CINCO  MIL PESOS
($4.375.000) M/CTE</t>
  </si>
  <si>
    <t xml:space="preserve">CLAUDIA PATRICIA HERNÁNDEZ LEÓN </t>
  </si>
  <si>
    <t>SUBDIRECCIÓN</t>
  </si>
  <si>
    <t>007-2019</t>
  </si>
  <si>
    <t>LINA MARCELA GONZALEZ GONZALEZ</t>
  </si>
  <si>
    <t>Prestar  servicios  profesionales  en la Subdirección  de Función  Pública,  para apoyar la gestión  de aspectos  relacionados  con la estrategia  de Equipos  Transversales   y el Comité  Institucional  de Gestión  y Desempeño  de la Entidad.</t>
  </si>
  <si>
    <t>Función Pública cancelará el valor total del contrato en doce  (12)  pagos,  así:  a) Once (11) pagos mensuales por valor de DOS  MILLONES  SETECIENTOS  MIL PESOS ($2.700.000) M/CTE., Y b) Un último pago por valor de UN MILLÓN TRESCIENTOS    CINCUENTA   MIL  PESOS   ($1.350.000)   M/CTE</t>
  </si>
  <si>
    <t>055-2019</t>
  </si>
  <si>
    <t>JOSE FERNANDO BERRIO BERRIO</t>
  </si>
  <si>
    <t>Prestar  los  servicios profesionales en  la Subdirección de  Función  Pública  para apoyar la  revisión y   trámite  de las reformas institucionales y   sectoriales, priorizadas  por  el  Gobierno Nacional, así  como  en  la  puesta   en  marcha de acciones  de   fortalecimiento  de capacidades en   entidades territoriales, para implementar el  Plan  Nacional  de  Desarrollo   "Pacto  por  Colombia.  Pacto  por  la Equidad".</t>
  </si>
  <si>
    <t>Función Pública cancelará el  valor  total  del  contrato  en  once  (11)  pagos mensuales por valor de DOCE MILLONES DE PESOS  ($12'000.000)  M/CTE.</t>
  </si>
  <si>
    <t>023-2019</t>
  </si>
  <si>
    <t>MARIA ALEJANDRA PEREZ RODRUGUEZ</t>
  </si>
  <si>
    <t>Prestar servicios de apoyo a la gestión en la Dirección Jurídica de Función Pública para colaborar en la consecución de la información para la actualización de contenidos del Gestor Normativo de la Entidad.</t>
  </si>
  <si>
    <t>Función Pública cancelará el valor total del contrato en Once (11) pagos mensuales por valor de UN MILLON CIEN MIL PESOS ($1.100.000) M/CTE.</t>
  </si>
  <si>
    <t>080-2019</t>
  </si>
  <si>
    <t>LITIGAR PUNTO COM SAS</t>
  </si>
  <si>
    <t xml:space="preserve">Prestar  los  servicios   de  vigilancia,   seguimiento   y control  diario  de  los  procesos adelantados en los despachos judiciales a nivel Nacional, diferentes a la ciudad de Bogotá D.C., en los que es parte Función Pública o tenga algún interés, así como aquellos  que se inicien durante  la ejecución  del contrato.
</t>
  </si>
  <si>
    <t xml:space="preserve">PRESTACION DE SERVICIOS </t>
  </si>
  <si>
    <t xml:space="preserve">Función Pública cancelará el valor total del  contrato  en  nueve  (9)  pagos, distribuidos en mensualidades vencidas, teniendo en cuenta que no  variará  de acuerdo  a la cantidad  de procesos  y tutelas  revisadas,  siendo el límite de procesos y tutelas  a revisar doscientos  cincuenta  (250), es decir que el valor de cada uno de los pagos  mensuales,   no dependerá  del número  de procesos  judiciales  y acciones "  de tutela  que permanezcan   en vigilancia  y control,  previo  certificado  de recibido  a satisfacción por parte del supervisor del contrato y sin que el monto total de los servicios  prestados  pueda exceder  la cuantía total del mismo.
</t>
  </si>
  <si>
    <t>Nueve (9) meses, contado a partir dé perfeccionamiento del mismo, registro presupuestal y aprobación de pólizas.</t>
  </si>
  <si>
    <t>ADRIANA MARCELA ORTEGA MORENO</t>
  </si>
  <si>
    <t>Adquisición nuevo ODA</t>
  </si>
  <si>
    <t>Implementación IPV.6</t>
  </si>
  <si>
    <t>Consultoría diseño RRHH</t>
  </si>
  <si>
    <t>Renovación VMWARE</t>
  </si>
  <si>
    <t>Servicio de información  de gestión pública</t>
  </si>
  <si>
    <t>A-02-02-01-003-006-02 OSTROS PRODUCTOS DE CAUCHO</t>
  </si>
  <si>
    <t>081-2019</t>
  </si>
  <si>
    <t>E&amp;M INGENIERIA SAS</t>
  </si>
  <si>
    <t>Renovar la suscripción y el soporte técnico, del Sistema de Turnos Web de la entidad.</t>
  </si>
  <si>
    <t>Función Pública pagará el valor del Contrato en un único pago por valor de SEIS MILLONES CUATROCIENTOS VEINTIOCHO MIL TRESCIENTOS VEINTIOCHO PESOS ($6'428,328) MICTE</t>
  </si>
  <si>
    <t>Doce (12) meses, contados a partir del perfeccionamiento del contrato, registro presupuestal y aprobación de pólizas.</t>
  </si>
  <si>
    <t>EDWIN SANCHEZ ROZO</t>
  </si>
  <si>
    <t>090-2019</t>
  </si>
  <si>
    <t>MEGASOFT SAS</t>
  </si>
  <si>
    <t xml:space="preserve">Contratar  la suscripción   al Software  de Gestión  de Bienes  - Sistema  Neon,  como servicio para la Gestión de bienes y activos fijos para Función Pública, con  el respectivo soporte, conforme con las condiciones técnicas  establecidas  en  el presente  documento.
</t>
  </si>
  <si>
    <t xml:space="preserve">Función   Pública  cancelará  el valor  total  del  contrato  en  un (1) solo  pago,  previa entrega  al supervisor  del oficio o correo  electrónico  donde  indique  la la suscripción al Software  de Gestión  de Bienes  - Sistema  Neon,  como  servicio  para  la Gestión de bienes  y activos fijos para Función  Pública,  con el respectivo  soporte,  conforme con las   condiciones técnicas establecidas  en   el   presente documento y  los números  de contacto  telefónico  para soporte  y mantenimiento   y del Certificado  de recibido  a satisfacción  y evaluación  al contratista  firmado  por el supervisor,  sin que el monto  total  de  los servicios  prestados  pueda  exceder  la cuantía  total  de cada contrato. </t>
  </si>
  <si>
    <t>Un (1) año, contado  a partir del primero (1) de febrero de 2019 previo perfeccionamiento del mismo y registro presupuestal.</t>
  </si>
  <si>
    <t>JULIO CESAR RIVERO MORATO</t>
  </si>
  <si>
    <t>082-2019</t>
  </si>
  <si>
    <t>RICARDO ADOLFO SUAREZ BELMONTE</t>
  </si>
  <si>
    <t>Prestar servicios profesionales en la Dirección de Desarrollo Organizaciona l de Función Pública para apoyar la gestión, desarrollo, seguimiento , monitoreo y evaluación de la Estrategia de Gestión Territorial.</t>
  </si>
  <si>
    <t>Función Pública cancelará el valor total del contrato en once  (11) pagos, así: a) Diez (10) pagos mensuales de OCHO MILLONES SETEC IENTOS CINCUENTA MIL PESOS ($8'750.000) M/CTE. y b) Un último pago de CUATRO MILLONES TRESCIENTOS  SETENTA Y CINCO MIL PESOS ($4'375.000) M/CTE.</t>
  </si>
  <si>
    <t>JUAN PABLO REMOLINA PULIDO</t>
  </si>
  <si>
    <t>089-2019</t>
  </si>
  <si>
    <t>GUSTAVO ADOLFO SANCLEMENTE RAMIREZ</t>
  </si>
  <si>
    <t>Prestar servicios profesionales en la Dirección de  Desarrollo  Organizacional  de Función Pública, para apoyar las actividades operativas que se generan en  el desarrollo  e implementación   de la Estrategia  de Gestión  Territorial.</t>
  </si>
  <si>
    <t>Función  Pública  cancelará  el valor  total  del  contrato  en  once  (11)  pagos,  así:  a) Diez  (10)  pagos  mensuales   de  CUATRO  MILLONES   QUINIENTOS MIL  PESOS ($4'500.000) M/CTE.  y  b)  Un  último  pago  de  DOS  MILLONES DOSCIENTOS CINCUENTA  MIL  PESOS ($2'250.000) M/CTE.</t>
  </si>
  <si>
    <t>105-2019</t>
  </si>
  <si>
    <t>MAURICIO ENRIQUE RAMIREZ ALVAREZ</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</si>
  <si>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</si>
  <si>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Función Pública cancelará el valor total de cada contrato en once (11) pagos, así: a) Diez (10) mensualidades de OCHO MILLONES SETECIENTOS CINCUENTA MIL PESOS ($8'750.000) M/CTE. y, b) Un último pago de CUATRO MILLONES TRESCIENTOS CINCUENTA MIL PESOS ($4'350.000) M/CTE.</t>
  </si>
  <si>
    <t>104-2019</t>
  </si>
  <si>
    <t>RICARDO ANDRES MOLINA SUAREZ</t>
  </si>
  <si>
    <t>Función Pública cancelará el valor total de cada contrato en once (11) pagos, así: a) Diez (10) mensualidades de OCHO MILLONES SETECIENTOS CINCUENTA MIL PESOS ($8'750.000) M/CTE. y, b) Un último pago de CUATRO MILLONES TRESCIENTOS CINCUENTA MIL PESOS ($4'350.000) M/CTE</t>
  </si>
  <si>
    <t>110-2019</t>
  </si>
  <si>
    <t>PAULA CAROLINA VILLAMIZAR PERILLA</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</si>
  <si>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</si>
  <si>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106-2019</t>
  </si>
  <si>
    <t>GIOVANNA CONSUELO PARDO BERNAL</t>
  </si>
  <si>
    <t>107-2019</t>
  </si>
  <si>
    <t>GERMAN EDUARDO URIBE SANABRIA</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</si>
  <si>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</si>
  <si>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Función Pública cancelará el valor total de cada contrato en once (11) pagos, así: a) Diez (10) mensualidades de OCHO MILLONES SETECIENTOS CINCUENTA MIL PESOS ($8'750.000) M/CTE. y, b) Un último pago de CUATRO MILLONES TRESCIENTOS CINCUENTA MIL PESOS ($4'350.000) M/CTE.,</t>
  </si>
  <si>
    <t>108-2019</t>
  </si>
  <si>
    <t>GLADYS RAMIREZ PEÑA</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</si>
  <si>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</si>
  <si>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109-2019</t>
  </si>
  <si>
    <t>LINA MARIA PADILLA SAIBIS</t>
  </si>
  <si>
    <t>Prestar servicios profesionales a Funcion Pública para apoyar a las entidades territoriales asignadas, en la implem~ntación de las políticas de gestión y
desempeño institucional a cargo del De~artamento, en el marco de la Estrategia de Gestión Territorial, de acuerdo con la fase prevista para la vigencia 2019.</t>
  </si>
  <si>
    <t>103-2019</t>
  </si>
  <si>
    <t>SONIA JHOANA MUÑOZ RAMIREZ</t>
  </si>
  <si>
    <t>101-2019</t>
  </si>
  <si>
    <t>LINA MARIA AYCARDI ALDANA</t>
  </si>
  <si>
    <t>Prestar servicios profesionales en la Dirección de Desarrollo Organizacional de Función Pública para apoyar acciones de actualización de la Política de Desarrollo Organizacional y la socialización de oportunidades de mejora que aporten a los
procesos de modernización y fortalecimiento institucional en los sectores.</t>
  </si>
  <si>
    <t>Función Pública cancelará el valor total de cada contrato en once (11) pagos, así: a) Diez pagos mensuales de NUEVE MILLONES DOSCIENTOS MIL PESOS ($9'200.000) M/CTE. y b) Un último pago de CUATRO MILLONES SEISCIENTOS
MIL PESOS ($4'600.000) M/CTE.</t>
  </si>
  <si>
    <t xml:space="preserve">HUGO ARMANDO PÉREZ BALLESTEROS </t>
  </si>
  <si>
    <t>102-2019</t>
  </si>
  <si>
    <t>NOHORA MARCELA ACOSTA ORJUELA</t>
  </si>
  <si>
    <t>Prestar servicios profesionales en la Dirección de Desarrollo Organizacional de Función Pública para apoyar acciones de actualización de la Política de Desarrollo Organizac ional y la socialización de oportunidades de  mejora que aporten a los procesos de modernización y fortalecimiento  institucional en los sectores.</t>
  </si>
  <si>
    <t>083-2019</t>
  </si>
  <si>
    <t>ANA MARÍA REYES ORTÍZ</t>
  </si>
  <si>
    <t>Prestar servicios profesionales en la Dirección de Desarrollo Organizacional de Función Pública para apoyar el seguimiento técnico de las asesorías integrales y la verificación de los avances de las entidades territoriales priorizadas así como apoyar las actividades relacionadas con la ejecución del plan de seguridad para servidores y contratistas , en el marco de la Estrategia de Gestión Territorial de la Entidad.</t>
  </si>
  <si>
    <t>Función Pública cancelará el valor total del contrato en once (11) pagos así: a) diez (10) pagos mensuales por valor de CINCO MILLONES OCHOCIENTOS MIL PESOS ($5.800.000) M/CTE. y b) Un último pago por valor de DOS MILLONES NOVEC IENTOS MIL PESOS  ($2.900.000) M/CTE.</t>
  </si>
  <si>
    <t>CLAUDIA GISELA JIMENEZ PENAGOS</t>
  </si>
  <si>
    <t>084-2019</t>
  </si>
  <si>
    <t>SUSY JEHIMMY GONZALEZ LOAIZA</t>
  </si>
  <si>
    <t>Prestar servicios profesionales en la Dirección de Desarrollo Organizacional de Función Pública para apoyar la elaboración e implementación de herramientas para el fortalecimiento de la política de Desarrollo Organizacional y Simplificación de Procesos de las entidades del orden nacional y territorial , definidas por la dependencia.</t>
  </si>
  <si>
    <t>Función Pública cancelará el valor total del contrato en once (11) pagos, así: a) Diez (10) pagos  mensuales de OCHO MILLONES SETECIENTOS CINCUENTA MIL PESOS ($8'750.000) M/CTE., b) Un último pago de CUATRO MILLONES TRESCIENTOS SETENTA  Y  CINCO  MIL PESOS ($4'375.000)  M/CTE.</t>
  </si>
  <si>
    <t>092-2019</t>
  </si>
  <si>
    <t>DIEGO ARMANDO QUIROGA SOSA</t>
  </si>
  <si>
    <t>Prestar servicios profesionales en la Dirección de Empleo Público para apoyar el ejercicio de  ejecución  y  documentación  de  pruebas  funcionales  de  los componentes de software entregados a Función  Pública  mediante  el  contrato suscrito por la Entidad para el  Sistema  de  Información  y  Gestión  del  Empleo Público en su segunda versión -SIGEP 11, así como el  levantamiento  y documentación   de requerimientos  funcionales  para  dicho sistema.</t>
  </si>
  <si>
    <t>Función Pública   cancelará  el valor  total  de cada  ca ntrato en siete  (7) pago s mensuales  por valor  de SEIS  MILLONES  CIEN MIL PESOS  ($6'100.000)   M/CTE.</t>
  </si>
  <si>
    <t>Siete  (7) meses,  contados  a partir del perfeccionamiento del mismo y registro  presupuestal.</t>
  </si>
  <si>
    <t xml:space="preserve">YULI ALEXANDRA SANTOYA TOVAR </t>
  </si>
  <si>
    <t>088-2019</t>
  </si>
  <si>
    <t>JIMMY ALEJANDRO ESCOBAR CASTRO</t>
  </si>
  <si>
    <t>Prestar servicios profesionales en la Dirección de Empleo Público, para apoyar la identificación e implementación de acciones de mejora en la política de gestión estratégica del talento humano, con énfasis en los componentes de capacitación y competencias  laborales.</t>
  </si>
  <si>
    <t>Función Pública cancelará el valor total del contrato en diez (10) pagos mensuales de SEIS MILLONES SEISCIENTOS MIL PESOS ($6'600.000) M/CTE.</t>
  </si>
  <si>
    <t>Diez(10) meses, contados a partir del perfeccionamiento del mismo y registro presupuestal.</t>
  </si>
  <si>
    <t xml:space="preserve">DANIELA JIMENEZ ESTRADA </t>
  </si>
  <si>
    <t>115-2019</t>
  </si>
  <si>
    <t>GERARDO DUQUE GUTIERREZ</t>
  </si>
  <si>
    <t>Prestar servicios profesionales en la Dirección de Gestión del Conocimiento de Función Pública para apoyar la consolidación de la política de Gestión del Conocimiento, en el marco de la sexta dimensión del Modelo Integrado de Planeación y Gestión –MIPG, así como la generación de una guía para su implementación</t>
  </si>
  <si>
    <t>Función Pública cancelará el valor total del contrato en seis (6) pagos mensuales
de OCHO MILLONES TRESCIENTOS MIL PESOS ($8'300.000) M/CTE.</t>
  </si>
  <si>
    <t>Seis (6) meses, contados a partir del
perfeccionamiento del mismo y registro presupuestal.</t>
  </si>
  <si>
    <t xml:space="preserve">MARIA MAGDALENA FORERO MORENO </t>
  </si>
  <si>
    <t>116-2019</t>
  </si>
  <si>
    <t>GUSTAVO OLAYA FERREIRA</t>
  </si>
  <si>
    <t>Prestar los servicios profesionales en la Dirección de Gestión y Desempeño Institucional de la Función Pública para apoyar las actividades de acompañamiento y asistencia técnica para la implementación del Modelo Integrado de Planeación y Gestión- MIPG, junto con todas las herramientas
existentes, en las entidades del orden nacional y territorial que le sean asignadas.</t>
  </si>
  <si>
    <t>Función Pública cancelará el valor total del contrato en DIEZ (10) pagos, así: DIEZ (10) mensualidades vencidas, cada una por valor de CINCO MILLONES CUATROCIENTOS MIL PESOS ($5'400.000) MICTE</t>
  </si>
  <si>
    <t>Diez (10) meses, contados a partir del perfeccionamiento del mismo y registro presupuesta!.</t>
  </si>
  <si>
    <t xml:space="preserve">MIRYAM CUBILLOS BENAVIDEZ </t>
  </si>
  <si>
    <t>119-2019</t>
  </si>
  <si>
    <t>MARIA NOHEMI PERDOMO RAMIREZ</t>
  </si>
  <si>
    <t>Función Pública cancelará el valor total del contrato en DIEZ (10) pagos, así: DIEZ (10) mensualidades vencidas, cada una por valor de CINCO MILLONES CUATROCIENTOS MIL PESOS ($5'400.000) M/CTE</t>
  </si>
  <si>
    <t>Diez (10) meses, contados a partir del perfeccionamiento del mismo y registro presupuestal.</t>
  </si>
  <si>
    <t>118-2019</t>
  </si>
  <si>
    <t>JEIMY PAOLA ORTIZ GRACIA</t>
  </si>
  <si>
    <t>Prestar los servicios profesionales en la Dirección de Gestión y Desempeño Institucional de la Función Pública para apoyar las actividades  de acompañamiento y asistencia técnica para la implementación  del  Modelo Integrado de Planeación y Gestión- MIPG, junto con todas las herramientas existentes, en las entidades del orden nacional y territorial que le sean asignadas.</t>
  </si>
  <si>
    <t>Función Pública cancelará el valor total del contrato en DIEZ (10) pagos, así: DIEZ (10) mensualidades vencidas , cada una por valor de CINCO MILLONES CUATROCIENTOS   MIL  PESOS  ($5'400.000) M/CTE</t>
  </si>
  <si>
    <t>121-2019</t>
  </si>
  <si>
    <t>VANESSA YISETH LOZANO GUERRERO</t>
  </si>
  <si>
    <t>Prestar servicios profesionales en la Dirección de Gestión y Desempeño Institucional de Función Pública para apoyar las gestiones relacionadas con el Banco de Éxitos y la convocatoria al Premio Nacional de Alta Gerencia versión 2019.</t>
  </si>
  <si>
    <t>Función Pública cancelará el valor total del contrato en diez (10) pagos, mensuales de TRES MILLONES SEISCIENTOS SETENTA Y TRES MIL PESOS ($3'673.000) M/CTE.</t>
  </si>
  <si>
    <t>096-2019</t>
  </si>
  <si>
    <t>ALEJANDRA PAOLA SABOGAL RIVEROS</t>
  </si>
  <si>
    <t>Prestar servicios profesionales en la Dirección de Participación, Transparencia y Servicio al Ciudadano de Función Pública para apoyar el ajuste y seguimiento de herramientas relacionadas con  las  Políticas  de  Transparencia  e  Integridad,  así como el seguimiento a la implementación de compromisos  internacionales  y actividades a cargo de la dependencia en el Plan Estratégico  Institucional  y el Plan de Acción  Anual  2019.</t>
  </si>
  <si>
    <t>Función  Pública  cancelará  el valor  total  del  contrato  en  once  (11)  pagos,  así:  a) Diez  (10)  pagos  mensuales de  CUATRO   MILLONES DE  PESOS   ($4'000.000) M/CTE. y b) Un último pago de DOS MILLONES  DE PESOS  ($2'000.000)   M/CTE</t>
  </si>
  <si>
    <t>Función Pública cancelará el valor total del contrato en Once (11) pagos mensuales por valor de DOS  MILLONES  DE  PESOS ($2.000.000) M/CTE.</t>
  </si>
  <si>
    <t>114-2019</t>
  </si>
  <si>
    <t>JAVIER ALBERTO SOTO OJEDA</t>
  </si>
  <si>
    <t>Prestar servicios profesionales en la Dirección Jurídica de Función Pública para apoyar la elaboración de documentos, conceptos, consultas y proyectos normativos solicitados por el supervisor del contrato, apoyar los avances en la implementación sobre las buenas prácticas en materia de gobierno corporativo y brindar apoyo en la revisión de vigencias normativas que hagan parte del Gestor Normativo.</t>
  </si>
  <si>
    <t xml:space="preserve">Función Pública cancelará el valor total del contrato en once (11) pagos, así: a) Diez (10) pagos mensuales de CUATRO MILLONES QUINIENTOS MIL PESOS ($4'500.000) M/CTE. y b) Un último pago de DOS MILLONES DOSCIENTOS CINCUENTA MIL PESOS ($ 2.250.000) </t>
  </si>
  <si>
    <t>Diez (10) meses y quince (15) días, contados a partir del perfeccionamiento del mismo y registro presupuesta!.</t>
  </si>
  <si>
    <t>LUIS FERNANDO NUÑEZ RINCON</t>
  </si>
  <si>
    <t>097-2019</t>
  </si>
  <si>
    <t>JORGE ANDRES ROJAS URREA</t>
  </si>
  <si>
    <t>Prestar servicios profesionales a la Dirección Jurídica de Función Pública para apoyar el proceso de registro de información a incorporar al Gestor Normativo, así como en la validación y depuración las líneas jurisprudenciales y proyección de los conceptos que le sean requeridos.</t>
  </si>
  <si>
    <t>Función Pública cancelará el valor total del contrato en once (11) pagos así: a) Diez pagos mensuales de CUATRO MILLONES QUINIENTOS MIL PESOS ($4'500.000) M/CTE. Y b) Un último pago de DOS MILLONES DOCIENTOS CINCUENTA MIL PESOS ($2'250.000) M/CTE.</t>
  </si>
  <si>
    <t xml:space="preserve">JOSÉ FERNANDO CEBALLOS ARROYAVE </t>
  </si>
  <si>
    <t>100-2019</t>
  </si>
  <si>
    <t>CLAUDIA INES SILVA PRIETO</t>
  </si>
  <si>
    <t>Prestar servicios profesionales a la Dirección Jurídica de Función Pública para apoyar la proyección y producción de conceptos jurídicos en materia de derecho laboral administrativo, régimen de inhabilidades e incompatibilidades, conflicto de
interés, proyectos de ley que cursan en el Congreso de la Republica, ley garantías electorales, salarios, prestaciones sociales, ingreso, permanencia y retiro del servicio, estructura del Estado y situaciones relacionadas con el desempeño de las entidades del nivel nacional y territorial.</t>
  </si>
  <si>
    <t>Función Pública cancelará el valor total del contrato once (11) pagos así: a) Diez (10) pagos mensuales de SEIS MILLONES CIEN MIL PESOS ($6'100.000) M/CTE. Y b) Un último pago por valor de TRES MILLONES CINCUENTA MIL PESOS ($3'050.000) M/CTE.</t>
  </si>
  <si>
    <t xml:space="preserve">JOSE FERNANDO CEBALLOS  </t>
  </si>
  <si>
    <t>099-2019</t>
  </si>
  <si>
    <t>JAVIER RICARDO SANCHEZ LIZARAZO</t>
  </si>
  <si>
    <t>Prestar servicios profesionales en la Oficina Asesora de Comunicaciones de Función Pública para apoyar el diseño web y desarrollo de las funcionalidades de
EVA, sus contenidos y micrositios, gestionar los cursos virtuales implementados, desarrollar los nuevos cursos virtuales que la Entidad requiera y apoyar la migración de los contenidos de EVA a la plataforma Liferay DX.</t>
  </si>
  <si>
    <t>Función Pública cancelará el valor total del contrato en doce (11) pagos, así: a) Diez (10) pagos mensuales de CINCO MILLONES CUATROCIENTOS MIL PESOS ($5'400.000) MICTE. Y b) Un último pago de DOS MILLONES
SETECIENTOS MIL PESOS ($2700.000) M/CTE</t>
  </si>
  <si>
    <t xml:space="preserve">DIANA MARÍA BOHÓRQUEZ LOZADA </t>
  </si>
  <si>
    <t>087-2019</t>
  </si>
  <si>
    <t>JOHNATHAN ARROYO ARRYO</t>
  </si>
  <si>
    <t xml:space="preserve">Prestar  servicios   profesionales en  la Oficina  de Tecnologías de  la  Información y las  Comunicaciones  de  Función  Pública  para  el   desarrollo.   soporte   y mantenimiento' de nuevas funcionalidades y productos  requeridos  para  el Espacio Virtual  de Asesoría  -   EVA,  así  como  para  la actualización  y migración   de  bases de datos  y de las páginas  web  asignadas.
</t>
  </si>
  <si>
    <t>Función Pública cancelará  el valor  total  de! contrato  en  once  (11)  pagos,  así:  a) Diez (10) pagos mensuales de SEIS MILLONES SEISCIENTOS  MiL  PESOS ($6'600.000)    M/CTE.   Y b)  Un  último  pago  de  TRES  MILLONES   TRESCIENTOS MIL  PESOS   ($3'300.000) M/CTE</t>
  </si>
  <si>
    <t>ASTRID RUIZ ZAMUDIO</t>
  </si>
  <si>
    <t>093-2019</t>
  </si>
  <si>
    <t>ANDRES JAVIER SEJIN SOTO</t>
  </si>
  <si>
    <t xml:space="preserve">Prestar  los servicios  profesionales   en la Oficina  de Tecnologías de la Información y las Comunicaciones de Función  Pública  para apoyar  jurídicamente los aspectos relacionados con los  procesos de selección objetiva, necesarios para la adquisición  de bienes  y servicios  requeridos,  así como  apoyar  la revisión  de temas legales asociados a la ejecución  de los contratos  celebrados  por la OTIC.
</t>
  </si>
  <si>
    <t>Función  Pública  cancelará  el  valor  total  del  contrato  en  once,  así:  a)  Diez  (10) pagos mensuales de CUATRO  MILLONES QUINIENTOS  MIL PESOS ($4'500.000) MICTE  y b)  Un  último  pago  de  ($2'250.000) MICTE.</t>
  </si>
  <si>
    <t>098-2019</t>
  </si>
  <si>
    <t>JHON EDINSON HALLEY MOSQUERA MIRANDA</t>
  </si>
  <si>
    <t>Prestar servicios profesionales en la Oficina de Tecnologías de la Información y las Comunicaciones de Función Pública para el desarrollo, soporte, mantenimiento e implementación de los buscadores web, así como de funcionalidades que apoyen los sistemas de información, portales, sitios y micrositios de Función Pública.</t>
  </si>
  <si>
    <t>Función Pública cancelará el valor total del contrato en once (11) pagos así: a) Diez (10) pagos mensuales de SEIS MILLONES SEISCIENTOS MIL PESOS ($6'600.000) M/CTE. Y b) Un último pago de TRES MILLONES TRECIENTOS MIL PESOS ($3'300.000) M/CTE.</t>
  </si>
  <si>
    <t>094-2019</t>
  </si>
  <si>
    <t>JOHANN ANDRES TRIANA OLAYA</t>
  </si>
  <si>
    <t>Prestar servicios  profesionales   en la Oficina de Tecnologías  de la información  y las Comunicaciones de  Función  Pública   para  apoyar  el  proceso de  validación y certificación  de los requerimientos   funcionales  y no funcionales  del componente  de interoperabilidad para el Sistema  de Información  y Gestión  del Empleo  Público  en su  segunda   versión -SIGEP 11,así  como  para  acompañar las  mesas  técnicas enmarcadas en  los  convenios  interadministrativos suscritos por  la  Entidad  para
este tema.</t>
  </si>
  <si>
    <t>Función Pública cancelará el valor total del contrato  en siete (7) pagos  mensuales de TRES  MILLONES  TRESCIENTOS   MIL PESOS  ($3'300.000)   MICTE.</t>
  </si>
  <si>
    <t>095-2019</t>
  </si>
  <si>
    <t>FELIPE JIMENEZ PINZÓN</t>
  </si>
  <si>
    <t>Prestar los servicios profesionales en la Subdirección de Función Pública para apoyar en la revisión e implementación de los mecanismos de seguimiento y
consolidación de los resultados de la gestión institucional, así como para acompañar la verificación del cumplimiento de los compromisos adquiridos por las dependencias del Departamento en los documentos CONPES, el Plan de Acción Institucional, y los Proyectos de Inversión.</t>
  </si>
  <si>
    <t>Función Pública cancelará el valor total del contrato en once (11) pagos así: a) Diez (10) mensualidades vencidas cada una por valor de OCHO MILLONES SETECIENTOS CINCUENTA MIL PESOS ($8'750.000) M/CTE., y b) Un pago final
por valor de CUATRO MILLONES TRESCIENTOS SETENTA Y CINCO MIL PESOS ($4'375.000) MICTE</t>
  </si>
  <si>
    <t>091-2019</t>
  </si>
  <si>
    <t>LUISA MARIA JARAMILLO OSORIO</t>
  </si>
  <si>
    <t>Prestar servicios profesionales en la Dirección de Gestión y Desempeño Institucional de Función Pública para apoyar la revisión y respuesta a las solicitudes de información y conceptos en los temas relacionados con el Modelo Integrado de Planeación y Gestión - MIPG Y el Sistema de Control Interno, así
como apoyar las actividades de socialización del modelo, y soporte técnico en asuntos propios de la dependencia.</t>
  </si>
  <si>
    <t>Función Pública cancelará el valor total del contrato en once (11) pagos, así: a) Diez (10) pagos mensuales de DOS MILLONES QUINIENTOS MIL PESOS ($2'500.000) M/CTE. Y b) Un último pago de UN MILLÓN DOSCIENTOS
CINCUENTA MIL PESOS ($1 '250.000) M/CTE</t>
  </si>
  <si>
    <t>EVA MERCEDES ROJAS VALDÉS</t>
  </si>
  <si>
    <t>113-2019</t>
  </si>
  <si>
    <t>CENCOSUD COLOMBIA S.A.</t>
  </si>
  <si>
    <t>Adquirir sesiones de andamios tubulares con ruedas y plataforma para Función Pública, de conformidad con las especificaciones técnicas incluidas en el presente documento.</t>
  </si>
  <si>
    <t>CONTRATO DE COMPRAVENTA</t>
  </si>
  <si>
    <t>Función Pública pagará el valor del contrato en un (1) solo pago, por un valor estimado de CUATRO MILLONES DE PESOS ($4'000.000,00) MICTE, incluido IVA y demás gastos asociados, dentro de los treinta (30) día~ calendario siguientes a la presentación de la factura y a la expedición del certificado de recibido a satisfacción por parte del Supervisor del Contrato, sin que el monto total de los servicios prestados pueda exceder
la cuantía total del mismo.</t>
  </si>
  <si>
    <t>Un (1) mes contado a partir de la expedición del registro presupuestal.</t>
  </si>
  <si>
    <t>086-2019</t>
  </si>
  <si>
    <t>MCO GLOBAL SAS</t>
  </si>
  <si>
    <t>Suscribir  la  renovac ión  del rango de direcciones IPV6 que están a nombre del Departamento Administrativo de la Función Pública, según las especificaciones técnicas mínimas establecidas en  el presente documento</t>
  </si>
  <si>
    <t>Función Pública pagará el valor total del contrato e un (1) unico pago, una vez se remita el correo con los datos de la renovación del rango de direcciones a nombre del Departamento Administrativo de la Funcion Publica y la vigencia y derechos de la entidad.</t>
  </si>
  <si>
    <t>Un (1) año contado a partir del perfeccionamiento del contrato y el registro presupuestal.</t>
  </si>
  <si>
    <t>LEONARDO CALDERON</t>
  </si>
  <si>
    <t>117-2019</t>
  </si>
  <si>
    <t>Adquirir una (1) mesa de ping pong, de conformidad con las especificaciones técnicas incluidas en el presente documento.</t>
  </si>
  <si>
    <t>Función Pública pagará el valor del contrato en un (1) solo pago, por un valor estimado de  UN  MILLÓN  NOVECIENTOS  NOVENTA  Y  NUEVE  MIL  OCHOCIENTO  PESOS ($1.999 .800) M/CTE, incluido IVA y demás gastos asociados, dentro de los treinta (30) días hábiles siguientes a la presentación de la factura y a la expedición del certificado de recibido a satisfacción por parte del Supervisor del Contrato, sin que el monto total de los servicios prestados pueda exceder la cuantía total del mismo.</t>
  </si>
  <si>
    <t xml:space="preserve">LAURA DANIELA ARIAS FONTECHA </t>
  </si>
  <si>
    <t xml:space="preserve">ANGELA MARÍA GONZÁLEZ LOZADA
SECRETARIA GENERAL </t>
  </si>
  <si>
    <t>72101510
72101511   
72101509
72101506
72101507
72151605</t>
  </si>
  <si>
    <t>81112200
81112300</t>
  </si>
  <si>
    <t>Cargadores para cámaras de video panasonic y cargadores de pilas</t>
  </si>
  <si>
    <t>Enfoque étnico</t>
  </si>
  <si>
    <t>Prestar los servicios profesionales en la Subdirección de Función Pública para apoyar en la identificación de criterios para apropiar el enfoque étnico en la política a cargo del Departamento y asesorar a los grupos de valor en su implementación</t>
  </si>
  <si>
    <t>A-02-02-02-009-004-04 SERVICIOS DE DESCONTAMINACIÓN</t>
  </si>
  <si>
    <t>Servicios de Fumigación de las áreas locativas del DAFP</t>
  </si>
  <si>
    <t>132-2019</t>
  </si>
  <si>
    <t>FESTIVAL TOURS S.A.S</t>
  </si>
  <si>
    <t>Suministrar los tiquetes aéreos nacionales para el desplazamiento de los servidores y contratistas del Departamento Administrativo de la Función Pública, de conformidad con las especificaciones técnicas del presente documento.</t>
  </si>
  <si>
    <t>CONTRATO DE SUMINISTRO</t>
  </si>
  <si>
    <t>Función Pública pagará el valor del Contrato, en mensualidades vencidas, de acuerdo con los pasajes solicitados y suministrados, previa presentación de la respectiva factura y expedición del certificado de recibido a satisfacción por parte del supervisor del contrato, sin que el monto total de los servicios , pueda exceder la cuantía total del contrato.</t>
  </si>
  <si>
    <t>Hasta el treinta (30) de abril de 2019, contado a partir del perfeccionamiento del mismo, previo registro presupuesta ! y aprobación de pólizas.</t>
  </si>
  <si>
    <t xml:space="preserve">JULIAN MAURICIO MARTÍNEZ ALVARADO DIANA MARCELA GÓMEZ ANZOLA </t>
  </si>
  <si>
    <t>134-2019</t>
  </si>
  <si>
    <t>ORACLE COLOMBIA LTDA</t>
  </si>
  <si>
    <t>Adquirir un (1) equipo servidor Oracle Database Appliance X7-2 HA (ODA), con los servicios de soporte técnico de hardware Oracle Premier Support y garantía por un (1) año para el mismo, dos (2) licencias Oracle Real Applícatíon Clusters y dos (2) licencias Oracle Database  Enterpríse Edítíon conforme a los  lineamientos establecidos en el Contrato de Agregación de Demanda Nº CCE- 211-AG-2015</t>
  </si>
  <si>
    <t>Función Pública pagará el valor del Contrato en un (1) solo pago, previo recibo de los servicios de instalación del equipo Oracle Database Appliance X7-2 HA (ODA) y de conformidad  con las condiciones estipuladas  por Colombia  Compra  Eficiente en el Acuerdo Marco de Precios, presentación de la respectiva factura y expedición del certificado de recibido a satisfacción por parte del Supervisor del Contrato, sin que el monto total de los servicios suministrados pueda exceder la cuantía total del contrato.</t>
  </si>
  <si>
    <t xml:space="preserve">17719                                                    17619 </t>
  </si>
  <si>
    <t>Un (1) año, contado a partir de la entrega del equipo, previo perfeccionamiento y registro presupuestal.</t>
  </si>
  <si>
    <t xml:space="preserve">EDWIN VARGAS ANTOLINEZ </t>
  </si>
  <si>
    <t>123-2019</t>
  </si>
  <si>
    <t>JORGE ENRIQUE CAMPOS PEREZ</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</si>
  <si>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</si>
  <si>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Función Pública cancelará el valor total del presente contrato en diez (10) pagos, así : a) Diez (10) mensualidades de OCHO MILLONES SETECIENTOS CINCUENTA MIL PESOS ($8'750.000) M/CTE</t>
  </si>
  <si>
    <t>124-2019</t>
  </si>
  <si>
    <t>CESAR YUDIS CRUZ MOSQUERA</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</si>
  <si>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 .</t>
  </si>
  <si>
    <t>Función Pública cancelará el valor total del presente contrato en diez (1O) pagos, así: a) Diez (10) mensualidades de OCHO MILLONES SETECIENTOS CINCUENTA MIL PESOS ($8'750.000) M/CTE.</t>
  </si>
  <si>
    <t>130-2019</t>
  </si>
  <si>
    <t>FRANCISCO JAVIER GÓMEZ BURGOS</t>
  </si>
  <si>
    <t>Prestar servicios profesionales a Función Pública para apoyar a las entidades territoriales asignadas, en la implementación de las políticas de gestión y desempeño institucional a cargo del Departamento , en el marco de la Estrategia de Gestión Territorial, de acuerdo con la fase prevista para la vigencia 2019.</t>
  </si>
  <si>
    <t>Función Pública cancelará el valor total del presente contrato en diez (10) pagos, así: a) Diez (10) mensualidades de OCHO MILLONES SETECIENTOS CINCUENTA MIL PESOS ($8'750.000 ) M/CTE</t>
  </si>
  <si>
    <t>129-2019</t>
  </si>
  <si>
    <t>JENNY VIVIANA TORRES CASILIMA</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</si>
  <si>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</si>
  <si>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133-2019</t>
  </si>
  <si>
    <t>HELMY FERNANDO ENCISO BENÍTEZ</t>
  </si>
  <si>
    <t>Prestar servicios profesionales a Función Pública para apoyar a las entidades territoria les asignadas, en la implementación de las políticas de gestión y desempeño institucional a cargo del Departamento , en el marco de la Estrategia de Gestión Territorial , de acuerdo con la fase prevista para la vigencia 2019.</t>
  </si>
  <si>
    <t>Función Pública cancelará el valor total del presente contrato en diez (10) pagos, asi: a) Nueve (9) mensualidades de OCHO MILLONES SETECIENTOS CINCUENTA MIL PESOS ($8'750.000) M/CTE. y, b) Un último pago de CUATRO MILLONES   TRESCIENTO S   SETENTA   Y CINCO   MIL   PESOS   ($4'375.000)
M/CTE.</t>
  </si>
  <si>
    <t>Nueve (9) meses y quince días, contados a partir del perfeccionamien to de los mismos y registro presupuestal.</t>
  </si>
  <si>
    <t>128-2019</t>
  </si>
  <si>
    <t>DIEGO FERNANDO DUQUE SALAZAR</t>
  </si>
  <si>
    <t xml:space="preserve">Prestar servicios profesionales a la Dirección de Desarrollo Organizacional de Función Pública, para apoyar la implementación de la Estrategia de Gestión Territorial, de acuerdo con la fase prevista para la vigencia 2019, a través de orientación y acompañamiento técnico a las entidades territoriales asignadas </t>
  </si>
  <si>
    <t>Función Pública cancelará el valor total del contrato en diez (10) pagos mensuales por valor de SEIS MILLONES DE PESOS ($6'000.000) M/CTE</t>
  </si>
  <si>
    <t>OSWALDO GALEANO CARVAJAL</t>
  </si>
  <si>
    <t>135-2019</t>
  </si>
  <si>
    <t>MONICA YIZETH GONZALEZ GARCIA</t>
  </si>
  <si>
    <t>Prestar servicios profesionales a la Dirección de Desarrollo Organizacional de Función Pública, para apoyar la implementación de la Estrategia de Gestión Territorial, de acuerdo con la fase prevista para la vigencia 2019 , a través de orientación y acompañamiento técnico en la implementación de la política de desarrollo organizacional y simplificación de procesos en las entidades territoriales asignadas.</t>
  </si>
  <si>
    <t>Función Pública cancelará el valor total del contrato en diez (1O) pagos, así: a) diez (9) pagos mensuales por valor de SIETE MILLONES DE  PESOS ($7.000.000) M/CTE., y b) Un último pago por valor de TRES MILLONES QUINIENTOS MIL PESOS ($3.500.000) M/CTE.</t>
  </si>
  <si>
    <t>Nueve (9) meses y quince (15) días, contados a partir del perfeccionamiento del mismo y registro presupuestal.</t>
  </si>
  <si>
    <t xml:space="preserve">EVA MERCEDES ROJAS VALDÉS </t>
  </si>
  <si>
    <t>DOLLY AMAYA CABALLERO</t>
  </si>
  <si>
    <t>111-2019</t>
  </si>
  <si>
    <t>CESAR ANDRÉS MARÍN CAMACHO</t>
  </si>
  <si>
    <t>Prestar servicios de apoyo a la gestión en la Dirección de Gestión y Desempeño Institucional de Función Pública para el desarrollo de actividades relacionadas con los procesos a cargo de la dependencia y el Modelo Integrado de Planeación y Gestión -MIPG.</t>
  </si>
  <si>
    <t>Función Pública cancelará el valor total del contrato en diez (10) pagos mensuales por valor de UN MILLÓN NOVECIENTOS CINCUENTA  MIL PESOS ($1'950.000) M/CTE.</t>
  </si>
  <si>
    <t>Diez (10)  meses, contados   a partir  del perfeccionamiento    del mismo  y registro  presupuestal.</t>
  </si>
  <si>
    <t xml:space="preserve">SANTIAGO ARANGO CORRALES </t>
  </si>
  <si>
    <t>122-2019</t>
  </si>
  <si>
    <t>ADRIANA LUCÍA SÁNCHEZ SIERRA</t>
  </si>
  <si>
    <t>Prestar servicios profesionales en la Dirección Jurídica de Función Pública para atender las consultas formuladas por las dependencias misionales y de apoyo del Departamento y por las entidades del orden nacional sobre gobierno corporativo.</t>
  </si>
  <si>
    <t>Función Pública cancelará el valor total del contrato en diez (10) pagos, mensuales de CUATRO MILLONES NOVECENTOS MIL PESOS ($4'900.000) M/CTE.</t>
  </si>
  <si>
    <t>136-2019</t>
  </si>
  <si>
    <t>MONICA SILVA ELÍAS</t>
  </si>
  <si>
    <t>Prestar servicios profesionales en la  Oficina Asesora de Comunicaciones de Función Pública para apoyar el diseño de piezas gráficas web para los cursos virtuales, micrositios y portales de la Entidad, así como acompañar la migración de los contenidos del Espacio Virtual de Asesoría -EVA a la plataforma Liferay DXP.</t>
  </si>
  <si>
    <t>Función Pública cancelará el valor total del contrato en diez (1O) pagos, así: a) Nueve (9) pagos mensuales de CINCO MILLONES CUATROCIENTOS MIL PESOS ($5'400.000) M/CTE. y b) Un último pago de DOS MILLONES SETECIENTOS MIL PESOS ($2700.000) M/CTE.</t>
  </si>
  <si>
    <t xml:space="preserve">DIANA MARÍA BOHORQUEZ LOSADA </t>
  </si>
  <si>
    <t>126-2019</t>
  </si>
  <si>
    <t>WENDY PAOLA GUERRERO RODRIGUEZ</t>
  </si>
  <si>
    <t>Prestar servicios de apoyo a la gestión en la Oficina Asesora de Planeación de Función Pública, para el desarrollo de actividades relacionadas con la operación de los procesos y procedimientos a cargo de la dependencia.</t>
  </si>
  <si>
    <t>Función Pública cancelará el valor total del contrato en (1O) pagos mensuales por valor  de  UN  MILLÓN  NOVECIENTOS CICUENTA MIL  PESOS  ($1'950.000) M/CTE.</t>
  </si>
  <si>
    <t xml:space="preserve">CARLOS ANDRES GUZMAN RODRIGUEZ </t>
  </si>
  <si>
    <t>120-2019</t>
  </si>
  <si>
    <t>CARLOS ALBERTO GUARIN RAMIREZ</t>
  </si>
  <si>
    <t>Prestar los Servicios Profesionales en la Oficina de Tecnologías de Información y las Comunicaciones de Función Pública, para apoyar la verificación del cumplimiento de las actividades y entregables, así como apoyar en la articulación de los actores que participen en el desarrollo , implementación y puesta en marcha del Sistema de Información y Gestión del Empleo Público en su segunda versión - SIGEP II.</t>
  </si>
  <si>
    <t>Función Pública cancelará el valor total del contrato en siete (7) pagos mensuales, cada uno por valor de ONCE  MILLONES  QUINIENTOS  MIL  PESOS ($11.500.000) M/CTE.</t>
  </si>
  <si>
    <t xml:space="preserve">14719                                                         1619 </t>
  </si>
  <si>
    <t>MARIA FERNANDA PARADA RUEDA</t>
  </si>
  <si>
    <t>131-2019</t>
  </si>
  <si>
    <t>IVAN DARIO QUINTERO MARTINEZ</t>
  </si>
  <si>
    <t>Prestar servicios profesionales en la Subdirección de Función Pública para apoyar en la revisión de los pliegos de solicitudes que presenten las organizaciones sindicales con empleados públicos en el marco del proceso de negociación colectiva de 2019, así como para acompañar la preparación, desarrollo y discusión de los temas en la mesa general de negociación</t>
  </si>
  <si>
    <t>Función Pública cancelará el valor total del contrato en cuatro (4) pagos mensuales de SIETE MILLONES QUINIENTOS MIL PESOS ($7'500.000) M/CTE.,</t>
  </si>
  <si>
    <t>Cuatro (4) meses, contados a partir del perfeccionamiento del mismo y registro presupuestal.</t>
  </si>
  <si>
    <t>Contratar la prestación del servicio de transporte  terrestre, para el traslado de los servidores del Departamento Administrativo de la Función Pública y los hijos de estos.</t>
  </si>
  <si>
    <t xml:space="preserve">Prestación de servicios para la realización de valoraciones ocupacionales y exámenes médicos de ingreso, retiro, periódicos y otras complementarias, que sean necesarias realizar a los servidores del Departamento Administrativo de la Función Pública. </t>
  </si>
  <si>
    <t>Convenio interadmitnistrativo</t>
  </si>
  <si>
    <t>Renovación licenciamiento CRM - Servicio al Ciudadano</t>
  </si>
  <si>
    <t>SELECCIÓN ABREVIADA SUBASTA INVERSA</t>
  </si>
  <si>
    <t>Pruebas no funcionales del SIGEP II</t>
  </si>
  <si>
    <t>Servicios de parametrización y ajustes del CRM</t>
  </si>
  <si>
    <t>CONCURSO DE MERITOS</t>
  </si>
  <si>
    <t>Parametrtización CRM</t>
  </si>
  <si>
    <t>Analista Junior SUIT</t>
  </si>
  <si>
    <t>Oficial de seguridad</t>
  </si>
  <si>
    <t>Adquisición de SEGUROS SOAT PARA VEHICULOS</t>
  </si>
  <si>
    <t>Dotacion industrial para el personal de apoyo de la entidad.</t>
  </si>
  <si>
    <t xml:space="preserve">Adquisición de la dotación de labor y elementos de trabajo.  </t>
  </si>
  <si>
    <t>Adquisición de bienes para el bienestar de los servidores públicos de la entidad.</t>
  </si>
  <si>
    <t xml:space="preserve">MARZO </t>
  </si>
  <si>
    <t>137-2019</t>
  </si>
  <si>
    <t>INGRID JOHANA NEIRA BARRERO</t>
  </si>
  <si>
    <t>Prestar servicios profesionales a  Función  Pública  para  apoyar  a  las  entidades ter ritoriales asignadas, en la implementación de las políticas de gestión y desempeño institucional a cargo del Departamento, en el marco de la Estrategia de Gestión Territorial, de acuerdo con la fase prevista para la vigencia 2019.</t>
  </si>
  <si>
    <t>Función Pública cancelará el valor total del presente contrato en diez (10) pagos, así: a) Nueve (9) mensualidades de OCHO MILLONES SETECIENTOS CINCUENTA MIL PESOS ($8'750.000) M/CTE. y, b) Un último pago de CUATRO MILLONES  TRESCIENTOS  SETENTA  Y  CINCO  MIL  PESOS  ($4'375.000) M/CTE.</t>
  </si>
  <si>
    <t>138-2019</t>
  </si>
  <si>
    <t>Adquirir un (1) Estibador Ultradelgado para el almacén de Función Pública, de conformidad con las especificaciones técnicas incluidas en el presente documento.</t>
  </si>
  <si>
    <t>Función Pública pagará el valor del contrato en un (1) solo pago, por un valor estimado de TRES MILLONES DE PESOS ($3'000.000,00) MICTE, incluido IVA y demás gastos asociados,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</si>
  <si>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t>139-2019</t>
  </si>
  <si>
    <t>JUAN CARLOS ALARCON SUESCUN</t>
  </si>
  <si>
    <t>Prestar servicios profesionales en Función Pública para apoyar la fase de implementación del Modelo de Seguridad y Privacidad de la Información en la Entidad, según los lineamientos de Gobierno Digital.</t>
  </si>
  <si>
    <t>Función Pública cancelará el valor total del contrato en nueve (9) pagos mensuales  de  NUEVE  MILLONES  DOSCIENTOS  MIL  PESOS  ($9.200.000) M/CTE.</t>
  </si>
  <si>
    <t>Nueve (9) meses, contados a partir del perfeccionamiento del mismo y registro presupuestal.</t>
  </si>
  <si>
    <t>141-2019</t>
  </si>
  <si>
    <t>CONTROLES EMPRESARIALES</t>
  </si>
  <si>
    <t>Contratar  la  suscripción  al  licenciamiento  de  la  herramienta  Dynamics  CRM ( Customer Relationship Management) de Microsoft, de conformidad con los lineamientos establecidos en el Acuerdo Marco de Precios suscrito por Colombia Compra Eficiente.</t>
  </si>
  <si>
    <t>Función Pública pagará el valor del Contrato, de conformidad con las condiciones estipuladas en el Acuerdo Marco de Precios suscrito por la Agencia Nacional de Contratación Pública - Colombia Compra Eficiente, para los productos y seNicios Microsoft, previa presentación de la respectiva factura y expedición del certificado de recibido a satisfacción por el Supervisor del Contrato, sin que el monto total de los servicios de soporte pueda exceder la cuantía total del contrato</t>
  </si>
  <si>
    <t>Un (1) año, contado a partir de la entrega por correo electrónico con las claves de activación y el perfeccionamiento del mismo y registro presupuestal.</t>
  </si>
  <si>
    <t>HECTOR JULIO MELO OCAMPO</t>
  </si>
  <si>
    <t>140-2019</t>
  </si>
  <si>
    <t>CENCOSUD COLOMBIA S.A</t>
  </si>
  <si>
    <t>Adquirir los carnets de identificación, para los servidores del Departamento Administrativo de la Función Pública.</t>
  </si>
  <si>
    <t xml:space="preserve">Función Pública pagará el valor del contrato en un (1) solo pago, por valor de DOS MILLONES SEISCIENTOS DIEZ MIL PESOS ($2'610.000) M/CTE, incluido IVA y demás gastos asociados, dentro de los treinta (30) días siguientes a la presentación de la factura y a la expedición del certificado de recibido a satisfacción por parte del Supervisor del Contrato, sin que el monto total de los servicios prestados pueda exceder la cuantía total del mismo.
</t>
  </si>
  <si>
    <t xml:space="preserve">Será hasta el 30 de marzo del 2019. </t>
  </si>
  <si>
    <t>MONICA ANDREA DONADO TRUJILLO</t>
  </si>
  <si>
    <t>LUZ DARY CUEVAS MUÑOZ</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</si>
</sst>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1" formatCode="_(* #,##0_);_(* \(#,##0\);_(* &quot;-&quot;_);_(@_)"/>
    <numFmt numFmtId="44" formatCode="_(&quot;$&quot;\ * #,##0.00_);_(&quot;$&quot;\ * \(#,##0.00\);_(&quot;$&quot;\ * &quot;-&quot;??_);_(@_)"/>
    <numFmt numFmtId="164" formatCode="_-&quot;$&quot;\ * #,##0_-;\-&quot;$&quot;\ * #,##0_-;_-&quot;$&quot;\ * &quot;-&quot;_-;_-@_-"/>
    <numFmt numFmtId="165" formatCode="_-* #,##0_-;\-* #,##0_-;_-* &quot;-&quot;_-;_-@_-"/>
    <numFmt numFmtId="166" formatCode="_-&quot;$&quot;\ * #,##0.00_-;\-&quot;$&quot;\ * #,##0.00_-;_-&quot;$&quot;\ * &quot;-&quot;??_-;_-@_-"/>
    <numFmt numFmtId="167" formatCode="_-&quot;$&quot;* #,##0_-;\-&quot;$&quot;* #,##0_-;_-&quot;$&quot;* &quot;-&quot;_-;_-@_-"/>
    <numFmt numFmtId="168" formatCode="_-&quot;$&quot;* #,##0.00_-;\-&quot;$&quot;* #,##0.00_-;_-&quot;$&quot;* &quot;-&quot;_-;_-@_-"/>
    <numFmt numFmtId="169" formatCode="_(&quot;$&quot;\ * #,##0_);_(&quot;$&quot;\ * \(#,##0\);_(&quot;$&quot;\ * &quot;-&quot;??_);_(@_)"/>
    <numFmt numFmtId="170" formatCode="_([$$-240A]\ * #,##0.00_);_([$$-240A]\ * \(#,##0.00\);_([$$-240A]\ * &quot;-&quot;??_);_(@_)"/>
    <numFmt numFmtId="171" formatCode="&quot;$&quot;\ #,##0.00"/>
  </numFmts>
  <fonts count="68" x14ac:knownFonts="1">
    <font>
      <sz val="16"/>
      <color theme="1"/>
      <name val="Calibri"/>
      <family val="2"/>
      <scheme val="minor"/>
    </font>
    <font>
      <sz val="16"/>
      <color theme="1"/>
      <name val="Calibri"/>
      <family val="2"/>
      <scheme val="minor"/>
    </font>
    <font>
      <b/>
      <sz val="16"/>
      <color theme="1"/>
      <name val="Calibri"/>
      <family val="2"/>
      <scheme val="minor"/>
    </font>
    <font>
      <sz val="16"/>
      <color theme="0"/>
      <name val="Calibri"/>
      <family val="2"/>
      <scheme val="minor"/>
    </font>
    <font>
      <sz val="11"/>
      <color theme="1"/>
      <name val="Calibri"/>
      <family val="2"/>
      <scheme val="minor"/>
    </font>
    <font>
      <u/>
      <sz val="11"/>
      <color rgb="FF0000FF"/>
      <name val="Calibri"/>
      <family val="2"/>
      <scheme val="minor"/>
    </font>
    <font>
      <b/>
      <sz val="26"/>
      <color rgb="FF002060"/>
      <name val="Arial Narrow"/>
      <family val="2"/>
    </font>
    <font>
      <b/>
      <sz val="24"/>
      <color rgb="FF002060"/>
      <name val="Arial Narrow"/>
      <family val="2"/>
    </font>
    <font>
      <b/>
      <sz val="24"/>
      <name val="Arial Narrow"/>
      <family val="2"/>
    </font>
    <font>
      <b/>
      <sz val="36"/>
      <color theme="5" tint="-0.499984740745262"/>
      <name val="Calibri"/>
      <family val="2"/>
      <scheme val="minor"/>
    </font>
    <font>
      <b/>
      <sz val="16"/>
      <color theme="5" tint="-0.499984740745262"/>
      <name val="Calibri"/>
      <family val="2"/>
      <scheme val="minor"/>
    </font>
    <font>
      <sz val="14"/>
      <color theme="1"/>
      <name val="Calibri"/>
      <family val="2"/>
      <scheme val="minor"/>
    </font>
    <font>
      <sz val="12"/>
      <color theme="1"/>
      <name val="Arial"/>
      <family val="2"/>
    </font>
    <font>
      <sz val="11"/>
      <color rgb="FFFF0000"/>
      <name val="Calibri"/>
      <family val="2"/>
      <scheme val="minor"/>
    </font>
    <font>
      <sz val="20"/>
      <color theme="5" tint="-0.499984740745262"/>
      <name val="Calibri"/>
      <family val="2"/>
      <scheme val="minor"/>
    </font>
    <font>
      <sz val="12"/>
      <color theme="1"/>
      <name val="Calibri"/>
      <family val="2"/>
      <scheme val="minor"/>
    </font>
    <font>
      <b/>
      <sz val="36"/>
      <color theme="1"/>
      <name val="Calibri"/>
      <family val="2"/>
      <scheme val="minor"/>
    </font>
    <font>
      <b/>
      <sz val="20"/>
      <color rgb="FFFF0000"/>
      <name val="Calibri"/>
      <family val="2"/>
      <scheme val="minor"/>
    </font>
    <font>
      <b/>
      <sz val="11"/>
      <color theme="1"/>
      <name val="Calibri"/>
      <family val="2"/>
      <scheme val="minor"/>
    </font>
    <font>
      <sz val="16"/>
      <name val="Calibri"/>
      <family val="2"/>
      <scheme val="minor"/>
    </font>
    <font>
      <sz val="18"/>
      <color theme="1"/>
      <name val="Calibri"/>
      <family val="2"/>
      <scheme val="minor"/>
    </font>
    <font>
      <u/>
      <sz val="11"/>
      <color theme="10"/>
      <name val="Calibri"/>
      <family val="2"/>
      <scheme val="minor"/>
    </font>
    <font>
      <b/>
      <sz val="12"/>
      <color theme="1"/>
      <name val="Calibri"/>
      <family val="2"/>
      <scheme val="minor"/>
    </font>
    <font>
      <b/>
      <sz val="22"/>
      <color theme="5" tint="-0.499984740745262"/>
      <name val="Calibri"/>
      <family val="2"/>
      <scheme val="minor"/>
    </font>
    <font>
      <b/>
      <sz val="22"/>
      <color theme="1"/>
      <name val="Calibri"/>
      <family val="2"/>
      <scheme val="minor"/>
    </font>
    <font>
      <sz val="20"/>
      <color theme="1"/>
      <name val="Calibri"/>
      <family val="2"/>
      <scheme val="minor"/>
    </font>
    <font>
      <b/>
      <sz val="26"/>
      <name val="Calibri"/>
      <family val="2"/>
      <scheme val="minor"/>
    </font>
    <font>
      <b/>
      <sz val="26"/>
      <color theme="1"/>
      <name val="Calibri"/>
      <family val="2"/>
      <scheme val="minor"/>
    </font>
    <font>
      <sz val="11"/>
      <name val="Calibri"/>
      <family val="2"/>
      <scheme val="minor"/>
    </font>
    <font>
      <sz val="11"/>
      <color theme="0"/>
      <name val="Calibri"/>
      <family val="2"/>
      <scheme val="minor"/>
    </font>
    <font>
      <b/>
      <sz val="48"/>
      <color theme="1"/>
      <name val="Calibri"/>
      <family val="2"/>
      <scheme val="minor"/>
    </font>
    <font>
      <b/>
      <sz val="12"/>
      <color theme="1"/>
      <name val="Arial"/>
      <family val="2"/>
    </font>
    <font>
      <b/>
      <sz val="28"/>
      <color rgb="FFFF0000"/>
      <name val="Calibri"/>
      <family val="2"/>
      <scheme val="minor"/>
    </font>
    <font>
      <b/>
      <sz val="14"/>
      <color rgb="FFFF0000"/>
      <name val="Calibri"/>
      <family val="2"/>
      <scheme val="minor"/>
    </font>
    <font>
      <b/>
      <sz val="9"/>
      <color indexed="81"/>
      <name val="Tahoma"/>
      <family val="2"/>
    </font>
    <font>
      <sz val="9"/>
      <color indexed="81"/>
      <name val="Tahoma"/>
      <family val="2"/>
    </font>
    <font>
      <b/>
      <sz val="36"/>
      <name val="Arial"/>
      <family val="2"/>
    </font>
    <font>
      <sz val="24"/>
      <name val="Arial"/>
      <family val="2"/>
    </font>
    <font>
      <strike/>
      <sz val="24"/>
      <name val="Arial"/>
      <family val="2"/>
    </font>
    <font>
      <b/>
      <strike/>
      <sz val="36"/>
      <name val="Arial"/>
      <family val="2"/>
    </font>
    <font>
      <sz val="24"/>
      <color theme="1"/>
      <name val="Arial"/>
      <family val="2"/>
    </font>
    <font>
      <sz val="18"/>
      <name val="Arial"/>
      <family val="2"/>
    </font>
    <font>
      <b/>
      <sz val="24"/>
      <name val="Arial"/>
      <family val="2"/>
    </font>
    <font>
      <b/>
      <sz val="36"/>
      <name val="Arial Narrow"/>
      <family val="2"/>
    </font>
    <font>
      <sz val="11"/>
      <color rgb="FF000000"/>
      <name val="Calibri"/>
      <family val="2"/>
      <scheme val="minor"/>
    </font>
    <font>
      <sz val="14"/>
      <name val="Calibri"/>
      <family val="2"/>
    </font>
    <font>
      <b/>
      <sz val="8"/>
      <color theme="0"/>
      <name val="Arial"/>
      <family val="2"/>
    </font>
    <font>
      <b/>
      <sz val="11"/>
      <color theme="0"/>
      <name val="Arial"/>
      <family val="2"/>
    </font>
    <font>
      <b/>
      <sz val="10"/>
      <color theme="0"/>
      <name val="Arial"/>
      <family val="2"/>
    </font>
    <font>
      <sz val="14"/>
      <color theme="0"/>
      <name val="Calibri"/>
      <family val="2"/>
    </font>
    <font>
      <sz val="12"/>
      <name val="Arial"/>
      <family val="2"/>
    </font>
    <font>
      <sz val="16"/>
      <name val="Arial"/>
      <family val="2"/>
    </font>
    <font>
      <b/>
      <sz val="20"/>
      <name val="Arial"/>
      <family val="2"/>
    </font>
    <font>
      <sz val="12"/>
      <color theme="0"/>
      <name val="Arial"/>
      <family val="2"/>
    </font>
    <font>
      <b/>
      <sz val="11"/>
      <color theme="1"/>
      <name val="Arial"/>
      <family val="2"/>
    </font>
    <font>
      <b/>
      <sz val="14"/>
      <name val="Calibri"/>
      <family val="2"/>
    </font>
    <font>
      <sz val="14"/>
      <color theme="1"/>
      <name val="Calibri"/>
      <family val="2"/>
    </font>
    <font>
      <b/>
      <sz val="14"/>
      <color theme="0"/>
      <name val="Calibri"/>
      <family val="2"/>
    </font>
    <font>
      <b/>
      <sz val="14"/>
      <color theme="0"/>
      <name val="Calibri"/>
      <family val="2"/>
      <scheme val="minor"/>
    </font>
    <font>
      <b/>
      <sz val="16"/>
      <color theme="1"/>
      <name val="Arial"/>
      <family val="2"/>
    </font>
    <font>
      <strike/>
      <sz val="16"/>
      <color theme="1"/>
      <name val="Calibri"/>
      <family val="2"/>
      <scheme val="minor"/>
    </font>
    <font>
      <sz val="16"/>
      <color theme="1"/>
      <name val="Arial"/>
      <family val="2"/>
    </font>
    <font>
      <b/>
      <sz val="14"/>
      <color theme="1"/>
      <name val="Calibri"/>
      <family val="2"/>
    </font>
    <font>
      <b/>
      <sz val="15"/>
      <name val="Arial"/>
      <family val="2"/>
    </font>
    <font>
      <sz val="15"/>
      <name val="Arial"/>
      <family val="2"/>
    </font>
    <font>
      <sz val="15"/>
      <color theme="1"/>
      <name val="Arial"/>
      <family val="2"/>
    </font>
    <font>
      <b/>
      <sz val="20"/>
      <color theme="1"/>
      <name val="Arial"/>
      <family val="2"/>
    </font>
    <font>
      <b/>
      <sz val="15"/>
      <color theme="1"/>
      <name val="Arial"/>
      <family val="2"/>
    </font>
  </fonts>
  <fills count="14">
    <fill>
      <patternFill patternType="none"/>
    </fill>
    <fill>
      <patternFill patternType="gray125"/>
    </fill>
    <fill>
      <patternFill patternType="solid">
        <fgColor theme="4"/>
      </patternFill>
    </fill>
    <fill>
      <patternFill patternType="solid">
        <fgColor theme="0"/>
        <bgColor indexed="64"/>
      </patternFill>
    </fill>
    <fill>
      <patternFill patternType="solid">
        <fgColor rgb="FFFF0000"/>
        <bgColor indexed="64"/>
      </patternFill>
    </fill>
    <fill>
      <patternFill patternType="solid">
        <fgColor rgb="FFFFFF00"/>
        <bgColor indexed="64"/>
      </patternFill>
    </fill>
    <fill>
      <patternFill patternType="solid">
        <fgColor theme="4" tint="0.59999389629810485"/>
        <bgColor indexed="64"/>
      </patternFill>
    </fill>
    <fill>
      <patternFill patternType="solid">
        <fgColor theme="5" tint="0.39997558519241921"/>
        <bgColor indexed="64"/>
      </patternFill>
    </fill>
    <fill>
      <patternFill patternType="solid">
        <fgColor theme="5" tint="-0.249977111117893"/>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rgb="FF002060"/>
        <bgColor indexed="64"/>
      </patternFill>
    </fill>
    <fill>
      <patternFill patternType="solid">
        <fgColor theme="9" tint="-0.499984740745262"/>
        <bgColor indexed="64"/>
      </patternFill>
    </fill>
    <fill>
      <patternFill patternType="solid">
        <fgColor rgb="FF92D050"/>
        <bgColor indexed="64"/>
      </patternFill>
    </fill>
  </fills>
  <borders count="21">
    <border>
      <left/>
      <right/>
      <top/>
      <bottom/>
      <diagonal/>
    </border>
    <border>
      <left/>
      <right style="thick">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D3D3D3"/>
      </left>
      <right style="thin">
        <color rgb="FFD3D3D3"/>
      </right>
      <top style="thin">
        <color rgb="FFD3D3D3"/>
      </top>
      <bottom style="thin">
        <color rgb="FFD3D3D3"/>
      </bottom>
      <diagonal/>
    </border>
  </borders>
  <cellStyleXfs count="22">
    <xf numFmtId="0" fontId="0" fillId="0" borderId="0"/>
    <xf numFmtId="0" fontId="3" fillId="2" borderId="0" applyNumberFormat="0" applyBorder="0" applyAlignment="0" applyProtection="0"/>
    <xf numFmtId="165" fontId="4" fillId="0" borderId="0" applyFont="0" applyFill="0" applyBorder="0" applyAlignment="0" applyProtection="0"/>
    <xf numFmtId="0" fontId="5" fillId="0" borderId="0" applyNumberFormat="0" applyFill="0" applyBorder="0" applyAlignment="0" applyProtection="0"/>
    <xf numFmtId="167" fontId="4" fillId="0" borderId="0" applyFont="0" applyFill="0" applyBorder="0" applyAlignment="0" applyProtection="0"/>
    <xf numFmtId="44" fontId="4" fillId="0" borderId="0" applyFont="0" applyFill="0" applyBorder="0" applyAlignment="0" applyProtection="0"/>
    <xf numFmtId="41" fontId="4" fillId="0" borderId="0" applyFont="0" applyFill="0" applyBorder="0" applyAlignment="0" applyProtection="0"/>
    <xf numFmtId="0" fontId="44" fillId="0" borderId="0"/>
    <xf numFmtId="0" fontId="4" fillId="0" borderId="0"/>
    <xf numFmtId="9" fontId="4" fillId="0" borderId="0" applyFont="0" applyFill="0" applyBorder="0" applyAlignment="0" applyProtection="0"/>
    <xf numFmtId="44"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5" fontId="4"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218">
    <xf numFmtId="0" fontId="0" fillId="0" borderId="0" xfId="0"/>
    <xf numFmtId="0" fontId="9" fillId="0" borderId="0"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1" fillId="3" borderId="0" xfId="0" applyFont="1" applyFill="1" applyBorder="1" applyAlignment="1">
      <alignment horizontal="center" vertical="center" wrapText="1"/>
    </xf>
    <xf numFmtId="0" fontId="0" fillId="0" borderId="0" xfId="0" applyFont="1" applyBorder="1" applyAlignment="1">
      <alignment horizontal="center" vertical="center" wrapText="1"/>
    </xf>
    <xf numFmtId="0" fontId="12" fillId="0" borderId="0" xfId="0" applyFont="1" applyBorder="1" applyAlignment="1">
      <alignment vertical="center" wrapText="1"/>
    </xf>
    <xf numFmtId="0" fontId="0" fillId="0" borderId="0" xfId="0" applyFont="1" applyFill="1" applyBorder="1" applyAlignment="1">
      <alignment horizontal="center" vertical="center" wrapText="1"/>
    </xf>
    <xf numFmtId="165" fontId="4" fillId="0" borderId="0" xfId="2" applyFont="1" applyBorder="1" applyAlignment="1">
      <alignment horizontal="right" vertical="center" wrapText="1"/>
    </xf>
    <xf numFmtId="0" fontId="0" fillId="0" borderId="0" xfId="0" applyFont="1" applyBorder="1" applyAlignment="1">
      <alignment horizontal="right" vertical="center" wrapText="1"/>
    </xf>
    <xf numFmtId="0" fontId="13" fillId="4" borderId="0" xfId="0" applyFont="1" applyFill="1" applyBorder="1" applyAlignment="1">
      <alignment vertical="center" wrapText="1"/>
    </xf>
    <xf numFmtId="0" fontId="0" fillId="0" borderId="0" xfId="0" applyFont="1" applyAlignment="1">
      <alignment horizontal="center" vertical="center" wrapText="1"/>
    </xf>
    <xf numFmtId="0" fontId="14" fillId="0" borderId="0" xfId="2" applyNumberFormat="1" applyFont="1" applyAlignment="1">
      <alignment horizontal="left" wrapText="1"/>
    </xf>
    <xf numFmtId="0" fontId="15" fillId="0" borderId="0" xfId="0" applyFont="1" applyAlignment="1">
      <alignment wrapText="1"/>
    </xf>
    <xf numFmtId="0" fontId="0" fillId="0" borderId="0" xfId="0" applyFont="1" applyAlignment="1">
      <alignment wrapText="1"/>
    </xf>
    <xf numFmtId="0" fontId="15" fillId="0" borderId="0" xfId="0" applyFont="1" applyAlignment="1">
      <alignment horizontal="center" vertical="center" wrapText="1"/>
    </xf>
    <xf numFmtId="44" fontId="0" fillId="0" borderId="0" xfId="0" applyNumberFormat="1" applyFont="1" applyAlignment="1">
      <alignment wrapText="1"/>
    </xf>
    <xf numFmtId="0" fontId="0" fillId="0" borderId="1" xfId="0" applyFont="1" applyBorder="1" applyAlignment="1">
      <alignment wrapText="1"/>
    </xf>
    <xf numFmtId="0" fontId="9" fillId="0" borderId="0" xfId="0" applyFont="1" applyFill="1" applyAlignment="1">
      <alignment horizontal="center" wrapText="1"/>
    </xf>
    <xf numFmtId="0" fontId="10" fillId="0" borderId="0" xfId="0" applyFont="1" applyFill="1" applyAlignment="1">
      <alignment horizontal="center" wrapText="1"/>
    </xf>
    <xf numFmtId="0" fontId="17" fillId="4" borderId="0" xfId="0" applyFont="1" applyFill="1" applyBorder="1" applyAlignment="1">
      <alignment horizontal="center" vertical="center" wrapText="1"/>
    </xf>
    <xf numFmtId="0" fontId="18" fillId="0" borderId="0" xfId="0" applyFont="1" applyBorder="1" applyAlignment="1">
      <alignment horizontal="center" vertical="center" wrapText="1"/>
    </xf>
    <xf numFmtId="0" fontId="12" fillId="0" borderId="0" xfId="0" applyFont="1" applyBorder="1" applyAlignment="1">
      <alignment horizontal="left" vertical="center" wrapText="1"/>
    </xf>
    <xf numFmtId="0" fontId="9" fillId="0" borderId="0" xfId="0" applyFont="1" applyFill="1" applyAlignment="1">
      <alignment horizontal="center" vertical="center" wrapText="1"/>
    </xf>
    <xf numFmtId="0" fontId="10" fillId="0" borderId="0" xfId="0" applyFont="1" applyFill="1" applyAlignment="1">
      <alignment horizontal="center" vertical="center" wrapText="1"/>
    </xf>
    <xf numFmtId="0" fontId="11" fillId="3" borderId="0" xfId="0" applyFont="1" applyFill="1" applyAlignment="1">
      <alignment horizontal="center" vertical="center" wrapText="1"/>
    </xf>
    <xf numFmtId="0" fontId="11" fillId="0" borderId="2" xfId="0" applyFont="1" applyBorder="1" applyAlignment="1">
      <alignment horizontal="center" vertical="center" wrapText="1"/>
    </xf>
    <xf numFmtId="0" fontId="13" fillId="4" borderId="0" xfId="0" applyFont="1" applyFill="1" applyAlignment="1">
      <alignment vertical="center" wrapText="1"/>
    </xf>
    <xf numFmtId="0" fontId="11" fillId="0" borderId="3" xfId="0" applyFont="1" applyBorder="1" applyAlignment="1">
      <alignment horizontal="center" vertical="center" wrapText="1"/>
    </xf>
    <xf numFmtId="0" fontId="0" fillId="0" borderId="0" xfId="0" quotePrefix="1" applyFont="1" applyBorder="1" applyAlignment="1">
      <alignment horizontal="center" vertical="center" wrapText="1"/>
    </xf>
    <xf numFmtId="0" fontId="21" fillId="0" borderId="0" xfId="3" quotePrefix="1" applyFont="1" applyBorder="1" applyAlignment="1">
      <alignment horizontal="center" vertical="center" wrapText="1"/>
    </xf>
    <xf numFmtId="0" fontId="2" fillId="0" borderId="2" xfId="0" applyFont="1" applyBorder="1" applyAlignment="1">
      <alignment horizontal="center" vertical="center" wrapText="1"/>
    </xf>
    <xf numFmtId="0" fontId="10" fillId="0" borderId="2" xfId="2" applyNumberFormat="1" applyFont="1" applyBorder="1" applyAlignment="1">
      <alignment horizontal="center" vertical="center" wrapText="1"/>
    </xf>
    <xf numFmtId="0" fontId="0" fillId="3" borderId="0" xfId="0" applyFont="1" applyFill="1" applyBorder="1" applyAlignment="1">
      <alignment horizontal="center" vertical="center" wrapText="1"/>
    </xf>
    <xf numFmtId="0" fontId="0" fillId="0" borderId="0" xfId="0" applyFont="1" applyFill="1" applyAlignment="1">
      <alignment horizontal="center" vertical="center" wrapText="1"/>
    </xf>
    <xf numFmtId="165" fontId="4" fillId="0" borderId="0" xfId="2" applyFont="1" applyFill="1" applyAlignment="1">
      <alignment horizontal="right" vertical="center" wrapText="1"/>
    </xf>
    <xf numFmtId="0" fontId="0" fillId="0" borderId="0" xfId="0" applyFont="1" applyFill="1" applyAlignment="1">
      <alignment horizontal="right" vertical="center" wrapText="1"/>
    </xf>
    <xf numFmtId="0" fontId="22" fillId="0" borderId="2" xfId="0" applyFont="1" applyBorder="1" applyAlignment="1">
      <alignment horizontal="center" vertical="center" wrapText="1"/>
    </xf>
    <xf numFmtId="168" fontId="23" fillId="0" borderId="2" xfId="4" applyNumberFormat="1" applyFont="1" applyBorder="1" applyAlignment="1">
      <alignment horizontal="left" wrapText="1"/>
    </xf>
    <xf numFmtId="168" fontId="24" fillId="0" borderId="2" xfId="4" applyNumberFormat="1" applyFont="1" applyBorder="1" applyAlignment="1">
      <alignment wrapText="1"/>
    </xf>
    <xf numFmtId="169" fontId="0" fillId="0" borderId="0" xfId="0" applyNumberFormat="1" applyFont="1" applyFill="1" applyBorder="1" applyAlignment="1">
      <alignment horizontal="center" vertical="center" wrapText="1"/>
    </xf>
    <xf numFmtId="0" fontId="24" fillId="5" borderId="2" xfId="0" applyFont="1" applyFill="1" applyBorder="1" applyAlignment="1">
      <alignment horizontal="center" vertical="center" wrapText="1"/>
    </xf>
    <xf numFmtId="168" fontId="23" fillId="5" borderId="2" xfId="4" applyNumberFormat="1" applyFont="1" applyFill="1" applyBorder="1" applyAlignment="1">
      <alignment horizontal="left" wrapText="1"/>
    </xf>
    <xf numFmtId="170" fontId="0" fillId="0" borderId="0" xfId="0" applyNumberFormat="1" applyFont="1" applyFill="1" applyBorder="1" applyAlignment="1">
      <alignment horizontal="center" vertical="center" wrapText="1"/>
    </xf>
    <xf numFmtId="0" fontId="0" fillId="0" borderId="2" xfId="0" applyFont="1" applyBorder="1" applyAlignment="1">
      <alignment horizontal="center" vertical="center" wrapText="1"/>
    </xf>
    <xf numFmtId="0" fontId="14" fillId="0" borderId="2" xfId="2" applyNumberFormat="1" applyFont="1" applyBorder="1" applyAlignment="1">
      <alignment horizontal="left" wrapText="1"/>
    </xf>
    <xf numFmtId="166" fontId="1" fillId="0" borderId="2" xfId="0" applyNumberFormat="1" applyFont="1" applyBorder="1" applyAlignment="1">
      <alignment wrapText="1"/>
    </xf>
    <xf numFmtId="166" fontId="0" fillId="0" borderId="0" xfId="0" applyNumberFormat="1" applyFont="1" applyAlignment="1">
      <alignment wrapText="1"/>
    </xf>
    <xf numFmtId="0" fontId="11" fillId="0" borderId="11" xfId="0" applyFont="1" applyBorder="1" applyAlignment="1">
      <alignment horizontal="center" vertical="center" wrapText="1"/>
    </xf>
    <xf numFmtId="14" fontId="28" fillId="3" borderId="0" xfId="0" applyNumberFormat="1" applyFont="1" applyFill="1" applyBorder="1" applyAlignment="1">
      <alignment horizontal="center" vertical="center" wrapText="1"/>
    </xf>
    <xf numFmtId="166" fontId="0" fillId="0" borderId="0" xfId="0" applyNumberFormat="1" applyFont="1" applyAlignment="1">
      <alignment horizontal="center" vertical="center" wrapText="1"/>
    </xf>
    <xf numFmtId="14" fontId="12" fillId="0" borderId="0" xfId="0" applyNumberFormat="1" applyFont="1" applyBorder="1" applyAlignment="1">
      <alignment horizontal="center" vertical="center" wrapText="1"/>
    </xf>
    <xf numFmtId="14" fontId="0" fillId="0" borderId="0" xfId="0" applyNumberFormat="1" applyFont="1" applyBorder="1" applyAlignment="1">
      <alignment horizontal="center" vertical="center" wrapText="1"/>
    </xf>
    <xf numFmtId="171" fontId="0" fillId="0" borderId="0" xfId="0" applyNumberFormat="1" applyFont="1" applyFill="1" applyBorder="1" applyAlignment="1">
      <alignment horizontal="center" vertical="center" wrapText="1"/>
    </xf>
    <xf numFmtId="0" fontId="0" fillId="0" borderId="0" xfId="0" applyAlignment="1">
      <alignment wrapText="1"/>
    </xf>
    <xf numFmtId="165" fontId="4" fillId="0" borderId="0" xfId="2" applyFont="1" applyFill="1" applyBorder="1" applyAlignment="1">
      <alignment horizontal="right" vertical="center" wrapText="1"/>
    </xf>
    <xf numFmtId="0" fontId="0" fillId="0" borderId="0" xfId="0" applyFont="1" applyFill="1" applyBorder="1" applyAlignment="1">
      <alignment horizontal="right" vertical="center" wrapText="1"/>
    </xf>
    <xf numFmtId="44" fontId="0" fillId="0" borderId="0" xfId="0" applyNumberFormat="1" applyFont="1" applyAlignment="1">
      <alignment horizontal="center" vertical="center" wrapText="1"/>
    </xf>
    <xf numFmtId="44" fontId="13" fillId="4" borderId="0" xfId="0" applyNumberFormat="1" applyFont="1" applyFill="1" applyAlignment="1">
      <alignment vertical="center" wrapText="1"/>
    </xf>
    <xf numFmtId="44" fontId="29" fillId="3" borderId="0" xfId="0" applyNumberFormat="1" applyFont="1" applyFill="1" applyAlignment="1">
      <alignment wrapText="1"/>
    </xf>
    <xf numFmtId="171" fontId="1" fillId="3" borderId="0" xfId="0" applyNumberFormat="1" applyFont="1" applyFill="1" applyBorder="1" applyAlignment="1">
      <alignment horizontal="center" vertical="center" wrapText="1"/>
    </xf>
    <xf numFmtId="165" fontId="30" fillId="0" borderId="0" xfId="2" applyFont="1" applyFill="1" applyAlignment="1">
      <alignment horizontal="center" vertical="center" wrapText="1"/>
    </xf>
    <xf numFmtId="171" fontId="30" fillId="0" borderId="0" xfId="0" applyNumberFormat="1" applyFont="1" applyFill="1" applyAlignment="1">
      <alignment horizontal="center" vertical="center" wrapText="1"/>
    </xf>
    <xf numFmtId="171" fontId="0" fillId="0" borderId="0" xfId="0" applyNumberFormat="1" applyFont="1" applyAlignment="1">
      <alignment horizontal="center" vertical="center" wrapText="1"/>
    </xf>
    <xf numFmtId="171" fontId="13" fillId="4" borderId="0" xfId="0" applyNumberFormat="1" applyFont="1" applyFill="1" applyAlignment="1">
      <alignment vertical="center" wrapText="1"/>
    </xf>
    <xf numFmtId="166" fontId="14" fillId="0" borderId="0" xfId="2" applyNumberFormat="1" applyFont="1" applyAlignment="1">
      <alignment horizontal="left" wrapText="1"/>
    </xf>
    <xf numFmtId="171" fontId="0" fillId="0" borderId="0" xfId="0" applyNumberFormat="1" applyFont="1" applyAlignment="1">
      <alignment wrapText="1"/>
    </xf>
    <xf numFmtId="171" fontId="15" fillId="0" borderId="0" xfId="0" applyNumberFormat="1" applyFont="1" applyAlignment="1">
      <alignment horizontal="center" vertical="center" wrapText="1"/>
    </xf>
    <xf numFmtId="44" fontId="30" fillId="0" borderId="0" xfId="0" applyNumberFormat="1" applyFont="1" applyFill="1" applyAlignment="1">
      <alignment horizontal="center" vertical="center" wrapText="1"/>
    </xf>
    <xf numFmtId="0" fontId="31" fillId="0" borderId="0" xfId="0" applyFont="1" applyBorder="1" applyAlignment="1">
      <alignment horizontal="left" vertical="center" wrapText="1"/>
    </xf>
    <xf numFmtId="0" fontId="1" fillId="3" borderId="0" xfId="0" applyFont="1" applyFill="1" applyBorder="1" applyAlignment="1">
      <alignment horizontal="center" vertical="center" wrapText="1"/>
    </xf>
    <xf numFmtId="44" fontId="32" fillId="0" borderId="0" xfId="5" applyFont="1" applyFill="1" applyAlignment="1">
      <alignment horizontal="right" vertical="center" wrapText="1"/>
    </xf>
    <xf numFmtId="44" fontId="33" fillId="3" borderId="0" xfId="5" applyFont="1" applyFill="1" applyAlignment="1">
      <alignment horizontal="right" vertical="center" wrapText="1"/>
    </xf>
    <xf numFmtId="0" fontId="6" fillId="6" borderId="16" xfId="1" applyFont="1" applyFill="1" applyBorder="1" applyAlignment="1">
      <alignment horizontal="center" vertical="center" wrapText="1"/>
    </xf>
    <xf numFmtId="0" fontId="7" fillId="6" borderId="16" xfId="1" applyFont="1" applyFill="1" applyBorder="1" applyAlignment="1">
      <alignment horizontal="center" vertical="center" wrapText="1"/>
    </xf>
    <xf numFmtId="41" fontId="7" fillId="6" borderId="16" xfId="6" applyFont="1" applyFill="1" applyBorder="1" applyAlignment="1">
      <alignment horizontal="center" vertical="center" wrapText="1"/>
    </xf>
    <xf numFmtId="0" fontId="8" fillId="4" borderId="17" xfId="1" applyFont="1" applyFill="1" applyBorder="1" applyAlignment="1">
      <alignment horizontal="center" vertical="center" wrapText="1"/>
    </xf>
    <xf numFmtId="0" fontId="46" fillId="9" borderId="17" xfId="7" applyNumberFormat="1" applyFont="1" applyFill="1" applyBorder="1" applyAlignment="1">
      <alignment horizontal="center" vertical="center" wrapText="1" readingOrder="1"/>
    </xf>
    <xf numFmtId="0" fontId="47" fillId="9" borderId="17" xfId="7" applyNumberFormat="1" applyFont="1" applyFill="1" applyBorder="1" applyAlignment="1">
      <alignment horizontal="center" vertical="center" wrapText="1" readingOrder="1"/>
    </xf>
    <xf numFmtId="0" fontId="47" fillId="3" borderId="17" xfId="7" applyNumberFormat="1" applyFont="1" applyFill="1" applyBorder="1" applyAlignment="1">
      <alignment horizontal="center" vertical="center" wrapText="1" readingOrder="1"/>
    </xf>
    <xf numFmtId="0" fontId="50" fillId="3" borderId="2" xfId="7" applyNumberFormat="1" applyFont="1" applyFill="1" applyBorder="1" applyAlignment="1">
      <alignment horizontal="center" vertical="center" wrapText="1" readingOrder="1"/>
    </xf>
    <xf numFmtId="0" fontId="50" fillId="3" borderId="2" xfId="7" applyNumberFormat="1" applyFont="1" applyFill="1" applyBorder="1" applyAlignment="1">
      <alignment vertical="center" wrapText="1" readingOrder="1"/>
    </xf>
    <xf numFmtId="0" fontId="47" fillId="12" borderId="2" xfId="7" applyNumberFormat="1" applyFont="1" applyFill="1" applyBorder="1" applyAlignment="1">
      <alignment horizontal="left" vertical="center" wrapText="1" readingOrder="1"/>
    </xf>
    <xf numFmtId="0" fontId="50" fillId="9" borderId="2" xfId="7" applyNumberFormat="1" applyFont="1" applyFill="1" applyBorder="1" applyAlignment="1">
      <alignment horizontal="center" vertical="center" wrapText="1" readingOrder="1"/>
    </xf>
    <xf numFmtId="0" fontId="50" fillId="9" borderId="2" xfId="7" applyNumberFormat="1" applyFont="1" applyFill="1" applyBorder="1" applyAlignment="1">
      <alignment vertical="center" wrapText="1" readingOrder="1"/>
    </xf>
    <xf numFmtId="0" fontId="54" fillId="9" borderId="2" xfId="7" applyNumberFormat="1" applyFont="1" applyFill="1" applyBorder="1" applyAlignment="1">
      <alignment horizontal="left" vertical="center" wrapText="1" readingOrder="1"/>
    </xf>
    <xf numFmtId="0" fontId="50" fillId="10" borderId="2" xfId="7" applyNumberFormat="1" applyFont="1" applyFill="1" applyBorder="1" applyAlignment="1">
      <alignment horizontal="center" vertical="center" wrapText="1" readingOrder="1"/>
    </xf>
    <xf numFmtId="0" fontId="50" fillId="10" borderId="2" xfId="7" applyNumberFormat="1" applyFont="1" applyFill="1" applyBorder="1" applyAlignment="1">
      <alignment vertical="center" wrapText="1" readingOrder="1"/>
    </xf>
    <xf numFmtId="0" fontId="54" fillId="10" borderId="2" xfId="7" applyNumberFormat="1" applyFont="1" applyFill="1" applyBorder="1" applyAlignment="1">
      <alignment horizontal="left" vertical="center" wrapText="1" readingOrder="1"/>
    </xf>
    <xf numFmtId="0" fontId="54" fillId="3" borderId="2" xfId="7" applyNumberFormat="1" applyFont="1" applyFill="1" applyBorder="1" applyAlignment="1">
      <alignment horizontal="left" vertical="center" wrapText="1" readingOrder="1"/>
    </xf>
    <xf numFmtId="0" fontId="53" fillId="11" borderId="2" xfId="7" applyNumberFormat="1" applyFont="1" applyFill="1" applyBorder="1" applyAlignment="1">
      <alignment horizontal="center" vertical="center" wrapText="1" readingOrder="1"/>
    </xf>
    <xf numFmtId="0" fontId="53" fillId="11" borderId="2" xfId="7" applyNumberFormat="1" applyFont="1" applyFill="1" applyBorder="1" applyAlignment="1">
      <alignment vertical="center" wrapText="1" readingOrder="1"/>
    </xf>
    <xf numFmtId="0" fontId="48" fillId="11" borderId="20" xfId="7" applyNumberFormat="1" applyFont="1" applyFill="1" applyBorder="1" applyAlignment="1">
      <alignment horizontal="left" vertical="center" wrapText="1" readingOrder="1"/>
    </xf>
    <xf numFmtId="49" fontId="50" fillId="10" borderId="2" xfId="7" applyNumberFormat="1" applyFont="1" applyFill="1" applyBorder="1" applyAlignment="1">
      <alignment horizontal="center" vertical="center" wrapText="1" readingOrder="1"/>
    </xf>
    <xf numFmtId="0" fontId="4" fillId="0" borderId="0" xfId="8"/>
    <xf numFmtId="0" fontId="4" fillId="3" borderId="13" xfId="8" applyFill="1" applyBorder="1" applyAlignment="1">
      <alignment horizontal="center"/>
    </xf>
    <xf numFmtId="0" fontId="4" fillId="3" borderId="2" xfId="8" applyFill="1" applyBorder="1" applyAlignment="1">
      <alignment horizontal="center"/>
    </xf>
    <xf numFmtId="168" fontId="47" fillId="9" borderId="17" xfId="7" applyNumberFormat="1" applyFont="1" applyFill="1" applyBorder="1" applyAlignment="1">
      <alignment horizontal="center" vertical="center" wrapText="1" readingOrder="1"/>
    </xf>
    <xf numFmtId="168" fontId="45" fillId="10" borderId="2" xfId="4" applyNumberFormat="1" applyFont="1" applyFill="1" applyBorder="1" applyAlignment="1">
      <alignment horizontal="center" vertical="center" readingOrder="1"/>
    </xf>
    <xf numFmtId="168" fontId="45" fillId="3" borderId="2" xfId="4" applyNumberFormat="1" applyFont="1" applyFill="1" applyBorder="1" applyAlignment="1">
      <alignment horizontal="center" vertical="center" readingOrder="1"/>
    </xf>
    <xf numFmtId="168" fontId="56" fillId="3" borderId="18" xfId="4" applyNumberFormat="1" applyFont="1" applyFill="1" applyBorder="1" applyAlignment="1">
      <alignment horizontal="center" vertical="center" readingOrder="1"/>
    </xf>
    <xf numFmtId="168" fontId="49" fillId="11" borderId="2" xfId="4" applyNumberFormat="1" applyFont="1" applyFill="1" applyBorder="1" applyAlignment="1">
      <alignment horizontal="center" vertical="center" readingOrder="1"/>
    </xf>
    <xf numFmtId="168" fontId="49" fillId="3" borderId="2" xfId="4" applyNumberFormat="1" applyFont="1" applyFill="1" applyBorder="1" applyAlignment="1">
      <alignment horizontal="center" vertical="center" readingOrder="1"/>
    </xf>
    <xf numFmtId="168" fontId="57" fillId="12" borderId="2" xfId="4" applyNumberFormat="1" applyFont="1" applyFill="1" applyBorder="1" applyAlignment="1">
      <alignment horizontal="center" vertical="center" readingOrder="1"/>
    </xf>
    <xf numFmtId="168" fontId="49" fillId="12" borderId="2" xfId="4" applyNumberFormat="1" applyFont="1" applyFill="1" applyBorder="1" applyAlignment="1">
      <alignment horizontal="center" vertical="center" readingOrder="1"/>
    </xf>
    <xf numFmtId="168" fontId="45" fillId="9" borderId="2" xfId="4" applyNumberFormat="1" applyFont="1" applyFill="1" applyBorder="1" applyAlignment="1">
      <alignment horizontal="center" vertical="center" readingOrder="1"/>
    </xf>
    <xf numFmtId="168" fontId="45" fillId="3" borderId="2" xfId="4" applyNumberFormat="1" applyFont="1" applyFill="1" applyBorder="1" applyAlignment="1">
      <alignment horizontal="center" vertical="center"/>
    </xf>
    <xf numFmtId="168" fontId="56" fillId="3" borderId="18" xfId="4" applyNumberFormat="1" applyFont="1" applyFill="1" applyBorder="1" applyAlignment="1">
      <alignment horizontal="center" vertical="center"/>
    </xf>
    <xf numFmtId="168" fontId="55" fillId="3" borderId="2" xfId="4" applyNumberFormat="1" applyFont="1" applyFill="1" applyBorder="1" applyAlignment="1">
      <alignment horizontal="center" vertical="center" readingOrder="1"/>
    </xf>
    <xf numFmtId="166" fontId="58" fillId="8" borderId="2" xfId="8" applyNumberFormat="1" applyFont="1" applyFill="1" applyBorder="1" applyAlignment="1">
      <alignment vertical="center" readingOrder="1"/>
    </xf>
    <xf numFmtId="166" fontId="58" fillId="3" borderId="2" xfId="8" applyNumberFormat="1" applyFont="1" applyFill="1" applyBorder="1" applyAlignment="1">
      <alignment vertical="center" readingOrder="1"/>
    </xf>
    <xf numFmtId="0" fontId="4" fillId="3" borderId="0" xfId="8" applyFill="1"/>
    <xf numFmtId="0" fontId="59" fillId="10" borderId="2" xfId="7" applyNumberFormat="1" applyFont="1" applyFill="1" applyBorder="1" applyAlignment="1">
      <alignment horizontal="left" vertical="center" wrapText="1" readingOrder="1"/>
    </xf>
    <xf numFmtId="0" fontId="59" fillId="3" borderId="2" xfId="7" applyNumberFormat="1" applyFont="1" applyFill="1" applyBorder="1" applyAlignment="1">
      <alignment horizontal="left" vertical="center" wrapText="1" readingOrder="1"/>
    </xf>
    <xf numFmtId="0" fontId="51" fillId="3" borderId="2" xfId="7" applyNumberFormat="1" applyFont="1" applyFill="1" applyBorder="1" applyAlignment="1">
      <alignment horizontal="center" vertical="center" wrapText="1" readingOrder="1"/>
    </xf>
    <xf numFmtId="0" fontId="51" fillId="3" borderId="2" xfId="7" applyNumberFormat="1" applyFont="1" applyFill="1" applyBorder="1" applyAlignment="1">
      <alignment vertical="center" wrapText="1" readingOrder="1"/>
    </xf>
    <xf numFmtId="0" fontId="51" fillId="10" borderId="2" xfId="7" applyNumberFormat="1" applyFont="1" applyFill="1" applyBorder="1" applyAlignment="1">
      <alignment horizontal="center" vertical="center" wrapText="1" readingOrder="1"/>
    </xf>
    <xf numFmtId="0" fontId="51" fillId="10" borderId="2" xfId="7" applyNumberFormat="1" applyFont="1" applyFill="1" applyBorder="1" applyAlignment="1">
      <alignment vertical="center" wrapText="1" readingOrder="1"/>
    </xf>
    <xf numFmtId="168" fontId="45" fillId="3" borderId="18" xfId="4" applyNumberFormat="1" applyFont="1" applyFill="1" applyBorder="1" applyAlignment="1">
      <alignment horizontal="center" vertical="center" readingOrder="1"/>
    </xf>
    <xf numFmtId="168" fontId="55" fillId="13" borderId="2" xfId="4" applyNumberFormat="1" applyFont="1" applyFill="1" applyBorder="1" applyAlignment="1">
      <alignment horizontal="center" vertical="center" readingOrder="1"/>
    </xf>
    <xf numFmtId="168" fontId="56" fillId="13" borderId="18" xfId="4" applyNumberFormat="1" applyFont="1" applyFill="1" applyBorder="1" applyAlignment="1">
      <alignment horizontal="center" vertical="center" readingOrder="1"/>
    </xf>
    <xf numFmtId="0" fontId="54" fillId="13" borderId="2" xfId="7" applyNumberFormat="1" applyFont="1" applyFill="1" applyBorder="1" applyAlignment="1">
      <alignment horizontal="left" vertical="center" wrapText="1" readingOrder="1"/>
    </xf>
    <xf numFmtId="0" fontId="61" fillId="3" borderId="2" xfId="7" applyNumberFormat="1" applyFont="1" applyFill="1" applyBorder="1" applyAlignment="1">
      <alignment horizontal="left" vertical="center" wrapText="1" readingOrder="1"/>
    </xf>
    <xf numFmtId="168" fontId="62" fillId="13" borderId="18" xfId="4" applyNumberFormat="1" applyFont="1" applyFill="1" applyBorder="1" applyAlignment="1">
      <alignment horizontal="center" vertical="center" readingOrder="1"/>
    </xf>
    <xf numFmtId="0" fontId="60" fillId="4" borderId="0" xfId="0" applyFont="1" applyFill="1"/>
    <xf numFmtId="170" fontId="37" fillId="0" borderId="2" xfId="2" applyNumberFormat="1" applyFont="1" applyFill="1" applyBorder="1" applyAlignment="1">
      <alignment horizontal="right" vertical="center" wrapText="1"/>
    </xf>
    <xf numFmtId="0" fontId="37" fillId="0" borderId="2" xfId="0" applyFont="1" applyFill="1" applyBorder="1" applyAlignment="1">
      <alignment horizontal="center" vertical="center" wrapText="1"/>
    </xf>
    <xf numFmtId="0" fontId="37" fillId="0" borderId="5" xfId="0" applyFont="1" applyFill="1" applyBorder="1" applyAlignment="1">
      <alignment horizontal="center" vertical="center" wrapText="1"/>
    </xf>
    <xf numFmtId="0" fontId="37" fillId="0" borderId="2" xfId="0" applyFont="1" applyFill="1" applyBorder="1" applyAlignment="1">
      <alignment horizontal="left" vertical="center" wrapText="1"/>
    </xf>
    <xf numFmtId="0" fontId="37" fillId="0" borderId="2" xfId="0" applyFont="1" applyFill="1" applyBorder="1" applyAlignment="1">
      <alignment vertical="center" wrapText="1"/>
    </xf>
    <xf numFmtId="14" fontId="37" fillId="0" borderId="2" xfId="0" applyNumberFormat="1" applyFont="1" applyFill="1" applyBorder="1" applyAlignment="1">
      <alignment horizontal="center" vertical="center" wrapText="1"/>
    </xf>
    <xf numFmtId="44" fontId="37" fillId="0" borderId="2" xfId="5" applyNumberFormat="1" applyFont="1" applyFill="1" applyBorder="1" applyAlignment="1">
      <alignment horizontal="center" vertical="center" wrapText="1"/>
    </xf>
    <xf numFmtId="0" fontId="38" fillId="0" borderId="2" xfId="0" applyFont="1" applyFill="1" applyBorder="1" applyAlignment="1">
      <alignment horizontal="center" vertical="center" wrapText="1"/>
    </xf>
    <xf numFmtId="0" fontId="38" fillId="0" borderId="5" xfId="0" applyFont="1" applyFill="1" applyBorder="1" applyAlignment="1">
      <alignment horizontal="center" vertical="center" wrapText="1"/>
    </xf>
    <xf numFmtId="0" fontId="38" fillId="0" borderId="2" xfId="0" applyFont="1" applyFill="1" applyBorder="1" applyAlignment="1">
      <alignment horizontal="left" vertical="center" wrapText="1"/>
    </xf>
    <xf numFmtId="170" fontId="38" fillId="0" borderId="2" xfId="2" applyNumberFormat="1" applyFont="1" applyFill="1" applyBorder="1" applyAlignment="1">
      <alignment horizontal="right" vertical="center" wrapText="1"/>
    </xf>
    <xf numFmtId="0" fontId="39" fillId="0" borderId="2" xfId="0" applyFont="1" applyFill="1" applyBorder="1" applyAlignment="1">
      <alignment horizontal="center" vertical="center" wrapText="1"/>
    </xf>
    <xf numFmtId="0" fontId="60" fillId="0" borderId="0" xfId="0" applyFont="1" applyFill="1"/>
    <xf numFmtId="0" fontId="42" fillId="0" borderId="2" xfId="0" applyFont="1" applyFill="1" applyBorder="1" applyAlignment="1">
      <alignment horizontal="center" vertical="center" wrapText="1"/>
    </xf>
    <xf numFmtId="0" fontId="43" fillId="0" borderId="0" xfId="1" applyFont="1" applyFill="1" applyBorder="1" applyAlignment="1">
      <alignment horizontal="center" vertical="center" wrapText="1"/>
    </xf>
    <xf numFmtId="0" fontId="0" fillId="4" borderId="0" xfId="0" applyFill="1"/>
    <xf numFmtId="0" fontId="0" fillId="0" borderId="0" xfId="0" applyFill="1"/>
    <xf numFmtId="0" fontId="36" fillId="0" borderId="2" xfId="0" applyFont="1" applyFill="1" applyBorder="1" applyAlignment="1">
      <alignment horizontal="center" vertical="center" wrapText="1"/>
    </xf>
    <xf numFmtId="0" fontId="36" fillId="0" borderId="17" xfId="0" applyFont="1" applyFill="1" applyBorder="1" applyAlignment="1">
      <alignment horizontal="center" vertical="center" wrapText="1"/>
    </xf>
    <xf numFmtId="0" fontId="8" fillId="0" borderId="0" xfId="1" applyFont="1" applyFill="1" applyBorder="1" applyAlignment="1">
      <alignment horizontal="center" vertical="center" wrapText="1"/>
    </xf>
    <xf numFmtId="167" fontId="1" fillId="3" borderId="0" xfId="4" applyFont="1" applyFill="1" applyBorder="1" applyAlignment="1">
      <alignment horizontal="center" wrapText="1"/>
    </xf>
    <xf numFmtId="167" fontId="1" fillId="3" borderId="0" xfId="4" applyFont="1" applyFill="1" applyBorder="1" applyAlignment="1">
      <alignment horizontal="center" vertical="center" wrapText="1"/>
    </xf>
    <xf numFmtId="0" fontId="4" fillId="7" borderId="2" xfId="8" applyFill="1" applyBorder="1" applyAlignment="1">
      <alignment horizontal="center"/>
    </xf>
    <xf numFmtId="0" fontId="58" fillId="8" borderId="2" xfId="8" applyFont="1" applyFill="1" applyBorder="1" applyAlignment="1">
      <alignment horizontal="center" vertical="center" readingOrder="1"/>
    </xf>
    <xf numFmtId="0" fontId="8" fillId="0" borderId="0" xfId="1" applyFont="1" applyFill="1" applyBorder="1" applyAlignment="1">
      <alignment horizontal="center" vertical="center" wrapText="1"/>
    </xf>
    <xf numFmtId="0" fontId="18" fillId="0" borderId="15" xfId="0" applyFont="1" applyBorder="1" applyAlignment="1">
      <alignment horizontal="left" vertical="center" wrapText="1"/>
    </xf>
    <xf numFmtId="167" fontId="1" fillId="3" borderId="0" xfId="4" applyFont="1" applyFill="1" applyBorder="1" applyAlignment="1">
      <alignment horizontal="center" wrapText="1"/>
    </xf>
    <xf numFmtId="167" fontId="1" fillId="3" borderId="0" xfId="4" applyFont="1" applyFill="1" applyBorder="1" applyAlignment="1">
      <alignment horizontal="center" vertical="center" wrapText="1"/>
    </xf>
    <xf numFmtId="0" fontId="19" fillId="3" borderId="2" xfId="0" applyFont="1" applyFill="1" applyBorder="1" applyAlignment="1">
      <alignment horizontal="center" vertical="center" wrapText="1"/>
    </xf>
    <xf numFmtId="0" fontId="19" fillId="0" borderId="4" xfId="0" applyFont="1" applyBorder="1" applyAlignment="1">
      <alignment horizontal="left" vertical="center" wrapText="1"/>
    </xf>
    <xf numFmtId="0" fontId="19" fillId="0" borderId="5" xfId="0" applyFont="1" applyBorder="1" applyAlignment="1">
      <alignment horizontal="left" vertical="center" wrapText="1"/>
    </xf>
    <xf numFmtId="0" fontId="25" fillId="0" borderId="6" xfId="0" applyFont="1" applyFill="1" applyBorder="1" applyAlignment="1">
      <alignment horizontal="center" vertical="center" wrapText="1"/>
    </xf>
    <xf numFmtId="0" fontId="25" fillId="0" borderId="7" xfId="0" applyFont="1" applyFill="1" applyBorder="1" applyAlignment="1">
      <alignment horizontal="center" vertical="center" wrapText="1"/>
    </xf>
    <xf numFmtId="0" fontId="25" fillId="0" borderId="8" xfId="0" applyFont="1" applyFill="1" applyBorder="1" applyAlignment="1">
      <alignment horizontal="center" vertical="center" wrapText="1"/>
    </xf>
    <xf numFmtId="0" fontId="25" fillId="0" borderId="9"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25" fillId="0" borderId="10" xfId="0" applyFont="1" applyFill="1" applyBorder="1" applyAlignment="1">
      <alignment horizontal="center" vertical="center" wrapText="1"/>
    </xf>
    <xf numFmtId="0" fontId="25" fillId="0" borderId="12" xfId="0" applyFont="1" applyFill="1" applyBorder="1" applyAlignment="1">
      <alignment horizontal="center" vertical="center" wrapText="1"/>
    </xf>
    <xf numFmtId="0" fontId="25" fillId="0" borderId="13" xfId="0" applyFont="1" applyFill="1" applyBorder="1" applyAlignment="1">
      <alignment horizontal="center" vertical="center" wrapText="1"/>
    </xf>
    <xf numFmtId="0" fontId="25" fillId="0" borderId="14" xfId="0" applyFont="1" applyFill="1" applyBorder="1" applyAlignment="1">
      <alignment horizontal="center" vertical="center" wrapText="1"/>
    </xf>
    <xf numFmtId="169" fontId="26" fillId="3" borderId="4" xfId="0" applyNumberFormat="1" applyFont="1" applyFill="1" applyBorder="1" applyAlignment="1">
      <alignment horizontal="right" vertical="center" wrapText="1"/>
    </xf>
    <xf numFmtId="169" fontId="26" fillId="3" borderId="5" xfId="0" applyNumberFormat="1" applyFont="1" applyFill="1" applyBorder="1" applyAlignment="1">
      <alignment horizontal="right" vertical="center" wrapText="1"/>
    </xf>
    <xf numFmtId="170" fontId="27" fillId="3" borderId="2" xfId="0" applyNumberFormat="1" applyFont="1" applyFill="1" applyBorder="1" applyAlignment="1">
      <alignment horizontal="right" vertical="center" wrapText="1"/>
    </xf>
    <xf numFmtId="167" fontId="27" fillId="3" borderId="2" xfId="4" applyFont="1" applyFill="1" applyBorder="1" applyAlignment="1">
      <alignment horizontal="right" vertical="center" wrapText="1"/>
    </xf>
    <xf numFmtId="14" fontId="26" fillId="5" borderId="4" xfId="0" applyNumberFormat="1" applyFont="1" applyFill="1" applyBorder="1" applyAlignment="1">
      <alignment horizontal="right" vertical="center" wrapText="1"/>
    </xf>
    <xf numFmtId="14" fontId="26" fillId="5" borderId="5" xfId="0" applyNumberFormat="1" applyFont="1" applyFill="1" applyBorder="1" applyAlignment="1">
      <alignment horizontal="right" vertical="center" wrapText="1"/>
    </xf>
    <xf numFmtId="0" fontId="16" fillId="0" borderId="0" xfId="0" applyFont="1" applyBorder="1" applyAlignment="1">
      <alignment horizontal="center" vertical="center" wrapText="1"/>
    </xf>
    <xf numFmtId="0" fontId="18" fillId="0" borderId="0" xfId="0" applyFont="1" applyBorder="1" applyAlignment="1">
      <alignment horizontal="left" vertical="center" wrapText="1"/>
    </xf>
    <xf numFmtId="0" fontId="19" fillId="0" borderId="2" xfId="0" applyFont="1" applyBorder="1" applyAlignment="1">
      <alignment horizontal="center" vertical="center" wrapText="1"/>
    </xf>
    <xf numFmtId="0" fontId="20" fillId="0" borderId="2" xfId="0" applyFont="1" applyFill="1" applyBorder="1" applyAlignment="1">
      <alignment horizontal="center" vertical="center" wrapText="1"/>
    </xf>
    <xf numFmtId="0" fontId="19" fillId="0" borderId="2" xfId="0" quotePrefix="1" applyFont="1" applyBorder="1" applyAlignment="1">
      <alignment horizontal="center" vertical="center" wrapText="1"/>
    </xf>
    <xf numFmtId="0" fontId="19" fillId="0" borderId="0" xfId="0" quotePrefix="1" applyFont="1" applyAlignment="1">
      <alignment horizontal="center" vertical="center" wrapText="1"/>
    </xf>
    <xf numFmtId="0" fontId="37" fillId="0" borderId="17" xfId="0" applyFont="1" applyFill="1" applyBorder="1" applyAlignment="1">
      <alignment horizontal="center" vertical="center" wrapText="1"/>
    </xf>
    <xf numFmtId="0" fontId="37" fillId="0" borderId="17" xfId="0" applyFont="1" applyFill="1" applyBorder="1" applyAlignment="1">
      <alignment horizontal="left" vertical="center" wrapText="1"/>
    </xf>
    <xf numFmtId="14" fontId="37" fillId="0" borderId="17" xfId="0" applyNumberFormat="1" applyFont="1" applyFill="1" applyBorder="1" applyAlignment="1">
      <alignment horizontal="center" vertical="center" wrapText="1"/>
    </xf>
    <xf numFmtId="170" fontId="37" fillId="0" borderId="17" xfId="2" applyNumberFormat="1" applyFont="1" applyFill="1" applyBorder="1" applyAlignment="1">
      <alignment vertical="center" wrapText="1"/>
    </xf>
    <xf numFmtId="44" fontId="37" fillId="0" borderId="17" xfId="5" applyNumberFormat="1" applyFont="1" applyFill="1" applyBorder="1" applyAlignment="1">
      <alignment vertical="center" wrapText="1"/>
    </xf>
    <xf numFmtId="14" fontId="38" fillId="0" borderId="2" xfId="0" applyNumberFormat="1" applyFont="1" applyFill="1" applyBorder="1" applyAlignment="1">
      <alignment horizontal="center" vertical="center" wrapText="1"/>
    </xf>
    <xf numFmtId="44" fontId="38" fillId="0" borderId="2" xfId="5" applyNumberFormat="1" applyFont="1" applyFill="1" applyBorder="1" applyAlignment="1">
      <alignment horizontal="center" vertical="center" wrapText="1"/>
    </xf>
    <xf numFmtId="0" fontId="36" fillId="0" borderId="17" xfId="0" applyFont="1" applyFill="1" applyBorder="1" applyAlignment="1">
      <alignment horizontal="center" vertical="center" wrapText="1"/>
    </xf>
    <xf numFmtId="16" fontId="37" fillId="0" borderId="2" xfId="0" applyNumberFormat="1" applyFont="1" applyFill="1" applyBorder="1" applyAlignment="1">
      <alignment horizontal="center" vertical="center" wrapText="1"/>
    </xf>
    <xf numFmtId="0" fontId="36" fillId="0" borderId="18" xfId="0" applyFont="1" applyFill="1" applyBorder="1" applyAlignment="1">
      <alignment horizontal="center" vertical="center" wrapText="1"/>
    </xf>
    <xf numFmtId="0" fontId="37" fillId="0" borderId="8" xfId="0" applyFont="1" applyFill="1" applyBorder="1" applyAlignment="1">
      <alignment horizontal="center" vertical="center" wrapText="1"/>
    </xf>
    <xf numFmtId="170" fontId="37" fillId="0" borderId="2" xfId="2" applyNumberFormat="1" applyFont="1" applyFill="1" applyBorder="1" applyAlignment="1">
      <alignment vertical="center" wrapText="1"/>
    </xf>
    <xf numFmtId="0" fontId="40" fillId="0" borderId="2" xfId="0" applyFont="1" applyFill="1" applyBorder="1" applyAlignment="1">
      <alignment horizontal="left" vertical="center" wrapText="1"/>
    </xf>
    <xf numFmtId="0" fontId="37" fillId="0" borderId="19" xfId="0" applyFont="1" applyFill="1" applyBorder="1" applyAlignment="1">
      <alignment horizontal="center" vertical="center" wrapText="1"/>
    </xf>
    <xf numFmtId="44" fontId="37" fillId="0" borderId="2" xfId="5" applyNumberFormat="1" applyFont="1" applyFill="1" applyBorder="1" applyAlignment="1">
      <alignment vertical="center" wrapText="1"/>
    </xf>
    <xf numFmtId="0" fontId="37" fillId="0" borderId="2" xfId="0" applyNumberFormat="1" applyFont="1" applyFill="1" applyBorder="1" applyAlignment="1">
      <alignment horizontal="center" vertical="center" wrapText="1"/>
    </xf>
    <xf numFmtId="0" fontId="41" fillId="0" borderId="2" xfId="0" applyFont="1" applyFill="1" applyBorder="1" applyAlignment="1">
      <alignment horizontal="center" vertical="center" wrapText="1"/>
    </xf>
    <xf numFmtId="170" fontId="37" fillId="0" borderId="2" xfId="11" applyNumberFormat="1" applyFont="1" applyFill="1" applyBorder="1" applyAlignment="1">
      <alignment horizontal="right" vertical="center" wrapText="1"/>
    </xf>
    <xf numFmtId="0" fontId="36" fillId="0" borderId="0" xfId="0" applyFont="1" applyFill="1" applyBorder="1" applyAlignment="1">
      <alignment horizontal="center" vertical="center" wrapText="1"/>
    </xf>
    <xf numFmtId="0" fontId="37" fillId="0" borderId="0" xfId="0" applyFont="1" applyFill="1" applyBorder="1" applyAlignment="1">
      <alignment horizontal="center" vertical="center" wrapText="1"/>
    </xf>
    <xf numFmtId="0" fontId="37" fillId="0" borderId="0" xfId="0" applyFont="1" applyFill="1" applyBorder="1" applyAlignment="1">
      <alignment horizontal="left" vertical="center" wrapText="1"/>
    </xf>
    <xf numFmtId="14" fontId="37" fillId="0" borderId="0" xfId="0" applyNumberFormat="1" applyFont="1" applyFill="1" applyBorder="1" applyAlignment="1">
      <alignment horizontal="center" vertical="center" wrapText="1"/>
    </xf>
    <xf numFmtId="170" fontId="37" fillId="0" borderId="0" xfId="11" applyNumberFormat="1" applyFont="1" applyFill="1" applyBorder="1" applyAlignment="1">
      <alignment horizontal="right" vertical="center" wrapText="1"/>
    </xf>
    <xf numFmtId="44" fontId="37" fillId="0" borderId="0" xfId="5" applyNumberFormat="1" applyFont="1" applyFill="1" applyBorder="1" applyAlignment="1">
      <alignment horizontal="center" vertical="center" wrapText="1"/>
    </xf>
    <xf numFmtId="0" fontId="63" fillId="0" borderId="2" xfId="0" applyFont="1" applyFill="1" applyBorder="1" applyAlignment="1">
      <alignment horizontal="center" vertical="center" wrapText="1"/>
    </xf>
    <xf numFmtId="15" fontId="65" fillId="0" borderId="2" xfId="0" applyNumberFormat="1" applyFont="1" applyFill="1" applyBorder="1" applyAlignment="1">
      <alignment horizontal="center" vertical="center" wrapText="1"/>
    </xf>
    <xf numFmtId="0" fontId="64" fillId="0" borderId="2" xfId="0" applyFont="1" applyFill="1" applyBorder="1" applyAlignment="1">
      <alignment horizontal="left" vertical="center" wrapText="1"/>
    </xf>
    <xf numFmtId="0" fontId="64" fillId="0" borderId="2" xfId="0" applyFont="1" applyFill="1" applyBorder="1" applyAlignment="1">
      <alignment horizontal="center" vertical="center" wrapText="1"/>
    </xf>
    <xf numFmtId="44" fontId="64" fillId="0" borderId="2" xfId="10" applyFont="1" applyFill="1" applyBorder="1" applyAlignment="1">
      <alignment horizontal="center" vertical="center" wrapText="1"/>
    </xf>
    <xf numFmtId="169" fontId="52" fillId="0" borderId="2" xfId="10" applyNumberFormat="1" applyFont="1" applyFill="1" applyBorder="1" applyAlignment="1">
      <alignment horizontal="center" vertical="center" wrapText="1"/>
    </xf>
    <xf numFmtId="0" fontId="64" fillId="0" borderId="2" xfId="10" applyNumberFormat="1" applyFont="1" applyFill="1" applyBorder="1" applyAlignment="1">
      <alignment horizontal="center" vertical="center" wrapText="1"/>
    </xf>
    <xf numFmtId="0" fontId="65" fillId="0" borderId="2" xfId="0" applyFont="1" applyFill="1" applyBorder="1" applyAlignment="1">
      <alignment horizontal="left" vertical="center" wrapText="1"/>
    </xf>
    <xf numFmtId="0" fontId="65" fillId="0" borderId="2" xfId="0" applyFont="1" applyFill="1" applyBorder="1" applyAlignment="1">
      <alignment horizontal="center" vertical="center" wrapText="1"/>
    </xf>
    <xf numFmtId="169" fontId="65" fillId="0" borderId="2" xfId="10" applyNumberFormat="1" applyFont="1" applyFill="1" applyBorder="1" applyAlignment="1">
      <alignment horizontal="center" vertical="center" wrapText="1"/>
    </xf>
    <xf numFmtId="15" fontId="64" fillId="0" borderId="2" xfId="0" applyNumberFormat="1" applyFont="1" applyFill="1" applyBorder="1" applyAlignment="1">
      <alignment horizontal="center" vertical="center" wrapText="1"/>
    </xf>
    <xf numFmtId="0" fontId="67" fillId="0" borderId="2" xfId="0" applyFont="1" applyFill="1" applyBorder="1" applyAlignment="1">
      <alignment horizontal="center" vertical="center" wrapText="1"/>
    </xf>
    <xf numFmtId="44" fontId="65" fillId="0" borderId="2" xfId="21" applyFont="1" applyFill="1" applyBorder="1" applyAlignment="1">
      <alignment horizontal="center" vertical="center" wrapText="1"/>
    </xf>
    <xf numFmtId="169" fontId="66" fillId="0" borderId="2" xfId="21" applyNumberFormat="1" applyFont="1" applyFill="1" applyBorder="1" applyAlignment="1">
      <alignment horizontal="center" vertical="center" wrapText="1"/>
    </xf>
    <xf numFmtId="169" fontId="65" fillId="0" borderId="2" xfId="21" applyNumberFormat="1" applyFont="1" applyFill="1" applyBorder="1" applyAlignment="1">
      <alignment horizontal="center" vertical="center" wrapText="1"/>
    </xf>
    <xf numFmtId="169" fontId="64" fillId="0" borderId="2" xfId="10" applyNumberFormat="1" applyFont="1" applyFill="1" applyBorder="1" applyAlignment="1">
      <alignment horizontal="center" vertical="center" wrapText="1"/>
    </xf>
    <xf numFmtId="44" fontId="65" fillId="0" borderId="2" xfId="10" applyFont="1" applyFill="1" applyBorder="1" applyAlignment="1">
      <alignment horizontal="center" vertical="center" wrapText="1"/>
    </xf>
    <xf numFmtId="169" fontId="66" fillId="0" borderId="2" xfId="10" applyNumberFormat="1" applyFont="1" applyFill="1" applyBorder="1" applyAlignment="1">
      <alignment horizontal="center" vertical="center" wrapText="1"/>
    </xf>
  </cellXfs>
  <cellStyles count="22">
    <cellStyle name="Énfasis1" xfId="1" builtinId="29"/>
    <cellStyle name="Hipervínculo" xfId="3" builtinId="8"/>
    <cellStyle name="Millares [0] 2" xfId="2"/>
    <cellStyle name="Millares [0] 2 2" xfId="11"/>
    <cellStyle name="Millares [0] 2 3" xfId="15"/>
    <cellStyle name="Millares [0] 3" xfId="6"/>
    <cellStyle name="Millares [0] 3 2" xfId="12"/>
    <cellStyle name="Moneda" xfId="21" builtinId="4"/>
    <cellStyle name="Moneda [0] 2" xfId="13"/>
    <cellStyle name="Moneda [0] 2 2" xfId="4"/>
    <cellStyle name="Moneda [0] 3" xfId="16"/>
    <cellStyle name="Moneda 2" xfId="10"/>
    <cellStyle name="Moneda 2 2" xfId="5"/>
    <cellStyle name="Moneda 3" xfId="14"/>
    <cellStyle name="Moneda 4" xfId="17"/>
    <cellStyle name="Moneda 5" xfId="18"/>
    <cellStyle name="Moneda 6" xfId="19"/>
    <cellStyle name="Moneda 7" xfId="20"/>
    <cellStyle name="Normal" xfId="0" builtinId="0"/>
    <cellStyle name="Normal 2" xfId="7"/>
    <cellStyle name="Normal 3" xfId="8"/>
    <cellStyle name="Porcentaje 2"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haredStrings" Target="sharedStrings.xml"/><Relationship Id="rId5" Type="http://schemas.openxmlformats.org/officeDocument/2006/relationships/externalLink" Target="externalLinks/externalLink2.xml"/><Relationship Id="rId10"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PLAN%20COMPRAS\PLAN%202003\plan_sice20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PLAN%20COMPRAS\PLAN%202003\MAO&#180;S\Plan%20de%20compras%202002%20formato%20sice_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giraldo\planes\PLAN%20COMPRAS\PLAN%202004\Plan_Compras_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amgonzalez\Documents\2019\CONTRATACION\2019-01-03_Necesidades_cpspyag_2019.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yara/Mis%20documentos/BASE%20DE%20DATOS%20CONTRATOS/BASES%20CONTRATOS/CUADRO%20DE%20REPARTO%20GGC%20Y%20CUADRO%20DE%20SEGUIMIENTO%20A%20LOS%20CONTRATOS%20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JECUCION INICIAL (3)"/>
      <sheetName val="ORIGINAL (2)"/>
      <sheetName val="BASE_DATOS"/>
      <sheetName val="PLAN COMPRAS_2003"/>
      <sheetName val="LISTAS"/>
    </sheetNames>
    <sheetDataSet>
      <sheetData sheetId="0"/>
      <sheetData sheetId="1"/>
      <sheetData sheetId="2">
        <row r="1">
          <cell r="A1" t="str">
            <v>Nombre del Articulo</v>
          </cell>
          <cell r="B1" t="str">
            <v>Código CUBS</v>
          </cell>
          <cell r="C1" t="str">
            <v>Descripción - SISE</v>
          </cell>
        </row>
        <row r="2">
          <cell r="A2" t="str">
            <v>Fólder AZ Oficio</v>
          </cell>
          <cell r="B2" t="str">
            <v>1.52.1</v>
          </cell>
          <cell r="C2" t="str">
            <v>Suministros De Oficina</v>
          </cell>
        </row>
        <row r="3">
          <cell r="A3" t="str">
            <v>Alcohol antiséptico</v>
          </cell>
          <cell r="B3" t="str">
            <v>1.42.5</v>
          </cell>
          <cell r="C3" t="str">
            <v>Material de curacion.</v>
          </cell>
        </row>
        <row r="4">
          <cell r="A4" t="str">
            <v>Alcohol isopropílico</v>
          </cell>
          <cell r="B4" t="str">
            <v>1.45.1</v>
          </cell>
          <cell r="C4" t="str">
            <v>Quimicos.</v>
          </cell>
        </row>
        <row r="5">
          <cell r="A5" t="str">
            <v>Cinta para Backup 4mm DAT de 125</v>
          </cell>
          <cell r="B5" t="str">
            <v>1.52.1</v>
          </cell>
          <cell r="C5" t="str">
            <v>Suministros De Oficina</v>
          </cell>
        </row>
        <row r="6">
          <cell r="A6" t="str">
            <v>Tinta 500 cc para duplicadora digital</v>
          </cell>
          <cell r="B6" t="str">
            <v>1.52.1</v>
          </cell>
          <cell r="C6" t="str">
            <v>Suministros De Oficina</v>
          </cell>
        </row>
        <row r="7">
          <cell r="A7" t="str">
            <v>Toner negro CT-55 TBLKG - Gestetner 2751</v>
          </cell>
          <cell r="B7" t="str">
            <v>1.52.1</v>
          </cell>
          <cell r="C7" t="str">
            <v>Suministros De Oficina</v>
          </cell>
        </row>
        <row r="8">
          <cell r="A8" t="str">
            <v>Toner para fotocopiadora NP 1010/1020 CANON</v>
          </cell>
          <cell r="B8" t="str">
            <v>1.52.1</v>
          </cell>
          <cell r="C8" t="str">
            <v>Suministros De Oficina</v>
          </cell>
        </row>
        <row r="9">
          <cell r="A9" t="str">
            <v xml:space="preserve">Cajas de CDWRITER marca Sony </v>
          </cell>
          <cell r="B9" t="str">
            <v>1.52.1</v>
          </cell>
          <cell r="C9" t="str">
            <v>Suministros De Oficina</v>
          </cell>
        </row>
        <row r="10">
          <cell r="A10" t="str">
            <v>Vasos desechables 6 onzas</v>
          </cell>
          <cell r="B10" t="str">
            <v>1.50.5</v>
          </cell>
          <cell r="C10" t="str">
            <v>Articulos para la mesa</v>
          </cell>
        </row>
        <row r="11">
          <cell r="A11" t="str">
            <v>Acetatos para fotocopiadora e impr. laser</v>
          </cell>
          <cell r="B11" t="str">
            <v>1.52.1</v>
          </cell>
          <cell r="C11" t="str">
            <v>Suministros De Oficina</v>
          </cell>
        </row>
        <row r="12">
          <cell r="A12" t="str">
            <v>Adhesivos post-it</v>
          </cell>
          <cell r="B12" t="str">
            <v>1.52.1</v>
          </cell>
          <cell r="C12" t="str">
            <v>Suministros De Oficina</v>
          </cell>
        </row>
        <row r="13">
          <cell r="A13" t="str">
            <v>Borrador de nata</v>
          </cell>
          <cell r="B13" t="str">
            <v>1.52.1</v>
          </cell>
          <cell r="C13" t="str">
            <v>Suministros De Oficina</v>
          </cell>
        </row>
        <row r="14">
          <cell r="A14" t="str">
            <v>Borrador para tablero acrílico</v>
          </cell>
          <cell r="B14" t="str">
            <v>1.52.1</v>
          </cell>
          <cell r="C14" t="str">
            <v>Suministros De Oficina</v>
          </cell>
        </row>
        <row r="15">
          <cell r="A15" t="str">
            <v>Cartulina plastificada carta</v>
          </cell>
          <cell r="B15" t="str">
            <v>1.52.1</v>
          </cell>
          <cell r="C15" t="str">
            <v>Suministros De Oficina</v>
          </cell>
        </row>
        <row r="16">
          <cell r="A16" t="str">
            <v>Cartulina plastificada oficio</v>
          </cell>
          <cell r="B16" t="str">
            <v>1.52.1</v>
          </cell>
          <cell r="C16" t="str">
            <v>Suministros De Oficina</v>
          </cell>
        </row>
        <row r="17">
          <cell r="A17" t="str">
            <v>Cartulina tamaño carta</v>
          </cell>
          <cell r="B17" t="str">
            <v>1.52.1</v>
          </cell>
          <cell r="C17" t="str">
            <v>Suministros De Oficina</v>
          </cell>
        </row>
        <row r="18">
          <cell r="A18" t="str">
            <v>Cinta de enmascarar angosta</v>
          </cell>
          <cell r="B18" t="str">
            <v>1.52.1</v>
          </cell>
          <cell r="C18" t="str">
            <v>Suministros De Oficina</v>
          </cell>
        </row>
        <row r="19">
          <cell r="A19" t="str">
            <v>Cinta mágica 3/4" X 36 YARDAS</v>
          </cell>
          <cell r="B19" t="str">
            <v>1.52.1</v>
          </cell>
          <cell r="C19" t="str">
            <v>Suministros De Oficina</v>
          </cell>
        </row>
        <row r="20">
          <cell r="A20" t="str">
            <v>Cinta pegante para empaque</v>
          </cell>
          <cell r="B20" t="str">
            <v>1.52.1</v>
          </cell>
          <cell r="C20" t="str">
            <v>Suministros De Oficina</v>
          </cell>
        </row>
        <row r="21">
          <cell r="A21" t="str">
            <v>Cinta pegante transparente</v>
          </cell>
          <cell r="B21" t="str">
            <v>1.52.1</v>
          </cell>
          <cell r="C21" t="str">
            <v>Suministros De Oficina</v>
          </cell>
        </row>
        <row r="22">
          <cell r="A22" t="str">
            <v>Corrector líquido X 30 Grms</v>
          </cell>
          <cell r="B22" t="str">
            <v>1.52.1</v>
          </cell>
          <cell r="C22" t="str">
            <v>Suministros De Oficina</v>
          </cell>
        </row>
        <row r="23">
          <cell r="A23" t="str">
            <v>Cortador para papel L-200</v>
          </cell>
          <cell r="B23" t="str">
            <v>1.52.1</v>
          </cell>
          <cell r="C23" t="str">
            <v>Suministros De Oficina</v>
          </cell>
        </row>
        <row r="24">
          <cell r="A24" t="str">
            <v>Cuchilla para cortador L-200</v>
          </cell>
          <cell r="B24" t="str">
            <v>1.52.1</v>
          </cell>
          <cell r="C24" t="str">
            <v>Suministros De Oficina</v>
          </cell>
        </row>
        <row r="25">
          <cell r="A25" t="str">
            <v>Esfero  negro</v>
          </cell>
          <cell r="B25" t="str">
            <v>1.52.1</v>
          </cell>
          <cell r="C25" t="str">
            <v>Suministros De Oficina</v>
          </cell>
        </row>
        <row r="26">
          <cell r="A26" t="str">
            <v>Esfero rojo</v>
          </cell>
          <cell r="B26" t="str">
            <v>1.52.1</v>
          </cell>
          <cell r="C26" t="str">
            <v>Suministros De Oficina</v>
          </cell>
        </row>
        <row r="27">
          <cell r="A27" t="str">
            <v>Fólder celuguía horizontal oficio</v>
          </cell>
          <cell r="B27" t="str">
            <v>1.52.1</v>
          </cell>
          <cell r="C27" t="str">
            <v>Suministros De Oficina</v>
          </cell>
        </row>
        <row r="28">
          <cell r="A28" t="str">
            <v>Fólder celuguía horizontal oficio</v>
          </cell>
          <cell r="B28" t="str">
            <v>1.52.1</v>
          </cell>
          <cell r="C28" t="str">
            <v>Suministros De Oficina</v>
          </cell>
        </row>
        <row r="29">
          <cell r="A29" t="str">
            <v>Ganchos clips  Ref C2 X 100</v>
          </cell>
          <cell r="B29" t="str">
            <v>1.52.1</v>
          </cell>
          <cell r="C29" t="str">
            <v>Suministros De Oficina</v>
          </cell>
        </row>
        <row r="30">
          <cell r="A30" t="str">
            <v>Ganchos para legajar 20 JGOS X 3 PCS.</v>
          </cell>
          <cell r="B30" t="str">
            <v>1.52.1</v>
          </cell>
          <cell r="C30" t="str">
            <v>Suministros De Oficina</v>
          </cell>
        </row>
        <row r="31">
          <cell r="A31" t="str">
            <v>Lápices negros</v>
          </cell>
          <cell r="B31" t="str">
            <v>1.52.1</v>
          </cell>
          <cell r="C31" t="str">
            <v>Suministros De Oficina</v>
          </cell>
        </row>
        <row r="32">
          <cell r="A32" t="str">
            <v>Libreta amarilla rayada</v>
          </cell>
          <cell r="B32" t="str">
            <v>1.52.1</v>
          </cell>
          <cell r="C32" t="str">
            <v>Suministros De Oficina</v>
          </cell>
        </row>
        <row r="33">
          <cell r="A33" t="str">
            <v>Libreta borrador oficio</v>
          </cell>
          <cell r="B33" t="str">
            <v>1.52.1</v>
          </cell>
          <cell r="C33" t="str">
            <v>Suministros De Oficina</v>
          </cell>
        </row>
        <row r="34">
          <cell r="A34" t="str">
            <v>Cartulina tamaño carta</v>
          </cell>
          <cell r="B34" t="str">
            <v>1.52.1</v>
          </cell>
          <cell r="C34" t="str">
            <v>Suministros De Oficina</v>
          </cell>
        </row>
        <row r="35">
          <cell r="A35" t="str">
            <v>Minas para portaminas  0.5 EST. X 12</v>
          </cell>
          <cell r="B35" t="str">
            <v>1.52.1</v>
          </cell>
          <cell r="C35" t="str">
            <v>Suministros De Oficina</v>
          </cell>
        </row>
        <row r="36">
          <cell r="A36" t="str">
            <v>Papel contac x 20 metros</v>
          </cell>
          <cell r="B36" t="str">
            <v>1.52.1</v>
          </cell>
          <cell r="C36" t="str">
            <v>Suministros De Oficina</v>
          </cell>
        </row>
        <row r="37">
          <cell r="A37" t="str">
            <v>Papel periódico 70 x 100</v>
          </cell>
          <cell r="B37" t="str">
            <v>1.52.1</v>
          </cell>
          <cell r="C37" t="str">
            <v>Suministros De Oficina</v>
          </cell>
        </row>
        <row r="38">
          <cell r="A38" t="str">
            <v>Papel térmico fax</v>
          </cell>
          <cell r="B38" t="str">
            <v>1.52.1</v>
          </cell>
          <cell r="C38" t="str">
            <v>Suministros De Oficina</v>
          </cell>
        </row>
        <row r="39">
          <cell r="A39" t="str">
            <v>Pegante colbón 245 gramos</v>
          </cell>
          <cell r="B39" t="str">
            <v>1.52.1</v>
          </cell>
          <cell r="C39" t="str">
            <v>Suministros De Oficina</v>
          </cell>
        </row>
        <row r="40">
          <cell r="A40" t="str">
            <v>Libreta borrador oficio</v>
          </cell>
          <cell r="B40" t="str">
            <v>1.52.1</v>
          </cell>
          <cell r="C40" t="str">
            <v>Suministros De Oficina</v>
          </cell>
        </row>
        <row r="41">
          <cell r="A41" t="str">
            <v>Refuerzos autoadhesivos engomados X 100</v>
          </cell>
          <cell r="B41" t="str">
            <v>1.52.1</v>
          </cell>
          <cell r="C41" t="str">
            <v>Suministros De Oficina</v>
          </cell>
        </row>
        <row r="42">
          <cell r="A42" t="str">
            <v>Regla plastica 30 cm.</v>
          </cell>
          <cell r="B42" t="str">
            <v>1.52.1</v>
          </cell>
          <cell r="C42" t="str">
            <v>Suministros De Oficina</v>
          </cell>
        </row>
        <row r="43">
          <cell r="A43" t="str">
            <v>Resaltadores</v>
          </cell>
          <cell r="B43" t="str">
            <v>1.52.1</v>
          </cell>
          <cell r="C43" t="str">
            <v>Suministros De Oficina</v>
          </cell>
        </row>
        <row r="44">
          <cell r="A44" t="str">
            <v>Sobres bond blanco oficio</v>
          </cell>
          <cell r="B44" t="str">
            <v>1.52.1</v>
          </cell>
          <cell r="C44" t="str">
            <v>Suministros De Oficina</v>
          </cell>
        </row>
        <row r="45">
          <cell r="A45" t="str">
            <v>Esfero  negro</v>
          </cell>
          <cell r="B45" t="str">
            <v>1.52.1</v>
          </cell>
          <cell r="C45" t="str">
            <v>Suministros De Oficina</v>
          </cell>
        </row>
        <row r="46">
          <cell r="A46" t="str">
            <v>Sobres de manila extraoficio</v>
          </cell>
          <cell r="B46" t="str">
            <v>1.52.1</v>
          </cell>
          <cell r="C46" t="str">
            <v>Suministros De Oficina</v>
          </cell>
        </row>
        <row r="47">
          <cell r="A47" t="str">
            <v>Sobres de manila gigante</v>
          </cell>
          <cell r="B47" t="str">
            <v>1.52.1</v>
          </cell>
          <cell r="C47" t="str">
            <v>Suministros De Oficina</v>
          </cell>
        </row>
        <row r="48">
          <cell r="A48" t="str">
            <v>Sobres de manila oficio</v>
          </cell>
          <cell r="B48" t="str">
            <v>1.52.1</v>
          </cell>
          <cell r="C48" t="str">
            <v>Suministros De Oficina</v>
          </cell>
        </row>
        <row r="49">
          <cell r="A49" t="str">
            <v>Stiker adhesivo a 1 columna</v>
          </cell>
          <cell r="B49" t="str">
            <v>1.52.1</v>
          </cell>
          <cell r="C49" t="str">
            <v>Suministros De Oficina</v>
          </cell>
        </row>
        <row r="50">
          <cell r="A50" t="str">
            <v>Tinta para Protector de Cheques marca UCHIDA color rojo</v>
          </cell>
          <cell r="B50" t="str">
            <v>1.52.1</v>
          </cell>
          <cell r="C50" t="str">
            <v>Suministros De Oficina</v>
          </cell>
        </row>
        <row r="51">
          <cell r="A51" t="str">
            <v>Toner BC-02</v>
          </cell>
          <cell r="B51" t="str">
            <v>1.52.1</v>
          </cell>
          <cell r="C51" t="str">
            <v>Suministros De Oficina</v>
          </cell>
        </row>
        <row r="52">
          <cell r="A52" t="str">
            <v>Toner BC-20 Faxphone modelo CFXB 3801F</v>
          </cell>
          <cell r="B52" t="str">
            <v>1.52.1</v>
          </cell>
          <cell r="C52" t="str">
            <v>Suministros De Oficina</v>
          </cell>
        </row>
        <row r="53">
          <cell r="A53" t="str">
            <v>Toner Canon BJI-642  (BJ-330) Negro</v>
          </cell>
          <cell r="B53" t="str">
            <v>1.52.1</v>
          </cell>
          <cell r="C53" t="str">
            <v>Suministros De Oficina</v>
          </cell>
        </row>
        <row r="54">
          <cell r="A54" t="str">
            <v>Toner HP 92275A Laser Jet II plus</v>
          </cell>
          <cell r="B54" t="str">
            <v>1.52.1</v>
          </cell>
          <cell r="C54" t="str">
            <v>Suministros De Oficina</v>
          </cell>
        </row>
        <row r="55">
          <cell r="A55" t="str">
            <v>Toner Laser Writer 16/600 macintoch</v>
          </cell>
          <cell r="B55" t="str">
            <v>1.52.1</v>
          </cell>
          <cell r="C55" t="str">
            <v>Suministros De Oficina</v>
          </cell>
        </row>
        <row r="56">
          <cell r="A56" t="str">
            <v>Toner para fax Canon BX-3</v>
          </cell>
          <cell r="B56" t="str">
            <v>1.52.1</v>
          </cell>
          <cell r="C56" t="str">
            <v>Suministros De Oficina</v>
          </cell>
        </row>
        <row r="57">
          <cell r="A57" t="str">
            <v>Toner para impresora HP Laser Jet 6P C-3903A</v>
          </cell>
          <cell r="B57" t="str">
            <v>1.52.1</v>
          </cell>
          <cell r="C57" t="str">
            <v>Suministros De Oficina</v>
          </cell>
        </row>
        <row r="58">
          <cell r="A58" t="str">
            <v>Transparecias  marca Epson</v>
          </cell>
          <cell r="B58" t="str">
            <v>1.52.1</v>
          </cell>
          <cell r="C58" t="str">
            <v>Suministros De Oficina</v>
          </cell>
        </row>
        <row r="59">
          <cell r="A59" t="str">
            <v xml:space="preserve">Cosedora </v>
          </cell>
          <cell r="B59" t="str">
            <v>1.52.2</v>
          </cell>
          <cell r="C59" t="str">
            <v>Elementos Y Accesorios De Oficina</v>
          </cell>
        </row>
        <row r="60">
          <cell r="A60" t="str">
            <v>Folder para legajar 3 argollas 1 pulg.</v>
          </cell>
          <cell r="B60" t="str">
            <v>1.52.1</v>
          </cell>
          <cell r="C60" t="str">
            <v>Suministros De Oficina</v>
          </cell>
        </row>
        <row r="61">
          <cell r="A61" t="str">
            <v>Ganchos para cosedora standar</v>
          </cell>
          <cell r="B61" t="str">
            <v>1.52.1</v>
          </cell>
          <cell r="C61" t="str">
            <v>Suministros De Oficina</v>
          </cell>
        </row>
        <row r="62">
          <cell r="A62" t="str">
            <v xml:space="preserve">Pasta Normadata 10 ALP </v>
          </cell>
          <cell r="B62" t="str">
            <v>1.52.1</v>
          </cell>
          <cell r="C62" t="str">
            <v>Suministros De Oficina</v>
          </cell>
        </row>
        <row r="63">
          <cell r="A63" t="str">
            <v>Pasta Normadata 14 AP azul</v>
          </cell>
          <cell r="B63" t="str">
            <v>1.52.1</v>
          </cell>
          <cell r="C63" t="str">
            <v>Suministros De Oficina</v>
          </cell>
        </row>
        <row r="64">
          <cell r="A64" t="str">
            <v>Perforadora</v>
          </cell>
          <cell r="B64" t="str">
            <v>1.52.2</v>
          </cell>
          <cell r="C64" t="str">
            <v>Elementos Y Accesorios De Oficina</v>
          </cell>
        </row>
        <row r="65">
          <cell r="A65" t="str">
            <v>Sacaganchos</v>
          </cell>
          <cell r="B65" t="str">
            <v>1.52.2</v>
          </cell>
          <cell r="C65" t="str">
            <v>Elementos Y Accesorios De Oficina</v>
          </cell>
        </row>
        <row r="66">
          <cell r="A66" t="str">
            <v>Bayetilla Roja</v>
          </cell>
          <cell r="B66" t="str">
            <v>1.56.2</v>
          </cell>
          <cell r="C66" t="str">
            <v>Escobas, Cepillos, Trapeadores Y Esponja</v>
          </cell>
        </row>
        <row r="67">
          <cell r="A67" t="str">
            <v>Alcohol isopropílico</v>
          </cell>
          <cell r="B67" t="str">
            <v>1.56.2</v>
          </cell>
          <cell r="C67" t="str">
            <v>Escobas, Cepillos, Trapeadores Y Esponja</v>
          </cell>
        </row>
        <row r="68">
          <cell r="A68" t="str">
            <v>Escobas de nylon</v>
          </cell>
          <cell r="B68" t="str">
            <v>1.56.2</v>
          </cell>
          <cell r="C68" t="str">
            <v>Escobas, Cepillos, Trapeadores Y Esponja</v>
          </cell>
        </row>
        <row r="69">
          <cell r="A69" t="str">
            <v>Esponja sintética sabra</v>
          </cell>
          <cell r="B69" t="str">
            <v>1.56.2</v>
          </cell>
          <cell r="C69" t="str">
            <v>Escobas, Cepillos, Trapeadores Y Esponja</v>
          </cell>
        </row>
        <row r="70">
          <cell r="A70" t="str">
            <v>Guantes de caucho calibre 25 Duralón</v>
          </cell>
          <cell r="B70" t="str">
            <v>1.56.2</v>
          </cell>
          <cell r="C70" t="str">
            <v>Escobas, Cepillos, Trapeadores Y Esponja</v>
          </cell>
        </row>
        <row r="71">
          <cell r="A71" t="str">
            <v xml:space="preserve">Limpiones en tela toalla </v>
          </cell>
          <cell r="B71" t="str">
            <v>1.56.2</v>
          </cell>
          <cell r="C71" t="str">
            <v>Escobas, Cepillos, Trapeadores Y Esponja</v>
          </cell>
        </row>
        <row r="72">
          <cell r="A72" t="str">
            <v>Mechas para trapero</v>
          </cell>
          <cell r="B72" t="str">
            <v>1.56.2</v>
          </cell>
          <cell r="C72" t="str">
            <v>Escobas, Cepillos, Trapeadores Y Esponja</v>
          </cell>
        </row>
        <row r="73">
          <cell r="A73" t="str">
            <v>Cresopinol</v>
          </cell>
          <cell r="B73" t="str">
            <v>1.56.3</v>
          </cell>
          <cell r="C73" t="str">
            <v>Compuestos Preparados Para Limpieza Y Pu</v>
          </cell>
        </row>
        <row r="74">
          <cell r="A74" t="str">
            <v>Detergente en polvo x 1000 gramos</v>
          </cell>
          <cell r="B74" t="str">
            <v>1.56.3</v>
          </cell>
          <cell r="C74" t="str">
            <v>Compuestos Preparados Para Limpieza Y Pu</v>
          </cell>
        </row>
        <row r="75">
          <cell r="A75" t="str">
            <v>Jabón lavaplatos</v>
          </cell>
          <cell r="B75" t="str">
            <v>1.56.3</v>
          </cell>
          <cell r="C75" t="str">
            <v>Compuestos Preparados Para Limpieza Y Pu</v>
          </cell>
        </row>
        <row r="76">
          <cell r="A76" t="str">
            <v>Jabón líquido para manos X GALÓN</v>
          </cell>
          <cell r="B76" t="str">
            <v>1.56.3</v>
          </cell>
          <cell r="C76" t="str">
            <v>Compuestos Preparados Para Limpieza Y Pu</v>
          </cell>
        </row>
        <row r="77">
          <cell r="A77" t="str">
            <v>Lustramuebles  X 500 cc poliflor</v>
          </cell>
          <cell r="B77" t="str">
            <v>1.56.3</v>
          </cell>
          <cell r="C77" t="str">
            <v>Compuestos Preparados Para Limpieza Y Pu</v>
          </cell>
        </row>
        <row r="78">
          <cell r="A78" t="str">
            <v xml:space="preserve">Bolsas para la basura </v>
          </cell>
          <cell r="B78" t="str">
            <v>1.52.1</v>
          </cell>
          <cell r="C78" t="str">
            <v>Suministros De Oficina</v>
          </cell>
        </row>
        <row r="79">
          <cell r="A79" t="str">
            <v>OVEROLES DRIL</v>
          </cell>
          <cell r="B79" t="str">
            <v>1.60.1</v>
          </cell>
          <cell r="C79" t="str">
            <v>Ropa de uso exterior para hombres.</v>
          </cell>
        </row>
        <row r="80">
          <cell r="A80" t="str">
            <v>BLUSAS DE DRIL</v>
          </cell>
          <cell r="B80" t="str">
            <v>1.60.1</v>
          </cell>
          <cell r="C80" t="str">
            <v>Ropa de uso exterior para hombres.</v>
          </cell>
        </row>
        <row r="81">
          <cell r="A81" t="str">
            <v xml:space="preserve">Gafas Protectoras </v>
          </cell>
          <cell r="B81" t="str">
            <v>1.60.15</v>
          </cell>
          <cell r="C81" t="str">
            <v>Ropa ligera especializada y accesorios.</v>
          </cell>
        </row>
        <row r="82">
          <cell r="A82" t="str">
            <v>Papel higiénico</v>
          </cell>
          <cell r="B82" t="str">
            <v>1.61.4</v>
          </cell>
          <cell r="C82" t="str">
            <v>Productos de papel para tocador.</v>
          </cell>
        </row>
        <row r="83">
          <cell r="A83" t="str">
            <v xml:space="preserve">Toalla manos para dispensador </v>
          </cell>
          <cell r="B83" t="str">
            <v>1.61.4</v>
          </cell>
          <cell r="C83" t="str">
            <v>Productos de papel para tocador.</v>
          </cell>
        </row>
        <row r="84">
          <cell r="A84" t="str">
            <v>Cinta para impresora Epson LQ-1070 / 1170</v>
          </cell>
          <cell r="B84" t="str">
            <v>1.52.1</v>
          </cell>
          <cell r="C84" t="str">
            <v>Suministros De Oficina</v>
          </cell>
        </row>
        <row r="85">
          <cell r="A85" t="str">
            <v>Cinta para impresora Epson LQ- 2170 / 2070</v>
          </cell>
          <cell r="B85" t="str">
            <v>1.52.1</v>
          </cell>
          <cell r="C85" t="str">
            <v>Suministros De Oficina</v>
          </cell>
        </row>
        <row r="86">
          <cell r="A86" t="str">
            <v>Papel bond 75 grs. carta</v>
          </cell>
          <cell r="B86" t="str">
            <v>1.52.1</v>
          </cell>
          <cell r="C86" t="str">
            <v>Suministros De Oficina</v>
          </cell>
        </row>
        <row r="87">
          <cell r="A87" t="str">
            <v>Papel bond 75 grs. oficio</v>
          </cell>
          <cell r="B87" t="str">
            <v>1.52.1</v>
          </cell>
          <cell r="C87" t="str">
            <v>Suministros De Oficina</v>
          </cell>
        </row>
        <row r="88">
          <cell r="A88" t="str">
            <v>Diskette 3.5 HD 1.44 Mb (CAJA X 10 )</v>
          </cell>
          <cell r="B88" t="str">
            <v>1.52.1</v>
          </cell>
          <cell r="C88" t="str">
            <v>Suministros De Oficina</v>
          </cell>
        </row>
        <row r="89">
          <cell r="A89" t="str">
            <v>Mezclador para tinto paquete x 1000 unid.</v>
          </cell>
          <cell r="B89" t="str">
            <v>1.50.5</v>
          </cell>
          <cell r="C89" t="str">
            <v>Articulos para la mesa.</v>
          </cell>
        </row>
        <row r="90">
          <cell r="A90" t="str">
            <v>Toner para cartridge C4092A -HP. 1100A</v>
          </cell>
          <cell r="B90" t="str">
            <v>1.52.1</v>
          </cell>
          <cell r="C90" t="str">
            <v>Suministros De Oficina</v>
          </cell>
        </row>
        <row r="91">
          <cell r="A91" t="str">
            <v>Toner HP ref 51645a 720 C</v>
          </cell>
          <cell r="B91" t="str">
            <v>1.52.1</v>
          </cell>
          <cell r="C91" t="str">
            <v>Suministros De Oficina</v>
          </cell>
        </row>
        <row r="92">
          <cell r="A92" t="str">
            <v>Papel F.C. 9 1/2 * 11, 2 partes blanco</v>
          </cell>
          <cell r="B92" t="str">
            <v>1.52.3</v>
          </cell>
          <cell r="C92" t="str">
            <v>Formas Y Sobres</v>
          </cell>
        </row>
        <row r="93">
          <cell r="A93" t="str">
            <v>Café</v>
          </cell>
          <cell r="B93" t="str">
            <v>1.64.11</v>
          </cell>
          <cell r="C93" t="str">
            <v>Cafe, te, chocolate y aromatica</v>
          </cell>
        </row>
        <row r="94">
          <cell r="A94" t="str">
            <v>Azúcar (caja x 560 cubos)</v>
          </cell>
          <cell r="B94" t="str">
            <v>1.64.5</v>
          </cell>
          <cell r="C94" t="str">
            <v>Azucar, confiteria y nueces.</v>
          </cell>
        </row>
        <row r="95">
          <cell r="A95" t="str">
            <v>Telefax</v>
          </cell>
          <cell r="B95" t="str">
            <v>1.52.2</v>
          </cell>
          <cell r="C95" t="str">
            <v>Elementos Y Accesorios De Oficina</v>
          </cell>
        </row>
        <row r="96">
          <cell r="A96" t="str">
            <v>Remachadora con remaches diversos tamaños</v>
          </cell>
          <cell r="B96" t="str">
            <v>1.14.29</v>
          </cell>
          <cell r="C96" t="str">
            <v>Maquinas remachadoras.</v>
          </cell>
        </row>
        <row r="97">
          <cell r="A97" t="str">
            <v>Kit destornilladores diferentes longitudes y calibres</v>
          </cell>
          <cell r="B97" t="str">
            <v>1.30.1</v>
          </cell>
          <cell r="C97" t="str">
            <v>Herramientas manuales afiladas y sin fuerza motriz.</v>
          </cell>
        </row>
        <row r="98">
          <cell r="A98" t="str">
            <v>Taladro percutor Bosch</v>
          </cell>
          <cell r="B98" t="str">
            <v>1.30.3</v>
          </cell>
          <cell r="C98" t="str">
            <v>Herramientas manuales y con fuerza motriz.</v>
          </cell>
        </row>
        <row r="99">
          <cell r="A99" t="str">
            <v>Kit herramienta vehicular</v>
          </cell>
          <cell r="B99" t="str">
            <v>1.30.6</v>
          </cell>
          <cell r="C99" t="str">
            <v>Cajas de herramientas y ferreteria</v>
          </cell>
        </row>
        <row r="100">
          <cell r="A100" t="str">
            <v>Pilas para camara fotográfica  Ref. Lithium 3V</v>
          </cell>
          <cell r="B100" t="str">
            <v>1.39.9</v>
          </cell>
          <cell r="C100" t="str">
            <v>Baterias o pilas</v>
          </cell>
        </row>
        <row r="101">
          <cell r="A101" t="str">
            <v>Disco Duro de 20 Gb</v>
          </cell>
          <cell r="B101" t="str">
            <v>1.47.3</v>
          </cell>
          <cell r="C101" t="str">
            <v>Hardware</v>
          </cell>
        </row>
        <row r="102">
          <cell r="A102" t="str">
            <v>Impresora para Sticker</v>
          </cell>
          <cell r="B102" t="str">
            <v>1.47.3</v>
          </cell>
          <cell r="C102" t="str">
            <v>Hardware</v>
          </cell>
        </row>
        <row r="103">
          <cell r="A103" t="str">
            <v>Teclado para computador</v>
          </cell>
          <cell r="B103" t="str">
            <v>1.47.2</v>
          </cell>
          <cell r="C103" t="str">
            <v>Periferico</v>
          </cell>
        </row>
        <row r="104">
          <cell r="A104" t="str">
            <v>Disco Optico marca Sony de 640 MB</v>
          </cell>
          <cell r="B104" t="str">
            <v>1.47.2</v>
          </cell>
          <cell r="C104" t="str">
            <v>Periferico</v>
          </cell>
        </row>
        <row r="105">
          <cell r="A105" t="str">
            <v>Cajas de cartón para archivo Ref. L-200</v>
          </cell>
          <cell r="B105" t="str">
            <v>1.52.1</v>
          </cell>
          <cell r="C105" t="str">
            <v>Suministros De Oficina</v>
          </cell>
        </row>
        <row r="106">
          <cell r="A106" t="str">
            <v>Toner Epson Stylus 3000 Ref: S020122</v>
          </cell>
          <cell r="B106" t="str">
            <v>1.52.1</v>
          </cell>
          <cell r="C106" t="str">
            <v>Suministros De Oficina</v>
          </cell>
        </row>
        <row r="107">
          <cell r="A107" t="str">
            <v>Toner Epson Stylus 3000 Ref: S020126</v>
          </cell>
          <cell r="B107" t="str">
            <v>1.52.1</v>
          </cell>
          <cell r="C107" t="str">
            <v>Suministros De Oficina</v>
          </cell>
        </row>
        <row r="108">
          <cell r="A108" t="str">
            <v>Toner Epson Stylus 3000 Ref: S020130</v>
          </cell>
          <cell r="B108" t="str">
            <v>1.52.1</v>
          </cell>
          <cell r="C108" t="str">
            <v>Suministros De Oficina</v>
          </cell>
        </row>
        <row r="109">
          <cell r="A109" t="str">
            <v>Toner Epson Stylus 3000 Ref: S020118</v>
          </cell>
          <cell r="B109" t="str">
            <v>1.52.1</v>
          </cell>
          <cell r="C109" t="str">
            <v>Suministros De Oficina</v>
          </cell>
        </row>
        <row r="110">
          <cell r="A110" t="str">
            <v>Toner para impresora Lexmar E-310</v>
          </cell>
          <cell r="B110" t="str">
            <v>1.52.1</v>
          </cell>
          <cell r="C110" t="str">
            <v>Suministros De Oficina</v>
          </cell>
        </row>
        <row r="111">
          <cell r="A111" t="str">
            <v>Cosedora Semindustrial</v>
          </cell>
          <cell r="B111" t="str">
            <v>1.52.2</v>
          </cell>
          <cell r="C111" t="str">
            <v>Elementos Y Accesorios De Oficina</v>
          </cell>
        </row>
        <row r="112">
          <cell r="A112" t="str">
            <v>Cosedora Semindustrial</v>
          </cell>
          <cell r="B112" t="str">
            <v>1.52.2</v>
          </cell>
          <cell r="C112" t="str">
            <v>Elementos Y Accesorios De Oficina</v>
          </cell>
        </row>
        <row r="113">
          <cell r="A113" t="str">
            <v>Filtros ozono</v>
          </cell>
          <cell r="B113" t="str">
            <v>1.26.1</v>
          </cell>
          <cell r="C113" t="str">
            <v>Equipo purificador de agua</v>
          </cell>
        </row>
        <row r="114">
          <cell r="A114" t="str">
            <v>Bombilla de 26 w doble twin - Halógena de 4 pines</v>
          </cell>
          <cell r="B114" t="str">
            <v>1.40.1</v>
          </cell>
          <cell r="C114" t="str">
            <v>Dispositivos de iluminacion electrica para interiores y exteriores</v>
          </cell>
        </row>
        <row r="115">
          <cell r="A115" t="str">
            <v>Bombilla de 60 x 120 voltios</v>
          </cell>
          <cell r="B115" t="str">
            <v>1.40.1</v>
          </cell>
          <cell r="C115" t="str">
            <v>Dispositivos de iluminacion electrica para interiores y exteriores</v>
          </cell>
        </row>
        <row r="116">
          <cell r="A116" t="str">
            <v>Bombilla dicróica 12 V x 50 W sin campana, ref. G6.35</v>
          </cell>
          <cell r="B116" t="str">
            <v>1.40.1</v>
          </cell>
          <cell r="C116" t="str">
            <v>Dispositivos de iluminacion electrica para interiores y exteriores</v>
          </cell>
        </row>
        <row r="117">
          <cell r="A117" t="str">
            <v>Bombilla halógena 12 x 50 EXN Realite</v>
          </cell>
          <cell r="B117" t="str">
            <v>1.40.1</v>
          </cell>
          <cell r="C117" t="str">
            <v>Dispositivos de iluminacion electrica para interiores y exteriores</v>
          </cell>
        </row>
        <row r="118">
          <cell r="A118" t="str">
            <v>Bombilla PLC 26w 2 pines Halógena doble twin 624d-3</v>
          </cell>
          <cell r="B118" t="str">
            <v>1.40.1</v>
          </cell>
          <cell r="C118" t="str">
            <v>Dispositivos de iluminacion electrica para interiores y exteriores</v>
          </cell>
        </row>
        <row r="119">
          <cell r="A119" t="str">
            <v>Bombilla VLI 70 w, marca Venture</v>
          </cell>
          <cell r="B119" t="str">
            <v>1.40.1</v>
          </cell>
          <cell r="C119" t="str">
            <v>Dispositivos de iluminacion electrica para interiores y exteriores</v>
          </cell>
        </row>
        <row r="120">
          <cell r="A120" t="str">
            <v>Bombillo de 70 w sodio sin arrancador E-27</v>
          </cell>
          <cell r="B120" t="str">
            <v>1.40.1</v>
          </cell>
          <cell r="C120" t="str">
            <v>Dispositivos de iluminacion electrica para interiores y exteriores</v>
          </cell>
        </row>
        <row r="121">
          <cell r="A121" t="str">
            <v>Bombillo mercurio de 250 w.</v>
          </cell>
          <cell r="B121" t="str">
            <v>1.40.1</v>
          </cell>
          <cell r="C121" t="str">
            <v>Dispositivos de iluminacion electrica para interiores y exteriores</v>
          </cell>
        </row>
        <row r="122">
          <cell r="A122" t="str">
            <v>Revelador 3135</v>
          </cell>
          <cell r="B122" t="str">
            <v>1.44.4</v>
          </cell>
          <cell r="C122" t="str">
            <v>Equipo fotografico para revelado y acabado.</v>
          </cell>
        </row>
        <row r="123">
          <cell r="A123" t="str">
            <v>Revelador negro Ref. CD-55 para fotocopiadora 2751</v>
          </cell>
          <cell r="B123" t="str">
            <v>1.44.4</v>
          </cell>
          <cell r="C123" t="str">
            <v>Equipo fotografico para revelado y acabado.</v>
          </cell>
        </row>
        <row r="124">
          <cell r="A124" t="str">
            <v>Cinta Impresora Unisys LP-800</v>
          </cell>
          <cell r="B124" t="str">
            <v>1.52.1</v>
          </cell>
          <cell r="C124" t="str">
            <v>Suministros De Oficina</v>
          </cell>
        </row>
        <row r="125">
          <cell r="A125" t="str">
            <v>ZIP marca IOMEGA de 250 MB</v>
          </cell>
          <cell r="B125" t="str">
            <v>1.47.2</v>
          </cell>
          <cell r="C125" t="str">
            <v>Periferico</v>
          </cell>
        </row>
        <row r="126">
          <cell r="A126" t="str">
            <v>Pliegos de papel canson en colores surtidos</v>
          </cell>
          <cell r="B126" t="str">
            <v>1.52.1</v>
          </cell>
          <cell r="C126" t="str">
            <v>Suministros De Oficina</v>
          </cell>
        </row>
        <row r="127">
          <cell r="A127" t="str">
            <v>Toner UDS 15</v>
          </cell>
          <cell r="B127" t="str">
            <v>1.52.1</v>
          </cell>
          <cell r="C127" t="str">
            <v>Suministros De Oficina</v>
          </cell>
        </row>
        <row r="128">
          <cell r="A128" t="str">
            <v xml:space="preserve">Multivoltiamperimetro digital </v>
          </cell>
          <cell r="B128" t="str">
            <v>1.31.3</v>
          </cell>
          <cell r="C128" t="str">
            <v>Grupos y paquetes de herramientas de medicion</v>
          </cell>
        </row>
        <row r="129">
          <cell r="A129" t="str">
            <v>Escalera de extension</v>
          </cell>
          <cell r="B129" t="str">
            <v>1.30.2</v>
          </cell>
          <cell r="C129" t="str">
            <v>Herramientas manuales, sin filo y sin fuerza motriz</v>
          </cell>
        </row>
        <row r="130">
          <cell r="A130" t="str">
            <v xml:space="preserve">Multivoltiamperimetro digital </v>
          </cell>
          <cell r="B130" t="str">
            <v>1.31.3</v>
          </cell>
          <cell r="C130" t="str">
            <v>Grupos y paquetes de herramientas de medicion</v>
          </cell>
        </row>
        <row r="131">
          <cell r="A131" t="str">
            <v xml:space="preserve">Multivoltiamperimetro digital </v>
          </cell>
          <cell r="B131" t="str">
            <v>1.31.3</v>
          </cell>
          <cell r="C131" t="str">
            <v>Grupos y paquetes de herramientas de medicion</v>
          </cell>
        </row>
        <row r="132">
          <cell r="A132" t="str">
            <v>Toner para fotocopiadora CANON NP-6012</v>
          </cell>
          <cell r="B132" t="str">
            <v>1.52.1</v>
          </cell>
          <cell r="C132" t="str">
            <v>Suministros De Oficina</v>
          </cell>
        </row>
        <row r="133">
          <cell r="A133" t="str">
            <v>Mouse Apple Ref: PROMOUSE</v>
          </cell>
          <cell r="B133" t="str">
            <v>1.47.2</v>
          </cell>
          <cell r="C133" t="str">
            <v>Periferico</v>
          </cell>
        </row>
        <row r="134">
          <cell r="A134" t="str">
            <v>Papel marca Epson Glossy</v>
          </cell>
          <cell r="B134" t="str">
            <v>1.52.1</v>
          </cell>
          <cell r="C134" t="str">
            <v>Suministros De Oficina</v>
          </cell>
        </row>
        <row r="135">
          <cell r="A135" t="str">
            <v>Papel marca Epson Ref. S04106</v>
          </cell>
          <cell r="B135" t="str">
            <v>1.52.1</v>
          </cell>
          <cell r="C135" t="str">
            <v>Suministros De Oficina</v>
          </cell>
        </row>
        <row r="136">
          <cell r="A136" t="str">
            <v>Papel marca Epson Ref. S041062</v>
          </cell>
          <cell r="B136" t="str">
            <v>1.52.1</v>
          </cell>
          <cell r="C136" t="str">
            <v>Suministros De Oficina</v>
          </cell>
        </row>
        <row r="137">
          <cell r="A137" t="str">
            <v>Papel marca Epson Referencia A2 SO41079</v>
          </cell>
          <cell r="B137" t="str">
            <v>1.52.1</v>
          </cell>
          <cell r="C137" t="str">
            <v>Suministros De Oficina</v>
          </cell>
        </row>
        <row r="138">
          <cell r="A138" t="str">
            <v>Toner HP KIT HPC 3964A color laser 5M</v>
          </cell>
          <cell r="B138" t="str">
            <v>1.52.1</v>
          </cell>
          <cell r="C138" t="str">
            <v>Suministros De Oficina</v>
          </cell>
        </row>
        <row r="139">
          <cell r="A139" t="str">
            <v>Mouse</v>
          </cell>
          <cell r="B139" t="str">
            <v>1.47.2</v>
          </cell>
          <cell r="C139" t="str">
            <v>Periferico</v>
          </cell>
        </row>
        <row r="140">
          <cell r="A140" t="str">
            <v>Toner HP ref 51641a 720 C COLOR</v>
          </cell>
          <cell r="B140" t="str">
            <v>1.52.1</v>
          </cell>
          <cell r="C140" t="str">
            <v>Suministros De Oficina</v>
          </cell>
        </row>
        <row r="141">
          <cell r="A141" t="str">
            <v>Toner HP ref: C3102A</v>
          </cell>
          <cell r="B141" t="str">
            <v>1.52.1</v>
          </cell>
          <cell r="C141" t="str">
            <v>Suministros De Oficina</v>
          </cell>
        </row>
        <row r="142">
          <cell r="A142" t="str">
            <v>Toner HP ref: C3103A</v>
          </cell>
          <cell r="B142" t="str">
            <v>1.52.1</v>
          </cell>
          <cell r="C142" t="str">
            <v>Suministros De Oficina</v>
          </cell>
        </row>
        <row r="143">
          <cell r="A143" t="str">
            <v>Toner HP ref: C3104A</v>
          </cell>
          <cell r="B143" t="str">
            <v>1.52.1</v>
          </cell>
          <cell r="C143" t="str">
            <v>Suministros De Oficina</v>
          </cell>
        </row>
        <row r="144">
          <cell r="A144" t="str">
            <v>Toner HP ref: C3105A</v>
          </cell>
          <cell r="B144" t="str">
            <v>1.52.1</v>
          </cell>
          <cell r="C144" t="str">
            <v>Suministros De Oficina</v>
          </cell>
        </row>
        <row r="145">
          <cell r="A145" t="str">
            <v>Chinches X 50 unidades</v>
          </cell>
          <cell r="B145" t="str">
            <v>1.52.1</v>
          </cell>
          <cell r="C145" t="str">
            <v>Suministros De Oficina</v>
          </cell>
        </row>
        <row r="146">
          <cell r="A146" t="str">
            <v>Blanqueador de 20 litros</v>
          </cell>
          <cell r="B146" t="str">
            <v>1.56.3</v>
          </cell>
          <cell r="C146" t="str">
            <v>Compuestos Preparados Para Limpieza Y Pu</v>
          </cell>
        </row>
        <row r="147">
          <cell r="A147" t="str">
            <v>DOTACION</v>
          </cell>
          <cell r="B147" t="str">
            <v>1.60.1</v>
          </cell>
          <cell r="C147" t="str">
            <v>Ropa de uso exterior para hombres.</v>
          </cell>
        </row>
      </sheetData>
      <sheetData sheetId="3"/>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INAL"/>
      <sheetName val="ORIGINAL (2)"/>
      <sheetName val="ORIGINAL (3)"/>
      <sheetName val="Hoja2"/>
      <sheetName val="Hoja3"/>
    </sheetNames>
    <sheetDataSet>
      <sheetData sheetId="0"/>
      <sheetData sheetId="1"/>
      <sheetData sheetId="2"/>
      <sheetData sheetId="3">
        <row r="1">
          <cell r="A1">
            <v>3968.36</v>
          </cell>
          <cell r="B1" t="str">
            <v>Alcohol antiséptico</v>
          </cell>
          <cell r="C1" t="str">
            <v>BOTELLA</v>
          </cell>
        </row>
        <row r="2">
          <cell r="A2">
            <v>7656</v>
          </cell>
          <cell r="B2" t="str">
            <v>Alcohol isopropílico</v>
          </cell>
          <cell r="C2" t="str">
            <v>BOTELLA</v>
          </cell>
        </row>
        <row r="3">
          <cell r="A3">
            <v>98890</v>
          </cell>
          <cell r="B3" t="str">
            <v>Bayetilla Roja</v>
          </cell>
          <cell r="C3" t="str">
            <v>METRO</v>
          </cell>
        </row>
        <row r="4">
          <cell r="A4">
            <v>39556</v>
          </cell>
          <cell r="B4" t="str">
            <v>Blanqueador de 20 litros</v>
          </cell>
          <cell r="C4" t="str">
            <v>GARRAFA 20 Lt</v>
          </cell>
        </row>
        <row r="5">
          <cell r="A5">
            <v>331760</v>
          </cell>
          <cell r="B5" t="str">
            <v xml:space="preserve">Bolsas para la basura </v>
          </cell>
          <cell r="C5" t="str">
            <v>UNIDAD</v>
          </cell>
        </row>
        <row r="6">
          <cell r="A6">
            <v>7656</v>
          </cell>
          <cell r="B6" t="str">
            <v>Churruscos para baño</v>
          </cell>
          <cell r="C6" t="str">
            <v>UNIDAD</v>
          </cell>
        </row>
        <row r="7">
          <cell r="A7">
            <v>66511.5</v>
          </cell>
          <cell r="B7" t="str">
            <v>Cresopinol</v>
          </cell>
          <cell r="C7" t="str">
            <v>GALON</v>
          </cell>
        </row>
        <row r="8">
          <cell r="A8">
            <v>91106.4</v>
          </cell>
          <cell r="B8" t="str">
            <v>Detergente en polvo x 1000 gramos</v>
          </cell>
          <cell r="C8" t="str">
            <v>UNIDAD</v>
          </cell>
        </row>
        <row r="9">
          <cell r="A9">
            <v>6647.96</v>
          </cell>
          <cell r="B9" t="str">
            <v>Escobas de nylon</v>
          </cell>
          <cell r="C9" t="str">
            <v>UNIDAD</v>
          </cell>
        </row>
        <row r="10">
          <cell r="A10">
            <v>7145.6</v>
          </cell>
          <cell r="B10" t="str">
            <v>Esponja sintética sabra</v>
          </cell>
          <cell r="C10" t="str">
            <v>UNIDAD</v>
          </cell>
        </row>
        <row r="11">
          <cell r="A11">
            <v>6496</v>
          </cell>
          <cell r="B11" t="str">
            <v xml:space="preserve">Gafas Protectoras </v>
          </cell>
          <cell r="C11" t="str">
            <v>UNIDAD</v>
          </cell>
        </row>
        <row r="12">
          <cell r="A12">
            <v>21436.799999999999</v>
          </cell>
          <cell r="B12" t="str">
            <v>Guantes de caucho calibre 25 Duralón</v>
          </cell>
          <cell r="C12" t="str">
            <v>UNIDAD</v>
          </cell>
        </row>
        <row r="13">
          <cell r="A13">
            <v>20000</v>
          </cell>
          <cell r="B13" t="str">
            <v>Guantes de Seguridad Industrial</v>
          </cell>
          <cell r="C13" t="str">
            <v>UNIDAD</v>
          </cell>
        </row>
        <row r="14">
          <cell r="A14">
            <v>100485</v>
          </cell>
          <cell r="B14" t="str">
            <v>Jabón lavaplatos</v>
          </cell>
          <cell r="C14" t="str">
            <v>UNIDAD</v>
          </cell>
        </row>
        <row r="15">
          <cell r="A15">
            <v>220110</v>
          </cell>
          <cell r="B15" t="str">
            <v>Jabón líquido para manos X GALÓN</v>
          </cell>
          <cell r="C15" t="str">
            <v>GALON</v>
          </cell>
        </row>
        <row r="16">
          <cell r="A16">
            <v>36748.800000000003</v>
          </cell>
          <cell r="B16" t="str">
            <v xml:space="preserve">Limpiones en tela toalla </v>
          </cell>
          <cell r="C16" t="str">
            <v>UNIDAD</v>
          </cell>
        </row>
        <row r="17">
          <cell r="A17">
            <v>43868.88</v>
          </cell>
          <cell r="B17" t="str">
            <v>Lustramuebles  X 500 cc poliflor</v>
          </cell>
          <cell r="C17" t="str">
            <v>UNIDAD</v>
          </cell>
        </row>
        <row r="18">
          <cell r="A18">
            <v>34196.800000000003</v>
          </cell>
          <cell r="B18" t="str">
            <v>Mechas para trapero</v>
          </cell>
          <cell r="C18" t="str">
            <v>UNIDAD</v>
          </cell>
        </row>
        <row r="19">
          <cell r="A19">
            <v>3552384</v>
          </cell>
          <cell r="B19" t="str">
            <v>Papel higiénico</v>
          </cell>
          <cell r="C19" t="str">
            <v>ROLLO</v>
          </cell>
        </row>
        <row r="20">
          <cell r="A20">
            <v>251372</v>
          </cell>
          <cell r="B20" t="str">
            <v xml:space="preserve">Toalla manos para dispensador </v>
          </cell>
          <cell r="C20" t="str">
            <v>PAQUETE</v>
          </cell>
        </row>
        <row r="21">
          <cell r="A21">
            <v>4947996.0999999996</v>
          </cell>
        </row>
        <row r="23">
          <cell r="B23" t="str">
            <v xml:space="preserve">PRODUCTOS DE CAFETERIA     </v>
          </cell>
        </row>
        <row r="24">
          <cell r="A24">
            <v>1452000</v>
          </cell>
          <cell r="B24" t="str">
            <v>Azúcar (caja x 560 cubos)</v>
          </cell>
          <cell r="C24" t="str">
            <v>CAJA</v>
          </cell>
        </row>
        <row r="25">
          <cell r="A25">
            <v>5214000</v>
          </cell>
          <cell r="B25" t="str">
            <v>Café</v>
          </cell>
          <cell r="C25" t="str">
            <v>LIBRAS</v>
          </cell>
        </row>
        <row r="26">
          <cell r="A26">
            <v>673728</v>
          </cell>
          <cell r="B26" t="str">
            <v>Cajas de cartón para archivo Ref. L-200</v>
          </cell>
          <cell r="C26" t="str">
            <v>UNIDAD</v>
          </cell>
        </row>
        <row r="27">
          <cell r="A27">
            <v>22330</v>
          </cell>
          <cell r="B27" t="str">
            <v>Mezclador para tinto paquete x 1000 unid.</v>
          </cell>
          <cell r="C27" t="str">
            <v>PAQUETE</v>
          </cell>
        </row>
        <row r="28">
          <cell r="A28">
            <v>89320</v>
          </cell>
          <cell r="B28" t="str">
            <v>Vasos desechables 6 onzas</v>
          </cell>
          <cell r="C28" t="str">
            <v>UNIDAD</v>
          </cell>
        </row>
        <row r="29">
          <cell r="A29">
            <v>7451378</v>
          </cell>
        </row>
        <row r="31">
          <cell r="B31" t="str">
            <v>PAPELERIA, UTILES DE ESCRITORIO Y OFICINA</v>
          </cell>
        </row>
        <row r="32">
          <cell r="A32">
            <v>204542.8</v>
          </cell>
          <cell r="B32" t="str">
            <v>Acetatos para fotocopiadora e impr. laser</v>
          </cell>
          <cell r="C32" t="str">
            <v>UNIDAD</v>
          </cell>
        </row>
        <row r="33">
          <cell r="A33">
            <v>273064</v>
          </cell>
          <cell r="B33" t="str">
            <v>Adhesivos post-it</v>
          </cell>
          <cell r="C33" t="str">
            <v>TACO</v>
          </cell>
        </row>
        <row r="34">
          <cell r="A34">
            <v>15312</v>
          </cell>
          <cell r="B34" t="str">
            <v>Borrador de nata</v>
          </cell>
          <cell r="C34" t="str">
            <v>UNIDAD</v>
          </cell>
        </row>
        <row r="35">
          <cell r="A35">
            <v>5423</v>
          </cell>
          <cell r="B35" t="str">
            <v>Borrador para tablero acrílico</v>
          </cell>
          <cell r="C35" t="str">
            <v>UNIDAD</v>
          </cell>
        </row>
        <row r="36">
          <cell r="A36">
            <v>185020</v>
          </cell>
          <cell r="B36" t="str">
            <v xml:space="preserve">Cajas de CDWRITER marca Sony </v>
          </cell>
          <cell r="C36" t="str">
            <v>CAJA</v>
          </cell>
        </row>
        <row r="37">
          <cell r="A37">
            <v>574200</v>
          </cell>
          <cell r="B37" t="str">
            <v>Cartulina plastificada carta</v>
          </cell>
          <cell r="C37" t="str">
            <v>UNIDAD</v>
          </cell>
        </row>
        <row r="38">
          <cell r="A38">
            <v>459360</v>
          </cell>
          <cell r="B38" t="str">
            <v>Cartulina plastificada oficio</v>
          </cell>
          <cell r="C38" t="str">
            <v>UNIDAD</v>
          </cell>
        </row>
        <row r="39">
          <cell r="A39">
            <v>61248</v>
          </cell>
          <cell r="B39" t="str">
            <v>Cartulina tamaño carta</v>
          </cell>
          <cell r="C39" t="str">
            <v>UNIDAD</v>
          </cell>
        </row>
        <row r="40">
          <cell r="A40">
            <v>186296</v>
          </cell>
          <cell r="B40" t="str">
            <v>Cassete para video Hi8 filmadora P6-120MP NTSC 106m</v>
          </cell>
          <cell r="C40" t="str">
            <v>UNIDAD</v>
          </cell>
        </row>
        <row r="41">
          <cell r="A41">
            <v>1526989.2</v>
          </cell>
          <cell r="B41" t="str">
            <v>Cassette Betacam 30 minutos</v>
          </cell>
          <cell r="C41" t="str">
            <v>UNIDAD</v>
          </cell>
        </row>
        <row r="42">
          <cell r="A42">
            <v>2488200</v>
          </cell>
          <cell r="B42" t="str">
            <v>Cassette Betacam 60 minutos</v>
          </cell>
          <cell r="C42" t="str">
            <v>UNIDAD</v>
          </cell>
        </row>
        <row r="43">
          <cell r="A43">
            <v>125941.2</v>
          </cell>
          <cell r="B43" t="str">
            <v xml:space="preserve">Cassettes para VHS SONY T-120 </v>
          </cell>
          <cell r="C43" t="str">
            <v>UNIDAD</v>
          </cell>
        </row>
        <row r="44">
          <cell r="A44">
            <v>7528.4</v>
          </cell>
          <cell r="B44" t="str">
            <v>Chinches X 50 unidades</v>
          </cell>
          <cell r="C44" t="str">
            <v>CAJA</v>
          </cell>
        </row>
        <row r="45">
          <cell r="A45">
            <v>45680.800000000003</v>
          </cell>
          <cell r="B45" t="str">
            <v>Cinta de enmascarar angosta</v>
          </cell>
          <cell r="C45" t="str">
            <v>ROLLO</v>
          </cell>
        </row>
        <row r="46">
          <cell r="A46">
            <v>114666</v>
          </cell>
          <cell r="B46" t="str">
            <v>Cinta Impresora Unisys LP-800</v>
          </cell>
          <cell r="C46" t="str">
            <v>UNIDAD</v>
          </cell>
        </row>
        <row r="47">
          <cell r="A47">
            <v>347710</v>
          </cell>
          <cell r="B47" t="str">
            <v>Cinta mágica 3/4" X 36 YARDAS</v>
          </cell>
          <cell r="C47" t="str">
            <v>ROLLO</v>
          </cell>
        </row>
        <row r="48">
          <cell r="A48">
            <v>6873173.9999999991</v>
          </cell>
          <cell r="B48" t="str">
            <v>Cinta para Backup 4mm DAT de 125</v>
          </cell>
          <cell r="C48" t="str">
            <v>UNIDAD</v>
          </cell>
        </row>
        <row r="49">
          <cell r="A49">
            <v>22620000</v>
          </cell>
          <cell r="B49" t="str">
            <v>Cinta para impresora Epson LQ- 2170 / 2070</v>
          </cell>
          <cell r="C49" t="str">
            <v>UNIDAD</v>
          </cell>
        </row>
        <row r="50">
          <cell r="A50">
            <v>4350000</v>
          </cell>
          <cell r="B50" t="str">
            <v>Cinta para impresora Epson LQ-1070 / 1170</v>
          </cell>
          <cell r="C50" t="str">
            <v>UNIDAD</v>
          </cell>
        </row>
        <row r="51">
          <cell r="A51">
            <v>28072</v>
          </cell>
          <cell r="B51" t="str">
            <v>Cinta pegante para empaque</v>
          </cell>
          <cell r="C51" t="str">
            <v>ROLLO</v>
          </cell>
        </row>
        <row r="52">
          <cell r="A52">
            <v>15790.5</v>
          </cell>
          <cell r="B52" t="str">
            <v>Cinta pegante transparente</v>
          </cell>
          <cell r="C52" t="str">
            <v>ROLLO</v>
          </cell>
        </row>
        <row r="53">
          <cell r="A53">
            <v>10463.200000000001</v>
          </cell>
          <cell r="B53" t="str">
            <v>Corrector líquido X 30 Grms</v>
          </cell>
          <cell r="C53" t="str">
            <v>FRASCO</v>
          </cell>
        </row>
        <row r="54">
          <cell r="A54">
            <v>10080.4</v>
          </cell>
          <cell r="B54" t="str">
            <v>Cortador para papel L-200</v>
          </cell>
          <cell r="C54" t="str">
            <v>UNIDAD</v>
          </cell>
        </row>
        <row r="55">
          <cell r="A55">
            <v>116000</v>
          </cell>
          <cell r="B55" t="str">
            <v xml:space="preserve">Cosedora </v>
          </cell>
          <cell r="C55" t="str">
            <v>UNIDAD</v>
          </cell>
        </row>
        <row r="56">
          <cell r="A56">
            <v>16588</v>
          </cell>
          <cell r="B56" t="str">
            <v>Cuchilla para cortador L-200</v>
          </cell>
          <cell r="C56" t="str">
            <v>UNIDAD</v>
          </cell>
        </row>
        <row r="57">
          <cell r="A57">
            <v>1438945.2</v>
          </cell>
          <cell r="B57" t="str">
            <v>Disco Optico marca Sony de 640 MB</v>
          </cell>
          <cell r="C57" t="str">
            <v>CARTUC</v>
          </cell>
        </row>
        <row r="58">
          <cell r="A58">
            <v>6635200.0000000009</v>
          </cell>
          <cell r="B58" t="str">
            <v>Diskette 3.5 HD 1.44 Mb (CAJA X 10 )</v>
          </cell>
          <cell r="C58" t="str">
            <v>CAJA</v>
          </cell>
        </row>
        <row r="59">
          <cell r="A59">
            <v>248820</v>
          </cell>
          <cell r="B59" t="str">
            <v>Esfero  negro</v>
          </cell>
          <cell r="C59" t="str">
            <v>UNIDAD</v>
          </cell>
        </row>
        <row r="60">
          <cell r="A60">
            <v>20735</v>
          </cell>
          <cell r="B60" t="str">
            <v>Esfero rojo</v>
          </cell>
          <cell r="C60" t="str">
            <v>UNIDAD</v>
          </cell>
        </row>
        <row r="61">
          <cell r="A61">
            <v>147378</v>
          </cell>
          <cell r="B61" t="str">
            <v>Fólder AZ Oficio</v>
          </cell>
          <cell r="C61" t="str">
            <v>UNIDAD</v>
          </cell>
        </row>
        <row r="62">
          <cell r="A62">
            <v>127600</v>
          </cell>
          <cell r="B62" t="str">
            <v>Fólder celuguía horizontal oficio</v>
          </cell>
          <cell r="C62" t="str">
            <v>UNIDAD</v>
          </cell>
        </row>
        <row r="63">
          <cell r="A63">
            <v>127600</v>
          </cell>
          <cell r="B63" t="str">
            <v>Fólder celuguía vertical oficio</v>
          </cell>
          <cell r="C63" t="str">
            <v>UNIDAD</v>
          </cell>
        </row>
        <row r="64">
          <cell r="A64">
            <v>26100</v>
          </cell>
          <cell r="B64" t="str">
            <v>Folder para legajar 3 argollas 1 pulg.</v>
          </cell>
          <cell r="C64" t="str">
            <v>UNIDAD</v>
          </cell>
        </row>
        <row r="65">
          <cell r="A65">
            <v>66990</v>
          </cell>
          <cell r="B65" t="str">
            <v>Ganchos clips  Ref C2 X 100</v>
          </cell>
          <cell r="C65" t="str">
            <v>CAJA</v>
          </cell>
        </row>
        <row r="66">
          <cell r="A66">
            <v>81664</v>
          </cell>
          <cell r="B66" t="str">
            <v>Ganchos para cosedora standar</v>
          </cell>
          <cell r="C66" t="str">
            <v>CAJA</v>
          </cell>
        </row>
        <row r="67">
          <cell r="A67">
            <v>239250</v>
          </cell>
          <cell r="B67" t="str">
            <v>Ganchos para legajar 20 JGOS X 3 PCS.</v>
          </cell>
          <cell r="C67" t="str">
            <v>CAJA</v>
          </cell>
        </row>
        <row r="68">
          <cell r="A68">
            <v>56144</v>
          </cell>
          <cell r="B68" t="str">
            <v>Lápices negros</v>
          </cell>
          <cell r="C68" t="str">
            <v>UNIDAD</v>
          </cell>
        </row>
        <row r="69">
          <cell r="A69">
            <v>403216</v>
          </cell>
          <cell r="B69" t="str">
            <v>Libreta amarilla rayada</v>
          </cell>
          <cell r="C69" t="str">
            <v>UNIDAD</v>
          </cell>
        </row>
        <row r="70">
          <cell r="A70">
            <v>191400</v>
          </cell>
          <cell r="B70" t="str">
            <v>Libreta borrador oficio</v>
          </cell>
          <cell r="C70" t="str">
            <v>UNIDAD</v>
          </cell>
        </row>
        <row r="71">
          <cell r="A71">
            <v>61248</v>
          </cell>
          <cell r="B71" t="str">
            <v xml:space="preserve">Marcadores indelebles </v>
          </cell>
          <cell r="C71" t="str">
            <v>UNIDAD</v>
          </cell>
        </row>
        <row r="72">
          <cell r="A72">
            <v>55680</v>
          </cell>
          <cell r="B72" t="str">
            <v>Microcassette Sony MC60</v>
          </cell>
          <cell r="C72" t="str">
            <v>UNIDAD</v>
          </cell>
        </row>
        <row r="73">
          <cell r="A73">
            <v>325380</v>
          </cell>
          <cell r="B73" t="str">
            <v>Minas para portaminas  0.5 EST. X 12</v>
          </cell>
          <cell r="C73" t="str">
            <v>ESTUCHE</v>
          </cell>
        </row>
        <row r="74">
          <cell r="A74">
            <v>23765499.999999996</v>
          </cell>
          <cell r="B74" t="str">
            <v>Papel bond 75 grs. carta</v>
          </cell>
          <cell r="C74" t="str">
            <v>RESMA</v>
          </cell>
        </row>
        <row r="75">
          <cell r="A75">
            <v>14779908</v>
          </cell>
          <cell r="B75" t="str">
            <v>Papel bond 75 grs. oficio</v>
          </cell>
          <cell r="C75" t="str">
            <v>RESMA</v>
          </cell>
        </row>
        <row r="76">
          <cell r="A76">
            <v>121730.24000000001</v>
          </cell>
          <cell r="B76" t="str">
            <v>Papel contac x 20 metros</v>
          </cell>
          <cell r="C76" t="str">
            <v>ROLLO</v>
          </cell>
        </row>
        <row r="77">
          <cell r="A77">
            <v>1290000</v>
          </cell>
          <cell r="B77" t="str">
            <v>Papel F.C. 9 1/2 * 11, 2 partes blanco</v>
          </cell>
          <cell r="C77" t="str">
            <v>CAJA</v>
          </cell>
        </row>
        <row r="78">
          <cell r="A78">
            <v>243600</v>
          </cell>
          <cell r="B78" t="str">
            <v>Papel marca Epson Glossy</v>
          </cell>
          <cell r="C78" t="str">
            <v>PAQUETE</v>
          </cell>
        </row>
        <row r="79">
          <cell r="A79">
            <v>446600</v>
          </cell>
          <cell r="B79" t="str">
            <v>Papel marca Epson Ref. S04106</v>
          </cell>
          <cell r="C79" t="str">
            <v>PAQUETE</v>
          </cell>
        </row>
        <row r="80">
          <cell r="A80">
            <v>1670400</v>
          </cell>
          <cell r="B80" t="str">
            <v>Papel marca Epson Ref. S041062</v>
          </cell>
          <cell r="C80" t="str">
            <v>PAQUETE</v>
          </cell>
        </row>
        <row r="81">
          <cell r="A81">
            <v>645656</v>
          </cell>
          <cell r="B81" t="str">
            <v>Papel marca Epson Referencia A2 SO41079</v>
          </cell>
          <cell r="C81" t="str">
            <v>PAQUETE</v>
          </cell>
        </row>
        <row r="82">
          <cell r="A82">
            <v>25009.599999999999</v>
          </cell>
          <cell r="B82" t="str">
            <v>Papel periódico 70 x 100</v>
          </cell>
          <cell r="C82" t="str">
            <v>PLIEGO</v>
          </cell>
        </row>
        <row r="83">
          <cell r="A83">
            <v>526350</v>
          </cell>
          <cell r="B83" t="str">
            <v>Papel térmico fax</v>
          </cell>
          <cell r="C83" t="str">
            <v>ROLLO</v>
          </cell>
        </row>
        <row r="84">
          <cell r="A84">
            <v>271788</v>
          </cell>
          <cell r="B84" t="str">
            <v xml:space="preserve">Pasta Normadata 10 ALP </v>
          </cell>
          <cell r="C84" t="str">
            <v>UNIDAD</v>
          </cell>
        </row>
        <row r="85">
          <cell r="A85">
            <v>206456.8</v>
          </cell>
          <cell r="B85" t="str">
            <v>Pasta Normadata 14 AP azul</v>
          </cell>
          <cell r="C85" t="str">
            <v>UNIDAD</v>
          </cell>
        </row>
        <row r="86">
          <cell r="A86">
            <v>75922</v>
          </cell>
          <cell r="B86" t="str">
            <v>Pegante colbón 245 gramos</v>
          </cell>
          <cell r="C86" t="str">
            <v>FRASCO</v>
          </cell>
        </row>
        <row r="87">
          <cell r="A87">
            <v>81200</v>
          </cell>
          <cell r="B87" t="str">
            <v>Perforadora</v>
          </cell>
          <cell r="C87" t="str">
            <v>UNIDAD</v>
          </cell>
        </row>
        <row r="88">
          <cell r="A88">
            <v>48720</v>
          </cell>
          <cell r="B88" t="str">
            <v>Pilas para camara fotográfica  Ref. Lithium 3V</v>
          </cell>
          <cell r="C88" t="str">
            <v>UNIDAD</v>
          </cell>
        </row>
        <row r="89">
          <cell r="A89">
            <v>158688</v>
          </cell>
          <cell r="B89" t="str">
            <v>Pliegos de papel canson en colores surtidos</v>
          </cell>
          <cell r="C89" t="str">
            <v>UNIDAD</v>
          </cell>
        </row>
        <row r="90">
          <cell r="A90">
            <v>191400</v>
          </cell>
          <cell r="B90" t="str">
            <v>Portaminas de 0.5 mm</v>
          </cell>
          <cell r="C90" t="str">
            <v>UNIDAD</v>
          </cell>
        </row>
        <row r="91">
          <cell r="A91">
            <v>15950</v>
          </cell>
          <cell r="B91" t="str">
            <v>Refuerzos autoadhesivos engomados X 100</v>
          </cell>
          <cell r="C91" t="str">
            <v>CAJA</v>
          </cell>
        </row>
        <row r="92">
          <cell r="A92">
            <v>2615.8000000000002</v>
          </cell>
          <cell r="B92" t="str">
            <v>Regla plastica 30 cm.</v>
          </cell>
          <cell r="C92" t="str">
            <v>UNIDAD</v>
          </cell>
        </row>
        <row r="93">
          <cell r="A93">
            <v>472120</v>
          </cell>
          <cell r="B93" t="str">
            <v>Resaltadores</v>
          </cell>
          <cell r="C93" t="str">
            <v>UNIDAD</v>
          </cell>
        </row>
        <row r="94">
          <cell r="A94">
            <v>21692</v>
          </cell>
          <cell r="B94" t="str">
            <v>Sacaganchos</v>
          </cell>
          <cell r="C94" t="str">
            <v>UNIDAD</v>
          </cell>
        </row>
        <row r="95">
          <cell r="A95">
            <v>1827000</v>
          </cell>
          <cell r="B95" t="str">
            <v>Sobres bond blanco oficio</v>
          </cell>
          <cell r="C95" t="str">
            <v>UNIDAD</v>
          </cell>
        </row>
        <row r="96">
          <cell r="A96">
            <v>248820</v>
          </cell>
          <cell r="B96" t="str">
            <v>Sobres de manila carta</v>
          </cell>
          <cell r="C96" t="str">
            <v>UNIDAD</v>
          </cell>
        </row>
        <row r="97">
          <cell r="A97">
            <v>160776</v>
          </cell>
          <cell r="B97" t="str">
            <v>Sobres de manila extraoficio</v>
          </cell>
          <cell r="C97" t="str">
            <v>UNIDAD</v>
          </cell>
        </row>
        <row r="98">
          <cell r="A98">
            <v>47850</v>
          </cell>
          <cell r="B98" t="str">
            <v>Sobres de manila gigante</v>
          </cell>
          <cell r="C98" t="str">
            <v>UNIDAD</v>
          </cell>
        </row>
        <row r="99">
          <cell r="A99">
            <v>187572</v>
          </cell>
          <cell r="B99" t="str">
            <v>Sobres de manila oficio</v>
          </cell>
          <cell r="C99" t="str">
            <v>UNIDAD</v>
          </cell>
        </row>
        <row r="100">
          <cell r="A100">
            <v>370620</v>
          </cell>
          <cell r="B100" t="str">
            <v>Stiker adhesivo a 1 columna</v>
          </cell>
          <cell r="C100" t="str">
            <v>CAJA</v>
          </cell>
        </row>
        <row r="101">
          <cell r="A101">
            <v>223300</v>
          </cell>
          <cell r="B101" t="str">
            <v>Tinta 500 cc para duplicadora digital</v>
          </cell>
          <cell r="C101" t="str">
            <v>FRASCO</v>
          </cell>
        </row>
        <row r="102">
          <cell r="A102">
            <v>10208</v>
          </cell>
          <cell r="B102" t="str">
            <v>Tinta para Protector de Cheques marca UCHIDA color rojo</v>
          </cell>
          <cell r="C102" t="str">
            <v>UNIDAD</v>
          </cell>
        </row>
        <row r="103">
          <cell r="A103">
            <v>1908258</v>
          </cell>
          <cell r="B103" t="str">
            <v>Toner BC-02</v>
          </cell>
          <cell r="C103" t="str">
            <v>UNIDAD</v>
          </cell>
        </row>
        <row r="104">
          <cell r="A104">
            <v>822892.4</v>
          </cell>
          <cell r="B104" t="str">
            <v>Toner BC-20 Faxphone modelo CFXB 3801F</v>
          </cell>
          <cell r="C104" t="str">
            <v>UNIDAD</v>
          </cell>
        </row>
        <row r="105">
          <cell r="A105">
            <v>150006.56</v>
          </cell>
          <cell r="B105" t="str">
            <v>Toner Canon BJI-642  (BJ-330) Negro</v>
          </cell>
          <cell r="C105" t="str">
            <v>UNIDAD</v>
          </cell>
        </row>
        <row r="106">
          <cell r="A106">
            <v>1089448.8</v>
          </cell>
          <cell r="B106" t="str">
            <v>Toner Epson Stylus 3000 Ref: S020122</v>
          </cell>
          <cell r="C106" t="str">
            <v>UNIDAD</v>
          </cell>
        </row>
        <row r="107">
          <cell r="A107">
            <v>1089448.8</v>
          </cell>
          <cell r="B107" t="str">
            <v>Toner Epson Stylus 3000 Ref: S020126</v>
          </cell>
          <cell r="C107" t="str">
            <v>UNIDAD</v>
          </cell>
        </row>
        <row r="108">
          <cell r="A108">
            <v>1089448.8</v>
          </cell>
          <cell r="B108" t="str">
            <v>Toner Epson Stylus 3000 Ref: S020130</v>
          </cell>
          <cell r="C108" t="str">
            <v>UNIDAD</v>
          </cell>
        </row>
        <row r="109">
          <cell r="A109">
            <v>1089448.8</v>
          </cell>
          <cell r="B109" t="str">
            <v>Toner Epson Stylus 3000 Ref: S020118</v>
          </cell>
          <cell r="C109" t="str">
            <v>UNIDAD</v>
          </cell>
        </row>
        <row r="110">
          <cell r="A110">
            <v>1708053.6</v>
          </cell>
          <cell r="B110" t="str">
            <v>Toner HP ref 51645a 720 C</v>
          </cell>
          <cell r="C110" t="str">
            <v>UNIDAD</v>
          </cell>
        </row>
        <row r="111">
          <cell r="A111">
            <v>372336.8</v>
          </cell>
          <cell r="B111" t="str">
            <v>Toner HP ref 51641a 720 C COLOR</v>
          </cell>
          <cell r="C111" t="str">
            <v>UNIDAD</v>
          </cell>
        </row>
        <row r="112">
          <cell r="A112">
            <v>764440</v>
          </cell>
          <cell r="B112" t="str">
            <v>Toner HP KIT HPC 3964A color laser 5M</v>
          </cell>
          <cell r="C112" t="str">
            <v>UNIDAD</v>
          </cell>
        </row>
        <row r="113">
          <cell r="A113">
            <v>366913.8</v>
          </cell>
          <cell r="B113" t="str">
            <v>Toner HP ref: C3102A</v>
          </cell>
          <cell r="C113" t="str">
            <v>UNIDAD</v>
          </cell>
        </row>
        <row r="114">
          <cell r="A114">
            <v>366913.8</v>
          </cell>
          <cell r="B114" t="str">
            <v>Toner HP ref: C3103A</v>
          </cell>
          <cell r="C114" t="str">
            <v>UNIDAD</v>
          </cell>
        </row>
        <row r="115">
          <cell r="A115">
            <v>366913.8</v>
          </cell>
          <cell r="B115" t="str">
            <v>Toner HP ref: C3104A</v>
          </cell>
          <cell r="C115" t="str">
            <v>UNIDAD</v>
          </cell>
        </row>
        <row r="116">
          <cell r="A116">
            <v>63997.2</v>
          </cell>
          <cell r="B116" t="str">
            <v>Toner HP ref: C3105A</v>
          </cell>
          <cell r="C116" t="str">
            <v>UNIDAD</v>
          </cell>
        </row>
        <row r="117">
          <cell r="A117">
            <v>1155151.2</v>
          </cell>
          <cell r="B117" t="str">
            <v>Toner HP 92275A Laser Jet II plus</v>
          </cell>
          <cell r="C117" t="str">
            <v>UNIDAD</v>
          </cell>
        </row>
        <row r="118">
          <cell r="A118">
            <v>1171600</v>
          </cell>
          <cell r="B118" t="str">
            <v>Toner Laser Writer 16/600 macintoch</v>
          </cell>
          <cell r="C118" t="str">
            <v>UNIDAD</v>
          </cell>
        </row>
        <row r="119">
          <cell r="A119">
            <v>4180176</v>
          </cell>
          <cell r="B119" t="str">
            <v>Toner negro CT-55 TBLKG - Gestetner 2751</v>
          </cell>
          <cell r="C119" t="str">
            <v>UNIDAD</v>
          </cell>
        </row>
        <row r="120">
          <cell r="A120">
            <v>3943420</v>
          </cell>
          <cell r="B120" t="str">
            <v>Toner para cartridge C4092A -HP. 1100A</v>
          </cell>
          <cell r="C120" t="str">
            <v>UNIDAD</v>
          </cell>
        </row>
        <row r="121">
          <cell r="A121">
            <v>365284</v>
          </cell>
          <cell r="B121" t="str">
            <v>Toner para fax Canon BX-3</v>
          </cell>
          <cell r="C121" t="str">
            <v>UNIDAD</v>
          </cell>
        </row>
        <row r="122">
          <cell r="A122">
            <v>749216.16</v>
          </cell>
          <cell r="B122" t="str">
            <v>Toner para fotocopiadora CANON NP-6012</v>
          </cell>
          <cell r="C122" t="str">
            <v>UNIDAD</v>
          </cell>
        </row>
        <row r="123">
          <cell r="A123">
            <v>1050211.8</v>
          </cell>
          <cell r="B123" t="str">
            <v>Toner para fotocopiadora NP 1010/1020 CANON</v>
          </cell>
          <cell r="C123" t="str">
            <v>UNIDAD</v>
          </cell>
        </row>
        <row r="124">
          <cell r="A124">
            <v>2196924</v>
          </cell>
          <cell r="B124" t="str">
            <v>Toner para impresora HP Laser Jet 6P C-3903A</v>
          </cell>
          <cell r="C124" t="str">
            <v>UNIDAD</v>
          </cell>
        </row>
        <row r="125">
          <cell r="A125">
            <v>8536439.9999999981</v>
          </cell>
          <cell r="B125" t="str">
            <v>Toner para impresora Lexmar E-310</v>
          </cell>
          <cell r="C125" t="str">
            <v>UNIDAD</v>
          </cell>
        </row>
        <row r="126">
          <cell r="A126">
            <v>9266080</v>
          </cell>
          <cell r="B126" t="str">
            <v>Toner UDS 15</v>
          </cell>
          <cell r="C126" t="str">
            <v>UNIDAD</v>
          </cell>
        </row>
        <row r="127">
          <cell r="A127">
            <v>29348</v>
          </cell>
          <cell r="B127" t="str">
            <v>Transparecias  marca Epson</v>
          </cell>
          <cell r="C127" t="str">
            <v>PAQUETE</v>
          </cell>
        </row>
        <row r="128">
          <cell r="A128">
            <v>1403600</v>
          </cell>
          <cell r="B128" t="str">
            <v>ZIP marca IOMEGA de 250 MB</v>
          </cell>
          <cell r="C128" t="str">
            <v>CARTUC</v>
          </cell>
        </row>
        <row r="129">
          <cell r="A129">
            <v>144348124.45999998</v>
          </cell>
        </row>
        <row r="131">
          <cell r="B131" t="str">
            <v>REPUESTOS</v>
          </cell>
        </row>
        <row r="132">
          <cell r="A132">
            <v>233954.6</v>
          </cell>
          <cell r="B132" t="str">
            <v>Bombilla de 26 w doble twin - Halógena de 4 pines</v>
          </cell>
          <cell r="C132" t="str">
            <v>UNIDAD</v>
          </cell>
        </row>
        <row r="133">
          <cell r="A133">
            <v>168942.4</v>
          </cell>
          <cell r="B133" t="str">
            <v>Bombilla de 60 x 120 voltios</v>
          </cell>
          <cell r="C133" t="str">
            <v>UNIDAD</v>
          </cell>
        </row>
        <row r="134">
          <cell r="A134">
            <v>214074.52</v>
          </cell>
          <cell r="B134" t="str">
            <v>Bombilla dicróica 12 V x 50 W sin campana, ref. G6.35</v>
          </cell>
          <cell r="C134" t="str">
            <v>UNIDAD</v>
          </cell>
        </row>
        <row r="135">
          <cell r="A135">
            <v>14099.8</v>
          </cell>
          <cell r="B135" t="str">
            <v>Bombilla halógena 12 x 50 EXN Realite</v>
          </cell>
          <cell r="C135" t="str">
            <v>UNIDAD</v>
          </cell>
        </row>
        <row r="136">
          <cell r="A136">
            <v>327676.79999999999</v>
          </cell>
          <cell r="B136" t="str">
            <v>Bombilla PLC 26w 2 pines Halógena doble twin 624d-3</v>
          </cell>
          <cell r="C136" t="str">
            <v>UNIDAD</v>
          </cell>
        </row>
        <row r="137">
          <cell r="A137">
            <v>529182.71999999997</v>
          </cell>
          <cell r="B137" t="str">
            <v>Bombilla VLI 70 w, marca Venture</v>
          </cell>
          <cell r="C137" t="str">
            <v>UNIDAD</v>
          </cell>
        </row>
        <row r="138">
          <cell r="A138">
            <v>303208.22399999999</v>
          </cell>
          <cell r="B138" t="str">
            <v>Bombillo de 70 w sodio sin arrancador E-27</v>
          </cell>
          <cell r="C138" t="str">
            <v>UNIDAD</v>
          </cell>
        </row>
        <row r="139">
          <cell r="A139">
            <v>120781.056</v>
          </cell>
          <cell r="B139" t="str">
            <v>Bombillo mercurio de 250 w.</v>
          </cell>
          <cell r="C139" t="str">
            <v>UNIDAD</v>
          </cell>
        </row>
        <row r="140">
          <cell r="A140">
            <v>1670400</v>
          </cell>
          <cell r="B140" t="str">
            <v>Cabezas para impresora epson LQ 1070</v>
          </cell>
          <cell r="C140" t="str">
            <v>UNIDAD</v>
          </cell>
        </row>
        <row r="141">
          <cell r="A141">
            <v>1670400</v>
          </cell>
          <cell r="B141" t="str">
            <v>Cabezas para impresora epson LQ 2170</v>
          </cell>
          <cell r="C141" t="str">
            <v>UNIDAD</v>
          </cell>
        </row>
        <row r="142">
          <cell r="A142">
            <v>2934.8</v>
          </cell>
          <cell r="B142" t="str">
            <v>Cinta  Teflon</v>
          </cell>
          <cell r="C142" t="str">
            <v>ROLLO</v>
          </cell>
        </row>
        <row r="143">
          <cell r="A143">
            <v>137195.51999999999</v>
          </cell>
          <cell r="B143" t="str">
            <v>Cinta aislante (rollo x 20 metros)</v>
          </cell>
          <cell r="C143" t="str">
            <v>ROLLO</v>
          </cell>
        </row>
        <row r="144">
          <cell r="A144">
            <v>106720</v>
          </cell>
          <cell r="B144" t="str">
            <v>Filtros ozono</v>
          </cell>
          <cell r="C144" t="str">
            <v>UNIDAD</v>
          </cell>
        </row>
        <row r="145">
          <cell r="A145">
            <v>5104</v>
          </cell>
          <cell r="B145" t="str">
            <v>Pluff RJ 11</v>
          </cell>
          <cell r="C145" t="str">
            <v>UNIDAD</v>
          </cell>
        </row>
        <row r="146">
          <cell r="A146">
            <v>22330</v>
          </cell>
          <cell r="B146" t="str">
            <v>Pluff RJ 45</v>
          </cell>
          <cell r="C146" t="str">
            <v>UNIDAD</v>
          </cell>
        </row>
        <row r="147">
          <cell r="A147">
            <v>823600</v>
          </cell>
          <cell r="B147" t="str">
            <v>Revelador 3135</v>
          </cell>
          <cell r="C147" t="str">
            <v>UNIDAD</v>
          </cell>
        </row>
        <row r="148">
          <cell r="A148">
            <v>508080</v>
          </cell>
          <cell r="B148" t="str">
            <v>Revelador negro Ref. CD-55 para fotocopiadora 2751</v>
          </cell>
          <cell r="C148" t="str">
            <v>UNIDAD</v>
          </cell>
        </row>
        <row r="149">
          <cell r="A149">
            <v>6858684.4399999995</v>
          </cell>
        </row>
        <row r="151">
          <cell r="A151">
            <v>1125000</v>
          </cell>
          <cell r="B151" t="str">
            <v>DOTACION</v>
          </cell>
          <cell r="C151" t="str">
            <v>DOTACION</v>
          </cell>
        </row>
        <row r="152">
          <cell r="A152">
            <v>150800</v>
          </cell>
          <cell r="B152" t="str">
            <v>OVEROLES DRIL</v>
          </cell>
          <cell r="C152" t="str">
            <v>UNIDAD</v>
          </cell>
        </row>
        <row r="153">
          <cell r="A153">
            <v>111360</v>
          </cell>
          <cell r="B153" t="str">
            <v>BLUSAS DE DRIL</v>
          </cell>
          <cell r="C153" t="str">
            <v>UNIDAD</v>
          </cell>
        </row>
        <row r="155">
          <cell r="A155">
            <v>21000000</v>
          </cell>
          <cell r="B155" t="str">
            <v>COMBUSTIBLE</v>
          </cell>
          <cell r="C155" t="str">
            <v>GLOBAL</v>
          </cell>
        </row>
        <row r="158">
          <cell r="A158">
            <v>7726014</v>
          </cell>
          <cell r="B158" t="str">
            <v>EVENTUALES</v>
          </cell>
        </row>
        <row r="164">
          <cell r="A164">
            <v>193719356.99999997</v>
          </cell>
          <cell r="B164" t="str">
            <v>TOTAL MATERIALES Y SUMINISTROS</v>
          </cell>
        </row>
        <row r="167">
          <cell r="B167" t="str">
            <v>COMPRA DE EQUIPO</v>
          </cell>
        </row>
        <row r="169">
          <cell r="B169" t="str">
            <v>EQUIPO DE SISTEMAS</v>
          </cell>
        </row>
        <row r="170">
          <cell r="A170">
            <v>50000000</v>
          </cell>
          <cell r="B170" t="str">
            <v>Computadores e Impresoras</v>
          </cell>
          <cell r="C170" t="str">
            <v>GLOBAL</v>
          </cell>
        </row>
        <row r="171">
          <cell r="A171">
            <v>548100</v>
          </cell>
          <cell r="B171" t="str">
            <v>Disco Duro de 20 Gb</v>
          </cell>
          <cell r="C171" t="str">
            <v>UNIDAD</v>
          </cell>
        </row>
        <row r="172">
          <cell r="A172">
            <v>2286592</v>
          </cell>
          <cell r="B172" t="str">
            <v>Impresora para Sticker</v>
          </cell>
          <cell r="C172" t="str">
            <v>UNIDAD</v>
          </cell>
        </row>
        <row r="173">
          <cell r="A173">
            <v>382800</v>
          </cell>
          <cell r="B173" t="str">
            <v>Mouse</v>
          </cell>
          <cell r="C173" t="str">
            <v>UNIDAD</v>
          </cell>
        </row>
        <row r="174">
          <cell r="A174">
            <v>267960</v>
          </cell>
          <cell r="B174" t="str">
            <v>Mouse Apple Ref: PROMOUSE</v>
          </cell>
          <cell r="C174" t="str">
            <v>UNIDAD</v>
          </cell>
        </row>
        <row r="175">
          <cell r="A175">
            <v>176900</v>
          </cell>
          <cell r="B175" t="str">
            <v>Teclado para computador</v>
          </cell>
          <cell r="C175" t="str">
            <v>UNIDAD</v>
          </cell>
        </row>
        <row r="176">
          <cell r="A176">
            <v>53662352</v>
          </cell>
        </row>
        <row r="178">
          <cell r="B178" t="str">
            <v>EQUIPOS Y MAQUINA PARA OFICINA</v>
          </cell>
        </row>
        <row r="179">
          <cell r="A179">
            <v>121220</v>
          </cell>
          <cell r="B179" t="str">
            <v>Cosedora Semindustrial</v>
          </cell>
          <cell r="C179" t="str">
            <v>UNIDAD</v>
          </cell>
        </row>
        <row r="180">
          <cell r="A180">
            <v>121220</v>
          </cell>
          <cell r="B180" t="str">
            <v>Perforadora Semindustrial</v>
          </cell>
          <cell r="C180" t="str">
            <v>UNIDAD</v>
          </cell>
        </row>
        <row r="181">
          <cell r="A181">
            <v>242440</v>
          </cell>
        </row>
        <row r="183">
          <cell r="B183" t="str">
            <v>OTROS EQUIPOS DE COMUNICACIÓN</v>
          </cell>
        </row>
        <row r="184">
          <cell r="A184">
            <v>1020800</v>
          </cell>
          <cell r="B184" t="str">
            <v>Telefax</v>
          </cell>
          <cell r="C184" t="str">
            <v>UNIDAD</v>
          </cell>
        </row>
        <row r="185">
          <cell r="A185">
            <v>17400000</v>
          </cell>
          <cell r="B185" t="str">
            <v>Sistemas de procesamiento de voz conmutador</v>
          </cell>
          <cell r="C185" t="str">
            <v>UNIDAD</v>
          </cell>
        </row>
        <row r="186">
          <cell r="A186">
            <v>18420800</v>
          </cell>
        </row>
        <row r="188">
          <cell r="B188" t="str">
            <v>HERRAMIENTAS</v>
          </cell>
        </row>
        <row r="189">
          <cell r="A189">
            <v>80000</v>
          </cell>
          <cell r="B189" t="str">
            <v>Escalera de extension</v>
          </cell>
          <cell r="C189" t="str">
            <v>UNIDAD</v>
          </cell>
        </row>
        <row r="190">
          <cell r="A190">
            <v>63800</v>
          </cell>
          <cell r="B190" t="str">
            <v>Kit destornilladores diferentes longitudes y calibres</v>
          </cell>
          <cell r="C190" t="str">
            <v>KIT</v>
          </cell>
        </row>
        <row r="191">
          <cell r="A191">
            <v>284200</v>
          </cell>
          <cell r="B191" t="str">
            <v>Kit herramienta vehicular</v>
          </cell>
          <cell r="C191" t="str">
            <v>UNIDAD</v>
          </cell>
        </row>
        <row r="192">
          <cell r="A192">
            <v>300000</v>
          </cell>
          <cell r="B192" t="str">
            <v xml:space="preserve">Multivoltiamperimetro digital </v>
          </cell>
          <cell r="C192" t="str">
            <v>UNIDAD</v>
          </cell>
        </row>
        <row r="193">
          <cell r="A193">
            <v>300000</v>
          </cell>
          <cell r="B193" t="str">
            <v>Ponchadora de Golpe o Impacto</v>
          </cell>
          <cell r="C193" t="str">
            <v>UNIDAD</v>
          </cell>
        </row>
        <row r="194">
          <cell r="A194">
            <v>300000</v>
          </cell>
          <cell r="B194" t="str">
            <v>Probador y detector de daños cableado telefonico</v>
          </cell>
          <cell r="C194" t="str">
            <v>UNIDAD</v>
          </cell>
        </row>
        <row r="195">
          <cell r="A195">
            <v>27051</v>
          </cell>
          <cell r="B195" t="str">
            <v>Remachadora con remaches diversos tamaños</v>
          </cell>
          <cell r="C195" t="str">
            <v>UNIDAD</v>
          </cell>
        </row>
        <row r="196">
          <cell r="A196">
            <v>100000</v>
          </cell>
          <cell r="B196" t="str">
            <v>Taladro percutor Bosch</v>
          </cell>
          <cell r="C196" t="str">
            <v>UNIDAD</v>
          </cell>
        </row>
        <row r="197">
          <cell r="A197">
            <v>1455051</v>
          </cell>
        </row>
        <row r="198">
          <cell r="B198" t="str">
            <v>BIENES MUEBLES (CENTROS VACACIONALES)</v>
          </cell>
        </row>
        <row r="199">
          <cell r="A199">
            <v>4200000</v>
          </cell>
          <cell r="B199" t="str">
            <v>Mesas de noche</v>
          </cell>
          <cell r="C199" t="str">
            <v>UNIDAD</v>
          </cell>
        </row>
        <row r="200">
          <cell r="A200">
            <v>4200000</v>
          </cell>
        </row>
        <row r="205">
          <cell r="A205">
            <v>77980643</v>
          </cell>
          <cell r="B205" t="str">
            <v>TOTAL COMPRA DE EQUIPO</v>
          </cell>
        </row>
        <row r="207">
          <cell r="A207">
            <v>271700000</v>
          </cell>
          <cell r="B207" t="str">
            <v>TOTAL PLAN ANUAL DE COMPRAS</v>
          </cell>
        </row>
      </sheetData>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almacén"/>
      <sheetName val="Aprobado Comité de L y A 2004"/>
      <sheetName val="Aprob Comité 2004"/>
      <sheetName val="PLAN COMPRAS_2003"/>
      <sheetName val="Hoja2"/>
      <sheetName val="Hoja3"/>
      <sheetName val="Aprob Comité 2004 (2)"/>
    </sheetNames>
    <sheetDataSet>
      <sheetData sheetId="0"/>
      <sheetData sheetId="1"/>
      <sheetData sheetId="2"/>
      <sheetData sheetId="3">
        <row r="4">
          <cell r="A4" t="str">
            <v>ELEMENTOS DE ASEO</v>
          </cell>
          <cell r="C4" t="str">
            <v>Cod SICE</v>
          </cell>
          <cell r="D4" t="str">
            <v>Descripción SICE</v>
          </cell>
        </row>
        <row r="5">
          <cell r="A5" t="str">
            <v>Alcohol antiséptico</v>
          </cell>
          <cell r="B5" t="str">
            <v>BOTELLA</v>
          </cell>
          <cell r="C5" t="str">
            <v>1.42.5</v>
          </cell>
          <cell r="D5" t="str">
            <v>Material de curacion.</v>
          </cell>
        </row>
        <row r="6">
          <cell r="A6" t="str">
            <v>Alcohol isopropílico</v>
          </cell>
          <cell r="B6" t="str">
            <v>BOTELLA</v>
          </cell>
          <cell r="C6" t="str">
            <v>1.45.1</v>
          </cell>
          <cell r="D6" t="str">
            <v>Quimicos.</v>
          </cell>
        </row>
        <row r="7">
          <cell r="A7" t="str">
            <v>Bayetilla Roja</v>
          </cell>
          <cell r="B7" t="str">
            <v>METRO</v>
          </cell>
          <cell r="C7" t="str">
            <v>1.56.2</v>
          </cell>
          <cell r="D7" t="str">
            <v>Escobas, Cepillos, Trapeadores Y Esponja</v>
          </cell>
        </row>
        <row r="8">
          <cell r="A8" t="str">
            <v>Blanqueador de 20 litros</v>
          </cell>
          <cell r="B8" t="str">
            <v>GARRAFA 20 Lt</v>
          </cell>
          <cell r="C8" t="str">
            <v>1.56.3</v>
          </cell>
          <cell r="D8" t="str">
            <v>Compuestos Preparados Para Limpieza Y Pu</v>
          </cell>
        </row>
        <row r="9">
          <cell r="A9" t="str">
            <v xml:space="preserve">Bolsas para la basura </v>
          </cell>
          <cell r="B9" t="str">
            <v>UNIDAD</v>
          </cell>
          <cell r="C9" t="str">
            <v>1.56.2</v>
          </cell>
          <cell r="D9" t="str">
            <v>Escobas, Cepillos, Trapeadores Y Esponja</v>
          </cell>
        </row>
        <row r="10">
          <cell r="A10" t="str">
            <v>Churruscos para baño</v>
          </cell>
          <cell r="B10" t="str">
            <v>UNIDAD</v>
          </cell>
          <cell r="C10" t="str">
            <v>1.56.2</v>
          </cell>
          <cell r="D10" t="str">
            <v>Escobas, Cepillos, Trapeadores Y Esponja</v>
          </cell>
        </row>
        <row r="11">
          <cell r="A11" t="str">
            <v>Cresopinol</v>
          </cell>
          <cell r="B11" t="str">
            <v>GALON</v>
          </cell>
          <cell r="C11" t="str">
            <v>1.56.3</v>
          </cell>
          <cell r="D11" t="str">
            <v>Compuestos Preparados Para Limpieza Y Pu</v>
          </cell>
        </row>
        <row r="12">
          <cell r="A12" t="str">
            <v>Detergente en polvo x 1000 gramos</v>
          </cell>
          <cell r="B12" t="str">
            <v>paquete x 500 gr</v>
          </cell>
          <cell r="C12" t="str">
            <v>1.56.3</v>
          </cell>
          <cell r="D12" t="str">
            <v>Compuestos Preparados Para Limpieza Y Pu</v>
          </cell>
        </row>
        <row r="13">
          <cell r="A13" t="str">
            <v>Escobas de nylon</v>
          </cell>
          <cell r="B13" t="str">
            <v>Unidad</v>
          </cell>
          <cell r="C13" t="str">
            <v>1.56.2</v>
          </cell>
          <cell r="D13" t="str">
            <v>Escobas, Cepillos, Trapeadores Y Esponja</v>
          </cell>
        </row>
        <row r="14">
          <cell r="A14" t="str">
            <v>Abrasivo bombril</v>
          </cell>
          <cell r="B14" t="str">
            <v>Unidad</v>
          </cell>
          <cell r="C14" t="str">
            <v>1.56.2</v>
          </cell>
          <cell r="D14" t="str">
            <v>Escobas, Cepillos, Trapeadores Y Esponja</v>
          </cell>
        </row>
        <row r="15">
          <cell r="A15" t="str">
            <v xml:space="preserve">Gafas Protectoras </v>
          </cell>
          <cell r="B15" t="str">
            <v>Unidad</v>
          </cell>
          <cell r="C15" t="str">
            <v>1.60.15</v>
          </cell>
          <cell r="D15" t="str">
            <v>Ropa ligera especializada y accesorios.</v>
          </cell>
        </row>
        <row r="16">
          <cell r="A16" t="str">
            <v>Guantes de caucho calibre 25 Duralón</v>
          </cell>
          <cell r="B16" t="str">
            <v>par</v>
          </cell>
          <cell r="C16" t="str">
            <v>1.56.2</v>
          </cell>
          <cell r="D16" t="str">
            <v>Escobas, Cepillos, Trapeadores Y Esponja</v>
          </cell>
        </row>
        <row r="17">
          <cell r="A17" t="str">
            <v>Guantes de cirujia No 8</v>
          </cell>
          <cell r="B17" t="str">
            <v>CAJA</v>
          </cell>
          <cell r="C17" t="str">
            <v>1.56.2</v>
          </cell>
          <cell r="D17" t="str">
            <v>Escobas, Cepillos, Trapeadores Y Esponja</v>
          </cell>
        </row>
        <row r="18">
          <cell r="A18" t="str">
            <v>Guantes de Seguridad Industrial</v>
          </cell>
          <cell r="B18" t="str">
            <v>Unidad</v>
          </cell>
          <cell r="C18" t="str">
            <v>1.56.2</v>
          </cell>
          <cell r="D18" t="str">
            <v>Escobas, Cepillos, Trapeadores Y Esponja</v>
          </cell>
        </row>
        <row r="19">
          <cell r="A19" t="str">
            <v>Axion crema gigante</v>
          </cell>
          <cell r="B19" t="str">
            <v>COCA X 500 GR</v>
          </cell>
          <cell r="C19" t="str">
            <v>1.56.3</v>
          </cell>
          <cell r="D19" t="str">
            <v>Compuestos Preparados Para Limpieza Y Pu</v>
          </cell>
        </row>
        <row r="20">
          <cell r="A20" t="str">
            <v>Jabón líquido para manos X GALÓN</v>
          </cell>
          <cell r="B20" t="str">
            <v>GALON</v>
          </cell>
          <cell r="C20" t="str">
            <v>1.56.3</v>
          </cell>
          <cell r="D20" t="str">
            <v>Compuestos Preparados Para Limpieza Y Pu</v>
          </cell>
        </row>
        <row r="21">
          <cell r="A21" t="str">
            <v>kankio</v>
          </cell>
          <cell r="B21" t="str">
            <v>Unidad</v>
          </cell>
          <cell r="C21" t="str">
            <v>1.56.3</v>
          </cell>
          <cell r="D21" t="str">
            <v>Compuestos Preparados Para Limpieza Y Pu</v>
          </cell>
        </row>
        <row r="22">
          <cell r="A22" t="str">
            <v xml:space="preserve">Limpiones en tela toalla </v>
          </cell>
          <cell r="B22" t="str">
            <v>und</v>
          </cell>
          <cell r="C22" t="str">
            <v>1.56.2</v>
          </cell>
          <cell r="D22" t="str">
            <v>Escobas, Cepillos, Trapeadores Y Esponja</v>
          </cell>
        </row>
        <row r="23">
          <cell r="A23" t="str">
            <v>Lustramuebles  X 500 cc poliflor</v>
          </cell>
          <cell r="B23" t="str">
            <v>FRASCO X 150 GR</v>
          </cell>
          <cell r="C23" t="str">
            <v>1.56.3</v>
          </cell>
          <cell r="D23" t="str">
            <v>Compuestos Preparados Para Limpieza Y Pu</v>
          </cell>
        </row>
        <row r="24">
          <cell r="A24" t="str">
            <v>Mechas para trapero</v>
          </cell>
          <cell r="B24" t="str">
            <v>Unidad</v>
          </cell>
          <cell r="C24" t="str">
            <v>1.56.2</v>
          </cell>
          <cell r="D24" t="str">
            <v>Escobas, Cepillos, Trapeadores Y Esponja</v>
          </cell>
        </row>
        <row r="25">
          <cell r="A25" t="str">
            <v>Papel higiénico</v>
          </cell>
          <cell r="B25" t="str">
            <v>rollo x 50 mts</v>
          </cell>
          <cell r="C25" t="str">
            <v>1.61.4</v>
          </cell>
          <cell r="D25" t="str">
            <v>Productos de papel para tocador.</v>
          </cell>
        </row>
        <row r="26">
          <cell r="A26" t="str">
            <v>Papeleras Plasticas</v>
          </cell>
          <cell r="B26" t="str">
            <v>Unidad</v>
          </cell>
          <cell r="C26" t="str">
            <v>1.49.4</v>
          </cell>
          <cell r="D26" t="str">
            <v>Recipientes</v>
          </cell>
        </row>
        <row r="27">
          <cell r="A27" t="str">
            <v>Tapabocas</v>
          </cell>
          <cell r="B27" t="str">
            <v>Unidad</v>
          </cell>
          <cell r="C27" t="str">
            <v>1.56.2</v>
          </cell>
          <cell r="D27" t="str">
            <v>Escobas, Cepillos, Trapeadores Y Esponja</v>
          </cell>
        </row>
        <row r="28">
          <cell r="A28" t="str">
            <v xml:space="preserve">Toalla manos para dispensador </v>
          </cell>
          <cell r="B28" t="str">
            <v>paquete x 150 und</v>
          </cell>
          <cell r="C28" t="str">
            <v>1.61.4</v>
          </cell>
          <cell r="D28" t="str">
            <v>Productos de papel para tocador.</v>
          </cell>
        </row>
        <row r="31">
          <cell r="A31" t="str">
            <v xml:space="preserve">PRODUCTOS DE CAFETERIA     </v>
          </cell>
        </row>
        <row r="32">
          <cell r="A32" t="str">
            <v>Azúcar (caja x 560 cubos)</v>
          </cell>
          <cell r="B32" t="str">
            <v>caja x 560 cubos</v>
          </cell>
          <cell r="C32" t="str">
            <v>1.64.5</v>
          </cell>
          <cell r="D32" t="str">
            <v>Azucar, confiteria y nueces.</v>
          </cell>
        </row>
        <row r="33">
          <cell r="A33" t="str">
            <v>Café</v>
          </cell>
          <cell r="B33" t="str">
            <v>LIBRAS</v>
          </cell>
          <cell r="C33" t="str">
            <v>1.64.11</v>
          </cell>
          <cell r="D33" t="str">
            <v>Cafe, te, chocolate y aromatica</v>
          </cell>
        </row>
        <row r="34">
          <cell r="A34" t="str">
            <v>Caja para archivo l-200</v>
          </cell>
          <cell r="B34" t="str">
            <v>Unidad</v>
          </cell>
          <cell r="C34" t="str">
            <v>1.52.1</v>
          </cell>
          <cell r="D34" t="str">
            <v>Suministros De Oficina</v>
          </cell>
        </row>
        <row r="35">
          <cell r="A35" t="str">
            <v>Mezclador para tinto paquete x 1000 unid.</v>
          </cell>
          <cell r="B35" t="str">
            <v>PAQUETE</v>
          </cell>
          <cell r="C35" t="str">
            <v>1.50.5</v>
          </cell>
          <cell r="D35" t="str">
            <v>Articulos para la mesa.</v>
          </cell>
        </row>
        <row r="36">
          <cell r="A36" t="str">
            <v>Vasos desechables 6 onzas</v>
          </cell>
          <cell r="B36" t="str">
            <v>Unidad</v>
          </cell>
          <cell r="C36" t="str">
            <v>1.50.5</v>
          </cell>
          <cell r="D36" t="str">
            <v>Articulos para la mesa</v>
          </cell>
        </row>
        <row r="39">
          <cell r="A39" t="str">
            <v>PAPELERIA, UTILES DE ESCRITORIO Y OFICINA</v>
          </cell>
        </row>
        <row r="40">
          <cell r="A40" t="str">
            <v>Acetatos para fotocopiadora e impr. laser</v>
          </cell>
          <cell r="B40" t="str">
            <v>Unidad</v>
          </cell>
          <cell r="C40" t="str">
            <v>1.52.1</v>
          </cell>
          <cell r="D40" t="str">
            <v>Suministros De Oficina</v>
          </cell>
        </row>
        <row r="41">
          <cell r="A41" t="str">
            <v>Adhesivos post-it</v>
          </cell>
          <cell r="B41" t="str">
            <v>Taco x 100 hojas</v>
          </cell>
          <cell r="C41" t="str">
            <v>1.52.1</v>
          </cell>
          <cell r="D41" t="str">
            <v>Suministros De Oficina</v>
          </cell>
        </row>
        <row r="42">
          <cell r="A42" t="str">
            <v>Anillo plastico de 18 mm</v>
          </cell>
          <cell r="B42" t="str">
            <v>Paquete x 10 und</v>
          </cell>
          <cell r="C42" t="str">
            <v>1.52.1</v>
          </cell>
          <cell r="D42" t="str">
            <v>Suministros De Oficina</v>
          </cell>
        </row>
        <row r="43">
          <cell r="A43" t="str">
            <v>Anillo plastico de 28 mm</v>
          </cell>
          <cell r="B43" t="str">
            <v>Paquete x 10 und</v>
          </cell>
          <cell r="C43" t="str">
            <v>1.52.1</v>
          </cell>
          <cell r="D43" t="str">
            <v>Suministros De Oficina</v>
          </cell>
        </row>
        <row r="44">
          <cell r="A44" t="str">
            <v>anillo plastico de 15 mm</v>
          </cell>
          <cell r="B44" t="str">
            <v>Paquete x 10 und</v>
          </cell>
          <cell r="C44" t="str">
            <v>1.52.1</v>
          </cell>
          <cell r="D44" t="str">
            <v>Suministros De Oficina</v>
          </cell>
        </row>
        <row r="45">
          <cell r="A45" t="str">
            <v>Anillo plastico de 32 mm</v>
          </cell>
          <cell r="B45" t="str">
            <v>Paquete x 10 und</v>
          </cell>
          <cell r="C45" t="str">
            <v>1.52.1</v>
          </cell>
          <cell r="D45" t="str">
            <v>Suministros De Oficina</v>
          </cell>
        </row>
        <row r="46">
          <cell r="A46" t="str">
            <v>Bandas de caucho</v>
          </cell>
          <cell r="B46" t="str">
            <v>caja x 25 und</v>
          </cell>
          <cell r="C46" t="str">
            <v>1.52.1</v>
          </cell>
          <cell r="D46" t="str">
            <v>Suministros De Oficina</v>
          </cell>
        </row>
        <row r="47">
          <cell r="A47" t="str">
            <v>Borrador lápiz escobilla</v>
          </cell>
          <cell r="B47" t="str">
            <v>Unidad</v>
          </cell>
          <cell r="C47" t="str">
            <v>1.52.1</v>
          </cell>
          <cell r="D47" t="str">
            <v>Suministros De Oficina</v>
          </cell>
        </row>
        <row r="48">
          <cell r="A48" t="str">
            <v>Borrador de nata</v>
          </cell>
          <cell r="B48" t="str">
            <v>UNIDAD</v>
          </cell>
          <cell r="C48" t="str">
            <v>1.52.1</v>
          </cell>
          <cell r="D48" t="str">
            <v>Suministros De Oficina</v>
          </cell>
        </row>
        <row r="49">
          <cell r="A49" t="str">
            <v>Borrador para tablero acrílico</v>
          </cell>
          <cell r="B49" t="str">
            <v>Unidad</v>
          </cell>
          <cell r="C49" t="str">
            <v>1.52.1</v>
          </cell>
          <cell r="D49" t="str">
            <v>Suministros De Oficina</v>
          </cell>
        </row>
        <row r="50">
          <cell r="A50" t="str">
            <v>Cabuya delgada</v>
          </cell>
          <cell r="B50" t="str">
            <v>Unidad</v>
          </cell>
        </row>
        <row r="51">
          <cell r="A51" t="str">
            <v xml:space="preserve">Cajas de CDWRITER marca Sony </v>
          </cell>
          <cell r="B51" t="str">
            <v>CAJA</v>
          </cell>
          <cell r="C51" t="str">
            <v>1.52.1</v>
          </cell>
          <cell r="D51" t="str">
            <v>Suministros De Oficina</v>
          </cell>
        </row>
        <row r="52">
          <cell r="A52" t="str">
            <v>Carnet Tipo Tarjeta de credito y portacarnet</v>
          </cell>
          <cell r="B52" t="str">
            <v>Unidad</v>
          </cell>
          <cell r="C52" t="str">
            <v>1.52.1</v>
          </cell>
          <cell r="D52" t="str">
            <v>Suministros De Oficina</v>
          </cell>
        </row>
        <row r="53">
          <cell r="A53" t="str">
            <v>Cartulina Opalina</v>
          </cell>
          <cell r="B53" t="str">
            <v>Unidad</v>
          </cell>
          <cell r="C53" t="str">
            <v>1.52.1</v>
          </cell>
          <cell r="D53" t="str">
            <v>Suministros De Oficina</v>
          </cell>
        </row>
        <row r="54">
          <cell r="A54" t="str">
            <v>Cartulina plastificada carta</v>
          </cell>
          <cell r="B54" t="str">
            <v>Unidad</v>
          </cell>
          <cell r="C54" t="str">
            <v>1.52.1</v>
          </cell>
          <cell r="D54" t="str">
            <v>Suministros De Oficina</v>
          </cell>
        </row>
        <row r="55">
          <cell r="A55" t="str">
            <v>Cartulina plastificada oficio</v>
          </cell>
          <cell r="B55" t="str">
            <v>Unidad</v>
          </cell>
          <cell r="C55" t="str">
            <v>1.52.1</v>
          </cell>
          <cell r="D55" t="str">
            <v>Suministros De Oficina</v>
          </cell>
        </row>
        <row r="56">
          <cell r="A56" t="str">
            <v>Cartulina tamaño carta</v>
          </cell>
          <cell r="B56" t="str">
            <v>Unidad</v>
          </cell>
          <cell r="C56" t="str">
            <v>1.52.1</v>
          </cell>
          <cell r="D56" t="str">
            <v>Suministros De Oficina</v>
          </cell>
        </row>
        <row r="57">
          <cell r="A57" t="str">
            <v>Cartulina tamaño oficio</v>
          </cell>
          <cell r="B57" t="str">
            <v>Unidad</v>
          </cell>
        </row>
        <row r="58">
          <cell r="A58" t="str">
            <v>Cassete para video Hi8 filmadora P6-120MP NTSC 106m</v>
          </cell>
          <cell r="B58" t="str">
            <v>Unidad</v>
          </cell>
          <cell r="C58" t="str">
            <v>1.52.1</v>
          </cell>
          <cell r="D58" t="str">
            <v>Suministros De Oficina</v>
          </cell>
        </row>
        <row r="59">
          <cell r="A59" t="str">
            <v>Cassette Betacam 30 minutos</v>
          </cell>
          <cell r="B59" t="str">
            <v>Unidad</v>
          </cell>
          <cell r="C59" t="str">
            <v>1.52.1</v>
          </cell>
          <cell r="D59" t="str">
            <v>Suministros De Oficina</v>
          </cell>
        </row>
        <row r="60">
          <cell r="A60" t="str">
            <v>Cassette Betacam 60 minutos</v>
          </cell>
          <cell r="B60" t="str">
            <v>Unidad</v>
          </cell>
          <cell r="C60" t="str">
            <v>1.52.1</v>
          </cell>
          <cell r="D60" t="str">
            <v>Suministros De Oficina</v>
          </cell>
        </row>
        <row r="61">
          <cell r="A61" t="str">
            <v xml:space="preserve">Cassettes para VHS SONY T-120 </v>
          </cell>
          <cell r="B61" t="str">
            <v>Unidad</v>
          </cell>
          <cell r="C61" t="str">
            <v>1.52.1</v>
          </cell>
          <cell r="D61" t="str">
            <v>Suministros De Oficina</v>
          </cell>
        </row>
        <row r="62">
          <cell r="A62" t="str">
            <v>Cassette grabadora 60 minutos</v>
          </cell>
          <cell r="B62" t="str">
            <v>Unidad</v>
          </cell>
          <cell r="C62" t="str">
            <v>1.52.1</v>
          </cell>
          <cell r="D62" t="str">
            <v>Suministros De Oficina</v>
          </cell>
        </row>
        <row r="63">
          <cell r="A63" t="str">
            <v>Cds</v>
          </cell>
          <cell r="B63" t="str">
            <v>caja</v>
          </cell>
          <cell r="C63" t="str">
            <v>1.52.1</v>
          </cell>
          <cell r="D63" t="str">
            <v>Suministros De Oficina</v>
          </cell>
        </row>
        <row r="64">
          <cell r="A64" t="str">
            <v>CD-R</v>
          </cell>
          <cell r="B64" t="str">
            <v>Unidad</v>
          </cell>
          <cell r="C64" t="str">
            <v>1.52.1</v>
          </cell>
          <cell r="D64" t="str">
            <v>Suministros De Oficina</v>
          </cell>
        </row>
        <row r="65">
          <cell r="A65" t="str">
            <v>CD-RW para backup</v>
          </cell>
          <cell r="B65" t="str">
            <v>Unidad</v>
          </cell>
          <cell r="C65" t="str">
            <v>1.52.1</v>
          </cell>
          <cell r="D65" t="str">
            <v>Suministros De Oficina</v>
          </cell>
        </row>
        <row r="66">
          <cell r="A66" t="str">
            <v>Chinches X 50 unidades</v>
          </cell>
          <cell r="B66" t="str">
            <v>CAJA</v>
          </cell>
          <cell r="C66" t="str">
            <v>1.52.1</v>
          </cell>
          <cell r="D66" t="str">
            <v>Suministros De Oficina</v>
          </cell>
        </row>
        <row r="67">
          <cell r="A67" t="str">
            <v>Cinta de enmascarar angosta</v>
          </cell>
          <cell r="B67" t="str">
            <v>ROLLO DE 1/2"X 32 MTS</v>
          </cell>
          <cell r="C67" t="str">
            <v>1.52.1</v>
          </cell>
          <cell r="D67" t="str">
            <v>Suministros De Oficina</v>
          </cell>
        </row>
        <row r="68">
          <cell r="A68" t="str">
            <v>Cinta de enmascarar ancha</v>
          </cell>
          <cell r="B68" t="str">
            <v>ROLLO DE 1"X 32 MTS</v>
          </cell>
          <cell r="C68" t="str">
            <v>1.52.1</v>
          </cell>
          <cell r="D68" t="str">
            <v>Suministros De Oficina</v>
          </cell>
        </row>
        <row r="69">
          <cell r="A69" t="str">
            <v xml:space="preserve">Cinta de transparencias c3968a </v>
          </cell>
          <cell r="B69" t="str">
            <v>Unidad</v>
          </cell>
          <cell r="C69" t="str">
            <v>1.52.1</v>
          </cell>
          <cell r="D69" t="str">
            <v>Suministros De Oficina</v>
          </cell>
        </row>
        <row r="70">
          <cell r="A70" t="str">
            <v>Cinta Impresora Unisys LP-800</v>
          </cell>
          <cell r="B70" t="str">
            <v>UNIDAD</v>
          </cell>
          <cell r="C70" t="str">
            <v>1.52.1</v>
          </cell>
          <cell r="D70" t="str">
            <v>Suministros De Oficina</v>
          </cell>
        </row>
        <row r="71">
          <cell r="A71" t="str">
            <v>Cinta mágica 3/4" X 36 YARDAS</v>
          </cell>
          <cell r="B71" t="str">
            <v>ROLLO DE 1/2"X 32 MTS</v>
          </cell>
          <cell r="C71" t="str">
            <v>1.52.1</v>
          </cell>
          <cell r="D71" t="str">
            <v>Suministros De Oficina</v>
          </cell>
        </row>
        <row r="72">
          <cell r="A72" t="str">
            <v>Cinta Olivetti et 2300/2700</v>
          </cell>
          <cell r="B72" t="str">
            <v>Unidad</v>
          </cell>
          <cell r="C72" t="str">
            <v>1.52.1</v>
          </cell>
          <cell r="D72" t="str">
            <v>Suministros De Oficina</v>
          </cell>
        </row>
        <row r="73">
          <cell r="A73" t="str">
            <v>Cinta para calculadora</v>
          </cell>
          <cell r="B73" t="str">
            <v>rollo x 50 mts</v>
          </cell>
          <cell r="C73" t="str">
            <v>1.52.1</v>
          </cell>
          <cell r="D73" t="str">
            <v>Suministros De Oficina</v>
          </cell>
        </row>
        <row r="74">
          <cell r="A74" t="str">
            <v>Cinta para Backup 4mm DAT de 125</v>
          </cell>
          <cell r="B74" t="str">
            <v>Unidad</v>
          </cell>
          <cell r="C74" t="str">
            <v>1.52.1</v>
          </cell>
          <cell r="D74" t="str">
            <v>Suministros De Oficina</v>
          </cell>
        </row>
        <row r="75">
          <cell r="A75" t="str">
            <v>Cinta para impresora Epson LQ- 2170 / 2070</v>
          </cell>
          <cell r="B75" t="str">
            <v>Unidad</v>
          </cell>
          <cell r="C75" t="str">
            <v>1.52.1</v>
          </cell>
          <cell r="D75" t="str">
            <v>Suministros De Oficina</v>
          </cell>
        </row>
        <row r="76">
          <cell r="A76" t="str">
            <v>Cinta para impresora Epson LQ-1070 / 1170</v>
          </cell>
          <cell r="B76" t="str">
            <v>Unidad</v>
          </cell>
          <cell r="C76" t="str">
            <v>1.52.1</v>
          </cell>
          <cell r="D76" t="str">
            <v>Suministros De Oficina</v>
          </cell>
        </row>
        <row r="77">
          <cell r="A77" t="str">
            <v>Cinta pegante para empaque</v>
          </cell>
          <cell r="B77" t="str">
            <v>ROLLO DE 2"X 32 MTS</v>
          </cell>
          <cell r="C77" t="str">
            <v>1.52.1</v>
          </cell>
          <cell r="D77" t="str">
            <v>Suministros De Oficina</v>
          </cell>
        </row>
        <row r="78">
          <cell r="A78" t="str">
            <v>Cinta pegante transparente</v>
          </cell>
          <cell r="B78" t="str">
            <v>ROLLO</v>
          </cell>
          <cell r="C78" t="str">
            <v>1.52.1</v>
          </cell>
          <cell r="D78" t="str">
            <v>Suministros De Oficina</v>
          </cell>
        </row>
        <row r="79">
          <cell r="A79" t="str">
            <v>Corrector líquido X 30 Grms</v>
          </cell>
          <cell r="B79" t="str">
            <v>FRASCO X 22 ML</v>
          </cell>
          <cell r="C79" t="str">
            <v>1.52.1</v>
          </cell>
          <cell r="D79" t="str">
            <v>Suministros De Oficina</v>
          </cell>
        </row>
        <row r="80">
          <cell r="A80" t="str">
            <v>Cortador para papel L-200</v>
          </cell>
          <cell r="B80" t="str">
            <v>UNIDAD</v>
          </cell>
          <cell r="C80" t="str">
            <v>1.52.1</v>
          </cell>
          <cell r="D80" t="str">
            <v>Suministros De Oficina</v>
          </cell>
        </row>
        <row r="81">
          <cell r="A81" t="str">
            <v xml:space="preserve">Cosedora </v>
          </cell>
          <cell r="B81" t="str">
            <v>UNIDAD</v>
          </cell>
          <cell r="C81" t="str">
            <v>1.52.2</v>
          </cell>
          <cell r="D81" t="str">
            <v>Elementos Y Accesorios De Oficina</v>
          </cell>
        </row>
        <row r="82">
          <cell r="A82" t="str">
            <v>Cuchilla para cortador L-100</v>
          </cell>
          <cell r="B82" t="str">
            <v>Unidad</v>
          </cell>
          <cell r="C82" t="str">
            <v>1.52.1</v>
          </cell>
          <cell r="D82" t="str">
            <v>Suministros De Oficina</v>
          </cell>
        </row>
        <row r="83">
          <cell r="A83" t="str">
            <v>Cuchilla para cortador L-200</v>
          </cell>
          <cell r="B83" t="str">
            <v>UNIDAD</v>
          </cell>
          <cell r="C83" t="str">
            <v>1.52.1</v>
          </cell>
          <cell r="D83" t="str">
            <v>Suministros De Oficina</v>
          </cell>
        </row>
        <row r="84">
          <cell r="A84" t="str">
            <v>Disco Optico marca Sony de 640 MB</v>
          </cell>
          <cell r="B84" t="str">
            <v>Unidad</v>
          </cell>
          <cell r="C84" t="str">
            <v>1.47.2</v>
          </cell>
          <cell r="D84" t="str">
            <v>Periferico</v>
          </cell>
        </row>
        <row r="85">
          <cell r="A85" t="str">
            <v>Diskette 3.5 HD 1.44 Mb (CAJA X 10 )</v>
          </cell>
          <cell r="B85" t="str">
            <v>caja x 10 und</v>
          </cell>
          <cell r="C85" t="str">
            <v>1.52.1</v>
          </cell>
          <cell r="D85" t="str">
            <v>Suministros De Oficina</v>
          </cell>
        </row>
        <row r="86">
          <cell r="A86" t="str">
            <v>Disolvente para corrector</v>
          </cell>
          <cell r="B86" t="str">
            <v>FRASCO X 22 ML</v>
          </cell>
        </row>
        <row r="87">
          <cell r="A87" t="str">
            <v>Escuadras Biseladas</v>
          </cell>
          <cell r="B87" t="str">
            <v>Unidad</v>
          </cell>
        </row>
        <row r="88">
          <cell r="A88" t="str">
            <v>Esfero  negro</v>
          </cell>
          <cell r="B88" t="str">
            <v>Unidad</v>
          </cell>
          <cell r="C88" t="str">
            <v>1.52.1</v>
          </cell>
          <cell r="D88" t="str">
            <v>Suministros De Oficina</v>
          </cell>
        </row>
        <row r="89">
          <cell r="A89" t="str">
            <v>Esfero rojo</v>
          </cell>
          <cell r="B89" t="str">
            <v>UNIDAD</v>
          </cell>
          <cell r="C89" t="str">
            <v>1.52.1</v>
          </cell>
          <cell r="D89" t="str">
            <v>Suministros De Oficina</v>
          </cell>
        </row>
        <row r="90">
          <cell r="A90" t="str">
            <v>Fibra de naylon polipropileno</v>
          </cell>
          <cell r="B90" t="str">
            <v>Unidad</v>
          </cell>
        </row>
        <row r="91">
          <cell r="A91" t="str">
            <v>Fechador</v>
          </cell>
          <cell r="B91" t="str">
            <v>Unidad</v>
          </cell>
        </row>
        <row r="92">
          <cell r="A92" t="str">
            <v>Fólder AZ Oficio</v>
          </cell>
          <cell r="B92" t="str">
            <v>Unidad</v>
          </cell>
          <cell r="C92" t="str">
            <v>1.52.1</v>
          </cell>
          <cell r="D92" t="str">
            <v>Suministros De Oficina</v>
          </cell>
        </row>
        <row r="93">
          <cell r="A93" t="str">
            <v>Fólder celuguía horizontal oficio</v>
          </cell>
          <cell r="B93" t="str">
            <v>Unidad</v>
          </cell>
          <cell r="C93" t="str">
            <v>1.52.1</v>
          </cell>
          <cell r="D93" t="str">
            <v>Suministros De Oficina</v>
          </cell>
        </row>
        <row r="94">
          <cell r="A94" t="str">
            <v>Fólder celuguía vertical oficio</v>
          </cell>
          <cell r="B94" t="str">
            <v>Unidad</v>
          </cell>
          <cell r="C94" t="str">
            <v>1.52.1</v>
          </cell>
          <cell r="D94" t="str">
            <v>Suministros De Oficina</v>
          </cell>
        </row>
        <row r="95">
          <cell r="A95" t="str">
            <v xml:space="preserve">Fólder colgante </v>
          </cell>
          <cell r="B95" t="str">
            <v>Unidad</v>
          </cell>
          <cell r="C95" t="str">
            <v>1.52.1</v>
          </cell>
          <cell r="D95" t="str">
            <v>Suministros De Oficina</v>
          </cell>
        </row>
        <row r="96">
          <cell r="A96" t="str">
            <v>Fólder en cartón yute de 900 grs. con fuelle</v>
          </cell>
          <cell r="B96" t="str">
            <v>Unidad</v>
          </cell>
          <cell r="C96" t="str">
            <v>1.52.1</v>
          </cell>
          <cell r="D96" t="str">
            <v>Suministros De Oficina</v>
          </cell>
        </row>
        <row r="97">
          <cell r="A97" t="str">
            <v>Formulario de declaracion de impuestos sobre vehiculos</v>
          </cell>
          <cell r="B97" t="str">
            <v>Unidad</v>
          </cell>
          <cell r="C97" t="str">
            <v>1.52.1</v>
          </cell>
          <cell r="D97" t="str">
            <v>Suministros De Oficina</v>
          </cell>
        </row>
        <row r="98">
          <cell r="A98" t="str">
            <v>Formulario retefuente</v>
          </cell>
          <cell r="B98" t="str">
            <v>Unidad</v>
          </cell>
          <cell r="C98" t="str">
            <v>1.52.1</v>
          </cell>
          <cell r="D98" t="str">
            <v>Suministros De Oficina</v>
          </cell>
        </row>
        <row r="99">
          <cell r="A99" t="str">
            <v>Formulario unico nal de transporte</v>
          </cell>
          <cell r="B99" t="str">
            <v>Unidad</v>
          </cell>
          <cell r="C99" t="str">
            <v>1.52.1</v>
          </cell>
          <cell r="D99" t="str">
            <v>Suministros De Oficina</v>
          </cell>
        </row>
        <row r="100">
          <cell r="A100" t="str">
            <v>Formulario Predial Unificado</v>
          </cell>
          <cell r="B100" t="str">
            <v>Unidad</v>
          </cell>
          <cell r="C100" t="str">
            <v>1.52.2</v>
          </cell>
          <cell r="D100" t="str">
            <v>Suministros De Oficina</v>
          </cell>
        </row>
        <row r="101">
          <cell r="A101" t="str">
            <v>Formulario retefuente</v>
          </cell>
          <cell r="B101" t="str">
            <v>Unidad</v>
          </cell>
          <cell r="C101" t="str">
            <v>1.52.1</v>
          </cell>
          <cell r="D101" t="str">
            <v>Suministros De Oficina</v>
          </cell>
        </row>
        <row r="102">
          <cell r="A102" t="str">
            <v>Formulario Certificado Ingresos y retenciones</v>
          </cell>
          <cell r="B102" t="str">
            <v>Unidad</v>
          </cell>
          <cell r="C102" t="str">
            <v>1.52.1</v>
          </cell>
          <cell r="D102" t="str">
            <v>Suministros De Oficina</v>
          </cell>
        </row>
        <row r="103">
          <cell r="A103" t="str">
            <v xml:space="preserve">Formulario impuestos de vehiculos </v>
          </cell>
          <cell r="B103" t="str">
            <v>Unidad</v>
          </cell>
          <cell r="C103" t="str">
            <v>1.52.1</v>
          </cell>
          <cell r="D103" t="str">
            <v>Suministros De Oficina</v>
          </cell>
        </row>
        <row r="104">
          <cell r="A104" t="str">
            <v>Certificados</v>
          </cell>
          <cell r="B104" t="str">
            <v>Unidad</v>
          </cell>
          <cell r="C104" t="str">
            <v>1.52.1</v>
          </cell>
          <cell r="D104" t="str">
            <v>Suministros De Oficina</v>
          </cell>
        </row>
        <row r="105">
          <cell r="A105" t="str">
            <v>Ganchos velobind</v>
          </cell>
          <cell r="B105" t="str">
            <v>caja x 100 und</v>
          </cell>
          <cell r="C105" t="str">
            <v>1.52.1</v>
          </cell>
          <cell r="D105" t="str">
            <v>Suministros De Oficina</v>
          </cell>
        </row>
        <row r="106">
          <cell r="A106" t="str">
            <v>Folder para legajar 3 argollas 1 pulg.</v>
          </cell>
          <cell r="B106" t="str">
            <v>UNIDAD</v>
          </cell>
          <cell r="C106" t="str">
            <v>1.52.1</v>
          </cell>
          <cell r="D106" t="str">
            <v>Suministros De Oficina</v>
          </cell>
        </row>
        <row r="107">
          <cell r="A107" t="str">
            <v>Ganchos clips  Ref C2 X 100</v>
          </cell>
          <cell r="B107" t="str">
            <v>caja x 100 und</v>
          </cell>
          <cell r="C107" t="str">
            <v>1.52.1</v>
          </cell>
          <cell r="D107" t="str">
            <v>Suministros De Oficina</v>
          </cell>
        </row>
        <row r="108">
          <cell r="A108" t="str">
            <v>Ganchos mariposa</v>
          </cell>
          <cell r="B108" t="str">
            <v>caja x 50 und</v>
          </cell>
        </row>
        <row r="109">
          <cell r="A109" t="str">
            <v>Ganchos para cosedora semi-industrial</v>
          </cell>
          <cell r="B109" t="str">
            <v>caja x 1000 und</v>
          </cell>
        </row>
        <row r="110">
          <cell r="A110" t="str">
            <v>Ganchos para cosedora standar</v>
          </cell>
          <cell r="B110" t="str">
            <v>caja x 1000 und</v>
          </cell>
          <cell r="C110" t="str">
            <v>1.52.1</v>
          </cell>
          <cell r="D110" t="str">
            <v>Suministros De Oficina</v>
          </cell>
        </row>
        <row r="111">
          <cell r="A111" t="str">
            <v>Ganchos para legajar 20 JGOS X 3 PCS.</v>
          </cell>
          <cell r="B111" t="str">
            <v>caja x 20 pares</v>
          </cell>
          <cell r="C111" t="str">
            <v>1.52.1</v>
          </cell>
          <cell r="D111" t="str">
            <v>Suministros De Oficina</v>
          </cell>
        </row>
        <row r="112">
          <cell r="A112" t="str">
            <v>Guías alfabéticas plastificadas</v>
          </cell>
          <cell r="B112" t="str">
            <v>Unidad</v>
          </cell>
          <cell r="C112" t="str">
            <v>1.52.1</v>
          </cell>
          <cell r="D112" t="str">
            <v>Suministros De Oficina</v>
          </cell>
        </row>
        <row r="113">
          <cell r="A113" t="str">
            <v>Lápices negros</v>
          </cell>
          <cell r="B113" t="str">
            <v>Unidad</v>
          </cell>
          <cell r="C113" t="str">
            <v>1.52.1</v>
          </cell>
          <cell r="D113" t="str">
            <v>Suministros De Oficina</v>
          </cell>
        </row>
        <row r="114">
          <cell r="A114" t="str">
            <v>Lápices azules</v>
          </cell>
          <cell r="B114" t="str">
            <v>Unidad</v>
          </cell>
          <cell r="C114" t="str">
            <v>1.52.1</v>
          </cell>
          <cell r="D114" t="str">
            <v>Suministros De Oficina</v>
          </cell>
        </row>
        <row r="115">
          <cell r="A115" t="str">
            <v>Lápices rojos</v>
          </cell>
          <cell r="B115" t="str">
            <v>Unidad</v>
          </cell>
          <cell r="C115" t="str">
            <v>1.52.1</v>
          </cell>
          <cell r="D115" t="str">
            <v>Suministros De Oficina</v>
          </cell>
        </row>
        <row r="116">
          <cell r="A116" t="str">
            <v>Lápices verdes</v>
          </cell>
          <cell r="B116" t="str">
            <v>Unidad</v>
          </cell>
          <cell r="C116" t="str">
            <v>1.52.1</v>
          </cell>
          <cell r="D116" t="str">
            <v>Suministros De Oficina</v>
          </cell>
        </row>
        <row r="117">
          <cell r="A117" t="str">
            <v>Libreta amarilla rayada</v>
          </cell>
          <cell r="B117" t="str">
            <v>Unidad</v>
          </cell>
          <cell r="C117" t="str">
            <v>1.52.1</v>
          </cell>
          <cell r="D117" t="str">
            <v>Suministros De Oficina</v>
          </cell>
        </row>
        <row r="118">
          <cell r="A118" t="str">
            <v>Libreta bond oficio</v>
          </cell>
          <cell r="B118" t="str">
            <v>Unidad</v>
          </cell>
          <cell r="C118" t="str">
            <v>1.52.1</v>
          </cell>
          <cell r="D118" t="str">
            <v>Suministros De Oficina</v>
          </cell>
        </row>
        <row r="119">
          <cell r="A119" t="str">
            <v>Libreta borrador carta</v>
          </cell>
          <cell r="B119" t="str">
            <v>Unidad</v>
          </cell>
          <cell r="C119" t="str">
            <v>1.52.1</v>
          </cell>
          <cell r="D119" t="str">
            <v>Suministros De Oficina</v>
          </cell>
        </row>
        <row r="120">
          <cell r="A120" t="str">
            <v>Libreta borrador oficio</v>
          </cell>
          <cell r="B120" t="str">
            <v>Unidad</v>
          </cell>
          <cell r="C120" t="str">
            <v>1.52.1</v>
          </cell>
          <cell r="D120" t="str">
            <v>Suministros De Oficina</v>
          </cell>
        </row>
        <row r="121">
          <cell r="A121" t="str">
            <v>Libreta taquigrafía</v>
          </cell>
          <cell r="B121" t="str">
            <v>Unidad</v>
          </cell>
          <cell r="C121" t="str">
            <v>1.52.1</v>
          </cell>
          <cell r="D121" t="str">
            <v>Suministros De Oficina</v>
          </cell>
        </row>
        <row r="122">
          <cell r="A122" t="str">
            <v>Libretas de análisis contabilidad 7 y 3 columnas</v>
          </cell>
          <cell r="B122" t="str">
            <v>Unidad</v>
          </cell>
          <cell r="C122" t="str">
            <v>1.52.1</v>
          </cell>
          <cell r="D122" t="str">
            <v>Suministros De Oficina</v>
          </cell>
        </row>
        <row r="123">
          <cell r="A123" t="str">
            <v>Libro auxiliar contabilidad 3 columnas</v>
          </cell>
          <cell r="B123" t="str">
            <v>Unidad</v>
          </cell>
          <cell r="C123" t="str">
            <v>1.52.1</v>
          </cell>
          <cell r="D123" t="str">
            <v>Suministros De Oficina</v>
          </cell>
        </row>
        <row r="124">
          <cell r="A124" t="str">
            <v>Libro para radicar correspondencia</v>
          </cell>
          <cell r="B124" t="str">
            <v>Unidad</v>
          </cell>
          <cell r="C124" t="str">
            <v>1.52.1</v>
          </cell>
          <cell r="D124" t="str">
            <v>Suministros De Oficina</v>
          </cell>
        </row>
        <row r="125">
          <cell r="A125" t="str">
            <v>Marbetes</v>
          </cell>
          <cell r="B125" t="str">
            <v>paquete x 10 und</v>
          </cell>
          <cell r="C125" t="str">
            <v>1.52.1</v>
          </cell>
          <cell r="D125" t="str">
            <v>Suministros De Oficina</v>
          </cell>
        </row>
        <row r="126">
          <cell r="A126" t="str">
            <v>Marcadores borrables</v>
          </cell>
          <cell r="B126" t="str">
            <v>Unidad</v>
          </cell>
          <cell r="C126" t="str">
            <v>1.52.1</v>
          </cell>
          <cell r="D126" t="str">
            <v>Suministros De Oficina</v>
          </cell>
        </row>
        <row r="127">
          <cell r="A127" t="str">
            <v xml:space="preserve">Marcadores indelebles </v>
          </cell>
          <cell r="B127" t="str">
            <v>Unidad</v>
          </cell>
          <cell r="C127" t="str">
            <v>1.52.1</v>
          </cell>
          <cell r="D127" t="str">
            <v>Suministros De Oficina</v>
          </cell>
        </row>
        <row r="128">
          <cell r="A128" t="str">
            <v>Microcassette Sony MC60</v>
          </cell>
          <cell r="B128" t="str">
            <v>Unidad</v>
          </cell>
          <cell r="C128" t="str">
            <v>1.52.1</v>
          </cell>
          <cell r="D128" t="str">
            <v>Suministros De Oficina</v>
          </cell>
        </row>
        <row r="129">
          <cell r="A129" t="str">
            <v>Minas para portaminas  0.5 EST. X 12</v>
          </cell>
          <cell r="B129" t="str">
            <v>estuche x 10 und</v>
          </cell>
          <cell r="C129" t="str">
            <v>1.52.1</v>
          </cell>
          <cell r="D129" t="str">
            <v>Suministros De Oficina</v>
          </cell>
        </row>
        <row r="130">
          <cell r="A130" t="str">
            <v>Memorando 2003 semanal</v>
          </cell>
          <cell r="B130" t="str">
            <v>Unidad</v>
          </cell>
          <cell r="C130" t="str">
            <v>1.52.1</v>
          </cell>
          <cell r="D130" t="str">
            <v>Suministros De Oficina</v>
          </cell>
        </row>
        <row r="131">
          <cell r="A131" t="str">
            <v>Pad mouse</v>
          </cell>
          <cell r="B131" t="str">
            <v>Unidad</v>
          </cell>
          <cell r="C131" t="str">
            <v>1.52.1</v>
          </cell>
          <cell r="D131" t="str">
            <v>Suministros De Oficina</v>
          </cell>
        </row>
        <row r="132">
          <cell r="A132" t="str">
            <v>Papel bond 75 grs. carta</v>
          </cell>
          <cell r="B132" t="str">
            <v>resma x 500 hojas</v>
          </cell>
          <cell r="C132" t="str">
            <v>1.52.1</v>
          </cell>
          <cell r="D132" t="str">
            <v>Suministros De Oficina</v>
          </cell>
        </row>
        <row r="133">
          <cell r="A133" t="str">
            <v>Papel bond 75 grs. oficio</v>
          </cell>
          <cell r="B133" t="str">
            <v>resma x 500 hojas</v>
          </cell>
          <cell r="C133" t="str">
            <v>1.52.1</v>
          </cell>
          <cell r="D133" t="str">
            <v>Suministros De Oficina</v>
          </cell>
        </row>
        <row r="134">
          <cell r="A134" t="str">
            <v>Papel contac x 20 metros</v>
          </cell>
          <cell r="B134" t="str">
            <v>rollo x 50 mts</v>
          </cell>
          <cell r="C134" t="str">
            <v>1.52.1</v>
          </cell>
          <cell r="D134" t="str">
            <v>Suministros De Oficina</v>
          </cell>
        </row>
        <row r="135">
          <cell r="A135" t="str">
            <v xml:space="preserve">Papel autoadhesivos fotografico epson </v>
          </cell>
          <cell r="B135" t="str">
            <v>Unidad</v>
          </cell>
          <cell r="C135" t="str">
            <v>1.52.1</v>
          </cell>
          <cell r="D135" t="str">
            <v>Suministros De Oficina</v>
          </cell>
        </row>
        <row r="136">
          <cell r="A136" t="str">
            <v>Photopaper calcio tamaño tabloide</v>
          </cell>
          <cell r="B136" t="str">
            <v>Unidad</v>
          </cell>
        </row>
        <row r="137">
          <cell r="A137" t="str">
            <v>Papel cuadriculado doble oficio</v>
          </cell>
          <cell r="B137" t="str">
            <v>paquete x 100 hojas</v>
          </cell>
          <cell r="C137" t="str">
            <v>1.52.1</v>
          </cell>
          <cell r="D137" t="str">
            <v>Suministros De Oficina</v>
          </cell>
        </row>
        <row r="138">
          <cell r="A138" t="str">
            <v>papel kimberly</v>
          </cell>
          <cell r="B138" t="str">
            <v>HOJA</v>
          </cell>
          <cell r="C138" t="str">
            <v>1.52.1</v>
          </cell>
          <cell r="D138" t="str">
            <v>Suministros De Oficina</v>
          </cell>
        </row>
        <row r="139">
          <cell r="A139" t="str">
            <v>Papel Kimberly</v>
          </cell>
          <cell r="B139" t="str">
            <v>resma x 500 hojas</v>
          </cell>
          <cell r="C139" t="str">
            <v>1.52.1</v>
          </cell>
          <cell r="D139" t="str">
            <v>Suministros De Oficina</v>
          </cell>
        </row>
        <row r="140">
          <cell r="A140" t="str">
            <v>Papel F.C. 14 7/8 x 11, 1 parte logo</v>
          </cell>
          <cell r="B140" t="str">
            <v>caja  x 1500 formas</v>
          </cell>
          <cell r="C140" t="str">
            <v>1.52.3</v>
          </cell>
          <cell r="D140" t="str">
            <v>Formas Y Sobres</v>
          </cell>
        </row>
        <row r="141">
          <cell r="A141" t="str">
            <v>Papel F.C. 10 5/8 X 11 a una parte blanco</v>
          </cell>
          <cell r="B141" t="str">
            <v>caja  x 1500 formas</v>
          </cell>
          <cell r="C141" t="str">
            <v>1.52.3</v>
          </cell>
          <cell r="D141" t="str">
            <v>Formas Y Sobres</v>
          </cell>
        </row>
        <row r="142">
          <cell r="A142" t="str">
            <v>Papel F.C. 10 5/8 X 11 a una parte rayado verde</v>
          </cell>
          <cell r="B142" t="str">
            <v>caja  x 1500 formas</v>
          </cell>
          <cell r="C142" t="str">
            <v>1.52.3</v>
          </cell>
          <cell r="D142" t="str">
            <v>Formas Y Sobres</v>
          </cell>
        </row>
        <row r="143">
          <cell r="A143" t="str">
            <v>Papel F.C. 10 5/8 X 11 a dos partes blanco</v>
          </cell>
          <cell r="B143" t="str">
            <v>caja  x 1500 formas</v>
          </cell>
          <cell r="C143" t="str">
            <v>1.52.3</v>
          </cell>
          <cell r="D143" t="str">
            <v>Formas Y Sobres</v>
          </cell>
        </row>
        <row r="144">
          <cell r="A144" t="str">
            <v>Papel F.C. 10 5/8 X 11 a dos partes logo</v>
          </cell>
          <cell r="B144" t="str">
            <v>caja  x 1500 formas</v>
          </cell>
          <cell r="C144" t="str">
            <v>1.52.3</v>
          </cell>
          <cell r="D144" t="str">
            <v>Formas Y Sobres</v>
          </cell>
        </row>
        <row r="145">
          <cell r="A145" t="str">
            <v>Papel F.C. 10 5/8 X 11 a tres partes blanco</v>
          </cell>
          <cell r="B145" t="str">
            <v>caja  x 1500 formas</v>
          </cell>
          <cell r="C145" t="str">
            <v>1.52.3</v>
          </cell>
          <cell r="D145" t="str">
            <v>Formas Y Sobres</v>
          </cell>
        </row>
        <row r="146">
          <cell r="A146" t="str">
            <v>Papel F.C. 10/5/8 X 11 a tres partes logo</v>
          </cell>
          <cell r="B146" t="str">
            <v>caja  x 1500 formas</v>
          </cell>
          <cell r="C146" t="str">
            <v>1.52.3</v>
          </cell>
          <cell r="D146" t="str">
            <v>Formas Y Sobres</v>
          </cell>
        </row>
        <row r="147">
          <cell r="A147" t="str">
            <v>Papel F.C. 10/5/8 X 11 a tres partes logo</v>
          </cell>
          <cell r="B147" t="str">
            <v>caja  x 1500 formas</v>
          </cell>
          <cell r="C147" t="str">
            <v>1.52.3</v>
          </cell>
          <cell r="D147" t="str">
            <v>Formas Y Sobres</v>
          </cell>
        </row>
        <row r="148">
          <cell r="A148" t="str">
            <v>Papel F.C. 14 7/8 X 11 a una parte blanco</v>
          </cell>
          <cell r="B148" t="str">
            <v>caja  x 1500 formas</v>
          </cell>
          <cell r="C148" t="str">
            <v>1.52.3</v>
          </cell>
          <cell r="D148" t="str">
            <v>Formas Y Sobres</v>
          </cell>
        </row>
        <row r="149">
          <cell r="A149" t="str">
            <v>Papel F.C. 14 7/8 X 11 a una parte rayado</v>
          </cell>
          <cell r="B149" t="str">
            <v>caja  x 1500 formas</v>
          </cell>
          <cell r="C149" t="str">
            <v>1.52.3</v>
          </cell>
          <cell r="D149" t="str">
            <v>Formas Y Sobres</v>
          </cell>
        </row>
        <row r="150">
          <cell r="A150" t="str">
            <v>Papel F.C. 14 7/8 X 11 a dos partes blanco</v>
          </cell>
          <cell r="B150" t="str">
            <v>caja  x 1500 formas</v>
          </cell>
          <cell r="C150" t="str">
            <v>1.52.3</v>
          </cell>
          <cell r="D150" t="str">
            <v>Formas Y Sobres</v>
          </cell>
        </row>
        <row r="151">
          <cell r="A151" t="str">
            <v>Papel F.C. 14 7/8 X 11 a tres partes blanco</v>
          </cell>
          <cell r="B151" t="str">
            <v>caja  x 1500 formas</v>
          </cell>
          <cell r="C151" t="str">
            <v>1.52.3</v>
          </cell>
          <cell r="D151" t="str">
            <v>Formas Y Sobres</v>
          </cell>
        </row>
        <row r="152">
          <cell r="A152" t="str">
            <v>Papel F.C. 10/5/8 X 11 a dos  partes logo troquelado a la mitad</v>
          </cell>
          <cell r="B152" t="str">
            <v>caja  x 1500 formas</v>
          </cell>
          <cell r="C152" t="str">
            <v>1.52.3</v>
          </cell>
          <cell r="D152" t="str">
            <v>Formas Y Sobres</v>
          </cell>
        </row>
        <row r="153">
          <cell r="A153" t="str">
            <v>Papel F.C. 9 1/2 X 11, 4 partes blanco</v>
          </cell>
          <cell r="B153" t="str">
            <v>caja  x 1500 formas</v>
          </cell>
          <cell r="C153" t="str">
            <v>1.52.3</v>
          </cell>
          <cell r="D153" t="str">
            <v>Formas Y Sobres</v>
          </cell>
        </row>
        <row r="154">
          <cell r="A154" t="str">
            <v>Papel F.C. 9 1/2 X 11, 3 partes blanco</v>
          </cell>
          <cell r="B154" t="str">
            <v>caja  x 1500 formas</v>
          </cell>
          <cell r="C154" t="str">
            <v>1.52.3</v>
          </cell>
          <cell r="D154" t="str">
            <v>Formas Y Sobres</v>
          </cell>
        </row>
        <row r="155">
          <cell r="A155" t="str">
            <v>Papel F.C. 9 1/2 x 11 a una parte blanco</v>
          </cell>
          <cell r="B155" t="str">
            <v>caja  x 1500 formas</v>
          </cell>
          <cell r="C155" t="str">
            <v>1.52.3</v>
          </cell>
          <cell r="D155" t="str">
            <v>Formas Y Sobres</v>
          </cell>
        </row>
        <row r="156">
          <cell r="A156" t="str">
            <v>Papel F.C. 9 1/2 * 11, 2 partes blanco</v>
          </cell>
          <cell r="B156" t="str">
            <v>caja  x 1500 formas</v>
          </cell>
          <cell r="C156" t="str">
            <v>1.52.3</v>
          </cell>
          <cell r="D156" t="str">
            <v>Formas Y Sobres</v>
          </cell>
        </row>
        <row r="157">
          <cell r="A157" t="str">
            <v>Papel F.C. 9 1/2 X 11, 2 partes con logo</v>
          </cell>
          <cell r="B157" t="str">
            <v>caja  x 1500 formas</v>
          </cell>
          <cell r="C157" t="str">
            <v>1.52.3</v>
          </cell>
          <cell r="D157" t="str">
            <v>Formas Y Sobres</v>
          </cell>
        </row>
        <row r="158">
          <cell r="A158" t="str">
            <v>Papel F.C. 9 1/2 X 13, 1 parte logo</v>
          </cell>
          <cell r="B158" t="str">
            <v>caja  x 1500 formas</v>
          </cell>
          <cell r="C158" t="str">
            <v>1.52.3</v>
          </cell>
          <cell r="D158" t="str">
            <v>Formas Y Sobres</v>
          </cell>
        </row>
        <row r="159">
          <cell r="A159" t="str">
            <v>Papel F.C. 9 1/2 X 13, 4 partes blanco</v>
          </cell>
          <cell r="B159" t="str">
            <v>caja  x 1500 formas</v>
          </cell>
          <cell r="C159" t="str">
            <v>1.52.3</v>
          </cell>
          <cell r="D159" t="str">
            <v>Formas Y Sobres</v>
          </cell>
        </row>
        <row r="160">
          <cell r="A160" t="str">
            <v>Papel marca Epson Glossy</v>
          </cell>
          <cell r="C160" t="str">
            <v>1.52.1</v>
          </cell>
          <cell r="D160" t="str">
            <v>Suministros De Oficina</v>
          </cell>
        </row>
        <row r="161">
          <cell r="A161" t="str">
            <v>Papel marca Epson Ref. S04106</v>
          </cell>
          <cell r="B161" t="str">
            <v>PAQUETE</v>
          </cell>
          <cell r="C161" t="str">
            <v>1.52.1</v>
          </cell>
          <cell r="D161" t="str">
            <v>Suministros De Oficina</v>
          </cell>
        </row>
        <row r="162">
          <cell r="A162" t="str">
            <v>Papel marca Epson Ref. S041062</v>
          </cell>
          <cell r="B162" t="str">
            <v>Unidad</v>
          </cell>
          <cell r="C162" t="str">
            <v>1.52.1</v>
          </cell>
          <cell r="D162" t="str">
            <v>Suministros De Oficina</v>
          </cell>
        </row>
        <row r="163">
          <cell r="A163" t="str">
            <v>Papel marca Epson Referencia A2 SO41079</v>
          </cell>
          <cell r="B163" t="str">
            <v>PAQUETE</v>
          </cell>
          <cell r="C163" t="str">
            <v>1.52.1</v>
          </cell>
          <cell r="D163" t="str">
            <v>Suministros De Oficina</v>
          </cell>
        </row>
        <row r="164">
          <cell r="A164" t="str">
            <v>Papel periódico 70 x 100</v>
          </cell>
          <cell r="B164" t="str">
            <v>PLIEGO</v>
          </cell>
          <cell r="C164" t="str">
            <v>1.52.1</v>
          </cell>
          <cell r="D164" t="str">
            <v>Suministros De Oficina</v>
          </cell>
        </row>
        <row r="165">
          <cell r="A165" t="str">
            <v>Papel para Sumadora</v>
          </cell>
          <cell r="B165" t="str">
            <v>rollo x 50 mts</v>
          </cell>
          <cell r="C165" t="str">
            <v>1.52.1</v>
          </cell>
          <cell r="D165" t="str">
            <v>Suministros De Oficina</v>
          </cell>
        </row>
        <row r="166">
          <cell r="A166" t="str">
            <v xml:space="preserve">Pasta de argolla convert </v>
          </cell>
          <cell r="B166" t="str">
            <v>Unidad</v>
          </cell>
          <cell r="C166" t="str">
            <v>1.52.1</v>
          </cell>
          <cell r="D166" t="str">
            <v>Suministros De Oficina</v>
          </cell>
        </row>
        <row r="167">
          <cell r="A167" t="str">
            <v>Papel térmico fax</v>
          </cell>
          <cell r="B167" t="str">
            <v>rollo x 50 mts</v>
          </cell>
          <cell r="C167" t="str">
            <v>1.52.1</v>
          </cell>
          <cell r="D167" t="str">
            <v>Suministros De Oficina</v>
          </cell>
        </row>
        <row r="168">
          <cell r="A168" t="str">
            <v xml:space="preserve">Pasta Normadata 10 ALP </v>
          </cell>
          <cell r="B168" t="str">
            <v>Unidad</v>
          </cell>
          <cell r="C168" t="str">
            <v>1.52.1</v>
          </cell>
          <cell r="D168" t="str">
            <v>Suministros De Oficina</v>
          </cell>
        </row>
        <row r="169">
          <cell r="A169" t="str">
            <v>Pasta Normadata 14 AP azul</v>
          </cell>
          <cell r="B169" t="str">
            <v>UNIDAD</v>
          </cell>
          <cell r="C169" t="str">
            <v>1.52.1</v>
          </cell>
          <cell r="D169" t="str">
            <v>Suministros De Oficina</v>
          </cell>
        </row>
        <row r="170">
          <cell r="A170" t="str">
            <v>Pegante colbón 245 gramos</v>
          </cell>
          <cell r="B170" t="str">
            <v>FRASCO X 245 GR</v>
          </cell>
          <cell r="C170" t="str">
            <v>1.52.1</v>
          </cell>
          <cell r="D170" t="str">
            <v>Suministros De Oficina</v>
          </cell>
        </row>
        <row r="171">
          <cell r="A171" t="str">
            <v>Pegante en barra</v>
          </cell>
          <cell r="B171" t="str">
            <v>BARRA X 21 GR</v>
          </cell>
          <cell r="C171" t="str">
            <v>1.52.1</v>
          </cell>
          <cell r="D171" t="str">
            <v>Suministros De Oficina</v>
          </cell>
        </row>
        <row r="172">
          <cell r="A172" t="str">
            <v>Perforadora</v>
          </cell>
          <cell r="B172" t="str">
            <v>Unidad</v>
          </cell>
          <cell r="C172" t="str">
            <v>1.52.2</v>
          </cell>
          <cell r="D172" t="str">
            <v>Elementos Y Accesorios De Oficina</v>
          </cell>
        </row>
        <row r="173">
          <cell r="A173" t="str">
            <v>Plastilina limpiatipos</v>
          </cell>
          <cell r="B173" t="str">
            <v>Unidad</v>
          </cell>
          <cell r="C173" t="str">
            <v>1.52.1</v>
          </cell>
          <cell r="D173" t="str">
            <v>Suministros De Oficina</v>
          </cell>
        </row>
        <row r="174">
          <cell r="A174" t="str">
            <v>Papel calcio xerox</v>
          </cell>
          <cell r="B174" t="str">
            <v>Unidad</v>
          </cell>
          <cell r="C174" t="str">
            <v>1.52.1</v>
          </cell>
          <cell r="D174" t="str">
            <v>Suministros De Oficina</v>
          </cell>
        </row>
        <row r="175">
          <cell r="A175" t="str">
            <v>Papel opalina 170 gr</v>
          </cell>
          <cell r="B175" t="str">
            <v>Unidad</v>
          </cell>
          <cell r="C175" t="str">
            <v>1.52.1</v>
          </cell>
          <cell r="D175" t="str">
            <v>Suministros De Oficina</v>
          </cell>
        </row>
        <row r="176">
          <cell r="A176" t="str">
            <v>Sobre carta blanco granito</v>
          </cell>
          <cell r="B176" t="str">
            <v>Unidad</v>
          </cell>
          <cell r="C176" t="str">
            <v>1.52.3</v>
          </cell>
          <cell r="D176" t="str">
            <v>Formas Y Sobres</v>
          </cell>
        </row>
        <row r="177">
          <cell r="A177" t="str">
            <v>Carpeta carta blanco Granito</v>
          </cell>
          <cell r="B177" t="str">
            <v>Unidad</v>
          </cell>
          <cell r="C177" t="str">
            <v>1.52.1</v>
          </cell>
          <cell r="D177" t="str">
            <v>Suministros De Oficina</v>
          </cell>
        </row>
        <row r="178">
          <cell r="A178" t="str">
            <v>Tablero acrilico</v>
          </cell>
          <cell r="B178" t="str">
            <v>Unidad</v>
          </cell>
          <cell r="C178" t="str">
            <v>1.52.1</v>
          </cell>
          <cell r="D178" t="str">
            <v>Suministros De Oficina</v>
          </cell>
        </row>
        <row r="179">
          <cell r="A179" t="str">
            <v>Tablero programador para proyectos</v>
          </cell>
          <cell r="B179" t="str">
            <v>Unidad</v>
          </cell>
          <cell r="C179" t="str">
            <v>1.52.2</v>
          </cell>
          <cell r="D179" t="str">
            <v>Suministros De Oficina</v>
          </cell>
        </row>
        <row r="180">
          <cell r="A180" t="str">
            <v>Pasta catalogo 3.0 color blanco</v>
          </cell>
          <cell r="B180" t="str">
            <v>Unidad</v>
          </cell>
          <cell r="C180" t="str">
            <v>1.52.1</v>
          </cell>
          <cell r="D180" t="str">
            <v>Suministros De Oficina</v>
          </cell>
        </row>
        <row r="181">
          <cell r="A181" t="str">
            <v>Pila alcalina cuadriculada</v>
          </cell>
          <cell r="B181" t="str">
            <v>Unidad</v>
          </cell>
          <cell r="C181" t="str">
            <v>1.39.9</v>
          </cell>
          <cell r="D181" t="str">
            <v>Baterias o pilas</v>
          </cell>
        </row>
        <row r="182">
          <cell r="A182" t="str">
            <v>Pilas para camara fotográfica  Ref. Lithium 3V</v>
          </cell>
          <cell r="B182" t="str">
            <v>Unidad</v>
          </cell>
          <cell r="C182" t="str">
            <v>1.39.9</v>
          </cell>
          <cell r="D182" t="str">
            <v>Baterias o pilas</v>
          </cell>
        </row>
        <row r="183">
          <cell r="A183" t="str">
            <v>Pliegos de papel canson en colores surtidos</v>
          </cell>
          <cell r="B183" t="str">
            <v>UNIDAD</v>
          </cell>
          <cell r="C183" t="str">
            <v>1.52.1</v>
          </cell>
          <cell r="D183" t="str">
            <v>Suministros De Oficina</v>
          </cell>
        </row>
        <row r="184">
          <cell r="A184" t="str">
            <v>Portaminas de 0.5 mm</v>
          </cell>
          <cell r="B184" t="str">
            <v>Unidad</v>
          </cell>
          <cell r="C184" t="str">
            <v>1.52.1</v>
          </cell>
          <cell r="D184" t="str">
            <v>Suministros De Oficina</v>
          </cell>
        </row>
        <row r="185">
          <cell r="A185" t="str">
            <v>Portadiskette 3.5 x 100</v>
          </cell>
          <cell r="B185" t="str">
            <v>Unidad</v>
          </cell>
          <cell r="C185" t="str">
            <v>1.52.1</v>
          </cell>
          <cell r="D185" t="str">
            <v>Suministros De Oficina</v>
          </cell>
        </row>
        <row r="186">
          <cell r="A186" t="str">
            <v>Refuerzos autoadhesivos engomados X 100</v>
          </cell>
          <cell r="B186" t="str">
            <v>sobre x 100 und</v>
          </cell>
          <cell r="C186" t="str">
            <v>1.52.1</v>
          </cell>
          <cell r="D186" t="str">
            <v>Suministros De Oficina</v>
          </cell>
        </row>
        <row r="187">
          <cell r="A187" t="str">
            <v>Regla plastica 30 cm.</v>
          </cell>
          <cell r="B187" t="str">
            <v>Unidad</v>
          </cell>
          <cell r="C187" t="str">
            <v>1.52.1</v>
          </cell>
          <cell r="D187" t="str">
            <v>Suministros De Oficina</v>
          </cell>
        </row>
        <row r="188">
          <cell r="A188" t="str">
            <v>Resaltadores</v>
          </cell>
          <cell r="B188" t="str">
            <v>Unidad</v>
          </cell>
          <cell r="C188" t="str">
            <v>1.52.1</v>
          </cell>
          <cell r="D188" t="str">
            <v>Suministros De Oficina</v>
          </cell>
        </row>
        <row r="189">
          <cell r="A189" t="str">
            <v>Sacaganchos</v>
          </cell>
          <cell r="B189" t="str">
            <v>UNIDAD</v>
          </cell>
          <cell r="C189" t="str">
            <v>1.52.2</v>
          </cell>
          <cell r="D189" t="str">
            <v>Elementos Y Accesorios De Oficina</v>
          </cell>
        </row>
        <row r="190">
          <cell r="A190" t="str">
            <v>Señalador laser</v>
          </cell>
          <cell r="B190" t="str">
            <v>Unidad</v>
          </cell>
          <cell r="C190" t="str">
            <v>1.52.1</v>
          </cell>
          <cell r="D190" t="str">
            <v>Suministros De Oficina</v>
          </cell>
        </row>
        <row r="191">
          <cell r="A191" t="str">
            <v>Separador 105 x 5 bolsa</v>
          </cell>
          <cell r="B191" t="str">
            <v>Unidad</v>
          </cell>
          <cell r="C191" t="str">
            <v>1.52.1</v>
          </cell>
          <cell r="D191" t="str">
            <v>Suministros De Oficina</v>
          </cell>
        </row>
        <row r="192">
          <cell r="A192" t="str">
            <v>Sobres bond oficio blanco</v>
          </cell>
          <cell r="B192" t="str">
            <v>Unidad</v>
          </cell>
          <cell r="C192" t="str">
            <v>1.52.3</v>
          </cell>
          <cell r="D192" t="str">
            <v>Formas Y Sobres</v>
          </cell>
        </row>
        <row r="193">
          <cell r="A193" t="str">
            <v>Sobres bond tamaño carta</v>
          </cell>
          <cell r="B193" t="str">
            <v>Unidad</v>
          </cell>
          <cell r="C193" t="str">
            <v>1.52.3</v>
          </cell>
          <cell r="D193" t="str">
            <v>Formas Y Sobres</v>
          </cell>
        </row>
        <row r="194">
          <cell r="A194" t="str">
            <v>Sobre  lord</v>
          </cell>
          <cell r="B194" t="str">
            <v>Unidad</v>
          </cell>
          <cell r="C194" t="str">
            <v>1.52.3</v>
          </cell>
          <cell r="D194" t="str">
            <v>Formas Y Sobres</v>
          </cell>
        </row>
        <row r="195">
          <cell r="A195" t="str">
            <v>Sobres kimberly</v>
          </cell>
          <cell r="B195" t="str">
            <v>Unidad</v>
          </cell>
          <cell r="C195" t="str">
            <v>1.52.3</v>
          </cell>
          <cell r="D195" t="str">
            <v>Formas Y Sobres</v>
          </cell>
        </row>
        <row r="196">
          <cell r="A196" t="str">
            <v>Sobres de manila carta</v>
          </cell>
          <cell r="B196" t="str">
            <v>Unidad</v>
          </cell>
          <cell r="C196" t="str">
            <v>1.52.3</v>
          </cell>
          <cell r="D196" t="str">
            <v>Formas Y Sobres</v>
          </cell>
        </row>
        <row r="197">
          <cell r="A197" t="str">
            <v>Sobres de manila extraoficio</v>
          </cell>
          <cell r="B197" t="str">
            <v>Unidad</v>
          </cell>
          <cell r="C197" t="str">
            <v>1.52.1</v>
          </cell>
          <cell r="D197" t="str">
            <v>Formas Y Sobres</v>
          </cell>
        </row>
        <row r="198">
          <cell r="A198" t="str">
            <v>Sobres de manila gigante</v>
          </cell>
          <cell r="B198" t="str">
            <v>Unidad</v>
          </cell>
          <cell r="C198" t="str">
            <v>1.52.1</v>
          </cell>
          <cell r="D198" t="str">
            <v>Formas Y Sobres</v>
          </cell>
        </row>
        <row r="199">
          <cell r="A199" t="str">
            <v>Sobres de manila Oficio</v>
          </cell>
          <cell r="B199" t="str">
            <v>Unidad</v>
          </cell>
          <cell r="C199" t="str">
            <v>1.52.1</v>
          </cell>
          <cell r="D199" t="str">
            <v>Formas Y Sobres</v>
          </cell>
        </row>
        <row r="200">
          <cell r="A200" t="str">
            <v>Sobres de manila medio oficio</v>
          </cell>
          <cell r="B200" t="str">
            <v>Unidad</v>
          </cell>
          <cell r="C200" t="str">
            <v>1.52.3</v>
          </cell>
          <cell r="D200" t="str">
            <v>Formas Y Sobres</v>
          </cell>
        </row>
        <row r="201">
          <cell r="A201" t="str">
            <v>Solucion pegacaucho</v>
          </cell>
          <cell r="B201" t="str">
            <v>FRASCO X 245 GR</v>
          </cell>
          <cell r="C201" t="str">
            <v>1.52.3</v>
          </cell>
          <cell r="D201" t="str">
            <v>Formas Y Sobres</v>
          </cell>
        </row>
        <row r="202">
          <cell r="A202" t="str">
            <v xml:space="preserve">Stiker adhesivo </v>
          </cell>
          <cell r="B202" t="str">
            <v>caja x 5000 und</v>
          </cell>
          <cell r="C202" t="str">
            <v>1.52.1</v>
          </cell>
          <cell r="D202" t="str">
            <v>Suministros De Oficina</v>
          </cell>
        </row>
        <row r="203">
          <cell r="A203" t="str">
            <v>Talonarios Formas minerva</v>
          </cell>
          <cell r="B203" t="str">
            <v>Unidad</v>
          </cell>
          <cell r="C203" t="str">
            <v>1.52.3</v>
          </cell>
          <cell r="D203" t="str">
            <v>Formas Y Sobres</v>
          </cell>
        </row>
        <row r="204">
          <cell r="A204" t="str">
            <v>Talonario recibo oficial</v>
          </cell>
          <cell r="B204" t="str">
            <v>Unidad</v>
          </cell>
          <cell r="C204" t="str">
            <v>1.52.3</v>
          </cell>
          <cell r="D204" t="str">
            <v>Formas Y Sobres</v>
          </cell>
        </row>
        <row r="205">
          <cell r="A205" t="str">
            <v>Talonario recibo provicional</v>
          </cell>
          <cell r="B205" t="str">
            <v>Unidad</v>
          </cell>
          <cell r="C205" t="str">
            <v>1.52.3</v>
          </cell>
          <cell r="D205" t="str">
            <v>Formas Y Sobres</v>
          </cell>
        </row>
        <row r="206">
          <cell r="A206" t="str">
            <v>Tinta negra para almohadilla</v>
          </cell>
          <cell r="B206" t="str">
            <v>FRASCO X 28 ML</v>
          </cell>
          <cell r="C206" t="str">
            <v>1.52.1</v>
          </cell>
          <cell r="D206" t="str">
            <v>Suministros De Oficina</v>
          </cell>
        </row>
        <row r="207">
          <cell r="A207" t="str">
            <v>Tinta para duplicadora</v>
          </cell>
          <cell r="B207" t="str">
            <v>Unidad</v>
          </cell>
          <cell r="C207" t="str">
            <v>1.52.1</v>
          </cell>
          <cell r="D207" t="str">
            <v>Suministros De Oficina</v>
          </cell>
        </row>
        <row r="208">
          <cell r="A208" t="str">
            <v>Tinta para protector de cheques Uchida</v>
          </cell>
          <cell r="B208" t="str">
            <v>Unidad</v>
          </cell>
          <cell r="C208" t="str">
            <v>1.52.1</v>
          </cell>
          <cell r="D208" t="str">
            <v>Suministros De Oficina</v>
          </cell>
        </row>
        <row r="209">
          <cell r="A209" t="str">
            <v>Tinta para estilografo parker</v>
          </cell>
          <cell r="B209" t="str">
            <v>FRASCO X 80 ML</v>
          </cell>
          <cell r="C209" t="str">
            <v>1.52.1</v>
          </cell>
          <cell r="D209" t="str">
            <v>Suministros De Oficina</v>
          </cell>
        </row>
        <row r="210">
          <cell r="A210" t="str">
            <v>Tinta para numerador Onix</v>
          </cell>
          <cell r="B210" t="str">
            <v>FRASCO X 22 ML</v>
          </cell>
          <cell r="C210" t="str">
            <v>1.52.1</v>
          </cell>
          <cell r="D210" t="str">
            <v>Suministros De Oficina</v>
          </cell>
        </row>
        <row r="211">
          <cell r="A211" t="str">
            <v>Tinta roja para numerador</v>
          </cell>
          <cell r="B211" t="str">
            <v>FRASCO X 22 ML</v>
          </cell>
          <cell r="C211" t="str">
            <v>1.52.1</v>
          </cell>
          <cell r="D211" t="str">
            <v>Suministros De Oficina</v>
          </cell>
        </row>
        <row r="212">
          <cell r="A212" t="str">
            <v>Toner BC-02</v>
          </cell>
          <cell r="B212" t="str">
            <v>UNIDAD</v>
          </cell>
          <cell r="C212" t="str">
            <v>1.52.1</v>
          </cell>
          <cell r="D212" t="str">
            <v>Suministros De Oficina</v>
          </cell>
        </row>
        <row r="213">
          <cell r="A213" t="str">
            <v>Toner BC-20 Faxphone modelo CFXB 3801F</v>
          </cell>
          <cell r="B213" t="str">
            <v>UNIDAD</v>
          </cell>
          <cell r="C213" t="str">
            <v>1.52.1</v>
          </cell>
          <cell r="D213" t="str">
            <v>Suministros De Oficina</v>
          </cell>
        </row>
        <row r="214">
          <cell r="A214" t="str">
            <v>Toner Canon BJI-642  (BJ-330) Negro</v>
          </cell>
          <cell r="B214" t="str">
            <v>UNIDAD</v>
          </cell>
          <cell r="C214" t="str">
            <v>1.52.1</v>
          </cell>
          <cell r="D214" t="str">
            <v>Suministros De Oficina</v>
          </cell>
        </row>
        <row r="215">
          <cell r="A215" t="str">
            <v>TONER EPSON STYLUS REF SO20122 YELLOW</v>
          </cell>
          <cell r="B215" t="str">
            <v>Unidad</v>
          </cell>
          <cell r="C215" t="str">
            <v>1.52.1</v>
          </cell>
          <cell r="D215" t="str">
            <v>Suministros De Oficina</v>
          </cell>
        </row>
        <row r="216">
          <cell r="A216" t="str">
            <v>TONER EPSON STYLUS REF SO20126 MAGENTA</v>
          </cell>
          <cell r="B216" t="str">
            <v>Unidad</v>
          </cell>
          <cell r="C216" t="str">
            <v>1.52.1</v>
          </cell>
          <cell r="D216" t="str">
            <v>Suministros De Oficina</v>
          </cell>
        </row>
        <row r="217">
          <cell r="A217" t="str">
            <v>TONER EPSON STYLUS REF SO20130 CIAN</v>
          </cell>
          <cell r="B217" t="str">
            <v>Unidad</v>
          </cell>
          <cell r="C217" t="str">
            <v>1.52.1</v>
          </cell>
          <cell r="D217" t="str">
            <v>Suministros De Oficina</v>
          </cell>
        </row>
        <row r="218">
          <cell r="A218" t="str">
            <v>TONER EPSON STYLUS REF SO20118 NEGRO</v>
          </cell>
          <cell r="B218" t="str">
            <v>Unidad</v>
          </cell>
          <cell r="C218" t="str">
            <v>1.52.1</v>
          </cell>
          <cell r="D218" t="str">
            <v>Suministros De Oficina</v>
          </cell>
        </row>
        <row r="219">
          <cell r="A219" t="str">
            <v>Toner hp ref 51645A PARA 720C</v>
          </cell>
          <cell r="B219" t="str">
            <v>Unidad</v>
          </cell>
          <cell r="C219" t="str">
            <v>1.52.1</v>
          </cell>
          <cell r="D219" t="str">
            <v>Suministros De Oficina</v>
          </cell>
        </row>
        <row r="220">
          <cell r="A220" t="str">
            <v>Toner HP ref 51641a 720 C COLOR</v>
          </cell>
          <cell r="B220" t="str">
            <v>UNIDAD</v>
          </cell>
          <cell r="C220" t="str">
            <v>1.52.1</v>
          </cell>
          <cell r="D220" t="str">
            <v>Suministros De Oficina</v>
          </cell>
        </row>
        <row r="221">
          <cell r="A221" t="str">
            <v>Toner HP KIT HPC 3964A color laser 5M</v>
          </cell>
          <cell r="B221" t="str">
            <v>UNIDAD</v>
          </cell>
          <cell r="C221" t="str">
            <v>1.52.1</v>
          </cell>
          <cell r="D221" t="str">
            <v>Suministros De Oficina</v>
          </cell>
        </row>
        <row r="222">
          <cell r="A222" t="str">
            <v>Toner a color para impresora 5m ref 3102-3103-3104</v>
          </cell>
          <cell r="B222" t="str">
            <v>Unidad</v>
          </cell>
          <cell r="C222" t="str">
            <v>1.52.1</v>
          </cell>
          <cell r="D222" t="str">
            <v>Suministros De Oficina</v>
          </cell>
        </row>
        <row r="223">
          <cell r="A223" t="str">
            <v>Toner para impresora 5m ref 3105</v>
          </cell>
          <cell r="B223" t="str">
            <v>Unidad</v>
          </cell>
          <cell r="C223" t="str">
            <v>1.52.1</v>
          </cell>
          <cell r="D223" t="str">
            <v>Suministros De Oficina</v>
          </cell>
        </row>
        <row r="224">
          <cell r="A224" t="str">
            <v>Toner impresora HP 92275A Laser Jet II plus</v>
          </cell>
          <cell r="B224" t="str">
            <v>Unidad</v>
          </cell>
          <cell r="C224" t="str">
            <v>1.52.1</v>
          </cell>
          <cell r="D224" t="str">
            <v>Suministros De Oficina</v>
          </cell>
        </row>
        <row r="225">
          <cell r="A225" t="str">
            <v xml:space="preserve">TONER APPLE LASER RIGHT 16/600 </v>
          </cell>
          <cell r="B225" t="str">
            <v>Unidad</v>
          </cell>
          <cell r="C225" t="str">
            <v>1.52.1</v>
          </cell>
          <cell r="D225" t="str">
            <v>Suministros De Oficina</v>
          </cell>
        </row>
        <row r="226">
          <cell r="A226" t="str">
            <v>TONER GESTETNER PARA FOTOCOPIADORA 2751</v>
          </cell>
          <cell r="B226" t="str">
            <v>Unidad</v>
          </cell>
          <cell r="C226" t="str">
            <v>1.52.1</v>
          </cell>
          <cell r="D226" t="str">
            <v>Suministros De Oficina</v>
          </cell>
        </row>
        <row r="227">
          <cell r="A227" t="str">
            <v>Toner para cartridge C4092A -HP. 1100A</v>
          </cell>
          <cell r="B227" t="str">
            <v>Unidad</v>
          </cell>
          <cell r="C227" t="str">
            <v>1.52.1</v>
          </cell>
          <cell r="D227" t="str">
            <v>Suministros De Oficina</v>
          </cell>
        </row>
        <row r="228">
          <cell r="A228" t="str">
            <v>Toner para fax Canon BX-3</v>
          </cell>
          <cell r="B228" t="str">
            <v>Unidad</v>
          </cell>
          <cell r="C228" t="str">
            <v>1.52.1</v>
          </cell>
          <cell r="D228" t="str">
            <v>Suministros De Oficina</v>
          </cell>
        </row>
        <row r="229">
          <cell r="A229" t="str">
            <v>Toner para fotocopiadora CANON NP-6012</v>
          </cell>
          <cell r="B229" t="str">
            <v>Unidad</v>
          </cell>
          <cell r="C229" t="str">
            <v>1.52.1</v>
          </cell>
          <cell r="D229" t="str">
            <v>Suministros De Oficina</v>
          </cell>
        </row>
        <row r="230">
          <cell r="A230" t="str">
            <v>Toner Canon 1010/1020</v>
          </cell>
          <cell r="B230" t="str">
            <v>Unidad</v>
          </cell>
          <cell r="C230" t="str">
            <v>1.52.1</v>
          </cell>
          <cell r="D230" t="str">
            <v>Suministros De Oficina</v>
          </cell>
        </row>
        <row r="231">
          <cell r="A231" t="str">
            <v>Toner hewlett packard laser jet 6P 3903A</v>
          </cell>
          <cell r="B231" t="str">
            <v>Unidad</v>
          </cell>
          <cell r="C231" t="str">
            <v>1.52.1</v>
          </cell>
          <cell r="D231" t="str">
            <v>Suministros De Oficina</v>
          </cell>
        </row>
        <row r="232">
          <cell r="A232" t="str">
            <v>Toner para impresora Lexmar E-310</v>
          </cell>
          <cell r="B232" t="str">
            <v>Unidad</v>
          </cell>
          <cell r="C232" t="str">
            <v>1.52.1</v>
          </cell>
          <cell r="D232" t="str">
            <v>Suministros De Oficina</v>
          </cell>
        </row>
        <row r="233">
          <cell r="A233" t="str">
            <v>Toner Uds 15</v>
          </cell>
          <cell r="B233" t="str">
            <v>Unidad</v>
          </cell>
          <cell r="C233" t="str">
            <v>1.52.1</v>
          </cell>
          <cell r="D233" t="str">
            <v>Suministros De Oficina</v>
          </cell>
        </row>
        <row r="234">
          <cell r="A234" t="str">
            <v>Toner para fotocopiadora Konica</v>
          </cell>
          <cell r="B234" t="str">
            <v>Unidad</v>
          </cell>
          <cell r="C234" t="str">
            <v>1.52.1</v>
          </cell>
          <cell r="D234" t="str">
            <v>Suministros De Oficina</v>
          </cell>
        </row>
        <row r="235">
          <cell r="A235" t="str">
            <v>Toner para fotocopiadora 320 machitosh</v>
          </cell>
          <cell r="B235" t="str">
            <v>Unidad</v>
          </cell>
          <cell r="C235" t="str">
            <v>1.52.1</v>
          </cell>
          <cell r="D235" t="str">
            <v>Suministros De Oficina</v>
          </cell>
        </row>
        <row r="236">
          <cell r="A236" t="str">
            <v>Toner hp ref C3968A LASER</v>
          </cell>
          <cell r="B236" t="str">
            <v>Unidad</v>
          </cell>
          <cell r="C236" t="str">
            <v>1.52.1</v>
          </cell>
          <cell r="D236" t="str">
            <v>Suministros De Oficina</v>
          </cell>
        </row>
        <row r="237">
          <cell r="A237" t="str">
            <v>Toner Laser Jet HP 20/30</v>
          </cell>
          <cell r="B237" t="str">
            <v>Unidad</v>
          </cell>
          <cell r="C237" t="str">
            <v>1.52.1</v>
          </cell>
          <cell r="D237" t="str">
            <v>Suministros De Oficina</v>
          </cell>
        </row>
        <row r="238">
          <cell r="A238" t="str">
            <v>Transparencias para inkjet</v>
          </cell>
          <cell r="B238" t="str">
            <v>Unidad</v>
          </cell>
          <cell r="C238" t="str">
            <v>1.52.1</v>
          </cell>
          <cell r="D238" t="str">
            <v>Suministros De Oficina</v>
          </cell>
        </row>
        <row r="239">
          <cell r="A239" t="str">
            <v>Disco zip</v>
          </cell>
          <cell r="B239" t="str">
            <v>Unidad</v>
          </cell>
          <cell r="C239" t="str">
            <v>1.47.2</v>
          </cell>
          <cell r="D239" t="str">
            <v>Periferico</v>
          </cell>
        </row>
        <row r="242">
          <cell r="A242" t="str">
            <v>REPUESTOS</v>
          </cell>
        </row>
        <row r="243">
          <cell r="A243" t="str">
            <v>Alambre electrico Nro 12</v>
          </cell>
          <cell r="B243" t="str">
            <v>Unidad</v>
          </cell>
          <cell r="C243" t="str">
            <v>1.37.23</v>
          </cell>
          <cell r="D243" t="str">
            <v>Ensamblajes de cable, cordon y alambre de equipo de comunicacion</v>
          </cell>
        </row>
        <row r="244">
          <cell r="A244" t="str">
            <v>Bala para incrustar 9214</v>
          </cell>
          <cell r="B244" t="str">
            <v>Unidad</v>
          </cell>
          <cell r="C244" t="str">
            <v>1.40.1</v>
          </cell>
          <cell r="D244" t="str">
            <v>Dispositivos de iluminacion electrica para interiores y exteriores</v>
          </cell>
        </row>
        <row r="245">
          <cell r="A245" t="str">
            <v>Bala para incrustar 9215</v>
          </cell>
          <cell r="B245" t="str">
            <v>Unidad</v>
          </cell>
          <cell r="C245" t="str">
            <v>1.40.1</v>
          </cell>
          <cell r="D245" t="str">
            <v>Dispositivos de iluminacion electrica para interiores y exteriores</v>
          </cell>
        </row>
        <row r="246">
          <cell r="A246" t="str">
            <v>balasto 230v a 12v x 105w</v>
          </cell>
          <cell r="B246" t="str">
            <v>Unidad</v>
          </cell>
          <cell r="C246" t="str">
            <v>1.40.1</v>
          </cell>
          <cell r="D246" t="str">
            <v>Dispositivos de iluminacion electrica para interiores y exteriores</v>
          </cell>
        </row>
        <row r="247">
          <cell r="A247" t="str">
            <v>Balasto 2 x 26 w</v>
          </cell>
          <cell r="B247" t="str">
            <v>Unidad</v>
          </cell>
          <cell r="C247" t="str">
            <v>1.40.1</v>
          </cell>
          <cell r="D247" t="str">
            <v>Dispositivos de iluminacion electrica para interiores y exteriores</v>
          </cell>
        </row>
        <row r="248">
          <cell r="A248" t="str">
            <v>balasto 2 x 13</v>
          </cell>
          <cell r="B248" t="str">
            <v>Unidad</v>
          </cell>
          <cell r="C248" t="str">
            <v>1.40.1</v>
          </cell>
          <cell r="D248" t="str">
            <v>Dispositivos de iluminacion electrica para interiores y exteriores</v>
          </cell>
        </row>
        <row r="249">
          <cell r="A249" t="str">
            <v>balasto para ascensores 120v a 11.5v</v>
          </cell>
          <cell r="B249" t="str">
            <v>Unidad</v>
          </cell>
          <cell r="C249" t="str">
            <v>1.40.1</v>
          </cell>
          <cell r="D249" t="str">
            <v>Dispositivos de iluminacion electrica para interiores y exteriores</v>
          </cell>
        </row>
        <row r="250">
          <cell r="A250" t="str">
            <v>Balasto 50w 120v  50/60 Hz Nipol</v>
          </cell>
          <cell r="B250" t="str">
            <v>Unidad</v>
          </cell>
          <cell r="C250" t="str">
            <v>1.40.1</v>
          </cell>
          <cell r="D250" t="str">
            <v>Dispositivos de iluminacion electrica para interiores y exteriores</v>
          </cell>
        </row>
        <row r="251">
          <cell r="A251" t="str">
            <v>Balasto electrónico 4 x 32 a 120 v.</v>
          </cell>
          <cell r="B251" t="str">
            <v>Unidad</v>
          </cell>
          <cell r="C251" t="str">
            <v>1.40.1</v>
          </cell>
          <cell r="D251" t="str">
            <v>Dispositivos de iluminacion electrica para interiores y exteriores</v>
          </cell>
        </row>
        <row r="252">
          <cell r="A252" t="str">
            <v>Balasto magnético de 1 x 13</v>
          </cell>
          <cell r="B252" t="str">
            <v>Unidad</v>
          </cell>
          <cell r="C252" t="str">
            <v>1.40.1</v>
          </cell>
          <cell r="D252" t="str">
            <v>Dispositivos de iluminacion electrica para interiores y exteriores</v>
          </cell>
        </row>
        <row r="253">
          <cell r="A253" t="str">
            <v>Balasto magnético de 2 x 48 a 120 v.</v>
          </cell>
          <cell r="B253" t="str">
            <v>Unidad</v>
          </cell>
          <cell r="C253" t="str">
            <v>1.40.1</v>
          </cell>
          <cell r="D253" t="str">
            <v>Dispositivos de iluminacion electrica para interiores y exteriores</v>
          </cell>
        </row>
        <row r="254">
          <cell r="A254" t="str">
            <v>Bombilla de 26 w doble twin - Halógena de 4 pines</v>
          </cell>
          <cell r="B254" t="str">
            <v>UNIDAD</v>
          </cell>
          <cell r="C254" t="str">
            <v>1.40.1</v>
          </cell>
          <cell r="D254" t="str">
            <v>Dispositivos de iluminacion electrica para interiores y exteriores</v>
          </cell>
        </row>
        <row r="255">
          <cell r="A255" t="str">
            <v>bombillo de 60 x 120</v>
          </cell>
          <cell r="B255" t="str">
            <v>Unidad</v>
          </cell>
          <cell r="C255" t="str">
            <v>1.40.1</v>
          </cell>
          <cell r="D255" t="str">
            <v>Dispositivos de iluminacion electrica para interiores y exteriores</v>
          </cell>
        </row>
        <row r="256">
          <cell r="A256" t="str">
            <v>Bombilla dicróica 12 V x 50 W sin campana, ref. G6.35</v>
          </cell>
          <cell r="B256" t="str">
            <v>Unidad</v>
          </cell>
          <cell r="C256" t="str">
            <v>1.40.1</v>
          </cell>
          <cell r="D256" t="str">
            <v>Dispositivos de iluminacion electrica para interiores y exteriores</v>
          </cell>
        </row>
        <row r="257">
          <cell r="A257" t="str">
            <v>Bombilla dicróica 12 x 50 OS RAM con campana</v>
          </cell>
          <cell r="B257" t="str">
            <v>Unidad</v>
          </cell>
          <cell r="C257" t="str">
            <v>1.40.1</v>
          </cell>
          <cell r="D257" t="str">
            <v>Dispositivos de iluminacion electrica para interiores y exteriores</v>
          </cell>
        </row>
        <row r="258">
          <cell r="A258" t="str">
            <v>Bombilla PLC 26w 2 pines Halógena doble twin 624d-3</v>
          </cell>
          <cell r="B258" t="str">
            <v>UNIDAD</v>
          </cell>
          <cell r="C258" t="str">
            <v>1.40.1</v>
          </cell>
          <cell r="D258" t="str">
            <v>Dispositivos de iluminacion electrica para interiores y exteriores</v>
          </cell>
        </row>
        <row r="259">
          <cell r="A259" t="str">
            <v>Bombilla VLI 70 w, marca Venture</v>
          </cell>
          <cell r="B259" t="str">
            <v>UNIDAD</v>
          </cell>
          <cell r="C259" t="str">
            <v>1.40.1</v>
          </cell>
          <cell r="D259" t="str">
            <v>Dispositivos de iluminacion electrica para interiores y exteriores</v>
          </cell>
        </row>
        <row r="260">
          <cell r="A260" t="str">
            <v>Bombillo de 70 w sodio sin arrancador E-27</v>
          </cell>
          <cell r="B260" t="str">
            <v>UNIDAD</v>
          </cell>
          <cell r="C260" t="str">
            <v>1.40.1</v>
          </cell>
          <cell r="D260" t="str">
            <v>Dispositivos de iluminacion electrica para interiores y exteriores</v>
          </cell>
        </row>
        <row r="261">
          <cell r="A261" t="str">
            <v>Bombillo mercurio de 250 w.</v>
          </cell>
          <cell r="B261" t="str">
            <v>Unidad</v>
          </cell>
          <cell r="C261" t="str">
            <v>1.40.1</v>
          </cell>
          <cell r="D261" t="str">
            <v>Dispositivos de iluminacion electrica para interiores y exteriores</v>
          </cell>
        </row>
        <row r="262">
          <cell r="A262" t="str">
            <v>Bombillo alogeno de 12 x 50 w exn 36</v>
          </cell>
          <cell r="B262" t="str">
            <v>Unidad</v>
          </cell>
          <cell r="C262" t="str">
            <v>1.40.1</v>
          </cell>
          <cell r="D262" t="str">
            <v>Dispositivos de iluminacion electrica para interiores y exteriores</v>
          </cell>
        </row>
        <row r="263">
          <cell r="A263" t="str">
            <v xml:space="preserve">Bombillo  dos pines doble twin </v>
          </cell>
          <cell r="B263" t="str">
            <v>Unidad</v>
          </cell>
          <cell r="C263" t="str">
            <v>1.40.1</v>
          </cell>
          <cell r="D263" t="str">
            <v>Dispositivos de iluminacion electrica para interiores y exteriores</v>
          </cell>
        </row>
        <row r="264">
          <cell r="A264" t="str">
            <v>Bombilla dicróica 12 x 50 realite</v>
          </cell>
          <cell r="B264" t="str">
            <v>Unidad</v>
          </cell>
          <cell r="C264" t="str">
            <v>1.40.1</v>
          </cell>
          <cell r="D264" t="str">
            <v>Dispositivos de iluminacion electrica para interiores y exteriores</v>
          </cell>
        </row>
        <row r="265">
          <cell r="A265" t="str">
            <v>Bombilla PLC de dos pines doble twin</v>
          </cell>
          <cell r="B265" t="str">
            <v>Unidad</v>
          </cell>
          <cell r="C265" t="str">
            <v>1.40.1</v>
          </cell>
          <cell r="D265" t="str">
            <v>Dispositivos de iluminacion electrica para interiores y exteriores</v>
          </cell>
        </row>
        <row r="266">
          <cell r="A266" t="str">
            <v>Bombilla PLC de cuatro pines doble twin</v>
          </cell>
          <cell r="B266" t="str">
            <v>Unidad</v>
          </cell>
          <cell r="C266" t="str">
            <v>1.40.1</v>
          </cell>
          <cell r="D266" t="str">
            <v>Dispositivos de iluminacion electrica para interiores y exteriores</v>
          </cell>
        </row>
        <row r="267">
          <cell r="A267" t="str">
            <v>Bombilla Sylvania capslyte par 20  50 w.120 V</v>
          </cell>
          <cell r="B267" t="str">
            <v>Unidad</v>
          </cell>
          <cell r="C267" t="str">
            <v>1.40.1</v>
          </cell>
          <cell r="D267" t="str">
            <v>Dispositivos de iluminacion electrica para interiores y exteriores</v>
          </cell>
        </row>
        <row r="268">
          <cell r="A268" t="str">
            <v>Bombillo reflector halógeno bipen 12 v - 50W EXN</v>
          </cell>
          <cell r="B268" t="str">
            <v>Unidad</v>
          </cell>
          <cell r="C268" t="str">
            <v>1.40.1</v>
          </cell>
          <cell r="D268" t="str">
            <v>Dispositivos de iluminacion electrica para interiores y exteriores</v>
          </cell>
        </row>
        <row r="269">
          <cell r="A269" t="str">
            <v>Cabezas para impresora epson LQ 1070</v>
          </cell>
          <cell r="B269" t="str">
            <v>UNIDAD</v>
          </cell>
          <cell r="C269" t="str">
            <v>1.47.3</v>
          </cell>
          <cell r="D269" t="str">
            <v>Hardware</v>
          </cell>
        </row>
        <row r="270">
          <cell r="A270" t="str">
            <v>Cabezas para impresora epson LQ 2170</v>
          </cell>
          <cell r="B270" t="str">
            <v>UNIDAD</v>
          </cell>
          <cell r="C270" t="str">
            <v>1.47.3</v>
          </cell>
          <cell r="D270" t="str">
            <v>Hardware</v>
          </cell>
        </row>
        <row r="271">
          <cell r="A271" t="str">
            <v>Cable 2 x 12</v>
          </cell>
          <cell r="B271" t="str">
            <v>Unidad</v>
          </cell>
          <cell r="C271" t="str">
            <v>1.37.23</v>
          </cell>
          <cell r="D271" t="str">
            <v>Ensamblajes de cable, cordon y alambre de equipo de comunicacion</v>
          </cell>
        </row>
        <row r="272">
          <cell r="A272" t="str">
            <v>Cable encauchetado 3 x 16</v>
          </cell>
          <cell r="B272" t="str">
            <v>metro</v>
          </cell>
          <cell r="C272" t="str">
            <v>1.37.23</v>
          </cell>
          <cell r="D272" t="str">
            <v>Ensamblajes de cable, cordon y alambre de equipo de comunicacion</v>
          </cell>
        </row>
        <row r="273">
          <cell r="A273" t="str">
            <v>Cinta teflon</v>
          </cell>
          <cell r="B273" t="str">
            <v xml:space="preserve">rollo de 1/2" x 20 mts  </v>
          </cell>
          <cell r="C273" t="str">
            <v>1.32.9</v>
          </cell>
          <cell r="D273" t="str">
            <v>Otros Elementos Menores De Ferreteria</v>
          </cell>
        </row>
        <row r="274">
          <cell r="A274" t="str">
            <v>Cinta aislante</v>
          </cell>
          <cell r="B274" t="str">
            <v xml:space="preserve">rollo de 1/2" x  50 mts  </v>
          </cell>
          <cell r="C274" t="str">
            <v>1.32.9</v>
          </cell>
          <cell r="D274" t="str">
            <v>Otros Elementos Menores De Ferreteria</v>
          </cell>
        </row>
        <row r="275">
          <cell r="A275" t="str">
            <v xml:space="preserve">Filtro de ozono </v>
          </cell>
          <cell r="B275" t="str">
            <v>Unidad</v>
          </cell>
          <cell r="C275" t="str">
            <v>1.26.1</v>
          </cell>
          <cell r="D275" t="str">
            <v>Equipo purificador de agua</v>
          </cell>
        </row>
        <row r="276">
          <cell r="A276" t="str">
            <v>MASTER PARA DUPLICADORA</v>
          </cell>
          <cell r="B276" t="str">
            <v>Unidad</v>
          </cell>
        </row>
        <row r="277">
          <cell r="A277" t="str">
            <v>PIEZA DE ARRASTRE DE PAPEL IMPRESORA LASER JET 1100</v>
          </cell>
          <cell r="B277" t="str">
            <v>Unidad</v>
          </cell>
        </row>
        <row r="278">
          <cell r="A278" t="str">
            <v>Pluf RJ 45</v>
          </cell>
          <cell r="B278" t="str">
            <v>Unidad</v>
          </cell>
        </row>
        <row r="279">
          <cell r="A279" t="str">
            <v>Pluf RJ 11</v>
          </cell>
          <cell r="B279" t="str">
            <v>Unidad</v>
          </cell>
        </row>
        <row r="280">
          <cell r="A280" t="str">
            <v>Repuestos motobomba</v>
          </cell>
          <cell r="B280" t="str">
            <v>Unidad</v>
          </cell>
          <cell r="C280" t="str">
            <v>1.29.11</v>
          </cell>
          <cell r="D280" t="str">
            <v>Equipo especializado de taller de mantenimiento y reparacion de articulos diversos</v>
          </cell>
        </row>
        <row r="281">
          <cell r="A281" t="str">
            <v>Revelador 3135</v>
          </cell>
          <cell r="B281" t="str">
            <v>UNIDAD</v>
          </cell>
          <cell r="C281" t="str">
            <v>1.44.4</v>
          </cell>
          <cell r="D281" t="str">
            <v>Equipo fotografico para revelado y acabado.</v>
          </cell>
        </row>
        <row r="282">
          <cell r="A282" t="str">
            <v>Revelador de color 3966a</v>
          </cell>
          <cell r="B282" t="str">
            <v>Unidad</v>
          </cell>
          <cell r="C282" t="str">
            <v>1.44.4</v>
          </cell>
          <cell r="D282" t="str">
            <v>Equipo fotografico para revelado y acabado.</v>
          </cell>
        </row>
        <row r="283">
          <cell r="A283" t="str">
            <v>Revelador de negro c3965a</v>
          </cell>
          <cell r="B283" t="str">
            <v>Unidad</v>
          </cell>
          <cell r="C283" t="str">
            <v>1.44.4</v>
          </cell>
          <cell r="D283" t="str">
            <v>Equipo fotografico para revelado y acabado.</v>
          </cell>
        </row>
        <row r="284">
          <cell r="A284" t="str">
            <v>Revelador 2751</v>
          </cell>
          <cell r="B284" t="str">
            <v>Unidad</v>
          </cell>
          <cell r="C284" t="str">
            <v>1.44.4</v>
          </cell>
          <cell r="D284" t="str">
            <v>Equipo fotografico para revelado y acabado.</v>
          </cell>
        </row>
        <row r="285">
          <cell r="A285" t="str">
            <v>Bombillo 12 x 50 campana sellada</v>
          </cell>
          <cell r="B285" t="str">
            <v>Unidad</v>
          </cell>
          <cell r="C285" t="str">
            <v>1.40.1</v>
          </cell>
          <cell r="D285" t="str">
            <v>Dispositivos de iluminacion electrica para interiores y exteriores</v>
          </cell>
        </row>
        <row r="286">
          <cell r="A286" t="str">
            <v>Repuestos y mantenimiento para fotocopiadora (global) orden de servicios</v>
          </cell>
          <cell r="B286" t="str">
            <v>Unidad</v>
          </cell>
        </row>
        <row r="287">
          <cell r="A287" t="str">
            <v>Tubo de 13 w</v>
          </cell>
          <cell r="B287" t="str">
            <v>Unidad</v>
          </cell>
          <cell r="C287" t="str">
            <v>1.40.1</v>
          </cell>
          <cell r="D287" t="str">
            <v>Dispositivos de iluminacion electrica para interiores y exteriores</v>
          </cell>
        </row>
        <row r="288">
          <cell r="A288" t="str">
            <v>Tubo fluorescente  T8 15 w</v>
          </cell>
          <cell r="B288" t="str">
            <v>Unidad</v>
          </cell>
          <cell r="C288" t="str">
            <v>1.40.1</v>
          </cell>
          <cell r="D288" t="str">
            <v>Dispositivos de iluminacion electrica para interiores y exteriores</v>
          </cell>
        </row>
        <row r="289">
          <cell r="A289" t="str">
            <v>Tubo fluorescente T8 de 17 w.</v>
          </cell>
          <cell r="B289" t="str">
            <v>Unidad</v>
          </cell>
          <cell r="C289" t="str">
            <v>1.40.1</v>
          </cell>
          <cell r="D289" t="str">
            <v>Dispositivos de iluminacion electrica para interiores y exteriores</v>
          </cell>
        </row>
        <row r="290">
          <cell r="A290" t="str">
            <v>Tubo fluorescente T8 de 32 w.</v>
          </cell>
          <cell r="B290" t="str">
            <v>Unidad</v>
          </cell>
          <cell r="C290" t="str">
            <v>1.40.1</v>
          </cell>
          <cell r="D290" t="str">
            <v>Dispositivos de iluminacion electrica para interiores y exteriores</v>
          </cell>
        </row>
        <row r="291">
          <cell r="A291" t="str">
            <v>Tubo slim line 48 w.</v>
          </cell>
          <cell r="B291" t="str">
            <v>Unidad</v>
          </cell>
          <cell r="C291" t="str">
            <v>1.40.1</v>
          </cell>
          <cell r="D291" t="str">
            <v>Dispositivos de iluminacion electrica para interiores y exteriores</v>
          </cell>
        </row>
        <row r="292">
          <cell r="A292" t="str">
            <v>tubo de 48</v>
          </cell>
          <cell r="B292" t="str">
            <v>Unidad</v>
          </cell>
          <cell r="C292" t="str">
            <v>1.40.1</v>
          </cell>
          <cell r="D292" t="str">
            <v>Dispositivos de iluminacion electrica para interiores y exteriores</v>
          </cell>
        </row>
        <row r="293">
          <cell r="A293" t="str">
            <v>Juego de limpiador del fusor c3964a</v>
          </cell>
          <cell r="B293" t="str">
            <v>Unidad</v>
          </cell>
        </row>
        <row r="294">
          <cell r="A294" t="str">
            <v>Unidad laser para impresoras uds 15 o lexmar 610</v>
          </cell>
          <cell r="B294" t="str">
            <v>Unidad</v>
          </cell>
        </row>
        <row r="295">
          <cell r="A295" t="str">
            <v>Fusor C3969A</v>
          </cell>
          <cell r="B295" t="str">
            <v>Unidad</v>
          </cell>
        </row>
        <row r="298">
          <cell r="A298" t="str">
            <v>DOTACION</v>
          </cell>
          <cell r="B298" t="str">
            <v>DOTACION</v>
          </cell>
          <cell r="C298" t="str">
            <v>1.60.1</v>
          </cell>
          <cell r="D298" t="str">
            <v>Ropa de uso exterior para hombres.</v>
          </cell>
        </row>
        <row r="299">
          <cell r="A299" t="str">
            <v>Conjunto para aseo</v>
          </cell>
          <cell r="B299" t="str">
            <v>Unidad</v>
          </cell>
          <cell r="C299" t="str">
            <v>1.60.2</v>
          </cell>
          <cell r="D299" t="str">
            <v>Ropa de uso exterior para mujeres</v>
          </cell>
        </row>
        <row r="300">
          <cell r="A300" t="str">
            <v>Overol Tipo Piloto</v>
          </cell>
          <cell r="B300" t="str">
            <v>Unidad</v>
          </cell>
          <cell r="C300" t="str">
            <v>1.60.1</v>
          </cell>
          <cell r="D300" t="str">
            <v>Ropa de uso exterior para hombres.</v>
          </cell>
        </row>
        <row r="301">
          <cell r="A301" t="str">
            <v>Blusa Dril</v>
          </cell>
          <cell r="B301" t="str">
            <v>Unidad</v>
          </cell>
          <cell r="C301" t="str">
            <v>1.60.1</v>
          </cell>
          <cell r="D301" t="str">
            <v>Ropa de uso exterior para hombres.</v>
          </cell>
        </row>
        <row r="303">
          <cell r="A303" t="str">
            <v>COMBUSTIBLE</v>
          </cell>
          <cell r="B303" t="str">
            <v>GLOBAL</v>
          </cell>
        </row>
        <row r="304">
          <cell r="A304" t="str">
            <v>Aceite tres en uno</v>
          </cell>
          <cell r="B304" t="str">
            <v>FRASCO X 150 GR</v>
          </cell>
        </row>
        <row r="307">
          <cell r="A307" t="str">
            <v>OTROS MATERIALES Y SUMINISTROS</v>
          </cell>
        </row>
        <row r="308">
          <cell r="A308" t="str">
            <v>Medicina</v>
          </cell>
        </row>
        <row r="314">
          <cell r="A314" t="str">
            <v>TOTAL MATERIALES Y SUMINISTROS</v>
          </cell>
        </row>
        <row r="317">
          <cell r="A317" t="str">
            <v>COMPRA DE EQUIPO</v>
          </cell>
        </row>
        <row r="319">
          <cell r="A319" t="str">
            <v>EQUIPO DE SISTEMAS</v>
          </cell>
        </row>
        <row r="320">
          <cell r="A320" t="str">
            <v>Cable de poder para computador</v>
          </cell>
          <cell r="B320" t="str">
            <v>Unidad</v>
          </cell>
          <cell r="C320" t="str">
            <v>1.47.5</v>
          </cell>
          <cell r="D320" t="str">
            <v>Accesorios</v>
          </cell>
        </row>
        <row r="321">
          <cell r="A321" t="str">
            <v xml:space="preserve">Computador </v>
          </cell>
          <cell r="B321" t="str">
            <v>Unidad</v>
          </cell>
          <cell r="C321" t="str">
            <v>1.47.1</v>
          </cell>
          <cell r="D321" t="str">
            <v>Computadores</v>
          </cell>
        </row>
        <row r="322">
          <cell r="A322" t="str">
            <v>Computador Macintosh imac de las isguientes caracteristicas e17-inch widescreen lcd fiat, 800mhz power pc g4, nvidia geforce 4mx, 256 mb sdram, 80gb Ultraata hard drive 10/100 base t ethernet, 56k internal modem, apple pro speakers</v>
          </cell>
          <cell r="B322" t="str">
            <v>Unidad</v>
          </cell>
          <cell r="C322" t="str">
            <v>1.47.1</v>
          </cell>
          <cell r="D322" t="str">
            <v>Computadores</v>
          </cell>
        </row>
        <row r="323">
          <cell r="A323" t="str">
            <v>computador pc</v>
          </cell>
          <cell r="B323" t="str">
            <v>Unidad</v>
          </cell>
          <cell r="C323" t="str">
            <v>1.47.1</v>
          </cell>
          <cell r="D323" t="str">
            <v>Computadores</v>
          </cell>
        </row>
        <row r="324">
          <cell r="A324" t="str">
            <v>Computador portatil</v>
          </cell>
          <cell r="B324" t="str">
            <v>Unidad</v>
          </cell>
          <cell r="C324" t="str">
            <v>1.47.1</v>
          </cell>
          <cell r="D324" t="str">
            <v>Computadores</v>
          </cell>
        </row>
        <row r="325">
          <cell r="A325" t="str">
            <v>Impresora a color</v>
          </cell>
          <cell r="B325" t="str">
            <v>Unidad</v>
          </cell>
          <cell r="C325" t="str">
            <v>1.47.1</v>
          </cell>
          <cell r="D325" t="str">
            <v>Computadores</v>
          </cell>
        </row>
        <row r="326">
          <cell r="A326" t="str">
            <v>DISCO DURO DE 20 GB</v>
          </cell>
          <cell r="B326" t="str">
            <v>Unidad</v>
          </cell>
          <cell r="C326" t="str">
            <v>1.47.3</v>
          </cell>
          <cell r="D326" t="str">
            <v>Hardware</v>
          </cell>
        </row>
        <row r="327">
          <cell r="A327" t="str">
            <v>Impresora para stiker</v>
          </cell>
          <cell r="B327" t="str">
            <v>Unidad</v>
          </cell>
          <cell r="C327" t="str">
            <v>1.47.3</v>
          </cell>
          <cell r="D327" t="str">
            <v>Hardware</v>
          </cell>
        </row>
        <row r="328">
          <cell r="A328" t="str">
            <v>Mouse ps/2</v>
          </cell>
          <cell r="B328" t="str">
            <v>Unidad</v>
          </cell>
          <cell r="C328" t="str">
            <v>1.47.2</v>
          </cell>
          <cell r="D328" t="str">
            <v>Periferico</v>
          </cell>
        </row>
        <row r="329">
          <cell r="A329" t="str">
            <v>Mouse Apple Ref: PROMOUSE</v>
          </cell>
          <cell r="B329" t="str">
            <v>UNIDAD</v>
          </cell>
          <cell r="C329" t="str">
            <v>1.47.2</v>
          </cell>
          <cell r="D329" t="str">
            <v>Periferico</v>
          </cell>
        </row>
        <row r="330">
          <cell r="A330" t="str">
            <v>MOUSE  SERIAL</v>
          </cell>
          <cell r="B330" t="str">
            <v>Unidad</v>
          </cell>
          <cell r="C330" t="str">
            <v>1.47.2</v>
          </cell>
          <cell r="D330" t="str">
            <v>Periferico</v>
          </cell>
        </row>
        <row r="331">
          <cell r="A331" t="str">
            <v>Pantalla antibrillo</v>
          </cell>
          <cell r="B331" t="str">
            <v>Unidad</v>
          </cell>
          <cell r="C331" t="str">
            <v>1.47.5</v>
          </cell>
          <cell r="D331" t="str">
            <v>Accesorios</v>
          </cell>
        </row>
        <row r="332">
          <cell r="A332" t="str">
            <v>tambor de impresión c3967a</v>
          </cell>
          <cell r="B332" t="str">
            <v>Unidad</v>
          </cell>
          <cell r="C332" t="str">
            <v>1.47.3</v>
          </cell>
          <cell r="D332" t="str">
            <v>Hardware</v>
          </cell>
        </row>
        <row r="333">
          <cell r="A333" t="str">
            <v>juego de recogida c3120a</v>
          </cell>
          <cell r="B333" t="str">
            <v>Unidad</v>
          </cell>
          <cell r="C333" t="str">
            <v>1.47.3</v>
          </cell>
          <cell r="D333" t="str">
            <v>Hardware</v>
          </cell>
        </row>
        <row r="334">
          <cell r="A334" t="str">
            <v>Servidordedicado para hospedar la pagina web</v>
          </cell>
          <cell r="B334" t="str">
            <v>Unidad</v>
          </cell>
          <cell r="C334" t="str">
            <v>1.47.3</v>
          </cell>
          <cell r="D334" t="str">
            <v>Hardware</v>
          </cell>
        </row>
        <row r="335">
          <cell r="A335" t="str">
            <v>Actualizacion antivirus norton systemworks por 1 licencia</v>
          </cell>
          <cell r="B335" t="str">
            <v>Unidad</v>
          </cell>
          <cell r="C335" t="str">
            <v>1.47.4</v>
          </cell>
          <cell r="D335" t="str">
            <v>Software</v>
          </cell>
        </row>
        <row r="336">
          <cell r="A336" t="str">
            <v>Actualizacion Microsoft exchange 200 a 2002 molp de 150 licencias</v>
          </cell>
          <cell r="B336" t="str">
            <v>Unidad</v>
          </cell>
          <cell r="C336" t="str">
            <v>1.47.4</v>
          </cell>
          <cell r="D336" t="str">
            <v>Software</v>
          </cell>
        </row>
        <row r="337">
          <cell r="A337" t="str">
            <v>Adquisicion de 1 molp de 50 licencias de microsoft exchange 2002</v>
          </cell>
          <cell r="B337" t="str">
            <v>Unidad</v>
          </cell>
          <cell r="C337" t="str">
            <v>1.47.4</v>
          </cell>
          <cell r="D337" t="str">
            <v>Software</v>
          </cell>
        </row>
        <row r="338">
          <cell r="A338" t="str">
            <v>Adquisicion de windowa xp profesional edition 1 paquete y 9 licencias</v>
          </cell>
          <cell r="B338" t="str">
            <v>Unidad</v>
          </cell>
          <cell r="C338" t="str">
            <v>1.47.4</v>
          </cell>
          <cell r="D338" t="str">
            <v>Software</v>
          </cell>
        </row>
        <row r="339">
          <cell r="A339" t="str">
            <v>Adquisicion office xp profesional 1 paquete y 9 licencias</v>
          </cell>
          <cell r="B339" t="str">
            <v>Unidad</v>
          </cell>
          <cell r="C339" t="str">
            <v>1.47.4</v>
          </cell>
          <cell r="D339" t="str">
            <v>Software</v>
          </cell>
        </row>
        <row r="340">
          <cell r="A340" t="str">
            <v>Adquisicion de software aranda asset management AAM- SEQTECH para el departamento</v>
          </cell>
          <cell r="B340" t="str">
            <v>Unidad</v>
          </cell>
          <cell r="C340" t="str">
            <v>1.47.4</v>
          </cell>
          <cell r="D340" t="str">
            <v>Software</v>
          </cell>
        </row>
        <row r="341">
          <cell r="A341" t="str">
            <v>Actualizacion software macintosh, dreamweaver,flash fireworks, director, adobe photoshop, adobe pagemaker, adobe indesing, adobe ilustrator, adobe acrobat, adobe ilustrator, adobe acrobat, adobe livemotion, adobe premiere, carrara, painter,freehand y kpt</v>
          </cell>
          <cell r="B341" t="str">
            <v>Unidad</v>
          </cell>
          <cell r="C341" t="str">
            <v>1.47.4</v>
          </cell>
          <cell r="D341" t="str">
            <v>Software</v>
          </cell>
        </row>
        <row r="342">
          <cell r="A342" t="str">
            <v xml:space="preserve"> licencias para los software anteriormente relacionados</v>
          </cell>
          <cell r="B342" t="str">
            <v>Unidad</v>
          </cell>
          <cell r="C342" t="str">
            <v>1.47.4</v>
          </cell>
          <cell r="D342" t="str">
            <v>Software</v>
          </cell>
        </row>
        <row r="343">
          <cell r="A343" t="str">
            <v>Software para macintosh kpt vector effects, QTVR, ATM Deluxe, Norton optimizador, poser, photoshop elements, acrobat approval</v>
          </cell>
          <cell r="B343" t="str">
            <v>Unidad</v>
          </cell>
          <cell r="C343" t="str">
            <v>1.47.4</v>
          </cell>
          <cell r="D343" t="str">
            <v>Software</v>
          </cell>
        </row>
        <row r="344">
          <cell r="A344" t="str">
            <v>SIMM DE MEMORIA 32 MB</v>
          </cell>
          <cell r="B344" t="str">
            <v>Unidad</v>
          </cell>
          <cell r="C344" t="str">
            <v>1.47.3</v>
          </cell>
          <cell r="D344" t="str">
            <v>Hardware</v>
          </cell>
        </row>
        <row r="345">
          <cell r="A345" t="str">
            <v>Dimm de memoria de 250 mb para macintosh g3</v>
          </cell>
          <cell r="B345" t="str">
            <v>Unidad</v>
          </cell>
          <cell r="C345" t="str">
            <v>1.47.3</v>
          </cell>
          <cell r="D345" t="str">
            <v>Hardware</v>
          </cell>
        </row>
        <row r="346">
          <cell r="A346" t="str">
            <v>Dimm de memoria 64 mb</v>
          </cell>
          <cell r="B346" t="str">
            <v>Unidad</v>
          </cell>
          <cell r="C346" t="str">
            <v>1.47.3</v>
          </cell>
          <cell r="D346" t="str">
            <v>Hardware</v>
          </cell>
        </row>
        <row r="347">
          <cell r="A347" t="str">
            <v>Tarjeta de entrada para audio y video para equipo macintosh g3</v>
          </cell>
          <cell r="B347" t="str">
            <v>Unidad</v>
          </cell>
          <cell r="C347" t="str">
            <v>1.47.3</v>
          </cell>
          <cell r="D347" t="str">
            <v>Hardware</v>
          </cell>
        </row>
        <row r="348">
          <cell r="A348" t="str">
            <v>Tarjeta de proximidad para sistema de control de access</v>
          </cell>
          <cell r="B348" t="str">
            <v>Unidad</v>
          </cell>
          <cell r="C348" t="str">
            <v>1.47.3</v>
          </cell>
          <cell r="D348" t="str">
            <v>Hardware</v>
          </cell>
        </row>
        <row r="349">
          <cell r="A349" t="str">
            <v>TARJETA DE RED PCMCIA</v>
          </cell>
          <cell r="B349" t="str">
            <v>Unidad</v>
          </cell>
          <cell r="C349" t="str">
            <v>1.47.3</v>
          </cell>
          <cell r="D349" t="str">
            <v>Hardware</v>
          </cell>
        </row>
        <row r="350">
          <cell r="A350" t="str">
            <v xml:space="preserve">TARJETA DE RED 3 COM </v>
          </cell>
          <cell r="B350" t="str">
            <v>Unidad</v>
          </cell>
          <cell r="C350" t="str">
            <v>1.47.3</v>
          </cell>
          <cell r="D350" t="str">
            <v>Hardware</v>
          </cell>
        </row>
        <row r="351">
          <cell r="A351" t="str">
            <v>Teclado para computador</v>
          </cell>
          <cell r="B351" t="str">
            <v>UNIDAD</v>
          </cell>
          <cell r="C351" t="str">
            <v>1.47.2</v>
          </cell>
          <cell r="D351" t="str">
            <v>Periferico</v>
          </cell>
        </row>
        <row r="354">
          <cell r="A354" t="str">
            <v>EQUIPOS Y MAQUINA PARA OFICINA</v>
          </cell>
        </row>
        <row r="355">
          <cell r="A355" t="str">
            <v>Cosedora industrial</v>
          </cell>
          <cell r="B355" t="str">
            <v>Unidad</v>
          </cell>
          <cell r="C355" t="str">
            <v>1.52.2</v>
          </cell>
          <cell r="D355" t="str">
            <v>Elementos Y Accesorios De Oficina</v>
          </cell>
        </row>
        <row r="356">
          <cell r="A356" t="str">
            <v>Perforadora Industrial</v>
          </cell>
          <cell r="B356" t="str">
            <v>Unidad</v>
          </cell>
          <cell r="C356" t="str">
            <v>1.52.2</v>
          </cell>
          <cell r="D356" t="str">
            <v>Elementos Y Accesorios De Oficina</v>
          </cell>
        </row>
        <row r="357">
          <cell r="A357" t="str">
            <v>Sumadora calculadora casio dr 8620 de 16 digitos</v>
          </cell>
          <cell r="B357" t="str">
            <v>Unidad</v>
          </cell>
        </row>
        <row r="360">
          <cell r="A360" t="str">
            <v>OTROS EQUIPOS DE COMUNICACIÓN</v>
          </cell>
        </row>
        <row r="361">
          <cell r="A361" t="str">
            <v>fax panasonic</v>
          </cell>
          <cell r="B361" t="str">
            <v>Unidad</v>
          </cell>
          <cell r="C361" t="str">
            <v>1.36.1</v>
          </cell>
          <cell r="D361" t="str">
            <v>Equipos terminales de comunicaciones</v>
          </cell>
        </row>
        <row r="362">
          <cell r="A362" t="str">
            <v>Sistemas de procesamiento de voz conmutador</v>
          </cell>
          <cell r="B362" t="str">
            <v>UNIDAD</v>
          </cell>
          <cell r="C362" t="str">
            <v>1.36.1</v>
          </cell>
          <cell r="D362" t="str">
            <v>Equipos terminales de comunicaciones</v>
          </cell>
        </row>
        <row r="363">
          <cell r="A363" t="str">
            <v>TELEFONO PANASONIC MODELO KXTS15LX-W</v>
          </cell>
          <cell r="B363" t="str">
            <v>Unidad</v>
          </cell>
          <cell r="C363" t="str">
            <v>1.36.1</v>
          </cell>
          <cell r="D363" t="str">
            <v>Equipos terminales de comunicaciones</v>
          </cell>
        </row>
        <row r="364">
          <cell r="A364" t="str">
            <v>TELEFONO PANASONIC MODELO KXT53 SENCILLO</v>
          </cell>
          <cell r="B364" t="str">
            <v>Unidad</v>
          </cell>
          <cell r="C364" t="str">
            <v>1.36.1</v>
          </cell>
          <cell r="D364" t="str">
            <v>Equipos terminales de comunicaciones</v>
          </cell>
        </row>
        <row r="365">
          <cell r="A365" t="str">
            <v>TELEFONO PANASONIC MODELO KXT 2371</v>
          </cell>
          <cell r="B365" t="str">
            <v>Unidad</v>
          </cell>
          <cell r="C365" t="str">
            <v>1.36.1</v>
          </cell>
          <cell r="D365" t="str">
            <v>Equipos terminales de comunicaciones</v>
          </cell>
        </row>
        <row r="366">
          <cell r="A366" t="str">
            <v>TELEFONO PANASONIC MODELO KXT 2310</v>
          </cell>
          <cell r="B366" t="str">
            <v>Unidad</v>
          </cell>
          <cell r="C366" t="str">
            <v>1.36.1</v>
          </cell>
          <cell r="D366" t="str">
            <v>Equipos terminales de comunicaciones</v>
          </cell>
        </row>
        <row r="367">
          <cell r="A367" t="str">
            <v>Camara digital profesional (epson canon,etc</v>
          </cell>
          <cell r="B367" t="str">
            <v>Unidad</v>
          </cell>
          <cell r="C367" t="str">
            <v>1.44.1</v>
          </cell>
          <cell r="D367" t="str">
            <v>Camaras, fotografia en movimiento</v>
          </cell>
        </row>
        <row r="370">
          <cell r="A370" t="str">
            <v>HERRAMIENTAS</v>
          </cell>
        </row>
        <row r="371">
          <cell r="A371" t="str">
            <v>Escalera de extension</v>
          </cell>
          <cell r="B371" t="str">
            <v>UNIDAD</v>
          </cell>
          <cell r="C371" t="str">
            <v>1.30.2</v>
          </cell>
          <cell r="D371" t="str">
            <v>Herramientas manuales, sin filo y sin fuerza motriz</v>
          </cell>
        </row>
        <row r="372">
          <cell r="A372" t="str">
            <v>Kit destornilladores diferentes longitudes y calibres</v>
          </cell>
          <cell r="B372" t="str">
            <v>KIT</v>
          </cell>
          <cell r="C372" t="str">
            <v>1.30.1</v>
          </cell>
          <cell r="D372" t="str">
            <v>Herramientas manuales afiladas y sin fuerza motriz.</v>
          </cell>
        </row>
        <row r="373">
          <cell r="A373" t="str">
            <v>Kit de herramientas para automovil</v>
          </cell>
          <cell r="B373" t="str">
            <v>Unidad</v>
          </cell>
          <cell r="C373" t="str">
            <v>1.30.6</v>
          </cell>
          <cell r="D373" t="str">
            <v>Cajas de herramientas y ferreteria</v>
          </cell>
        </row>
        <row r="374">
          <cell r="A374" t="str">
            <v>kit 3964a</v>
          </cell>
          <cell r="B374" t="str">
            <v>Unidad</v>
          </cell>
        </row>
        <row r="375">
          <cell r="A375" t="str">
            <v xml:space="preserve">Multivoltiamperimetro digital </v>
          </cell>
          <cell r="B375" t="str">
            <v>UNIDAD</v>
          </cell>
          <cell r="C375" t="str">
            <v>1.31.3</v>
          </cell>
          <cell r="D375" t="str">
            <v>Grupos y paquetes de herramientas de medicion</v>
          </cell>
        </row>
        <row r="376">
          <cell r="A376" t="str">
            <v>Ponchadora de Golpe o Impacto</v>
          </cell>
          <cell r="B376" t="str">
            <v>UNIDAD</v>
          </cell>
          <cell r="C376" t="str">
            <v>1.30.2</v>
          </cell>
          <cell r="D376" t="str">
            <v>Herramientas manuales, sin filo y sin fuerza motriz</v>
          </cell>
        </row>
        <row r="377">
          <cell r="A377" t="str">
            <v>Probador y detector de daños cableado telefonico</v>
          </cell>
          <cell r="B377" t="str">
            <v>UNIDAD</v>
          </cell>
          <cell r="C377" t="str">
            <v>1.30.2</v>
          </cell>
          <cell r="D377" t="str">
            <v>Herramientas manuales, sin filo y sin fuerza motriz</v>
          </cell>
        </row>
        <row r="378">
          <cell r="A378" t="str">
            <v>Remachadora con remaches diversos tamaños</v>
          </cell>
          <cell r="B378" t="str">
            <v>UNIDAD</v>
          </cell>
          <cell r="C378" t="str">
            <v>1.14.29</v>
          </cell>
          <cell r="D378" t="str">
            <v>Maquinas remachadoras.</v>
          </cell>
        </row>
        <row r="379">
          <cell r="A379" t="str">
            <v>Taladro percutor Bosch</v>
          </cell>
          <cell r="B379" t="str">
            <v>UNIDAD</v>
          </cell>
          <cell r="C379" t="str">
            <v>1.30.3</v>
          </cell>
          <cell r="D379" t="str">
            <v>Herramientas manuales y con fuerza motriz.</v>
          </cell>
        </row>
        <row r="381">
          <cell r="A381" t="str">
            <v>BIENES MUEBLES (CENTROS VACACIONALES)</v>
          </cell>
        </row>
        <row r="382">
          <cell r="A382" t="str">
            <v>Mesas de noche</v>
          </cell>
          <cell r="B382" t="str">
            <v>UNIDAD</v>
          </cell>
          <cell r="C382" t="str">
            <v>1.48.1</v>
          </cell>
          <cell r="D382" t="str">
            <v>Muebles Domesticos Y De Oficina</v>
          </cell>
        </row>
      </sheetData>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atos de PSPYAG 2019"/>
      <sheetName val="meritocracia y entrevista"/>
      <sheetName val="Hoja2"/>
    </sheetNames>
    <sheetDataSet>
      <sheetData sheetId="0">
        <row r="5">
          <cell r="B5" t="str">
            <v>Línea PAA</v>
          </cell>
          <cell r="C5" t="str">
            <v>Nombre producto (llave articuladora) Solo para proyectos de inversión.</v>
          </cell>
        </row>
        <row r="6">
          <cell r="B6">
            <v>98</v>
          </cell>
          <cell r="C6" t="str">
            <v>Servicio de diseño, desarrollo e implementación de la Estrategia Territorial</v>
          </cell>
        </row>
        <row r="7">
          <cell r="B7">
            <v>99</v>
          </cell>
          <cell r="C7" t="str">
            <v>Servicio de asistencia técnica para la implementación del los Planes de Acción Técnicos</v>
          </cell>
        </row>
        <row r="8">
          <cell r="B8">
            <v>100</v>
          </cell>
          <cell r="C8" t="str">
            <v>Servicio de diseño, desarrollo e implementación de la Estrategia Territorial</v>
          </cell>
        </row>
        <row r="9">
          <cell r="B9">
            <v>101</v>
          </cell>
          <cell r="C9" t="str">
            <v>Servicio de asistencia técnica para la implementación del los Planes de Acción Técnicos</v>
          </cell>
        </row>
        <row r="10">
          <cell r="B10">
            <v>102</v>
          </cell>
          <cell r="C10" t="str">
            <v>Servicio de seguimiento a la gestión territorial</v>
          </cell>
        </row>
        <row r="11">
          <cell r="B11">
            <v>103</v>
          </cell>
          <cell r="C11" t="str">
            <v>Servicio de seguimiento a la gestión territorial</v>
          </cell>
        </row>
        <row r="12">
          <cell r="B12">
            <v>104</v>
          </cell>
          <cell r="C12" t="str">
            <v>Servicio de diseño, desarrollo e implementación de la Estrategia Territorial</v>
          </cell>
        </row>
        <row r="13">
          <cell r="B13">
            <v>105</v>
          </cell>
          <cell r="C13" t="str">
            <v>Servicio de asistencia técnica para la implementación del los Planes de Acción Técnicos</v>
          </cell>
        </row>
        <row r="14">
          <cell r="B14">
            <v>106</v>
          </cell>
          <cell r="C14" t="str">
            <v>Servicio de asistencia técnica para la implementación del los Planes de Acción Técnicos</v>
          </cell>
        </row>
        <row r="15">
          <cell r="B15">
            <v>107</v>
          </cell>
          <cell r="C15" t="str">
            <v>Servicio de asistencia técnica para la implementación del los Planes de Acción Técnicos</v>
          </cell>
        </row>
        <row r="16">
          <cell r="B16">
            <v>108</v>
          </cell>
          <cell r="C16" t="str">
            <v>Servicio de asistencia técnica para la implementación del los Planes de Acción Técnicos</v>
          </cell>
        </row>
        <row r="17">
          <cell r="B17">
            <v>109</v>
          </cell>
          <cell r="C17" t="str">
            <v>Servicio de asistencia técnica para la implementación del los Planes de Acción Técnicos</v>
          </cell>
        </row>
        <row r="18">
          <cell r="B18">
            <v>110</v>
          </cell>
          <cell r="C18" t="str">
            <v>Servicio de asistencia técnica para la implementación del los Planes de Acción Técnicos</v>
          </cell>
        </row>
        <row r="19">
          <cell r="B19">
            <v>111</v>
          </cell>
          <cell r="C19" t="str">
            <v>Servicio de asistencia técnica para la implementación del los Planes de Acción Técnicos</v>
          </cell>
        </row>
        <row r="20">
          <cell r="B20">
            <v>112</v>
          </cell>
          <cell r="C20" t="str">
            <v>Servicio de asistencia técnica para la implementación del los Planes de Acción Técnicos</v>
          </cell>
        </row>
        <row r="21">
          <cell r="B21">
            <v>113</v>
          </cell>
          <cell r="C21" t="str">
            <v>Servicio de asistencia técnica para la implementación del los Planes de Acción Técnicos</v>
          </cell>
        </row>
        <row r="22">
          <cell r="B22">
            <v>114</v>
          </cell>
          <cell r="C22" t="str">
            <v>Servicio de asistencia técnica para la implementación del los Planes de Acción Técnicos</v>
          </cell>
        </row>
        <row r="23">
          <cell r="B23">
            <v>115</v>
          </cell>
          <cell r="C23" t="str">
            <v>Servicio de asistencia técnica para la implementación del los Planes de Acción Técnicos</v>
          </cell>
        </row>
        <row r="24">
          <cell r="B24">
            <v>116</v>
          </cell>
          <cell r="C24" t="str">
            <v>Servicio de asistencia técnica para la implementación del los Planes de Acción Técnicos</v>
          </cell>
        </row>
        <row r="25">
          <cell r="B25">
            <v>117</v>
          </cell>
          <cell r="C25" t="str">
            <v>Servicio de asistencia técnica para la implementación del los Planes de Acción Técnicos</v>
          </cell>
        </row>
        <row r="26">
          <cell r="B26">
            <v>118</v>
          </cell>
          <cell r="C26" t="str">
            <v>Servicio de asistencia técnica para la implementación del los Planes de Acción Técnicos</v>
          </cell>
        </row>
        <row r="27">
          <cell r="B27">
            <v>119</v>
          </cell>
          <cell r="C27" t="str">
            <v>Servicio de asistencia técnica para la implementación del los Planes de Acción Técnicos</v>
          </cell>
        </row>
        <row r="28">
          <cell r="B28">
            <v>120</v>
          </cell>
          <cell r="C28" t="str">
            <v>Servicio de asistencia técnica para la implementación del los Planes de Acción Técnicos</v>
          </cell>
        </row>
        <row r="29">
          <cell r="B29">
            <v>121</v>
          </cell>
          <cell r="C29" t="str">
            <v>Servicios de asistencia técnica para el diseño institucional de las entidades del orden nacional</v>
          </cell>
        </row>
        <row r="30">
          <cell r="B30">
            <v>122</v>
          </cell>
          <cell r="C30" t="str">
            <v>Servicios de asistencia técnica para el diseño institucional de las entidades del orden nacional</v>
          </cell>
        </row>
        <row r="31">
          <cell r="B31">
            <v>123</v>
          </cell>
          <cell r="C31" t="str">
            <v>Diseñar y evaluar herramientas y material de apoyo para la asesoría y acompañamiento de las entidades territoriales priorizadas</v>
          </cell>
        </row>
        <row r="32">
          <cell r="B32">
            <v>124</v>
          </cell>
          <cell r="C32" t="str">
            <v>Diseñar y evaluar herramientas y material de apoyo para la asesoría y acompañamiento de las entidades territoriales priorizadas</v>
          </cell>
        </row>
        <row r="33">
          <cell r="B33">
            <v>125</v>
          </cell>
          <cell r="C33" t="str">
            <v>Servicios de asistencia técnica para el diseño institucional de las entidades del orden nacional</v>
          </cell>
        </row>
        <row r="34">
          <cell r="B34">
            <v>126</v>
          </cell>
          <cell r="C34" t="str">
            <v>Servicio de Asistencia Técnica en la implementación de la política de empleo público</v>
          </cell>
        </row>
        <row r="35">
          <cell r="B35">
            <v>127</v>
          </cell>
          <cell r="C35" t="str">
            <v>Sistemas de Información de Gestión Pública</v>
          </cell>
        </row>
        <row r="36">
          <cell r="B36">
            <v>128</v>
          </cell>
          <cell r="C36" t="str">
            <v>Sistemas de Información de Gestión Pública</v>
          </cell>
        </row>
        <row r="37">
          <cell r="B37">
            <v>129</v>
          </cell>
          <cell r="C37" t="str">
            <v>Servicio de Asistencia Técnica en la implementación de la política de empleo público</v>
          </cell>
        </row>
        <row r="38">
          <cell r="B38">
            <v>130</v>
          </cell>
          <cell r="C38" t="str">
            <v>Documentos metodológicos</v>
          </cell>
        </row>
        <row r="39">
          <cell r="B39">
            <v>131</v>
          </cell>
          <cell r="C39" t="str">
            <v>Documentos de lineamientos técnicos</v>
          </cell>
        </row>
        <row r="40">
          <cell r="B40">
            <v>132</v>
          </cell>
          <cell r="C40" t="str">
            <v>Documentos de lineamientos técnicos</v>
          </cell>
        </row>
        <row r="41">
          <cell r="B41">
            <v>133</v>
          </cell>
          <cell r="C41" t="str">
            <v>Documentos de lineamientos técnicos</v>
          </cell>
        </row>
        <row r="42">
          <cell r="B42">
            <v>134</v>
          </cell>
          <cell r="C42" t="str">
            <v>Servicio de asistencia técnica en la implementación del Modelo Integrado de Planeación y Gestión</v>
          </cell>
        </row>
        <row r="43">
          <cell r="B43">
            <v>135</v>
          </cell>
          <cell r="C43" t="str">
            <v>Servicio de asistencia técnica en la implementación del Modelo Integrado de Planeación y Gestión</v>
          </cell>
        </row>
        <row r="44">
          <cell r="B44">
            <v>136</v>
          </cell>
          <cell r="C44" t="str">
            <v>Servicio de asistencia técnica en la implementación del Modelo Integrado de Planeación y Gestión</v>
          </cell>
        </row>
        <row r="45">
          <cell r="B45">
            <v>137</v>
          </cell>
          <cell r="C45" t="str">
            <v>Servicio de asistencia técnica en la implementación del Modelo Integrado de Planeación y Gestión</v>
          </cell>
        </row>
        <row r="46">
          <cell r="B46">
            <v>138</v>
          </cell>
          <cell r="C46" t="str">
            <v>Servicio de asistencia técnica en la implementación del Modelo Integrado de Planeación y Gestión</v>
          </cell>
        </row>
        <row r="47">
          <cell r="B47">
            <v>139</v>
          </cell>
          <cell r="C47" t="str">
            <v>Sistema de Control Interno</v>
          </cell>
        </row>
        <row r="48">
          <cell r="B48">
            <v>140</v>
          </cell>
          <cell r="C48" t="str">
            <v>Servicio de asistencia técnica en el diseño e implementación de incentivos a la gestión Pública</v>
          </cell>
        </row>
        <row r="49">
          <cell r="B49">
            <v>141</v>
          </cell>
          <cell r="C49" t="str">
            <v>Sistema de Control Interno</v>
          </cell>
        </row>
        <row r="50">
          <cell r="B50">
            <v>142</v>
          </cell>
          <cell r="C50" t="str">
            <v>Servicio de Asistencia técnica en la implementación de las políticas de Función Pública</v>
          </cell>
        </row>
        <row r="51">
          <cell r="B51">
            <v>143</v>
          </cell>
          <cell r="C51" t="str">
            <v>Documentos de lineamientos técnicos</v>
          </cell>
        </row>
        <row r="52">
          <cell r="B52">
            <v>144</v>
          </cell>
          <cell r="C52" t="str">
            <v>Servicio de asistencia técnica para la implementación de la política de trámites</v>
          </cell>
        </row>
        <row r="53">
          <cell r="B53">
            <v>145</v>
          </cell>
          <cell r="C53" t="str">
            <v>Servicio de educación informal de Multiplicadores en procesos de control social</v>
          </cell>
        </row>
        <row r="54">
          <cell r="B54">
            <v>146</v>
          </cell>
          <cell r="C54" t="str">
            <v>Servicio de asistencia técnica para la implementación de la política de trámites</v>
          </cell>
        </row>
        <row r="55">
          <cell r="B55">
            <v>147</v>
          </cell>
          <cell r="C55" t="str">
            <v>Servicios de asistencia técnica en Políticas y lineamientos para incrementar la participación ciudadana en la gestión, transparencia y acceso a la información</v>
          </cell>
        </row>
        <row r="56">
          <cell r="B56">
            <v>148</v>
          </cell>
          <cell r="C56" t="str">
            <v>Servicio de Asistencia técnica en la implementación de las políticas de Función Pública</v>
          </cell>
        </row>
        <row r="57">
          <cell r="B57">
            <v>149</v>
          </cell>
          <cell r="C57" t="str">
            <v>Servicio de Asistencia técnica en la implementación de las políticas de Función Pública</v>
          </cell>
        </row>
        <row r="58">
          <cell r="B58">
            <v>150</v>
          </cell>
          <cell r="C58" t="str">
            <v>Servicio de Asistencia técnica en la implementación de las políticas de Función Pública</v>
          </cell>
        </row>
        <row r="59">
          <cell r="B59">
            <v>151</v>
          </cell>
          <cell r="C59" t="str">
            <v>Servicio de Asistencia técnica en la implementación de las políticas de Función Pública</v>
          </cell>
        </row>
        <row r="60">
          <cell r="B60">
            <v>152</v>
          </cell>
          <cell r="C60" t="str">
            <v>Documentos normativos</v>
          </cell>
        </row>
        <row r="61">
          <cell r="B61">
            <v>153</v>
          </cell>
          <cell r="C61" t="str">
            <v>Servicio de información de gestión pública</v>
          </cell>
        </row>
        <row r="62">
          <cell r="B62">
            <v>154</v>
          </cell>
          <cell r="C62" t="str">
            <v>Servicio de información de gestión pública</v>
          </cell>
        </row>
        <row r="63">
          <cell r="B63">
            <v>155</v>
          </cell>
          <cell r="C63" t="str">
            <v>Servicio de información de gestión pública</v>
          </cell>
        </row>
        <row r="64">
          <cell r="B64">
            <v>156</v>
          </cell>
          <cell r="C64" t="str">
            <v>Servicio de información de gestión pública</v>
          </cell>
        </row>
        <row r="65">
          <cell r="B65">
            <v>157</v>
          </cell>
          <cell r="C65" t="str">
            <v>Servicio de información de gestión pública</v>
          </cell>
        </row>
        <row r="66">
          <cell r="B66">
            <v>158</v>
          </cell>
          <cell r="C66" t="str">
            <v>Sistemas de Información de Gestión Pública</v>
          </cell>
        </row>
        <row r="67">
          <cell r="B67">
            <v>159</v>
          </cell>
          <cell r="C67" t="str">
            <v>Servicio de información de gestión pública</v>
          </cell>
        </row>
        <row r="68">
          <cell r="B68">
            <v>160</v>
          </cell>
          <cell r="C68" t="str">
            <v>Documentos normativos</v>
          </cell>
        </row>
        <row r="69">
          <cell r="B69">
            <v>161</v>
          </cell>
          <cell r="C69" t="str">
            <v>Documentos normativos</v>
          </cell>
        </row>
        <row r="70">
          <cell r="B70">
            <v>162</v>
          </cell>
          <cell r="C70" t="str">
            <v>Sistemas de Información de Gestión Pública</v>
          </cell>
        </row>
        <row r="71">
          <cell r="B71">
            <v>163</v>
          </cell>
          <cell r="C71" t="str">
            <v xml:space="preserve">Elaboración del estudio y diagnostico para determinar la modificación, actualización, derogatoria o expedición de una nueva normatividad relacionada con las normas sobre organización y funcionamiento de las entidades del orden nacional </v>
          </cell>
        </row>
        <row r="72">
          <cell r="B72">
            <v>164</v>
          </cell>
          <cell r="C72" t="str">
            <v>Documentos normativos</v>
          </cell>
        </row>
        <row r="73">
          <cell r="B73">
            <v>165</v>
          </cell>
          <cell r="C73" t="str">
            <v>Documentos normativos</v>
          </cell>
        </row>
        <row r="74">
          <cell r="B74">
            <v>166</v>
          </cell>
          <cell r="C74" t="str">
            <v>Documentos normativos</v>
          </cell>
        </row>
        <row r="75">
          <cell r="B75">
            <v>167</v>
          </cell>
          <cell r="C75" t="str">
            <v>Documentos normativos</v>
          </cell>
        </row>
        <row r="76">
          <cell r="B76">
            <v>168</v>
          </cell>
          <cell r="C76" t="str">
            <v>NO APLICA</v>
          </cell>
        </row>
        <row r="77">
          <cell r="B77">
            <v>169</v>
          </cell>
          <cell r="C77" t="str">
            <v>NO APLICA</v>
          </cell>
        </row>
        <row r="78">
          <cell r="B78">
            <v>170</v>
          </cell>
          <cell r="C78" t="str">
            <v>Servicio de Asistencia técnica en la implementación de las políticas de Función Pública</v>
          </cell>
        </row>
        <row r="79">
          <cell r="B79">
            <v>171</v>
          </cell>
          <cell r="C79" t="str">
            <v>Servicio de Asistencia técnica en la implementación de las políticas de Función Pública</v>
          </cell>
        </row>
        <row r="80">
          <cell r="B80">
            <v>172</v>
          </cell>
          <cell r="C80" t="str">
            <v>Servicio de Asistencia técnica en la implementación de las políticas de Función Pública</v>
          </cell>
        </row>
        <row r="81">
          <cell r="B81">
            <v>173</v>
          </cell>
          <cell r="C81" t="str">
            <v>Servicio de Asistencia técnica en la implementación de las políticas de Función Pública</v>
          </cell>
        </row>
        <row r="82">
          <cell r="B82">
            <v>174</v>
          </cell>
          <cell r="C82" t="str">
            <v>Servicio de Asistencia técnica en la implementación de las políticas de Función Pública</v>
          </cell>
        </row>
        <row r="83">
          <cell r="B83">
            <v>175</v>
          </cell>
          <cell r="C83" t="str">
            <v>Servicio de Asistencia técnica en la implementación de las políticas de Función Pública</v>
          </cell>
        </row>
        <row r="84">
          <cell r="B84">
            <v>176</v>
          </cell>
          <cell r="C84" t="str">
            <v>Servicio de Asistencia técnica en la implementación de las políticas de Función Pública</v>
          </cell>
        </row>
        <row r="85">
          <cell r="B85">
            <v>177</v>
          </cell>
          <cell r="C85" t="str">
            <v>Servicio de Asistencia técnica en la implementación de las políticas de Función Pública</v>
          </cell>
        </row>
        <row r="86">
          <cell r="B86">
            <v>178</v>
          </cell>
          <cell r="C86" t="str">
            <v>Servicio de Asistencia técnica en la implementación de las políticas de Función Pública</v>
          </cell>
        </row>
        <row r="87">
          <cell r="B87">
            <v>179</v>
          </cell>
          <cell r="C87" t="str">
            <v>Servicio de Asistencia técnica en la implementación de las políticas de Función Pública</v>
          </cell>
        </row>
        <row r="88">
          <cell r="B88">
            <v>180</v>
          </cell>
          <cell r="C88" t="str">
            <v>Servicio de Asistencia técnica en la implementación de las políticas de Función Pública</v>
          </cell>
        </row>
        <row r="89">
          <cell r="B89">
            <v>181</v>
          </cell>
          <cell r="C89" t="str">
            <v>Documentos metodológicos</v>
          </cell>
        </row>
        <row r="90">
          <cell r="B90">
            <v>182</v>
          </cell>
          <cell r="C90" t="str">
            <v>Documentos metodológicos</v>
          </cell>
        </row>
        <row r="91">
          <cell r="B91">
            <v>183</v>
          </cell>
          <cell r="C91" t="str">
            <v>Servicio de Asistencia técnica en la implementación de las políticas de Función Pública</v>
          </cell>
        </row>
        <row r="92">
          <cell r="B92">
            <v>184</v>
          </cell>
          <cell r="C92" t="str">
            <v>Servicio de Asistencia técnica en la implementación de las políticas de Función Pública</v>
          </cell>
        </row>
        <row r="93">
          <cell r="B93">
            <v>185</v>
          </cell>
          <cell r="C93" t="str">
            <v>Servicio de Asistencia técnica en la implementación de las políticas de Función Pública</v>
          </cell>
        </row>
        <row r="94">
          <cell r="B94">
            <v>186</v>
          </cell>
          <cell r="C94" t="str">
            <v>Documentos metodológicos</v>
          </cell>
        </row>
        <row r="95">
          <cell r="B95">
            <v>187</v>
          </cell>
          <cell r="C95" t="str">
            <v>Documentos metodológicos</v>
          </cell>
        </row>
        <row r="96">
          <cell r="B96">
            <v>188</v>
          </cell>
          <cell r="C96" t="str">
            <v>Administrar la Estrategia de Gestión Territorial de la Función Pública</v>
          </cell>
        </row>
        <row r="97">
          <cell r="B97">
            <v>189</v>
          </cell>
          <cell r="C97" t="str">
            <v>Servicio de Asistencia técnica en la implementación de las políticas de Función Pública</v>
          </cell>
        </row>
        <row r="98">
          <cell r="B98">
            <v>190</v>
          </cell>
          <cell r="C98" t="str">
            <v>Documentos de Planeación</v>
          </cell>
        </row>
        <row r="99">
          <cell r="B99">
            <v>191</v>
          </cell>
          <cell r="C99" t="str">
            <v>Documentos de Planeación</v>
          </cell>
        </row>
        <row r="100">
          <cell r="B100">
            <v>192</v>
          </cell>
          <cell r="C100" t="str">
            <v>Servicio de Asistencia técnica en la implementación de las políticas de Función Pública</v>
          </cell>
        </row>
        <row r="101">
          <cell r="B101">
            <v>193</v>
          </cell>
          <cell r="C101" t="str">
            <v>Documentos de Planeación</v>
          </cell>
        </row>
        <row r="102">
          <cell r="B102">
            <v>194</v>
          </cell>
          <cell r="C102" t="str">
            <v>Documentos de Planeación</v>
          </cell>
        </row>
        <row r="103">
          <cell r="B103">
            <v>195</v>
          </cell>
          <cell r="C103" t="str">
            <v>Documentos de Planeación</v>
          </cell>
        </row>
        <row r="104">
          <cell r="B104">
            <v>196</v>
          </cell>
          <cell r="C104" t="str">
            <v>Documentos de Planeación</v>
          </cell>
        </row>
        <row r="105">
          <cell r="B105">
            <v>197</v>
          </cell>
          <cell r="C105" t="str">
            <v>Sistema de Control Interno</v>
          </cell>
        </row>
        <row r="106">
          <cell r="B106">
            <v>198</v>
          </cell>
          <cell r="C106" t="str">
            <v>Servicio de información de gestión pública</v>
          </cell>
        </row>
        <row r="107">
          <cell r="B107">
            <v>199</v>
          </cell>
          <cell r="C107" t="str">
            <v>Servicio de información de gestión pública</v>
          </cell>
        </row>
        <row r="108">
          <cell r="B108">
            <v>200</v>
          </cell>
          <cell r="C108" t="str">
            <v xml:space="preserve"> Documento para la planeación estratégica en TI</v>
          </cell>
        </row>
        <row r="109">
          <cell r="B109">
            <v>201</v>
          </cell>
          <cell r="C109" t="str">
            <v xml:space="preserve"> Documento para la planeación estratégica en TI</v>
          </cell>
        </row>
        <row r="110">
          <cell r="B110">
            <v>202</v>
          </cell>
          <cell r="C110" t="str">
            <v xml:space="preserve"> Documento para la planeación estratégica en TI</v>
          </cell>
        </row>
        <row r="111">
          <cell r="B111">
            <v>203</v>
          </cell>
          <cell r="C111" t="str">
            <v>Servicios de información actualizado</v>
          </cell>
        </row>
        <row r="112">
          <cell r="B112">
            <v>204</v>
          </cell>
          <cell r="C112" t="str">
            <v>Servicios de información actualizado</v>
          </cell>
        </row>
        <row r="113">
          <cell r="B113">
            <v>205</v>
          </cell>
          <cell r="C113" t="str">
            <v>Servicios de información actualizado</v>
          </cell>
        </row>
        <row r="114">
          <cell r="B114">
            <v>206</v>
          </cell>
          <cell r="C114" t="str">
            <v>Servicios de información actualizado</v>
          </cell>
        </row>
        <row r="115">
          <cell r="B115">
            <v>207</v>
          </cell>
          <cell r="C115" t="str">
            <v>Servicios de información actualizado</v>
          </cell>
        </row>
        <row r="116">
          <cell r="B116">
            <v>208</v>
          </cell>
          <cell r="C116" t="str">
            <v>Sistemas de Información de Gestión Pública</v>
          </cell>
        </row>
        <row r="117">
          <cell r="B117">
            <v>209</v>
          </cell>
          <cell r="C117" t="str">
            <v>Sistemas de Información de Gestión Pública</v>
          </cell>
        </row>
        <row r="118">
          <cell r="B118">
            <v>210</v>
          </cell>
          <cell r="C118" t="str">
            <v>Sistemas de Información de Gestión Pública</v>
          </cell>
        </row>
        <row r="119">
          <cell r="B119">
            <v>211</v>
          </cell>
          <cell r="C119" t="str">
            <v>Sistemas de Información de Gestión Pública</v>
          </cell>
        </row>
        <row r="120">
          <cell r="B120">
            <v>212</v>
          </cell>
          <cell r="C120" t="str">
            <v>Sistemas de Información de Gestión Pública</v>
          </cell>
        </row>
        <row r="121">
          <cell r="B121">
            <v>213</v>
          </cell>
          <cell r="C121" t="str">
            <v>Sistemas de Información de Gestión Pública</v>
          </cell>
        </row>
        <row r="122">
          <cell r="B122">
            <v>214</v>
          </cell>
          <cell r="C122" t="str">
            <v>Sistemas de Información de Gestión Pública</v>
          </cell>
        </row>
        <row r="123">
          <cell r="B123">
            <v>215</v>
          </cell>
          <cell r="C123" t="str">
            <v>Sistemas de Información de Gestión Pública</v>
          </cell>
        </row>
        <row r="124">
          <cell r="B124">
            <v>216</v>
          </cell>
          <cell r="C124" t="str">
            <v>Sistemas de Información de Gestión Pública</v>
          </cell>
        </row>
        <row r="125">
          <cell r="B125">
            <v>217</v>
          </cell>
          <cell r="C125" t="str">
            <v>Sistemas de Información de Gestión Pública</v>
          </cell>
        </row>
        <row r="126">
          <cell r="B126">
            <v>218</v>
          </cell>
          <cell r="C126" t="str">
            <v>Sistemas de Información de Gestión Pública</v>
          </cell>
        </row>
        <row r="127">
          <cell r="B127">
            <v>219</v>
          </cell>
          <cell r="C127" t="str">
            <v>Sistemas de Información de Gestión Pública</v>
          </cell>
        </row>
        <row r="128">
          <cell r="B128">
            <v>220</v>
          </cell>
          <cell r="C128" t="str">
            <v>Sistemas de Información de Gestión Pública</v>
          </cell>
        </row>
        <row r="129">
          <cell r="B129">
            <v>221</v>
          </cell>
          <cell r="C129" t="str">
            <v>Servicios de información actualizado</v>
          </cell>
        </row>
        <row r="130">
          <cell r="B130">
            <v>222</v>
          </cell>
          <cell r="C130" t="str">
            <v>NO APLICA</v>
          </cell>
        </row>
        <row r="131">
          <cell r="B131">
            <v>223</v>
          </cell>
          <cell r="C131" t="str">
            <v>Servicio de Asistencia técnica en la implementación de las políticas de Función Pública</v>
          </cell>
        </row>
        <row r="132">
          <cell r="B132">
            <v>224</v>
          </cell>
          <cell r="C132" t="str">
            <v>Servicio de Asistencia técnica en la implementación de las políticas de Función Pública</v>
          </cell>
        </row>
        <row r="133">
          <cell r="B133">
            <v>225</v>
          </cell>
          <cell r="C133" t="str">
            <v>Servicio de Asistencia técnica en la implementación de las políticas de Función Pública</v>
          </cell>
        </row>
        <row r="134">
          <cell r="B134">
            <v>226</v>
          </cell>
          <cell r="C134" t="str">
            <v>Servicio de Asistencia técnica en la implementación de las políticas de Función Pública</v>
          </cell>
        </row>
        <row r="135">
          <cell r="B135">
            <v>227</v>
          </cell>
          <cell r="C135" t="str">
            <v>Servicio de Asistencia técnica en la implementación de las políticas de Función Pública</v>
          </cell>
        </row>
        <row r="136">
          <cell r="B136">
            <v>230</v>
          </cell>
          <cell r="C136" t="str">
            <v>Servicio de Asistencia técnica en la implementación de las políticas de Función Pública</v>
          </cell>
        </row>
        <row r="137">
          <cell r="B137">
            <v>231</v>
          </cell>
          <cell r="C137" t="str">
            <v>Servicio de Asistencia técnica en la implementación de las políticas de Función Pública</v>
          </cell>
        </row>
        <row r="138">
          <cell r="B138">
            <v>232</v>
          </cell>
          <cell r="C138" t="str">
            <v>Servicio de Asistencia técnica en la implementación de las políticas de Función Pública</v>
          </cell>
        </row>
        <row r="139">
          <cell r="B139">
            <v>233</v>
          </cell>
          <cell r="C139" t="str">
            <v>Servicio de Asistencia técnica en la implementación de las políticas de Función Pública</v>
          </cell>
        </row>
        <row r="140">
          <cell r="B140">
            <v>234</v>
          </cell>
          <cell r="C140" t="str">
            <v>Servicio de Asistencia técnica en la implementación de las políticas de Función Pública</v>
          </cell>
        </row>
        <row r="141">
          <cell r="B141">
            <v>235</v>
          </cell>
          <cell r="C141" t="str">
            <v>Servicio de Asistencia técnica en la implementación de las políticas de Función Pública</v>
          </cell>
        </row>
      </sheetData>
      <sheetData sheetId="1"/>
      <sheetData sheetId="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ERVISORES"/>
      <sheetName val="TABLA DINAMICA"/>
      <sheetName val="SEGUIMIENTO CONTRATOS 2019"/>
      <sheetName val="LISTAS"/>
    </sheetNames>
    <sheetDataSet>
      <sheetData sheetId="0"/>
      <sheetData sheetId="1"/>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36"/>
  <sheetViews>
    <sheetView topLeftCell="E34" zoomScale="77" zoomScaleNormal="77" workbookViewId="0">
      <selection activeCell="Q36" sqref="Q36"/>
    </sheetView>
  </sheetViews>
  <sheetFormatPr baseColWidth="10" defaultColWidth="11" defaultRowHeight="15" x14ac:dyDescent="0.25"/>
  <cols>
    <col min="1" max="1" width="3.6328125" style="93" customWidth="1"/>
    <col min="2" max="2" width="3.453125" style="93" customWidth="1"/>
    <col min="3" max="3" width="4" style="93" customWidth="1"/>
    <col min="4" max="5" width="5.1796875" style="93" customWidth="1"/>
    <col min="6" max="6" width="4.08984375" style="93" customWidth="1"/>
    <col min="7" max="7" width="2.453125" style="93" customWidth="1"/>
    <col min="8" max="8" width="2.26953125" style="93" customWidth="1"/>
    <col min="9" max="9" width="20.7265625" style="93" customWidth="1"/>
    <col min="10" max="10" width="15.1796875" style="93" customWidth="1"/>
    <col min="11" max="11" width="17.08984375" style="93" customWidth="1"/>
    <col min="12" max="12" width="1.7265625" style="110" customWidth="1"/>
    <col min="13" max="13" width="15.1796875" style="93" customWidth="1"/>
    <col min="14" max="14" width="17.08984375" style="93" customWidth="1"/>
    <col min="15" max="15" width="1.36328125" style="110" customWidth="1"/>
    <col min="16" max="16" width="15.1796875" style="93" customWidth="1"/>
    <col min="17" max="17" width="17.08984375" style="93" customWidth="1"/>
    <col min="18" max="16384" width="11" style="93"/>
  </cols>
  <sheetData>
    <row r="2" spans="1:17" x14ac:dyDescent="0.25">
      <c r="J2" s="146" t="s">
        <v>409</v>
      </c>
      <c r="K2" s="146"/>
      <c r="L2" s="94"/>
      <c r="M2" s="146" t="s">
        <v>410</v>
      </c>
      <c r="N2" s="146"/>
      <c r="O2" s="95"/>
      <c r="P2" s="146" t="s">
        <v>411</v>
      </c>
      <c r="Q2" s="146"/>
    </row>
    <row r="3" spans="1:17" ht="39.950000000000003" customHeight="1" x14ac:dyDescent="0.25">
      <c r="A3" s="76" t="s">
        <v>356</v>
      </c>
      <c r="B3" s="76" t="s">
        <v>357</v>
      </c>
      <c r="C3" s="76" t="s">
        <v>358</v>
      </c>
      <c r="D3" s="76" t="s">
        <v>359</v>
      </c>
      <c r="E3" s="76" t="s">
        <v>360</v>
      </c>
      <c r="F3" s="76" t="s">
        <v>361</v>
      </c>
      <c r="G3" s="76" t="s">
        <v>362</v>
      </c>
      <c r="H3" s="76" t="s">
        <v>363</v>
      </c>
      <c r="I3" s="77" t="s">
        <v>364</v>
      </c>
      <c r="J3" s="96" t="s">
        <v>412</v>
      </c>
      <c r="K3" s="77" t="s">
        <v>413</v>
      </c>
      <c r="L3" s="78"/>
      <c r="M3" s="96" t="s">
        <v>412</v>
      </c>
      <c r="N3" s="77" t="s">
        <v>413</v>
      </c>
      <c r="O3" s="78"/>
      <c r="P3" s="96" t="s">
        <v>412</v>
      </c>
      <c r="Q3" s="77" t="s">
        <v>413</v>
      </c>
    </row>
    <row r="4" spans="1:17" ht="18.75" x14ac:dyDescent="0.25">
      <c r="A4" s="85" t="s">
        <v>366</v>
      </c>
      <c r="B4" s="85" t="s">
        <v>365</v>
      </c>
      <c r="C4" s="85" t="s">
        <v>365</v>
      </c>
      <c r="D4" s="85" t="s">
        <v>372</v>
      </c>
      <c r="E4" s="85"/>
      <c r="F4" s="85"/>
      <c r="G4" s="86"/>
      <c r="H4" s="86"/>
      <c r="I4" s="87" t="s">
        <v>373</v>
      </c>
      <c r="J4" s="97">
        <f>SUM(J5:J5)</f>
        <v>85300000</v>
      </c>
      <c r="K4" s="97">
        <f>SUM(K5:K5)</f>
        <v>0</v>
      </c>
      <c r="L4" s="98"/>
      <c r="M4" s="97">
        <f t="shared" ref="M4:Q4" si="0">SUM(M5:M5)</f>
        <v>0</v>
      </c>
      <c r="N4" s="97">
        <f t="shared" si="0"/>
        <v>0</v>
      </c>
      <c r="O4" s="98"/>
      <c r="P4" s="97">
        <f t="shared" si="0"/>
        <v>85300000</v>
      </c>
      <c r="Q4" s="97">
        <f t="shared" si="0"/>
        <v>0</v>
      </c>
    </row>
    <row r="5" spans="1:17" ht="45" x14ac:dyDescent="0.25">
      <c r="A5" s="79" t="s">
        <v>366</v>
      </c>
      <c r="B5" s="79" t="s">
        <v>365</v>
      </c>
      <c r="C5" s="79" t="s">
        <v>365</v>
      </c>
      <c r="D5" s="79" t="s">
        <v>372</v>
      </c>
      <c r="E5" s="79" t="s">
        <v>376</v>
      </c>
      <c r="F5" s="79" t="s">
        <v>366</v>
      </c>
      <c r="G5" s="80"/>
      <c r="H5" s="80"/>
      <c r="I5" s="88" t="s">
        <v>377</v>
      </c>
      <c r="J5" s="98">
        <v>85300000</v>
      </c>
      <c r="K5" s="99"/>
      <c r="L5" s="99"/>
      <c r="M5" s="98"/>
      <c r="N5" s="99"/>
      <c r="O5" s="99"/>
      <c r="P5" s="98">
        <f>SUM(J5-M5)</f>
        <v>85300000</v>
      </c>
      <c r="Q5" s="99"/>
    </row>
    <row r="6" spans="1:17" ht="18.75" x14ac:dyDescent="0.25">
      <c r="A6" s="89"/>
      <c r="B6" s="89"/>
      <c r="C6" s="89"/>
      <c r="D6" s="89"/>
      <c r="E6" s="89"/>
      <c r="F6" s="89"/>
      <c r="G6" s="90"/>
      <c r="H6" s="90"/>
      <c r="I6" s="91"/>
      <c r="J6" s="100"/>
      <c r="K6" s="100"/>
      <c r="L6" s="101"/>
      <c r="M6" s="100"/>
      <c r="N6" s="100"/>
      <c r="O6" s="101"/>
      <c r="P6" s="100"/>
      <c r="Q6" s="100"/>
    </row>
    <row r="7" spans="1:17" ht="30" x14ac:dyDescent="0.25">
      <c r="A7" s="79" t="s">
        <v>366</v>
      </c>
      <c r="B7" s="79" t="s">
        <v>366</v>
      </c>
      <c r="C7" s="79"/>
      <c r="D7" s="79"/>
      <c r="E7" s="79"/>
      <c r="F7" s="79"/>
      <c r="G7" s="80"/>
      <c r="H7" s="80"/>
      <c r="I7" s="81" t="s">
        <v>380</v>
      </c>
      <c r="J7" s="102">
        <f>SUM(J8+J16)</f>
        <v>28922227</v>
      </c>
      <c r="K7" s="102">
        <f>SUM(K8+K16)</f>
        <v>114222227</v>
      </c>
      <c r="L7" s="98"/>
      <c r="M7" s="103">
        <f t="shared" ref="M7:Q7" si="1">SUM(M8+M16)</f>
        <v>25922227</v>
      </c>
      <c r="N7" s="103">
        <f t="shared" si="1"/>
        <v>25922227</v>
      </c>
      <c r="O7" s="98"/>
      <c r="P7" s="103">
        <f t="shared" si="1"/>
        <v>3000000</v>
      </c>
      <c r="Q7" s="103">
        <f t="shared" si="1"/>
        <v>88300000</v>
      </c>
    </row>
    <row r="8" spans="1:17" ht="18.75" x14ac:dyDescent="0.25">
      <c r="A8" s="82" t="s">
        <v>366</v>
      </c>
      <c r="B8" s="82" t="s">
        <v>366</v>
      </c>
      <c r="C8" s="82" t="s">
        <v>365</v>
      </c>
      <c r="D8" s="82"/>
      <c r="E8" s="82"/>
      <c r="F8" s="82"/>
      <c r="G8" s="83"/>
      <c r="H8" s="83"/>
      <c r="I8" s="84" t="s">
        <v>381</v>
      </c>
      <c r="J8" s="104">
        <f>SUM(J9+J14)</f>
        <v>5000000</v>
      </c>
      <c r="K8" s="104">
        <f>SUM(K9+K14)</f>
        <v>48400000</v>
      </c>
      <c r="L8" s="98"/>
      <c r="M8" s="104">
        <f t="shared" ref="M8:Q8" si="2">SUM(M9+M14)</f>
        <v>2000000</v>
      </c>
      <c r="N8" s="104">
        <f t="shared" si="2"/>
        <v>2000000</v>
      </c>
      <c r="O8" s="98"/>
      <c r="P8" s="104">
        <f t="shared" si="2"/>
        <v>3000000</v>
      </c>
      <c r="Q8" s="104">
        <f t="shared" si="2"/>
        <v>46400000</v>
      </c>
    </row>
    <row r="9" spans="1:17" ht="75" x14ac:dyDescent="0.25">
      <c r="A9" s="85" t="s">
        <v>366</v>
      </c>
      <c r="B9" s="85" t="s">
        <v>366</v>
      </c>
      <c r="C9" s="85" t="s">
        <v>365</v>
      </c>
      <c r="D9" s="92" t="s">
        <v>368</v>
      </c>
      <c r="E9" s="85"/>
      <c r="F9" s="85"/>
      <c r="G9" s="86"/>
      <c r="H9" s="86"/>
      <c r="I9" s="87" t="s">
        <v>383</v>
      </c>
      <c r="J9" s="97">
        <f>SUM(J10:J13)</f>
        <v>2000000</v>
      </c>
      <c r="K9" s="97">
        <f>SUM(K10:K13)</f>
        <v>48400000</v>
      </c>
      <c r="L9" s="98"/>
      <c r="M9" s="97">
        <f t="shared" ref="M9:Q9" si="3">SUM(M10:M13)</f>
        <v>2000000</v>
      </c>
      <c r="N9" s="97">
        <f t="shared" si="3"/>
        <v>2000000</v>
      </c>
      <c r="O9" s="98"/>
      <c r="P9" s="97">
        <f t="shared" si="3"/>
        <v>0</v>
      </c>
      <c r="Q9" s="97">
        <f t="shared" si="3"/>
        <v>46400000</v>
      </c>
    </row>
    <row r="10" spans="1:17" ht="30" x14ac:dyDescent="0.25">
      <c r="A10" s="79" t="s">
        <v>366</v>
      </c>
      <c r="B10" s="79" t="s">
        <v>366</v>
      </c>
      <c r="C10" s="79" t="s">
        <v>365</v>
      </c>
      <c r="D10" s="79" t="s">
        <v>368</v>
      </c>
      <c r="E10" s="79" t="s">
        <v>382</v>
      </c>
      <c r="F10" s="79" t="s">
        <v>365</v>
      </c>
      <c r="G10" s="80"/>
      <c r="H10" s="80"/>
      <c r="I10" s="88" t="s">
        <v>384</v>
      </c>
      <c r="J10" s="98"/>
      <c r="K10" s="99">
        <v>20400000</v>
      </c>
      <c r="L10" s="99"/>
      <c r="M10" s="98"/>
      <c r="N10" s="99"/>
      <c r="O10" s="99"/>
      <c r="P10" s="98">
        <f>SUM(J10-M10)</f>
        <v>0</v>
      </c>
      <c r="Q10" s="99">
        <f>SUM(K10-N10)</f>
        <v>20400000</v>
      </c>
    </row>
    <row r="11" spans="1:17" ht="75" x14ac:dyDescent="0.25">
      <c r="A11" s="79" t="s">
        <v>366</v>
      </c>
      <c r="B11" s="79" t="s">
        <v>366</v>
      </c>
      <c r="C11" s="79" t="s">
        <v>365</v>
      </c>
      <c r="D11" s="79" t="s">
        <v>368</v>
      </c>
      <c r="E11" s="79" t="s">
        <v>376</v>
      </c>
      <c r="F11" s="79" t="s">
        <v>365</v>
      </c>
      <c r="G11" s="80"/>
      <c r="H11" s="80"/>
      <c r="I11" s="88" t="s">
        <v>385</v>
      </c>
      <c r="J11" s="98"/>
      <c r="K11" s="99">
        <v>23000000</v>
      </c>
      <c r="L11" s="99"/>
      <c r="M11" s="98"/>
      <c r="N11" s="99"/>
      <c r="O11" s="99"/>
      <c r="P11" s="98">
        <f t="shared" ref="P11:Q13" si="4">SUM(J11-M11)</f>
        <v>0</v>
      </c>
      <c r="Q11" s="99">
        <f t="shared" si="4"/>
        <v>23000000</v>
      </c>
    </row>
    <row r="12" spans="1:17" ht="60" x14ac:dyDescent="0.25">
      <c r="A12" s="79" t="s">
        <v>366</v>
      </c>
      <c r="B12" s="79" t="s">
        <v>366</v>
      </c>
      <c r="C12" s="79" t="s">
        <v>365</v>
      </c>
      <c r="D12" s="79" t="s">
        <v>368</v>
      </c>
      <c r="E12" s="79" t="s">
        <v>378</v>
      </c>
      <c r="F12" s="79"/>
      <c r="G12" s="80"/>
      <c r="H12" s="80"/>
      <c r="I12" s="88" t="s">
        <v>386</v>
      </c>
      <c r="J12" s="98"/>
      <c r="K12" s="99">
        <v>5000000</v>
      </c>
      <c r="L12" s="99"/>
      <c r="M12" s="98"/>
      <c r="N12" s="99">
        <v>2000000</v>
      </c>
      <c r="O12" s="99"/>
      <c r="P12" s="98">
        <f t="shared" si="4"/>
        <v>0</v>
      </c>
      <c r="Q12" s="99">
        <f t="shared" si="4"/>
        <v>3000000</v>
      </c>
    </row>
    <row r="13" spans="1:17" ht="60" x14ac:dyDescent="0.25">
      <c r="A13" s="79" t="s">
        <v>366</v>
      </c>
      <c r="B13" s="79" t="s">
        <v>366</v>
      </c>
      <c r="C13" s="79" t="s">
        <v>365</v>
      </c>
      <c r="D13" s="79" t="s">
        <v>368</v>
      </c>
      <c r="E13" s="79" t="s">
        <v>378</v>
      </c>
      <c r="F13" s="79" t="s">
        <v>366</v>
      </c>
      <c r="G13" s="80"/>
      <c r="H13" s="80"/>
      <c r="I13" s="88" t="s">
        <v>387</v>
      </c>
      <c r="J13" s="98">
        <v>2000000</v>
      </c>
      <c r="K13" s="99"/>
      <c r="L13" s="99"/>
      <c r="M13" s="98">
        <v>2000000</v>
      </c>
      <c r="N13" s="99"/>
      <c r="O13" s="99"/>
      <c r="P13" s="98">
        <f t="shared" si="4"/>
        <v>0</v>
      </c>
      <c r="Q13" s="99">
        <f t="shared" si="4"/>
        <v>0</v>
      </c>
    </row>
    <row r="14" spans="1:17" ht="45" x14ac:dyDescent="0.25">
      <c r="A14" s="85" t="s">
        <v>366</v>
      </c>
      <c r="B14" s="85" t="s">
        <v>366</v>
      </c>
      <c r="C14" s="85" t="s">
        <v>365</v>
      </c>
      <c r="D14" s="85" t="s">
        <v>372</v>
      </c>
      <c r="E14" s="85"/>
      <c r="F14" s="85"/>
      <c r="G14" s="86"/>
      <c r="H14" s="86"/>
      <c r="I14" s="87" t="s">
        <v>388</v>
      </c>
      <c r="J14" s="97">
        <f>SUM(J15:J15)</f>
        <v>3000000</v>
      </c>
      <c r="K14" s="97">
        <f>SUM(K15:K15)</f>
        <v>0</v>
      </c>
      <c r="L14" s="98"/>
      <c r="M14" s="97">
        <f t="shared" ref="M14:Q14" si="5">SUM(M15:M15)</f>
        <v>0</v>
      </c>
      <c r="N14" s="97">
        <f t="shared" si="5"/>
        <v>0</v>
      </c>
      <c r="O14" s="98"/>
      <c r="P14" s="97">
        <f t="shared" si="5"/>
        <v>3000000</v>
      </c>
      <c r="Q14" s="97">
        <f t="shared" si="5"/>
        <v>0</v>
      </c>
    </row>
    <row r="15" spans="1:17" ht="45" x14ac:dyDescent="0.25">
      <c r="A15" s="79" t="s">
        <v>366</v>
      </c>
      <c r="B15" s="79" t="s">
        <v>366</v>
      </c>
      <c r="C15" s="79" t="s">
        <v>365</v>
      </c>
      <c r="D15" s="79" t="s">
        <v>372</v>
      </c>
      <c r="E15" s="79" t="s">
        <v>382</v>
      </c>
      <c r="F15" s="79"/>
      <c r="G15" s="80"/>
      <c r="H15" s="80"/>
      <c r="I15" s="88" t="s">
        <v>389</v>
      </c>
      <c r="J15" s="98">
        <v>3000000</v>
      </c>
      <c r="K15" s="99"/>
      <c r="L15" s="99"/>
      <c r="M15" s="98"/>
      <c r="N15" s="99"/>
      <c r="O15" s="99"/>
      <c r="P15" s="98">
        <v>3000000</v>
      </c>
      <c r="Q15" s="99"/>
    </row>
    <row r="16" spans="1:17" ht="30" x14ac:dyDescent="0.25">
      <c r="A16" s="82" t="s">
        <v>366</v>
      </c>
      <c r="B16" s="82" t="s">
        <v>366</v>
      </c>
      <c r="C16" s="82" t="s">
        <v>366</v>
      </c>
      <c r="D16" s="82"/>
      <c r="E16" s="82"/>
      <c r="F16" s="82"/>
      <c r="G16" s="83"/>
      <c r="H16" s="83"/>
      <c r="I16" s="84" t="s">
        <v>390</v>
      </c>
      <c r="J16" s="104">
        <f>SUM(J17+J19+J22)</f>
        <v>23922227</v>
      </c>
      <c r="K16" s="104">
        <f>SUM(K17+K19+K22)</f>
        <v>65822227</v>
      </c>
      <c r="L16" s="98"/>
      <c r="M16" s="104">
        <f t="shared" ref="M16:Q16" si="6">SUM(M17+M19+M22)</f>
        <v>23922227</v>
      </c>
      <c r="N16" s="104">
        <f t="shared" si="6"/>
        <v>23922227</v>
      </c>
      <c r="O16" s="98"/>
      <c r="P16" s="104">
        <f t="shared" si="6"/>
        <v>0</v>
      </c>
      <c r="Q16" s="104">
        <f t="shared" si="6"/>
        <v>41900000</v>
      </c>
    </row>
    <row r="17" spans="1:17" ht="30" x14ac:dyDescent="0.25">
      <c r="A17" s="85" t="s">
        <v>366</v>
      </c>
      <c r="B17" s="85" t="s">
        <v>366</v>
      </c>
      <c r="C17" s="85" t="s">
        <v>366</v>
      </c>
      <c r="D17" s="85" t="s">
        <v>376</v>
      </c>
      <c r="E17" s="85"/>
      <c r="F17" s="85"/>
      <c r="G17" s="86"/>
      <c r="H17" s="86"/>
      <c r="I17" s="87" t="s">
        <v>391</v>
      </c>
      <c r="J17" s="97">
        <f>SUM(J18:J18)</f>
        <v>0</v>
      </c>
      <c r="K17" s="97">
        <f>SUM(K18:K18)</f>
        <v>27300000</v>
      </c>
      <c r="L17" s="98"/>
      <c r="M17" s="97">
        <f t="shared" ref="M17:Q17" si="7">SUM(M18:M18)</f>
        <v>0</v>
      </c>
      <c r="N17" s="97">
        <f t="shared" si="7"/>
        <v>0</v>
      </c>
      <c r="O17" s="98"/>
      <c r="P17" s="97">
        <f t="shared" si="7"/>
        <v>0</v>
      </c>
      <c r="Q17" s="97">
        <f t="shared" si="7"/>
        <v>27300000</v>
      </c>
    </row>
    <row r="18" spans="1:17" ht="60" x14ac:dyDescent="0.25">
      <c r="A18" s="79" t="s">
        <v>366</v>
      </c>
      <c r="B18" s="79" t="s">
        <v>366</v>
      </c>
      <c r="C18" s="79" t="s">
        <v>366</v>
      </c>
      <c r="D18" s="79" t="s">
        <v>376</v>
      </c>
      <c r="E18" s="79" t="s">
        <v>372</v>
      </c>
      <c r="F18" s="79" t="s">
        <v>366</v>
      </c>
      <c r="G18" s="80" t="s">
        <v>392</v>
      </c>
      <c r="H18" s="80"/>
      <c r="I18" s="88" t="s">
        <v>106</v>
      </c>
      <c r="J18" s="98"/>
      <c r="K18" s="99">
        <v>27300000</v>
      </c>
      <c r="L18" s="99"/>
      <c r="M18" s="98"/>
      <c r="N18" s="99"/>
      <c r="O18" s="99"/>
      <c r="P18" s="98"/>
      <c r="Q18" s="99">
        <v>27300000</v>
      </c>
    </row>
    <row r="19" spans="1:17" ht="105" x14ac:dyDescent="0.25">
      <c r="A19" s="85" t="s">
        <v>366</v>
      </c>
      <c r="B19" s="85" t="s">
        <v>366</v>
      </c>
      <c r="C19" s="85" t="s">
        <v>366</v>
      </c>
      <c r="D19" s="85" t="s">
        <v>367</v>
      </c>
      <c r="E19" s="85"/>
      <c r="F19" s="85"/>
      <c r="G19" s="86"/>
      <c r="H19" s="86"/>
      <c r="I19" s="87" t="s">
        <v>394</v>
      </c>
      <c r="J19" s="97">
        <f>SUM(J20:J21)</f>
        <v>5000000</v>
      </c>
      <c r="K19" s="97">
        <f>SUM(K20:K21)</f>
        <v>5000000</v>
      </c>
      <c r="L19" s="98"/>
      <c r="M19" s="97">
        <f t="shared" ref="M19:Q19" si="8">SUM(M20:M21)</f>
        <v>5000000</v>
      </c>
      <c r="N19" s="97">
        <f t="shared" si="8"/>
        <v>5000000</v>
      </c>
      <c r="O19" s="98"/>
      <c r="P19" s="97">
        <f t="shared" si="8"/>
        <v>0</v>
      </c>
      <c r="Q19" s="97">
        <f t="shared" si="8"/>
        <v>0</v>
      </c>
    </row>
    <row r="20" spans="1:17" ht="60" x14ac:dyDescent="0.25">
      <c r="A20" s="79" t="s">
        <v>366</v>
      </c>
      <c r="B20" s="79" t="s">
        <v>366</v>
      </c>
      <c r="C20" s="79" t="s">
        <v>366</v>
      </c>
      <c r="D20" s="79" t="s">
        <v>367</v>
      </c>
      <c r="E20" s="79" t="s">
        <v>368</v>
      </c>
      <c r="F20" s="79" t="s">
        <v>374</v>
      </c>
      <c r="G20" s="80"/>
      <c r="H20" s="80"/>
      <c r="I20" s="88" t="s">
        <v>396</v>
      </c>
      <c r="J20" s="98"/>
      <c r="K20" s="99">
        <v>5000000</v>
      </c>
      <c r="L20" s="99"/>
      <c r="M20" s="98"/>
      <c r="N20" s="99">
        <v>5000000</v>
      </c>
      <c r="O20" s="99"/>
      <c r="P20" s="98">
        <f t="shared" ref="P20:Q21" si="9">SUM(J20-M20)</f>
        <v>0</v>
      </c>
      <c r="Q20" s="99">
        <f t="shared" si="9"/>
        <v>0</v>
      </c>
    </row>
    <row r="21" spans="1:17" ht="45" x14ac:dyDescent="0.25">
      <c r="A21" s="79" t="s">
        <v>366</v>
      </c>
      <c r="B21" s="79" t="s">
        <v>366</v>
      </c>
      <c r="C21" s="79" t="s">
        <v>366</v>
      </c>
      <c r="D21" s="79" t="s">
        <v>367</v>
      </c>
      <c r="E21" s="79" t="s">
        <v>372</v>
      </c>
      <c r="F21" s="79"/>
      <c r="G21" s="80"/>
      <c r="H21" s="80"/>
      <c r="I21" s="88" t="s">
        <v>129</v>
      </c>
      <c r="J21" s="98">
        <v>5000000</v>
      </c>
      <c r="K21" s="99"/>
      <c r="L21" s="99"/>
      <c r="M21" s="98">
        <v>5000000</v>
      </c>
      <c r="N21" s="99"/>
      <c r="O21" s="99"/>
      <c r="P21" s="98">
        <f t="shared" si="9"/>
        <v>0</v>
      </c>
      <c r="Q21" s="99">
        <f t="shared" si="9"/>
        <v>0</v>
      </c>
    </row>
    <row r="22" spans="1:17" ht="60" x14ac:dyDescent="0.25">
      <c r="A22" s="85" t="s">
        <v>366</v>
      </c>
      <c r="B22" s="85" t="s">
        <v>366</v>
      </c>
      <c r="C22" s="85" t="s">
        <v>366</v>
      </c>
      <c r="D22" s="85" t="s">
        <v>369</v>
      </c>
      <c r="E22" s="85"/>
      <c r="F22" s="85"/>
      <c r="G22" s="86"/>
      <c r="H22" s="86"/>
      <c r="I22" s="87" t="s">
        <v>399</v>
      </c>
      <c r="J22" s="97">
        <f>SUM(J23:J35)</f>
        <v>18922227</v>
      </c>
      <c r="K22" s="97">
        <f t="shared" ref="K22:Q22" si="10">SUM(K23:K35)</f>
        <v>33522227</v>
      </c>
      <c r="L22" s="98"/>
      <c r="M22" s="97">
        <f t="shared" si="10"/>
        <v>18922227</v>
      </c>
      <c r="N22" s="97">
        <f t="shared" si="10"/>
        <v>18922227</v>
      </c>
      <c r="O22" s="98"/>
      <c r="P22" s="97">
        <f t="shared" si="10"/>
        <v>0</v>
      </c>
      <c r="Q22" s="97">
        <f t="shared" si="10"/>
        <v>14600000</v>
      </c>
    </row>
    <row r="23" spans="1:17" ht="30" x14ac:dyDescent="0.25">
      <c r="A23" s="79" t="s">
        <v>366</v>
      </c>
      <c r="B23" s="79" t="s">
        <v>366</v>
      </c>
      <c r="C23" s="79" t="s">
        <v>366</v>
      </c>
      <c r="D23" s="79" t="s">
        <v>369</v>
      </c>
      <c r="E23" s="79" t="s">
        <v>382</v>
      </c>
      <c r="F23" s="79" t="s">
        <v>365</v>
      </c>
      <c r="G23" s="80"/>
      <c r="H23" s="80"/>
      <c r="I23" s="88" t="s">
        <v>161</v>
      </c>
      <c r="J23" s="98">
        <v>240000</v>
      </c>
      <c r="K23" s="99"/>
      <c r="L23" s="99"/>
      <c r="M23" s="98">
        <v>240000</v>
      </c>
      <c r="N23" s="99"/>
      <c r="O23" s="99"/>
      <c r="P23" s="98">
        <f t="shared" ref="P23:Q24" si="11">SUM(J23-M23)</f>
        <v>0</v>
      </c>
      <c r="Q23" s="99">
        <f t="shared" si="11"/>
        <v>0</v>
      </c>
    </row>
    <row r="24" spans="1:17" ht="60" x14ac:dyDescent="0.25">
      <c r="A24" s="79" t="s">
        <v>366</v>
      </c>
      <c r="B24" s="79" t="s">
        <v>366</v>
      </c>
      <c r="C24" s="79" t="s">
        <v>366</v>
      </c>
      <c r="D24" s="79" t="s">
        <v>369</v>
      </c>
      <c r="E24" s="79" t="s">
        <v>368</v>
      </c>
      <c r="F24" s="79" t="s">
        <v>365</v>
      </c>
      <c r="G24" s="80" t="s">
        <v>370</v>
      </c>
      <c r="H24" s="80"/>
      <c r="I24" s="88" t="s">
        <v>163</v>
      </c>
      <c r="J24" s="98">
        <v>3400000</v>
      </c>
      <c r="K24" s="99"/>
      <c r="L24" s="99"/>
      <c r="M24" s="98">
        <v>3400000</v>
      </c>
      <c r="N24" s="99"/>
      <c r="O24" s="99"/>
      <c r="P24" s="98">
        <f t="shared" si="11"/>
        <v>0</v>
      </c>
      <c r="Q24" s="99">
        <f t="shared" si="11"/>
        <v>0</v>
      </c>
    </row>
    <row r="25" spans="1:17" ht="60" x14ac:dyDescent="0.25">
      <c r="A25" s="79" t="s">
        <v>366</v>
      </c>
      <c r="B25" s="79" t="s">
        <v>366</v>
      </c>
      <c r="C25" s="79" t="s">
        <v>366</v>
      </c>
      <c r="D25" s="79" t="s">
        <v>369</v>
      </c>
      <c r="E25" s="79" t="s">
        <v>368</v>
      </c>
      <c r="F25" s="79" t="s">
        <v>365</v>
      </c>
      <c r="G25" s="80" t="s">
        <v>400</v>
      </c>
      <c r="H25" s="80"/>
      <c r="I25" s="88" t="s">
        <v>150</v>
      </c>
      <c r="J25" s="98"/>
      <c r="K25" s="99"/>
      <c r="L25" s="99"/>
      <c r="M25" s="98"/>
      <c r="N25" s="99"/>
      <c r="O25" s="99"/>
      <c r="P25" s="98"/>
      <c r="Q25" s="99"/>
    </row>
    <row r="26" spans="1:17" ht="60" x14ac:dyDescent="0.25">
      <c r="A26" s="79" t="s">
        <v>366</v>
      </c>
      <c r="B26" s="79" t="s">
        <v>366</v>
      </c>
      <c r="C26" s="79" t="s">
        <v>366</v>
      </c>
      <c r="D26" s="79" t="s">
        <v>369</v>
      </c>
      <c r="E26" s="79" t="s">
        <v>372</v>
      </c>
      <c r="F26" s="79"/>
      <c r="G26" s="80"/>
      <c r="H26" s="80"/>
      <c r="I26" s="88" t="s">
        <v>401</v>
      </c>
      <c r="J26" s="98"/>
      <c r="K26" s="99"/>
      <c r="L26" s="99"/>
      <c r="M26" s="98"/>
      <c r="N26" s="99"/>
      <c r="O26" s="99"/>
      <c r="P26" s="98"/>
      <c r="Q26" s="99"/>
    </row>
    <row r="27" spans="1:17" ht="45" x14ac:dyDescent="0.25">
      <c r="A27" s="79" t="s">
        <v>366</v>
      </c>
      <c r="B27" s="79" t="s">
        <v>366</v>
      </c>
      <c r="C27" s="79" t="s">
        <v>366</v>
      </c>
      <c r="D27" s="79" t="s">
        <v>369</v>
      </c>
      <c r="E27" s="79" t="s">
        <v>372</v>
      </c>
      <c r="F27" s="79" t="s">
        <v>365</v>
      </c>
      <c r="G27" s="80"/>
      <c r="H27" s="80"/>
      <c r="I27" s="88" t="s">
        <v>402</v>
      </c>
      <c r="J27" s="98"/>
      <c r="K27" s="99"/>
      <c r="L27" s="99"/>
      <c r="M27" s="98"/>
      <c r="N27" s="99"/>
      <c r="O27" s="99"/>
      <c r="P27" s="98"/>
      <c r="Q27" s="99"/>
    </row>
    <row r="28" spans="1:17" ht="45" x14ac:dyDescent="0.25">
      <c r="A28" s="79" t="s">
        <v>366</v>
      </c>
      <c r="B28" s="79" t="s">
        <v>366</v>
      </c>
      <c r="C28" s="79" t="s">
        <v>366</v>
      </c>
      <c r="D28" s="79" t="s">
        <v>369</v>
      </c>
      <c r="E28" s="79" t="s">
        <v>372</v>
      </c>
      <c r="F28" s="79" t="s">
        <v>366</v>
      </c>
      <c r="G28" s="80"/>
      <c r="H28" s="80"/>
      <c r="I28" s="88" t="s">
        <v>403</v>
      </c>
      <c r="J28" s="98"/>
      <c r="K28" s="99"/>
      <c r="L28" s="99"/>
      <c r="M28" s="98"/>
      <c r="N28" s="99"/>
      <c r="O28" s="99"/>
      <c r="P28" s="98"/>
      <c r="Q28" s="99"/>
    </row>
    <row r="29" spans="1:17" ht="30" x14ac:dyDescent="0.25">
      <c r="A29" s="79" t="s">
        <v>366</v>
      </c>
      <c r="B29" s="79" t="s">
        <v>366</v>
      </c>
      <c r="C29" s="79" t="s">
        <v>366</v>
      </c>
      <c r="D29" s="79" t="s">
        <v>369</v>
      </c>
      <c r="E29" s="79" t="s">
        <v>376</v>
      </c>
      <c r="F29" s="79"/>
      <c r="G29" s="80"/>
      <c r="H29" s="80"/>
      <c r="I29" s="88" t="s">
        <v>95</v>
      </c>
      <c r="J29" s="98"/>
      <c r="K29" s="99"/>
      <c r="L29" s="99"/>
      <c r="M29" s="98"/>
      <c r="N29" s="99"/>
      <c r="O29" s="99"/>
      <c r="P29" s="98"/>
      <c r="Q29" s="99"/>
    </row>
    <row r="30" spans="1:17" ht="60" x14ac:dyDescent="0.25">
      <c r="A30" s="79" t="s">
        <v>366</v>
      </c>
      <c r="B30" s="79" t="s">
        <v>366</v>
      </c>
      <c r="C30" s="79" t="s">
        <v>366</v>
      </c>
      <c r="D30" s="79" t="s">
        <v>369</v>
      </c>
      <c r="E30" s="79" t="s">
        <v>376</v>
      </c>
      <c r="F30" s="79" t="s">
        <v>366</v>
      </c>
      <c r="G30" s="80"/>
      <c r="H30" s="80"/>
      <c r="I30" s="88" t="s">
        <v>354</v>
      </c>
      <c r="J30" s="98"/>
      <c r="K30" s="99"/>
      <c r="L30" s="99"/>
      <c r="M30" s="98"/>
      <c r="N30" s="99"/>
      <c r="O30" s="99"/>
      <c r="P30" s="98"/>
      <c r="Q30" s="99"/>
    </row>
    <row r="31" spans="1:17" ht="105" x14ac:dyDescent="0.25">
      <c r="A31" s="79" t="s">
        <v>366</v>
      </c>
      <c r="B31" s="79" t="s">
        <v>366</v>
      </c>
      <c r="C31" s="79" t="s">
        <v>366</v>
      </c>
      <c r="D31" s="79" t="s">
        <v>369</v>
      </c>
      <c r="E31" s="79" t="s">
        <v>378</v>
      </c>
      <c r="F31" s="79" t="s">
        <v>365</v>
      </c>
      <c r="G31" s="80"/>
      <c r="H31" s="80"/>
      <c r="I31" s="88" t="s">
        <v>89</v>
      </c>
      <c r="J31" s="105"/>
      <c r="K31" s="106">
        <f>18240000+15282227</f>
        <v>33522227</v>
      </c>
      <c r="L31" s="99"/>
      <c r="M31" s="98"/>
      <c r="N31" s="99">
        <f>240000+3400000+15282227</f>
        <v>18922227</v>
      </c>
      <c r="O31" s="99"/>
      <c r="P31" s="98">
        <f t="shared" ref="P31" si="12">SUM(J31-M31)</f>
        <v>0</v>
      </c>
      <c r="Q31" s="99">
        <f t="shared" ref="Q31:Q32" si="13">SUM(K31-N31)</f>
        <v>14600000</v>
      </c>
    </row>
    <row r="32" spans="1:17" ht="90" x14ac:dyDescent="0.25">
      <c r="A32" s="79" t="s">
        <v>366</v>
      </c>
      <c r="B32" s="79" t="s">
        <v>366</v>
      </c>
      <c r="C32" s="79" t="s">
        <v>366</v>
      </c>
      <c r="D32" s="79" t="s">
        <v>369</v>
      </c>
      <c r="E32" s="79" t="s">
        <v>378</v>
      </c>
      <c r="F32" s="79" t="s">
        <v>365</v>
      </c>
      <c r="G32" s="80" t="s">
        <v>400</v>
      </c>
      <c r="H32" s="80"/>
      <c r="I32" s="88" t="s">
        <v>126</v>
      </c>
      <c r="J32" s="105">
        <v>15282227</v>
      </c>
      <c r="K32" s="106"/>
      <c r="L32" s="99"/>
      <c r="M32" s="98">
        <v>15282227</v>
      </c>
      <c r="N32" s="99"/>
      <c r="O32" s="99"/>
      <c r="P32" s="98"/>
      <c r="Q32" s="99">
        <f t="shared" si="13"/>
        <v>0</v>
      </c>
    </row>
    <row r="33" spans="1:17" ht="60" x14ac:dyDescent="0.25">
      <c r="A33" s="79" t="s">
        <v>366</v>
      </c>
      <c r="B33" s="79" t="s">
        <v>366</v>
      </c>
      <c r="C33" s="79" t="s">
        <v>366</v>
      </c>
      <c r="D33" s="79" t="s">
        <v>369</v>
      </c>
      <c r="E33" s="79" t="s">
        <v>378</v>
      </c>
      <c r="F33" s="79" t="s">
        <v>365</v>
      </c>
      <c r="G33" s="80" t="s">
        <v>371</v>
      </c>
      <c r="H33" s="80"/>
      <c r="I33" s="88" t="s">
        <v>404</v>
      </c>
      <c r="J33" s="98"/>
      <c r="K33" s="99"/>
      <c r="L33" s="99"/>
      <c r="M33" s="98"/>
      <c r="N33" s="99"/>
      <c r="O33" s="99"/>
      <c r="P33" s="98"/>
      <c r="Q33" s="99"/>
    </row>
    <row r="34" spans="1:17" ht="75" x14ac:dyDescent="0.25">
      <c r="A34" s="79" t="s">
        <v>366</v>
      </c>
      <c r="B34" s="79" t="s">
        <v>366</v>
      </c>
      <c r="C34" s="79" t="s">
        <v>366</v>
      </c>
      <c r="D34" s="79" t="s">
        <v>369</v>
      </c>
      <c r="E34" s="79" t="s">
        <v>378</v>
      </c>
      <c r="F34" s="79" t="s">
        <v>365</v>
      </c>
      <c r="G34" s="80" t="s">
        <v>398</v>
      </c>
      <c r="H34" s="80"/>
      <c r="I34" s="88" t="s">
        <v>102</v>
      </c>
      <c r="J34" s="98"/>
      <c r="K34" s="99"/>
      <c r="L34" s="99"/>
      <c r="M34" s="98"/>
      <c r="N34" s="99"/>
      <c r="O34" s="99"/>
      <c r="P34" s="98"/>
      <c r="Q34" s="99"/>
    </row>
    <row r="35" spans="1:17" ht="60" x14ac:dyDescent="0.25">
      <c r="A35" s="79" t="s">
        <v>366</v>
      </c>
      <c r="B35" s="79" t="s">
        <v>366</v>
      </c>
      <c r="C35" s="79" t="s">
        <v>366</v>
      </c>
      <c r="D35" s="79" t="s">
        <v>369</v>
      </c>
      <c r="E35" s="79" t="s">
        <v>397</v>
      </c>
      <c r="F35" s="79" t="s">
        <v>365</v>
      </c>
      <c r="G35" s="80"/>
      <c r="H35" s="80"/>
      <c r="I35" s="88" t="s">
        <v>166</v>
      </c>
      <c r="J35" s="107"/>
      <c r="K35" s="99"/>
      <c r="L35" s="99"/>
      <c r="M35" s="107"/>
      <c r="N35" s="99"/>
      <c r="O35" s="99"/>
      <c r="P35" s="107"/>
      <c r="Q35" s="99"/>
    </row>
    <row r="36" spans="1:17" ht="32.450000000000003" customHeight="1" x14ac:dyDescent="0.25">
      <c r="A36" s="147" t="s">
        <v>414</v>
      </c>
      <c r="B36" s="147"/>
      <c r="C36" s="147"/>
      <c r="D36" s="147"/>
      <c r="E36" s="147"/>
      <c r="F36" s="147"/>
      <c r="G36" s="147"/>
      <c r="H36" s="147"/>
      <c r="I36" s="147"/>
      <c r="J36" s="108">
        <f>SUM(J4+J7)</f>
        <v>114222227</v>
      </c>
      <c r="K36" s="108">
        <f>SUM(K4+K7)</f>
        <v>114222227</v>
      </c>
      <c r="L36" s="109"/>
      <c r="M36" s="108">
        <f t="shared" ref="M36:Q36" si="14">SUM(M4+M7)</f>
        <v>25922227</v>
      </c>
      <c r="N36" s="108">
        <f t="shared" si="14"/>
        <v>25922227</v>
      </c>
      <c r="O36" s="109"/>
      <c r="P36" s="108">
        <f t="shared" si="14"/>
        <v>88300000</v>
      </c>
      <c r="Q36" s="108">
        <f t="shared" si="14"/>
        <v>88300000</v>
      </c>
    </row>
  </sheetData>
  <mergeCells count="4">
    <mergeCell ref="J2:K2"/>
    <mergeCell ref="M2:N2"/>
    <mergeCell ref="P2:Q2"/>
    <mergeCell ref="A36:I3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44"/>
  <sheetViews>
    <sheetView zoomScale="59" zoomScaleNormal="59" workbookViewId="0">
      <pane xSplit="8" ySplit="4" topLeftCell="I38" activePane="bottomRight" state="frozen"/>
      <selection pane="topRight" activeCell="I1" sqref="I1"/>
      <selection pane="bottomLeft" activeCell="A5" sqref="A5"/>
      <selection pane="bottomRight" activeCell="I5" sqref="I5"/>
    </sheetView>
  </sheetViews>
  <sheetFormatPr baseColWidth="10" defaultColWidth="11" defaultRowHeight="15" x14ac:dyDescent="0.25"/>
  <cols>
    <col min="1" max="1" width="3.6328125" style="93" customWidth="1"/>
    <col min="2" max="2" width="3.453125" style="93" customWidth="1"/>
    <col min="3" max="3" width="4" style="93" customWidth="1"/>
    <col min="4" max="5" width="5.1796875" style="93" customWidth="1"/>
    <col min="6" max="6" width="4.08984375" style="93" customWidth="1"/>
    <col min="7" max="7" width="2.453125" style="93" customWidth="1"/>
    <col min="8" max="8" width="2.26953125" style="93" customWidth="1"/>
    <col min="9" max="9" width="35.453125" style="93" customWidth="1"/>
    <col min="10" max="10" width="15.1796875" style="93" customWidth="1"/>
    <col min="11" max="11" width="17.08984375" style="93" customWidth="1"/>
    <col min="12" max="12" width="1.7265625" style="110" customWidth="1"/>
    <col min="13" max="13" width="15.1796875" style="93" customWidth="1"/>
    <col min="14" max="14" width="17.08984375" style="93" customWidth="1"/>
    <col min="15" max="15" width="1.36328125" style="110" customWidth="1"/>
    <col min="16" max="16" width="15.1796875" style="93" customWidth="1"/>
    <col min="17" max="17" width="17.08984375" style="93" customWidth="1"/>
    <col min="18" max="16384" width="11" style="93"/>
  </cols>
  <sheetData>
    <row r="2" spans="1:17" x14ac:dyDescent="0.25">
      <c r="J2" s="146" t="s">
        <v>409</v>
      </c>
      <c r="K2" s="146"/>
      <c r="L2" s="94"/>
      <c r="M2" s="146" t="s">
        <v>410</v>
      </c>
      <c r="N2" s="146"/>
      <c r="O2" s="95"/>
      <c r="P2" s="146" t="s">
        <v>411</v>
      </c>
      <c r="Q2" s="146"/>
    </row>
    <row r="3" spans="1:17" ht="39.950000000000003" customHeight="1" x14ac:dyDescent="0.25">
      <c r="A3" s="76" t="s">
        <v>356</v>
      </c>
      <c r="B3" s="76" t="s">
        <v>357</v>
      </c>
      <c r="C3" s="76" t="s">
        <v>358</v>
      </c>
      <c r="D3" s="76" t="s">
        <v>359</v>
      </c>
      <c r="E3" s="76" t="s">
        <v>360</v>
      </c>
      <c r="F3" s="76" t="s">
        <v>361</v>
      </c>
      <c r="G3" s="76" t="s">
        <v>362</v>
      </c>
      <c r="H3" s="76" t="s">
        <v>363</v>
      </c>
      <c r="I3" s="77" t="s">
        <v>364</v>
      </c>
      <c r="J3" s="96" t="s">
        <v>412</v>
      </c>
      <c r="K3" s="77" t="s">
        <v>413</v>
      </c>
      <c r="L3" s="78"/>
      <c r="M3" s="96" t="s">
        <v>412</v>
      </c>
      <c r="N3" s="77" t="s">
        <v>413</v>
      </c>
      <c r="O3" s="78"/>
      <c r="P3" s="96" t="s">
        <v>412</v>
      </c>
      <c r="Q3" s="77" t="s">
        <v>413</v>
      </c>
    </row>
    <row r="4" spans="1:17" ht="18.75" x14ac:dyDescent="0.25">
      <c r="A4" s="85" t="s">
        <v>366</v>
      </c>
      <c r="B4" s="85" t="s">
        <v>365</v>
      </c>
      <c r="C4" s="85" t="s">
        <v>365</v>
      </c>
      <c r="D4" s="85" t="s">
        <v>372</v>
      </c>
      <c r="E4" s="85"/>
      <c r="F4" s="85"/>
      <c r="G4" s="86"/>
      <c r="H4" s="86"/>
      <c r="I4" s="87" t="s">
        <v>373</v>
      </c>
      <c r="J4" s="97">
        <f>SUM(J5:J5)</f>
        <v>85300000</v>
      </c>
      <c r="K4" s="97">
        <f>SUM(K5:K5)</f>
        <v>0</v>
      </c>
      <c r="L4" s="98"/>
      <c r="M4" s="97">
        <f t="shared" ref="M4:Q4" si="0">SUM(M5:M5)</f>
        <v>0</v>
      </c>
      <c r="N4" s="97">
        <f t="shared" si="0"/>
        <v>0</v>
      </c>
      <c r="O4" s="98"/>
      <c r="P4" s="97">
        <f t="shared" si="0"/>
        <v>85300000</v>
      </c>
      <c r="Q4" s="97">
        <f t="shared" si="0"/>
        <v>0</v>
      </c>
    </row>
    <row r="5" spans="1:17" ht="30" x14ac:dyDescent="0.25">
      <c r="A5" s="79" t="s">
        <v>366</v>
      </c>
      <c r="B5" s="79" t="s">
        <v>365</v>
      </c>
      <c r="C5" s="79" t="s">
        <v>365</v>
      </c>
      <c r="D5" s="79" t="s">
        <v>372</v>
      </c>
      <c r="E5" s="79" t="s">
        <v>376</v>
      </c>
      <c r="F5" s="79" t="s">
        <v>366</v>
      </c>
      <c r="G5" s="80"/>
      <c r="H5" s="80"/>
      <c r="I5" s="88" t="s">
        <v>377</v>
      </c>
      <c r="J5" s="98">
        <v>85300000</v>
      </c>
      <c r="K5" s="99"/>
      <c r="L5" s="99"/>
      <c r="M5" s="98"/>
      <c r="N5" s="99"/>
      <c r="O5" s="99"/>
      <c r="P5" s="98">
        <f>SUM(J5-M5)</f>
        <v>85300000</v>
      </c>
      <c r="Q5" s="99"/>
    </row>
    <row r="6" spans="1:17" ht="18.75" x14ac:dyDescent="0.25">
      <c r="A6" s="89"/>
      <c r="B6" s="89"/>
      <c r="C6" s="89"/>
      <c r="D6" s="89"/>
      <c r="E6" s="89"/>
      <c r="F6" s="89"/>
      <c r="G6" s="90"/>
      <c r="H6" s="90"/>
      <c r="I6" s="91"/>
      <c r="J6" s="100"/>
      <c r="K6" s="100"/>
      <c r="L6" s="101"/>
      <c r="M6" s="100"/>
      <c r="N6" s="100"/>
      <c r="O6" s="101"/>
      <c r="P6" s="100"/>
      <c r="Q6" s="100"/>
    </row>
    <row r="7" spans="1:17" ht="18.75" x14ac:dyDescent="0.25">
      <c r="A7" s="79" t="s">
        <v>366</v>
      </c>
      <c r="B7" s="79" t="s">
        <v>366</v>
      </c>
      <c r="C7" s="79"/>
      <c r="D7" s="79"/>
      <c r="E7" s="79"/>
      <c r="F7" s="79"/>
      <c r="G7" s="80"/>
      <c r="H7" s="80"/>
      <c r="I7" s="81" t="s">
        <v>380</v>
      </c>
      <c r="J7" s="102">
        <f>SUM(J8+J17)</f>
        <v>55922227</v>
      </c>
      <c r="K7" s="102">
        <f>SUM(K8+K17)</f>
        <v>141222227</v>
      </c>
      <c r="L7" s="98"/>
      <c r="M7" s="103">
        <f t="shared" ref="M7:Q7" si="1">SUM(M8+M17)</f>
        <v>42422227</v>
      </c>
      <c r="N7" s="103">
        <f t="shared" si="1"/>
        <v>42422227</v>
      </c>
      <c r="O7" s="98"/>
      <c r="P7" s="103">
        <f t="shared" si="1"/>
        <v>13500000</v>
      </c>
      <c r="Q7" s="103">
        <f t="shared" si="1"/>
        <v>98800000</v>
      </c>
    </row>
    <row r="8" spans="1:17" ht="18.75" x14ac:dyDescent="0.25">
      <c r="A8" s="82" t="s">
        <v>366</v>
      </c>
      <c r="B8" s="82" t="s">
        <v>366</v>
      </c>
      <c r="C8" s="82" t="s">
        <v>365</v>
      </c>
      <c r="D8" s="82"/>
      <c r="E8" s="82"/>
      <c r="F8" s="82"/>
      <c r="G8" s="83"/>
      <c r="H8" s="83"/>
      <c r="I8" s="84" t="s">
        <v>381</v>
      </c>
      <c r="J8" s="104">
        <f>SUM(J9+J14)</f>
        <v>5000000</v>
      </c>
      <c r="K8" s="104">
        <f>SUM(K9+K14)</f>
        <v>47500000</v>
      </c>
      <c r="L8" s="98"/>
      <c r="M8" s="104">
        <f t="shared" ref="M8:Q8" si="2">SUM(M9+M14)</f>
        <v>4500000</v>
      </c>
      <c r="N8" s="104">
        <f t="shared" si="2"/>
        <v>4500000</v>
      </c>
      <c r="O8" s="98"/>
      <c r="P8" s="104">
        <f t="shared" si="2"/>
        <v>500000</v>
      </c>
      <c r="Q8" s="104">
        <f t="shared" si="2"/>
        <v>43000000</v>
      </c>
    </row>
    <row r="9" spans="1:17" ht="45" x14ac:dyDescent="0.25">
      <c r="A9" s="85" t="s">
        <v>366</v>
      </c>
      <c r="B9" s="85" t="s">
        <v>366</v>
      </c>
      <c r="C9" s="85" t="s">
        <v>365</v>
      </c>
      <c r="D9" s="92" t="s">
        <v>368</v>
      </c>
      <c r="E9" s="85"/>
      <c r="F9" s="85"/>
      <c r="G9" s="86"/>
      <c r="H9" s="86"/>
      <c r="I9" s="87" t="s">
        <v>383</v>
      </c>
      <c r="J9" s="97">
        <f>SUM(J10:J13)</f>
        <v>2000000</v>
      </c>
      <c r="K9" s="97">
        <f>SUM(K10:K13)</f>
        <v>45000000</v>
      </c>
      <c r="L9" s="98"/>
      <c r="M9" s="97">
        <f t="shared" ref="M9:Q9" si="3">SUM(M10:M13)</f>
        <v>2000000</v>
      </c>
      <c r="N9" s="97">
        <f t="shared" si="3"/>
        <v>2000000</v>
      </c>
      <c r="O9" s="98"/>
      <c r="P9" s="97">
        <f t="shared" si="3"/>
        <v>0</v>
      </c>
      <c r="Q9" s="97">
        <f t="shared" si="3"/>
        <v>43000000</v>
      </c>
    </row>
    <row r="10" spans="1:17" ht="18.75" x14ac:dyDescent="0.25">
      <c r="A10" s="79" t="s">
        <v>366</v>
      </c>
      <c r="B10" s="79" t="s">
        <v>366</v>
      </c>
      <c r="C10" s="79" t="s">
        <v>365</v>
      </c>
      <c r="D10" s="79" t="s">
        <v>368</v>
      </c>
      <c r="E10" s="79" t="s">
        <v>382</v>
      </c>
      <c r="F10" s="79" t="s">
        <v>365</v>
      </c>
      <c r="G10" s="80"/>
      <c r="H10" s="80"/>
      <c r="I10" s="88" t="s">
        <v>384</v>
      </c>
      <c r="J10" s="98"/>
      <c r="K10" s="99">
        <v>15000000</v>
      </c>
      <c r="L10" s="99"/>
      <c r="M10" s="98"/>
      <c r="N10" s="99"/>
      <c r="O10" s="99"/>
      <c r="P10" s="98">
        <f>SUM(J10-M10)</f>
        <v>0</v>
      </c>
      <c r="Q10" s="99">
        <f>SUM(K10-N10)</f>
        <v>15000000</v>
      </c>
    </row>
    <row r="11" spans="1:17" ht="45" x14ac:dyDescent="0.25">
      <c r="A11" s="79" t="s">
        <v>366</v>
      </c>
      <c r="B11" s="79" t="s">
        <v>366</v>
      </c>
      <c r="C11" s="79" t="s">
        <v>365</v>
      </c>
      <c r="D11" s="79" t="s">
        <v>368</v>
      </c>
      <c r="E11" s="79" t="s">
        <v>376</v>
      </c>
      <c r="F11" s="79" t="s">
        <v>365</v>
      </c>
      <c r="G11" s="80"/>
      <c r="H11" s="80"/>
      <c r="I11" s="88" t="s">
        <v>385</v>
      </c>
      <c r="J11" s="98"/>
      <c r="K11" s="99">
        <v>25000000</v>
      </c>
      <c r="L11" s="99"/>
      <c r="M11" s="98"/>
      <c r="N11" s="99"/>
      <c r="O11" s="99"/>
      <c r="P11" s="98">
        <f t="shared" ref="P11:P13" si="4">SUM(J11-M11)</f>
        <v>0</v>
      </c>
      <c r="Q11" s="99">
        <f t="shared" ref="Q11:Q13" si="5">SUM(K11-N11)</f>
        <v>25000000</v>
      </c>
    </row>
    <row r="12" spans="1:17" ht="30" x14ac:dyDescent="0.25">
      <c r="A12" s="79" t="s">
        <v>366</v>
      </c>
      <c r="B12" s="79" t="s">
        <v>366</v>
      </c>
      <c r="C12" s="79" t="s">
        <v>365</v>
      </c>
      <c r="D12" s="79" t="s">
        <v>368</v>
      </c>
      <c r="E12" s="79" t="s">
        <v>378</v>
      </c>
      <c r="F12" s="79"/>
      <c r="G12" s="80"/>
      <c r="H12" s="80"/>
      <c r="I12" s="88" t="s">
        <v>386</v>
      </c>
      <c r="J12" s="98"/>
      <c r="K12" s="99">
        <v>5000000</v>
      </c>
      <c r="L12" s="99"/>
      <c r="M12" s="98"/>
      <c r="N12" s="99">
        <v>2000000</v>
      </c>
      <c r="O12" s="99"/>
      <c r="P12" s="98">
        <f t="shared" si="4"/>
        <v>0</v>
      </c>
      <c r="Q12" s="99">
        <f t="shared" si="5"/>
        <v>3000000</v>
      </c>
    </row>
    <row r="13" spans="1:17" ht="30" x14ac:dyDescent="0.25">
      <c r="A13" s="79" t="s">
        <v>366</v>
      </c>
      <c r="B13" s="79" t="s">
        <v>366</v>
      </c>
      <c r="C13" s="79" t="s">
        <v>365</v>
      </c>
      <c r="D13" s="79" t="s">
        <v>368</v>
      </c>
      <c r="E13" s="79" t="s">
        <v>378</v>
      </c>
      <c r="F13" s="79" t="s">
        <v>366</v>
      </c>
      <c r="G13" s="80"/>
      <c r="H13" s="80"/>
      <c r="I13" s="88" t="s">
        <v>387</v>
      </c>
      <c r="J13" s="98">
        <v>2000000</v>
      </c>
      <c r="K13" s="99"/>
      <c r="L13" s="99"/>
      <c r="M13" s="98">
        <v>2000000</v>
      </c>
      <c r="N13" s="99"/>
      <c r="O13" s="99"/>
      <c r="P13" s="98">
        <f t="shared" si="4"/>
        <v>0</v>
      </c>
      <c r="Q13" s="99">
        <f t="shared" si="5"/>
        <v>0</v>
      </c>
    </row>
    <row r="14" spans="1:17" ht="30" x14ac:dyDescent="0.25">
      <c r="A14" s="85" t="s">
        <v>366</v>
      </c>
      <c r="B14" s="85" t="s">
        <v>366</v>
      </c>
      <c r="C14" s="85" t="s">
        <v>365</v>
      </c>
      <c r="D14" s="85" t="s">
        <v>372</v>
      </c>
      <c r="E14" s="85"/>
      <c r="F14" s="85"/>
      <c r="G14" s="86"/>
      <c r="H14" s="86"/>
      <c r="I14" s="87" t="s">
        <v>388</v>
      </c>
      <c r="J14" s="97">
        <f>SUM(J15:J16)</f>
        <v>3000000</v>
      </c>
      <c r="K14" s="97">
        <f>SUM(K15:K16)</f>
        <v>2500000</v>
      </c>
      <c r="L14" s="98"/>
      <c r="M14" s="97">
        <f>SUM(M15:M16)</f>
        <v>2500000</v>
      </c>
      <c r="N14" s="97">
        <f>SUM(N15:N16)</f>
        <v>2500000</v>
      </c>
      <c r="O14" s="98"/>
      <c r="P14" s="97">
        <f>SUM(P15:P16)</f>
        <v>500000</v>
      </c>
      <c r="Q14" s="97">
        <f>SUM(Q15:Q16)</f>
        <v>0</v>
      </c>
    </row>
    <row r="15" spans="1:17" ht="30" x14ac:dyDescent="0.25">
      <c r="A15" s="79" t="s">
        <v>366</v>
      </c>
      <c r="B15" s="79" t="s">
        <v>366</v>
      </c>
      <c r="C15" s="79" t="s">
        <v>365</v>
      </c>
      <c r="D15" s="79" t="s">
        <v>372</v>
      </c>
      <c r="E15" s="79" t="s">
        <v>382</v>
      </c>
      <c r="F15" s="79"/>
      <c r="G15" s="80"/>
      <c r="H15" s="80"/>
      <c r="I15" s="88" t="s">
        <v>389</v>
      </c>
      <c r="J15" s="98">
        <v>3000000</v>
      </c>
      <c r="K15" s="99"/>
      <c r="L15" s="99"/>
      <c r="M15" s="98">
        <v>2500000</v>
      </c>
      <c r="N15" s="99"/>
      <c r="O15" s="99"/>
      <c r="P15" s="98">
        <f>SUM(J15-M15)</f>
        <v>500000</v>
      </c>
      <c r="Q15" s="99">
        <f t="shared" ref="Q15:Q16" si="6">SUM(K15-N15)</f>
        <v>0</v>
      </c>
    </row>
    <row r="16" spans="1:17" ht="44.45" customHeight="1" x14ac:dyDescent="0.25">
      <c r="A16" s="113" t="s">
        <v>366</v>
      </c>
      <c r="B16" s="113" t="s">
        <v>366</v>
      </c>
      <c r="C16" s="113" t="s">
        <v>365</v>
      </c>
      <c r="D16" s="113" t="s">
        <v>372</v>
      </c>
      <c r="E16" s="113" t="s">
        <v>378</v>
      </c>
      <c r="F16" s="113">
        <v>8</v>
      </c>
      <c r="G16" s="80"/>
      <c r="H16" s="80"/>
      <c r="I16" s="88" t="s">
        <v>225</v>
      </c>
      <c r="J16" s="98"/>
      <c r="K16" s="99">
        <v>2500000</v>
      </c>
      <c r="L16" s="99"/>
      <c r="M16" s="98"/>
      <c r="N16" s="99">
        <v>2500000</v>
      </c>
      <c r="O16" s="99"/>
      <c r="P16" s="98"/>
      <c r="Q16" s="99">
        <f t="shared" si="6"/>
        <v>0</v>
      </c>
    </row>
    <row r="17" spans="1:17" ht="18.75" x14ac:dyDescent="0.25">
      <c r="A17" s="82" t="s">
        <v>366</v>
      </c>
      <c r="B17" s="82" t="s">
        <v>366</v>
      </c>
      <c r="C17" s="82" t="s">
        <v>366</v>
      </c>
      <c r="D17" s="82"/>
      <c r="E17" s="82"/>
      <c r="F17" s="82"/>
      <c r="G17" s="83"/>
      <c r="H17" s="83"/>
      <c r="I17" s="84" t="s">
        <v>390</v>
      </c>
      <c r="J17" s="104">
        <f>SUM(J18+J21+J25+J42+J39)</f>
        <v>50922227</v>
      </c>
      <c r="K17" s="104">
        <f>SUM(K18+K21+K25+K42+K39)</f>
        <v>93722227</v>
      </c>
      <c r="L17" s="98"/>
      <c r="M17" s="104">
        <f t="shared" ref="M17:N17" si="7">SUM(M18+M21+M25+M42+M39)</f>
        <v>37922227</v>
      </c>
      <c r="N17" s="104">
        <f t="shared" si="7"/>
        <v>37922227</v>
      </c>
      <c r="O17" s="98"/>
      <c r="P17" s="104">
        <f t="shared" ref="P17:Q17" si="8">SUM(P18+P21+P25+P42+P39)</f>
        <v>13000000</v>
      </c>
      <c r="Q17" s="104">
        <f t="shared" si="8"/>
        <v>55800000</v>
      </c>
    </row>
    <row r="18" spans="1:17" ht="18.75" x14ac:dyDescent="0.25">
      <c r="A18" s="85" t="s">
        <v>366</v>
      </c>
      <c r="B18" s="85" t="s">
        <v>366</v>
      </c>
      <c r="C18" s="85" t="s">
        <v>366</v>
      </c>
      <c r="D18" s="85" t="s">
        <v>376</v>
      </c>
      <c r="E18" s="85"/>
      <c r="F18" s="85"/>
      <c r="G18" s="86"/>
      <c r="H18" s="86"/>
      <c r="I18" s="87" t="s">
        <v>391</v>
      </c>
      <c r="J18" s="97">
        <f>SUM(J19:J20)</f>
        <v>3500000</v>
      </c>
      <c r="K18" s="97">
        <f>SUM(K19:K20)</f>
        <v>20000000</v>
      </c>
      <c r="L18" s="98"/>
      <c r="M18" s="97">
        <f>SUM(M19:M20)</f>
        <v>3500000</v>
      </c>
      <c r="N18" s="97">
        <f>SUM(N19:N20)</f>
        <v>3500000</v>
      </c>
      <c r="O18" s="98"/>
      <c r="P18" s="97">
        <f>SUM(P19:P20)</f>
        <v>0</v>
      </c>
      <c r="Q18" s="97">
        <f>SUM(Q19:Q20)</f>
        <v>16500000</v>
      </c>
    </row>
    <row r="19" spans="1:17" ht="45" x14ac:dyDescent="0.25">
      <c r="A19" s="79" t="s">
        <v>366</v>
      </c>
      <c r="B19" s="79" t="s">
        <v>366</v>
      </c>
      <c r="C19" s="79" t="s">
        <v>366</v>
      </c>
      <c r="D19" s="79" t="s">
        <v>376</v>
      </c>
      <c r="E19" s="79" t="s">
        <v>372</v>
      </c>
      <c r="F19" s="79" t="s">
        <v>366</v>
      </c>
      <c r="G19" s="80" t="s">
        <v>392</v>
      </c>
      <c r="H19" s="80"/>
      <c r="I19" s="88" t="s">
        <v>106</v>
      </c>
      <c r="J19" s="98"/>
      <c r="K19" s="99">
        <v>20000000</v>
      </c>
      <c r="L19" s="99"/>
      <c r="M19" s="98"/>
      <c r="N19" s="99">
        <v>3500000</v>
      </c>
      <c r="O19" s="99"/>
      <c r="P19" s="98"/>
      <c r="Q19" s="99">
        <f>SUM(K19-N19)</f>
        <v>16500000</v>
      </c>
    </row>
    <row r="20" spans="1:17" ht="50.1" customHeight="1" x14ac:dyDescent="0.25">
      <c r="A20" s="113" t="s">
        <v>366</v>
      </c>
      <c r="B20" s="113" t="s">
        <v>366</v>
      </c>
      <c r="C20" s="113" t="s">
        <v>366</v>
      </c>
      <c r="D20" s="113" t="s">
        <v>376</v>
      </c>
      <c r="E20" s="113" t="s">
        <v>372</v>
      </c>
      <c r="F20" s="113" t="s">
        <v>393</v>
      </c>
      <c r="G20" s="80"/>
      <c r="H20" s="80"/>
      <c r="I20" s="88" t="s">
        <v>136</v>
      </c>
      <c r="J20" s="98">
        <v>3500000</v>
      </c>
      <c r="K20" s="99"/>
      <c r="L20" s="99"/>
      <c r="M20" s="98">
        <v>3500000</v>
      </c>
      <c r="N20" s="99"/>
      <c r="O20" s="99"/>
      <c r="P20" s="98"/>
      <c r="Q20" s="99">
        <f>SUM(K20-N20)</f>
        <v>0</v>
      </c>
    </row>
    <row r="21" spans="1:17" ht="75" x14ac:dyDescent="0.25">
      <c r="A21" s="85" t="s">
        <v>366</v>
      </c>
      <c r="B21" s="85" t="s">
        <v>366</v>
      </c>
      <c r="C21" s="85" t="s">
        <v>366</v>
      </c>
      <c r="D21" s="85" t="s">
        <v>367</v>
      </c>
      <c r="E21" s="85"/>
      <c r="F21" s="85"/>
      <c r="G21" s="86"/>
      <c r="H21" s="86"/>
      <c r="I21" s="87" t="s">
        <v>394</v>
      </c>
      <c r="J21" s="97">
        <f>SUM(J22:J24)</f>
        <v>10000000</v>
      </c>
      <c r="K21" s="97">
        <f>SUM(K22:K24)</f>
        <v>10000000</v>
      </c>
      <c r="L21" s="98"/>
      <c r="M21" s="97">
        <f>SUM(M22:M24)</f>
        <v>10000000</v>
      </c>
      <c r="N21" s="97">
        <f>SUM(N22:N24)</f>
        <v>10000000</v>
      </c>
      <c r="O21" s="98"/>
      <c r="P21" s="97">
        <f>SUM(P22:P24)</f>
        <v>0</v>
      </c>
      <c r="Q21" s="97">
        <f>SUM(Q22:Q24)</f>
        <v>0</v>
      </c>
    </row>
    <row r="22" spans="1:17" ht="20.25" x14ac:dyDescent="0.25">
      <c r="A22" s="113" t="s">
        <v>366</v>
      </c>
      <c r="B22" s="113" t="s">
        <v>366</v>
      </c>
      <c r="C22" s="113" t="s">
        <v>366</v>
      </c>
      <c r="D22" s="113" t="s">
        <v>367</v>
      </c>
      <c r="E22" s="113" t="s">
        <v>368</v>
      </c>
      <c r="F22" s="113" t="s">
        <v>379</v>
      </c>
      <c r="G22" s="80"/>
      <c r="H22" s="80"/>
      <c r="I22" s="88" t="s">
        <v>395</v>
      </c>
      <c r="J22" s="98">
        <v>5000000</v>
      </c>
      <c r="K22" s="117"/>
      <c r="L22" s="117"/>
      <c r="M22" s="98">
        <v>5000000</v>
      </c>
      <c r="N22" s="117"/>
      <c r="O22" s="117"/>
      <c r="P22" s="98"/>
      <c r="Q22" s="117"/>
    </row>
    <row r="23" spans="1:17" ht="30" x14ac:dyDescent="0.25">
      <c r="A23" s="79" t="s">
        <v>366</v>
      </c>
      <c r="B23" s="79" t="s">
        <v>366</v>
      </c>
      <c r="C23" s="79" t="s">
        <v>366</v>
      </c>
      <c r="D23" s="79" t="s">
        <v>367</v>
      </c>
      <c r="E23" s="79" t="s">
        <v>368</v>
      </c>
      <c r="F23" s="79" t="s">
        <v>374</v>
      </c>
      <c r="G23" s="80"/>
      <c r="H23" s="80"/>
      <c r="I23" s="88" t="s">
        <v>396</v>
      </c>
      <c r="J23" s="98"/>
      <c r="K23" s="99">
        <v>10000000</v>
      </c>
      <c r="L23" s="99"/>
      <c r="M23" s="98"/>
      <c r="N23" s="99">
        <v>10000000</v>
      </c>
      <c r="O23" s="99"/>
      <c r="P23" s="98">
        <f t="shared" ref="P23:Q24" si="9">SUM(J23-M23)</f>
        <v>0</v>
      </c>
      <c r="Q23" s="99">
        <f t="shared" si="9"/>
        <v>0</v>
      </c>
    </row>
    <row r="24" spans="1:17" ht="65.099999999999994" customHeight="1" x14ac:dyDescent="0.25">
      <c r="A24" s="79" t="s">
        <v>366</v>
      </c>
      <c r="B24" s="79" t="s">
        <v>366</v>
      </c>
      <c r="C24" s="79" t="s">
        <v>366</v>
      </c>
      <c r="D24" s="79" t="s">
        <v>367</v>
      </c>
      <c r="E24" s="79" t="s">
        <v>372</v>
      </c>
      <c r="F24" s="79"/>
      <c r="G24" s="80"/>
      <c r="H24" s="80"/>
      <c r="I24" s="88" t="s">
        <v>129</v>
      </c>
      <c r="J24" s="98">
        <v>5000000</v>
      </c>
      <c r="K24" s="99"/>
      <c r="L24" s="99"/>
      <c r="M24" s="98">
        <v>5000000</v>
      </c>
      <c r="N24" s="99"/>
      <c r="O24" s="99"/>
      <c r="P24" s="98">
        <f t="shared" si="9"/>
        <v>0</v>
      </c>
      <c r="Q24" s="99">
        <f t="shared" si="9"/>
        <v>0</v>
      </c>
    </row>
    <row r="25" spans="1:17" ht="30" x14ac:dyDescent="0.25">
      <c r="A25" s="85" t="s">
        <v>366</v>
      </c>
      <c r="B25" s="85" t="s">
        <v>366</v>
      </c>
      <c r="C25" s="85" t="s">
        <v>366</v>
      </c>
      <c r="D25" s="85" t="s">
        <v>369</v>
      </c>
      <c r="E25" s="85"/>
      <c r="F25" s="85"/>
      <c r="G25" s="86"/>
      <c r="H25" s="86"/>
      <c r="I25" s="87" t="s">
        <v>399</v>
      </c>
      <c r="J25" s="97">
        <f>SUM(J26:J38)</f>
        <v>28922227</v>
      </c>
      <c r="K25" s="97">
        <f>SUM(K26:K38)</f>
        <v>58222227</v>
      </c>
      <c r="L25" s="98"/>
      <c r="M25" s="97">
        <f t="shared" ref="M25:Q25" si="10">SUM(M26:M38)</f>
        <v>18922227</v>
      </c>
      <c r="N25" s="97">
        <f t="shared" si="10"/>
        <v>18922227</v>
      </c>
      <c r="O25" s="98"/>
      <c r="P25" s="97">
        <f t="shared" si="10"/>
        <v>10000000</v>
      </c>
      <c r="Q25" s="97">
        <f t="shared" si="10"/>
        <v>39300000</v>
      </c>
    </row>
    <row r="26" spans="1:17" ht="18.75" x14ac:dyDescent="0.25">
      <c r="A26" s="79" t="s">
        <v>366</v>
      </c>
      <c r="B26" s="79" t="s">
        <v>366</v>
      </c>
      <c r="C26" s="79" t="s">
        <v>366</v>
      </c>
      <c r="D26" s="79" t="s">
        <v>369</v>
      </c>
      <c r="E26" s="79" t="s">
        <v>382</v>
      </c>
      <c r="F26" s="79" t="s">
        <v>365</v>
      </c>
      <c r="G26" s="80"/>
      <c r="H26" s="80"/>
      <c r="I26" s="88" t="s">
        <v>161</v>
      </c>
      <c r="J26" s="98">
        <v>240000</v>
      </c>
      <c r="K26" s="99"/>
      <c r="L26" s="99"/>
      <c r="M26" s="98">
        <v>240000</v>
      </c>
      <c r="N26" s="99"/>
      <c r="O26" s="99"/>
      <c r="P26" s="98">
        <f t="shared" ref="P26:Q27" si="11">SUM(J26-M26)</f>
        <v>0</v>
      </c>
      <c r="Q26" s="99">
        <f t="shared" si="11"/>
        <v>0</v>
      </c>
    </row>
    <row r="27" spans="1:17" ht="45" x14ac:dyDescent="0.25">
      <c r="A27" s="79" t="s">
        <v>366</v>
      </c>
      <c r="B27" s="79" t="s">
        <v>366</v>
      </c>
      <c r="C27" s="79" t="s">
        <v>366</v>
      </c>
      <c r="D27" s="79" t="s">
        <v>369</v>
      </c>
      <c r="E27" s="79" t="s">
        <v>368</v>
      </c>
      <c r="F27" s="79" t="s">
        <v>365</v>
      </c>
      <c r="G27" s="80" t="s">
        <v>370</v>
      </c>
      <c r="H27" s="80"/>
      <c r="I27" s="88" t="s">
        <v>163</v>
      </c>
      <c r="J27" s="98">
        <v>3400000</v>
      </c>
      <c r="K27" s="99"/>
      <c r="L27" s="99"/>
      <c r="M27" s="98">
        <v>3400000</v>
      </c>
      <c r="N27" s="99"/>
      <c r="O27" s="99"/>
      <c r="P27" s="98">
        <f t="shared" si="11"/>
        <v>0</v>
      </c>
      <c r="Q27" s="99">
        <f t="shared" si="11"/>
        <v>0</v>
      </c>
    </row>
    <row r="28" spans="1:17" ht="45" x14ac:dyDescent="0.25">
      <c r="A28" s="79" t="s">
        <v>366</v>
      </c>
      <c r="B28" s="79" t="s">
        <v>366</v>
      </c>
      <c r="C28" s="79" t="s">
        <v>366</v>
      </c>
      <c r="D28" s="79" t="s">
        <v>369</v>
      </c>
      <c r="E28" s="79" t="s">
        <v>368</v>
      </c>
      <c r="F28" s="79" t="s">
        <v>365</v>
      </c>
      <c r="G28" s="80" t="s">
        <v>400</v>
      </c>
      <c r="H28" s="80"/>
      <c r="I28" s="88" t="s">
        <v>150</v>
      </c>
      <c r="J28" s="98"/>
      <c r="K28" s="99"/>
      <c r="L28" s="99"/>
      <c r="M28" s="98"/>
      <c r="N28" s="99"/>
      <c r="O28" s="99"/>
      <c r="P28" s="98"/>
      <c r="Q28" s="99"/>
    </row>
    <row r="29" spans="1:17" ht="45" x14ac:dyDescent="0.25">
      <c r="A29" s="79" t="s">
        <v>366</v>
      </c>
      <c r="B29" s="79" t="s">
        <v>366</v>
      </c>
      <c r="C29" s="79" t="s">
        <v>366</v>
      </c>
      <c r="D29" s="79" t="s">
        <v>369</v>
      </c>
      <c r="E29" s="79" t="s">
        <v>372</v>
      </c>
      <c r="F29" s="79"/>
      <c r="G29" s="80"/>
      <c r="H29" s="80"/>
      <c r="I29" s="88" t="s">
        <v>401</v>
      </c>
      <c r="J29" s="98"/>
      <c r="K29" s="99"/>
      <c r="L29" s="99"/>
      <c r="M29" s="98"/>
      <c r="N29" s="99"/>
      <c r="O29" s="99"/>
      <c r="P29" s="98"/>
      <c r="Q29" s="99"/>
    </row>
    <row r="30" spans="1:17" ht="30" x14ac:dyDescent="0.25">
      <c r="A30" s="79" t="s">
        <v>366</v>
      </c>
      <c r="B30" s="79" t="s">
        <v>366</v>
      </c>
      <c r="C30" s="79" t="s">
        <v>366</v>
      </c>
      <c r="D30" s="79" t="s">
        <v>369</v>
      </c>
      <c r="E30" s="79" t="s">
        <v>372</v>
      </c>
      <c r="F30" s="79" t="s">
        <v>365</v>
      </c>
      <c r="G30" s="80"/>
      <c r="H30" s="80"/>
      <c r="I30" s="88" t="s">
        <v>402</v>
      </c>
      <c r="J30" s="98"/>
      <c r="K30" s="99"/>
      <c r="L30" s="99"/>
      <c r="M30" s="98"/>
      <c r="N30" s="99"/>
      <c r="O30" s="99"/>
      <c r="P30" s="98"/>
      <c r="Q30" s="99"/>
    </row>
    <row r="31" spans="1:17" ht="30" x14ac:dyDescent="0.25">
      <c r="A31" s="79" t="s">
        <v>366</v>
      </c>
      <c r="B31" s="79" t="s">
        <v>366</v>
      </c>
      <c r="C31" s="79" t="s">
        <v>366</v>
      </c>
      <c r="D31" s="79" t="s">
        <v>369</v>
      </c>
      <c r="E31" s="79" t="s">
        <v>372</v>
      </c>
      <c r="F31" s="79" t="s">
        <v>366</v>
      </c>
      <c r="G31" s="80"/>
      <c r="H31" s="80"/>
      <c r="I31" s="88" t="s">
        <v>403</v>
      </c>
      <c r="J31" s="98"/>
      <c r="K31" s="99"/>
      <c r="L31" s="99"/>
      <c r="M31" s="98"/>
      <c r="N31" s="99"/>
      <c r="O31" s="99"/>
      <c r="P31" s="98"/>
      <c r="Q31" s="99"/>
    </row>
    <row r="32" spans="1:17" ht="18.75" x14ac:dyDescent="0.25">
      <c r="A32" s="79" t="s">
        <v>366</v>
      </c>
      <c r="B32" s="79" t="s">
        <v>366</v>
      </c>
      <c r="C32" s="79" t="s">
        <v>366</v>
      </c>
      <c r="D32" s="79" t="s">
        <v>369</v>
      </c>
      <c r="E32" s="79" t="s">
        <v>376</v>
      </c>
      <c r="F32" s="79"/>
      <c r="G32" s="80"/>
      <c r="H32" s="80"/>
      <c r="I32" s="88" t="s">
        <v>95</v>
      </c>
      <c r="J32" s="98"/>
      <c r="K32" s="99"/>
      <c r="L32" s="99"/>
      <c r="M32" s="98"/>
      <c r="N32" s="99"/>
      <c r="O32" s="99"/>
      <c r="P32" s="98"/>
      <c r="Q32" s="99"/>
    </row>
    <row r="33" spans="1:17" ht="30" x14ac:dyDescent="0.25">
      <c r="A33" s="79" t="s">
        <v>366</v>
      </c>
      <c r="B33" s="79" t="s">
        <v>366</v>
      </c>
      <c r="C33" s="79" t="s">
        <v>366</v>
      </c>
      <c r="D33" s="79" t="s">
        <v>369</v>
      </c>
      <c r="E33" s="79" t="s">
        <v>376</v>
      </c>
      <c r="F33" s="79" t="s">
        <v>366</v>
      </c>
      <c r="G33" s="80"/>
      <c r="H33" s="80"/>
      <c r="I33" s="88" t="s">
        <v>354</v>
      </c>
      <c r="J33" s="98"/>
      <c r="K33" s="99"/>
      <c r="L33" s="99"/>
      <c r="M33" s="98"/>
      <c r="N33" s="99"/>
      <c r="O33" s="99"/>
      <c r="P33" s="98"/>
      <c r="Q33" s="99"/>
    </row>
    <row r="34" spans="1:17" ht="45" x14ac:dyDescent="0.25">
      <c r="A34" s="79" t="s">
        <v>366</v>
      </c>
      <c r="B34" s="79" t="s">
        <v>366</v>
      </c>
      <c r="C34" s="79" t="s">
        <v>366</v>
      </c>
      <c r="D34" s="79" t="s">
        <v>369</v>
      </c>
      <c r="E34" s="79" t="s">
        <v>378</v>
      </c>
      <c r="F34" s="79" t="s">
        <v>365</v>
      </c>
      <c r="G34" s="80"/>
      <c r="H34" s="80"/>
      <c r="I34" s="88" t="s">
        <v>89</v>
      </c>
      <c r="J34" s="105"/>
      <c r="K34" s="106">
        <v>58222227</v>
      </c>
      <c r="L34" s="99"/>
      <c r="M34" s="98"/>
      <c r="N34" s="99">
        <f>240000+3400000+15282227</f>
        <v>18922227</v>
      </c>
      <c r="O34" s="99"/>
      <c r="P34" s="98">
        <f>SUM(J34-M34)</f>
        <v>0</v>
      </c>
      <c r="Q34" s="99">
        <f t="shared" ref="Q34" si="12">SUM(K34-N34)</f>
        <v>39300000</v>
      </c>
    </row>
    <row r="35" spans="1:17" ht="45" x14ac:dyDescent="0.25">
      <c r="A35" s="79" t="s">
        <v>366</v>
      </c>
      <c r="B35" s="79" t="s">
        <v>366</v>
      </c>
      <c r="C35" s="79" t="s">
        <v>366</v>
      </c>
      <c r="D35" s="79" t="s">
        <v>369</v>
      </c>
      <c r="E35" s="79" t="s">
        <v>378</v>
      </c>
      <c r="F35" s="79" t="s">
        <v>365</v>
      </c>
      <c r="G35" s="80" t="s">
        <v>400</v>
      </c>
      <c r="H35" s="80"/>
      <c r="I35" s="88" t="s">
        <v>126</v>
      </c>
      <c r="J35" s="105">
        <v>15282227</v>
      </c>
      <c r="K35" s="106"/>
      <c r="L35" s="99"/>
      <c r="M35" s="98">
        <v>15282227</v>
      </c>
      <c r="N35" s="99"/>
      <c r="O35" s="99"/>
      <c r="P35" s="98">
        <f t="shared" ref="P35:P38" si="13">SUM(J35-M35)</f>
        <v>0</v>
      </c>
      <c r="Q35" s="99">
        <f t="shared" ref="Q35:Q38" si="14">SUM(K35-N35)</f>
        <v>0</v>
      </c>
    </row>
    <row r="36" spans="1:17" ht="30" x14ac:dyDescent="0.25">
      <c r="A36" s="79" t="s">
        <v>366</v>
      </c>
      <c r="B36" s="79" t="s">
        <v>366</v>
      </c>
      <c r="C36" s="79" t="s">
        <v>366</v>
      </c>
      <c r="D36" s="79" t="s">
        <v>369</v>
      </c>
      <c r="E36" s="79" t="s">
        <v>378</v>
      </c>
      <c r="F36" s="79" t="s">
        <v>365</v>
      </c>
      <c r="G36" s="80" t="s">
        <v>371</v>
      </c>
      <c r="H36" s="80"/>
      <c r="I36" s="88" t="s">
        <v>404</v>
      </c>
      <c r="J36" s="98"/>
      <c r="K36" s="99"/>
      <c r="L36" s="99"/>
      <c r="M36" s="98"/>
      <c r="N36" s="99"/>
      <c r="O36" s="99"/>
      <c r="P36" s="98">
        <f t="shared" si="13"/>
        <v>0</v>
      </c>
      <c r="Q36" s="99">
        <f t="shared" si="14"/>
        <v>0</v>
      </c>
    </row>
    <row r="37" spans="1:17" ht="45" x14ac:dyDescent="0.25">
      <c r="A37" s="79" t="s">
        <v>366</v>
      </c>
      <c r="B37" s="79" t="s">
        <v>366</v>
      </c>
      <c r="C37" s="79" t="s">
        <v>366</v>
      </c>
      <c r="D37" s="79" t="s">
        <v>369</v>
      </c>
      <c r="E37" s="79" t="s">
        <v>378</v>
      </c>
      <c r="F37" s="79" t="s">
        <v>365</v>
      </c>
      <c r="G37" s="80" t="s">
        <v>398</v>
      </c>
      <c r="H37" s="80"/>
      <c r="I37" s="88" t="s">
        <v>102</v>
      </c>
      <c r="J37" s="98">
        <v>10000000</v>
      </c>
      <c r="K37" s="99"/>
      <c r="L37" s="99"/>
      <c r="M37" s="98"/>
      <c r="N37" s="99"/>
      <c r="O37" s="99"/>
      <c r="P37" s="98">
        <f t="shared" si="13"/>
        <v>10000000</v>
      </c>
      <c r="Q37" s="99">
        <f t="shared" si="14"/>
        <v>0</v>
      </c>
    </row>
    <row r="38" spans="1:17" ht="30" x14ac:dyDescent="0.25">
      <c r="A38" s="79" t="s">
        <v>366</v>
      </c>
      <c r="B38" s="79" t="s">
        <v>366</v>
      </c>
      <c r="C38" s="79" t="s">
        <v>366</v>
      </c>
      <c r="D38" s="79" t="s">
        <v>369</v>
      </c>
      <c r="E38" s="79" t="s">
        <v>397</v>
      </c>
      <c r="F38" s="79" t="s">
        <v>365</v>
      </c>
      <c r="G38" s="80"/>
      <c r="H38" s="80"/>
      <c r="I38" s="88" t="s">
        <v>166</v>
      </c>
      <c r="J38" s="107"/>
      <c r="K38" s="99"/>
      <c r="L38" s="99"/>
      <c r="M38" s="107"/>
      <c r="N38" s="99"/>
      <c r="O38" s="99"/>
      <c r="P38" s="107">
        <f t="shared" si="13"/>
        <v>0</v>
      </c>
      <c r="Q38" s="99">
        <f t="shared" si="14"/>
        <v>0</v>
      </c>
    </row>
    <row r="39" spans="1:17" ht="60.75" x14ac:dyDescent="0.25">
      <c r="A39" s="115" t="s">
        <v>366</v>
      </c>
      <c r="B39" s="115" t="s">
        <v>366</v>
      </c>
      <c r="C39" s="115" t="s">
        <v>366</v>
      </c>
      <c r="D39" s="115" t="s">
        <v>397</v>
      </c>
      <c r="E39" s="115"/>
      <c r="F39" s="115"/>
      <c r="G39" s="116"/>
      <c r="H39" s="116"/>
      <c r="I39" s="111" t="s">
        <v>405</v>
      </c>
      <c r="J39" s="118">
        <f>SUM(J40:J41)</f>
        <v>5500000</v>
      </c>
      <c r="K39" s="122">
        <f>SUM(K40:K41)</f>
        <v>5500000</v>
      </c>
      <c r="L39" s="119"/>
      <c r="M39" s="118">
        <f t="shared" ref="M39:N39" si="15">SUM(M40:M41)</f>
        <v>5500000</v>
      </c>
      <c r="N39" s="122">
        <f t="shared" si="15"/>
        <v>5500000</v>
      </c>
      <c r="O39" s="119"/>
      <c r="P39" s="118">
        <f t="shared" ref="P39:Q39" si="16">SUM(P40:P41)</f>
        <v>0</v>
      </c>
      <c r="Q39" s="122">
        <f t="shared" si="16"/>
        <v>0</v>
      </c>
    </row>
    <row r="40" spans="1:17" ht="60.75" x14ac:dyDescent="0.25">
      <c r="A40" s="113" t="s">
        <v>366</v>
      </c>
      <c r="B40" s="113" t="s">
        <v>366</v>
      </c>
      <c r="C40" s="113" t="s">
        <v>366</v>
      </c>
      <c r="D40" s="113" t="s">
        <v>397</v>
      </c>
      <c r="E40" s="113" t="s">
        <v>382</v>
      </c>
      <c r="F40" s="113" t="s">
        <v>375</v>
      </c>
      <c r="G40" s="114"/>
      <c r="H40" s="114"/>
      <c r="I40" s="112" t="s">
        <v>203</v>
      </c>
      <c r="J40" s="107"/>
      <c r="K40" s="99">
        <v>5500000</v>
      </c>
      <c r="L40" s="99"/>
      <c r="M40" s="107"/>
      <c r="N40" s="99">
        <v>5500000</v>
      </c>
      <c r="O40" s="99"/>
      <c r="P40" s="107">
        <f t="shared" ref="P40:P41" si="17">SUM(J40-M40)</f>
        <v>0</v>
      </c>
      <c r="Q40" s="99">
        <f t="shared" ref="Q40:Q41" si="18">SUM(K40-N40)</f>
        <v>0</v>
      </c>
    </row>
    <row r="41" spans="1:17" ht="101.25" x14ac:dyDescent="0.25">
      <c r="A41" s="113" t="s">
        <v>366</v>
      </c>
      <c r="B41" s="113" t="s">
        <v>366</v>
      </c>
      <c r="C41" s="113" t="s">
        <v>366</v>
      </c>
      <c r="D41" s="113" t="s">
        <v>397</v>
      </c>
      <c r="E41" s="113" t="s">
        <v>372</v>
      </c>
      <c r="F41" s="113"/>
      <c r="G41" s="114"/>
      <c r="H41" s="114"/>
      <c r="I41" s="121" t="s">
        <v>406</v>
      </c>
      <c r="J41" s="98">
        <v>5500000</v>
      </c>
      <c r="K41" s="99"/>
      <c r="L41" s="99"/>
      <c r="M41" s="98">
        <v>5500000</v>
      </c>
      <c r="N41" s="99"/>
      <c r="O41" s="99"/>
      <c r="P41" s="98">
        <f t="shared" si="17"/>
        <v>0</v>
      </c>
      <c r="Q41" s="99">
        <f t="shared" si="18"/>
        <v>0</v>
      </c>
    </row>
    <row r="42" spans="1:17" ht="30" x14ac:dyDescent="0.25">
      <c r="A42" s="115" t="s">
        <v>366</v>
      </c>
      <c r="B42" s="115" t="s">
        <v>366</v>
      </c>
      <c r="C42" s="115" t="s">
        <v>366</v>
      </c>
      <c r="D42" s="115" t="s">
        <v>407</v>
      </c>
      <c r="E42" s="115"/>
      <c r="F42" s="115"/>
      <c r="G42" s="116"/>
      <c r="H42" s="116"/>
      <c r="I42" s="120" t="s">
        <v>408</v>
      </c>
      <c r="J42" s="118">
        <f>SUM(J43)</f>
        <v>3000000</v>
      </c>
      <c r="K42" s="118">
        <f t="shared" ref="K42:N42" si="19">SUM(K43)</f>
        <v>0</v>
      </c>
      <c r="L42" s="118">
        <f t="shared" si="19"/>
        <v>0</v>
      </c>
      <c r="M42" s="118">
        <f t="shared" si="19"/>
        <v>0</v>
      </c>
      <c r="N42" s="119">
        <f t="shared" si="19"/>
        <v>0</v>
      </c>
      <c r="O42" s="119"/>
      <c r="P42" s="118">
        <f>SUM(P43)</f>
        <v>3000000</v>
      </c>
      <c r="Q42" s="119">
        <f t="shared" ref="Q42" si="20">SUM(Q43)</f>
        <v>0</v>
      </c>
    </row>
    <row r="43" spans="1:17" ht="50.1" customHeight="1" x14ac:dyDescent="0.25">
      <c r="A43" s="115" t="s">
        <v>366</v>
      </c>
      <c r="B43" s="115" t="s">
        <v>366</v>
      </c>
      <c r="C43" s="115" t="s">
        <v>366</v>
      </c>
      <c r="D43" s="115" t="s">
        <v>407</v>
      </c>
      <c r="E43" s="79"/>
      <c r="F43" s="79"/>
      <c r="G43" s="80"/>
      <c r="H43" s="80"/>
      <c r="I43" s="88" t="s">
        <v>408</v>
      </c>
      <c r="J43" s="107">
        <v>3000000</v>
      </c>
      <c r="K43" s="99"/>
      <c r="L43" s="99"/>
      <c r="M43" s="107"/>
      <c r="N43" s="99"/>
      <c r="O43" s="99"/>
      <c r="P43" s="107">
        <f>SUM(J43-M43)</f>
        <v>3000000</v>
      </c>
      <c r="Q43" s="99">
        <f t="shared" ref="Q43" si="21">SUM(K43-N43)</f>
        <v>0</v>
      </c>
    </row>
    <row r="44" spans="1:17" ht="32.450000000000003" customHeight="1" x14ac:dyDescent="0.25">
      <c r="A44" s="147" t="s">
        <v>414</v>
      </c>
      <c r="B44" s="147"/>
      <c r="C44" s="147"/>
      <c r="D44" s="147"/>
      <c r="E44" s="147"/>
      <c r="F44" s="147"/>
      <c r="G44" s="147"/>
      <c r="H44" s="147"/>
      <c r="I44" s="147"/>
      <c r="J44" s="108">
        <f>SUM(J4+J7)</f>
        <v>141222227</v>
      </c>
      <c r="K44" s="108">
        <f>SUM(K4+K7)</f>
        <v>141222227</v>
      </c>
      <c r="L44" s="109"/>
      <c r="M44" s="108">
        <f t="shared" ref="M44:Q44" si="22">SUM(M4+M7)</f>
        <v>42422227</v>
      </c>
      <c r="N44" s="108">
        <f t="shared" si="22"/>
        <v>42422227</v>
      </c>
      <c r="O44" s="109"/>
      <c r="P44" s="108">
        <f t="shared" si="22"/>
        <v>98800000</v>
      </c>
      <c r="Q44" s="108">
        <f t="shared" si="22"/>
        <v>98800000</v>
      </c>
    </row>
  </sheetData>
  <mergeCells count="4">
    <mergeCell ref="J2:K2"/>
    <mergeCell ref="M2:N2"/>
    <mergeCell ref="P2:Q2"/>
    <mergeCell ref="A44:I44"/>
  </mergeCells>
  <pageMargins left="0.7" right="0.7" top="0.75" bottom="0.75" header="0.3" footer="0.3"/>
  <pageSetup paperSize="9" orientation="portrait" horizontalDpi="4294967294" verticalDpi="4294967294"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274"/>
  <sheetViews>
    <sheetView tabSelected="1" view="pageBreakPreview" topLeftCell="A9" zoomScale="25" zoomScaleNormal="10" zoomScaleSheetLayoutView="25" workbookViewId="0">
      <pane xSplit="1" topLeftCell="B1" activePane="topRight" state="frozen"/>
      <selection activeCell="A14" sqref="A14"/>
      <selection pane="topRight" activeCell="AA31" sqref="AA31"/>
    </sheetView>
  </sheetViews>
  <sheetFormatPr baseColWidth="10" defaultRowHeight="21" x14ac:dyDescent="0.35"/>
  <cols>
    <col min="1" max="1" width="12.7265625" customWidth="1"/>
    <col min="2" max="2" width="20.453125" customWidth="1"/>
    <col min="3" max="3" width="31.90625" customWidth="1"/>
    <col min="4" max="4" width="37.54296875" customWidth="1"/>
    <col min="5" max="5" width="73.1796875" customWidth="1"/>
    <col min="6" max="6" width="15.7265625" customWidth="1"/>
    <col min="7" max="7" width="18.08984375" customWidth="1"/>
    <col min="8" max="8" width="24.81640625" customWidth="1"/>
    <col min="9" max="9" width="18.54296875" customWidth="1"/>
    <col min="10" max="10" width="27.36328125" customWidth="1"/>
    <col min="11" max="11" width="31.453125" customWidth="1"/>
    <col min="12" max="12" width="49.90625" customWidth="1"/>
    <col min="13" max="14" width="48.54296875" customWidth="1"/>
    <col min="15" max="15" width="12" customWidth="1"/>
    <col min="16" max="16" width="18.54296875" customWidth="1"/>
    <col min="17" max="17" width="36.81640625" customWidth="1"/>
    <col min="18" max="18" width="3.90625" style="139" customWidth="1"/>
    <col min="19" max="19" width="13.7265625" customWidth="1"/>
    <col min="20" max="20" width="31.08984375" customWidth="1"/>
    <col min="21" max="21" width="22" customWidth="1"/>
    <col min="22" max="22" width="52.7265625" customWidth="1"/>
    <col min="23" max="23" width="25.6328125" customWidth="1"/>
    <col min="24" max="24" width="46.453125" customWidth="1"/>
    <col min="25" max="25" width="35.6328125" customWidth="1"/>
    <col min="26" max="26" width="44.36328125" customWidth="1"/>
    <col min="27" max="27" width="57.1796875" customWidth="1"/>
    <col min="28" max="28" width="31.453125" customWidth="1"/>
    <col min="29" max="29" width="35.26953125" customWidth="1"/>
    <col min="30" max="31" width="21.453125" customWidth="1"/>
    <col min="32" max="32" width="25.08984375" customWidth="1"/>
    <col min="33" max="33" width="30.26953125" customWidth="1"/>
  </cols>
  <sheetData>
    <row r="1" spans="1:33" ht="46.5" x14ac:dyDescent="0.4">
      <c r="A1" s="1"/>
      <c r="B1" s="2"/>
      <c r="C1" s="3"/>
      <c r="D1" s="4"/>
      <c r="E1" s="5"/>
      <c r="F1" s="4"/>
      <c r="G1" s="4"/>
      <c r="H1" s="4"/>
      <c r="I1" s="4"/>
      <c r="J1" s="4"/>
      <c r="K1" s="6"/>
      <c r="L1" s="4"/>
      <c r="M1" s="7"/>
      <c r="N1" s="8"/>
      <c r="O1" s="4"/>
      <c r="P1" s="4"/>
      <c r="Q1" s="4"/>
      <c r="R1" s="9"/>
      <c r="S1" s="10"/>
      <c r="T1" s="11"/>
      <c r="U1" s="12"/>
      <c r="V1" s="13"/>
      <c r="W1" s="13"/>
      <c r="X1" s="13"/>
      <c r="Y1" s="14"/>
      <c r="Z1" s="15"/>
      <c r="AA1" s="13"/>
      <c r="AB1" s="13"/>
      <c r="AC1" s="13"/>
      <c r="AD1" s="13"/>
      <c r="AE1" s="13"/>
      <c r="AF1" s="13"/>
      <c r="AG1" s="16"/>
    </row>
    <row r="2" spans="1:33" ht="46.5" x14ac:dyDescent="0.7">
      <c r="A2" s="17"/>
      <c r="B2" s="18"/>
      <c r="C2" s="170" t="s">
        <v>0</v>
      </c>
      <c r="D2" s="170"/>
      <c r="E2" s="170"/>
      <c r="F2" s="170"/>
      <c r="G2" s="170"/>
      <c r="H2" s="170"/>
      <c r="I2" s="170"/>
      <c r="J2" s="170"/>
      <c r="K2" s="170"/>
      <c r="L2" s="170"/>
      <c r="M2" s="170"/>
      <c r="N2" s="170"/>
      <c r="O2" s="170"/>
      <c r="P2" s="170"/>
      <c r="Q2" s="170"/>
      <c r="R2" s="19"/>
      <c r="S2" s="10"/>
      <c r="T2" s="11"/>
      <c r="U2" s="12"/>
      <c r="V2" s="13"/>
      <c r="W2" s="13"/>
      <c r="X2" s="13"/>
      <c r="Y2" s="14"/>
      <c r="Z2" s="15"/>
      <c r="AA2" s="13"/>
      <c r="AB2" s="13"/>
      <c r="AC2" s="13"/>
      <c r="AD2" s="13"/>
      <c r="AE2" s="13"/>
      <c r="AF2" s="13"/>
      <c r="AG2" s="16"/>
    </row>
    <row r="3" spans="1:33" ht="46.5" x14ac:dyDescent="0.4">
      <c r="A3" s="1"/>
      <c r="B3" s="2"/>
      <c r="C3" s="3"/>
      <c r="D3" s="20"/>
      <c r="E3" s="21"/>
      <c r="F3" s="4"/>
      <c r="G3" s="4"/>
      <c r="H3" s="4"/>
      <c r="I3" s="4"/>
      <c r="J3" s="4"/>
      <c r="K3" s="6"/>
      <c r="L3" s="4"/>
      <c r="M3" s="7"/>
      <c r="N3" s="8"/>
      <c r="O3" s="4"/>
      <c r="P3" s="4"/>
      <c r="Q3" s="4"/>
      <c r="R3" s="9"/>
      <c r="S3" s="10"/>
      <c r="T3" s="11"/>
      <c r="U3" s="12"/>
      <c r="V3" s="13"/>
      <c r="W3" s="13"/>
      <c r="X3" s="13"/>
      <c r="Y3" s="14"/>
      <c r="Z3" s="15"/>
      <c r="AA3" s="13"/>
      <c r="AB3" s="13"/>
      <c r="AC3" s="13"/>
      <c r="AD3" s="13"/>
      <c r="AE3" s="13"/>
      <c r="AF3" s="13"/>
      <c r="AG3" s="16"/>
    </row>
    <row r="4" spans="1:33" ht="46.5" x14ac:dyDescent="0.4">
      <c r="A4" s="1"/>
      <c r="B4" s="2"/>
      <c r="C4" s="3"/>
      <c r="D4" s="171" t="s">
        <v>1</v>
      </c>
      <c r="E4" s="171"/>
      <c r="F4" s="4"/>
      <c r="G4" s="4"/>
      <c r="H4" s="4"/>
      <c r="I4" s="4"/>
      <c r="J4" s="4"/>
      <c r="K4" s="6"/>
      <c r="L4" s="4"/>
      <c r="M4" s="7"/>
      <c r="N4" s="8"/>
      <c r="O4" s="4"/>
      <c r="P4" s="4"/>
      <c r="Q4" s="4"/>
      <c r="R4" s="9"/>
      <c r="S4" s="10"/>
      <c r="T4" s="11"/>
      <c r="U4" s="12"/>
      <c r="V4" s="13"/>
      <c r="W4" s="13"/>
      <c r="X4" s="13"/>
      <c r="Y4" s="14"/>
      <c r="Z4" s="15"/>
      <c r="AA4" s="13"/>
      <c r="AB4" s="13"/>
      <c r="AC4" s="13"/>
      <c r="AD4" s="13"/>
      <c r="AE4" s="13"/>
      <c r="AF4" s="13"/>
      <c r="AG4" s="16"/>
    </row>
    <row r="5" spans="1:33" ht="46.5" x14ac:dyDescent="0.4">
      <c r="A5" s="22"/>
      <c r="B5" s="23"/>
      <c r="C5" s="24"/>
      <c r="D5" s="25" t="s">
        <v>2</v>
      </c>
      <c r="E5" s="172" t="s">
        <v>3</v>
      </c>
      <c r="F5" s="172"/>
      <c r="G5" s="4"/>
      <c r="H5" s="10"/>
      <c r="I5" s="10"/>
      <c r="J5" s="173" t="s">
        <v>4</v>
      </c>
      <c r="K5" s="173"/>
      <c r="L5" s="173"/>
      <c r="M5" s="173"/>
      <c r="N5" s="173"/>
      <c r="O5" s="10"/>
      <c r="P5" s="10"/>
      <c r="Q5" s="10"/>
      <c r="R5" s="26"/>
      <c r="S5" s="10"/>
      <c r="T5" s="11"/>
      <c r="U5" s="12"/>
      <c r="V5" s="13"/>
      <c r="W5" s="13"/>
      <c r="X5" s="13"/>
      <c r="Y5" s="14"/>
      <c r="Z5" s="15"/>
      <c r="AA5" s="13"/>
      <c r="AB5" s="13"/>
      <c r="AC5" s="13"/>
      <c r="AD5" s="13"/>
      <c r="AE5" s="13"/>
      <c r="AF5" s="13"/>
      <c r="AG5" s="16"/>
    </row>
    <row r="6" spans="1:33" ht="46.5" x14ac:dyDescent="0.4">
      <c r="A6" s="22"/>
      <c r="B6" s="23"/>
      <c r="C6" s="24"/>
      <c r="D6" s="27" t="s">
        <v>5</v>
      </c>
      <c r="E6" s="172" t="s">
        <v>6</v>
      </c>
      <c r="F6" s="172"/>
      <c r="G6" s="4"/>
      <c r="H6" s="10"/>
      <c r="I6" s="10"/>
      <c r="J6" s="173"/>
      <c r="K6" s="173"/>
      <c r="L6" s="173"/>
      <c r="M6" s="173"/>
      <c r="N6" s="173"/>
      <c r="O6" s="10"/>
      <c r="P6" s="10"/>
      <c r="Q6" s="10"/>
      <c r="R6" s="26"/>
      <c r="S6" s="10"/>
      <c r="T6" s="11"/>
      <c r="U6" s="12"/>
      <c r="V6" s="13"/>
      <c r="W6" s="13"/>
      <c r="X6" s="13"/>
      <c r="Y6" s="14"/>
      <c r="Z6" s="15"/>
      <c r="AA6" s="13"/>
      <c r="AB6" s="13"/>
      <c r="AC6" s="13"/>
      <c r="AD6" s="13"/>
      <c r="AE6" s="13"/>
      <c r="AF6" s="13"/>
      <c r="AG6" s="16"/>
    </row>
    <row r="7" spans="1:33" ht="46.5" x14ac:dyDescent="0.4">
      <c r="A7" s="22"/>
      <c r="B7" s="23"/>
      <c r="C7" s="24"/>
      <c r="D7" s="27" t="s">
        <v>7</v>
      </c>
      <c r="E7" s="174">
        <v>7395656</v>
      </c>
      <c r="F7" s="174"/>
      <c r="G7" s="28"/>
      <c r="H7" s="10"/>
      <c r="I7" s="10"/>
      <c r="J7" s="173"/>
      <c r="K7" s="173"/>
      <c r="L7" s="173"/>
      <c r="M7" s="173"/>
      <c r="N7" s="173"/>
      <c r="O7" s="10"/>
      <c r="P7" s="10"/>
      <c r="Q7" s="10"/>
      <c r="R7" s="26"/>
      <c r="S7" s="10"/>
      <c r="T7" s="11"/>
      <c r="U7" s="12" t="s">
        <v>8</v>
      </c>
      <c r="V7" s="13"/>
      <c r="W7" s="13"/>
      <c r="X7" s="13"/>
      <c r="Y7" s="14"/>
      <c r="Z7" s="15"/>
      <c r="AA7" s="13"/>
      <c r="AB7" s="13"/>
      <c r="AC7" s="13"/>
      <c r="AD7" s="13"/>
      <c r="AE7" s="13"/>
      <c r="AF7" s="13"/>
      <c r="AG7" s="16"/>
    </row>
    <row r="8" spans="1:33" ht="46.5" x14ac:dyDescent="0.4">
      <c r="A8" s="22"/>
      <c r="B8" s="23"/>
      <c r="C8" s="24"/>
      <c r="D8" s="27" t="s">
        <v>9</v>
      </c>
      <c r="E8" s="175" t="s">
        <v>10</v>
      </c>
      <c r="F8" s="175"/>
      <c r="G8" s="29"/>
      <c r="H8" s="10"/>
      <c r="I8" s="10"/>
      <c r="J8" s="173"/>
      <c r="K8" s="173"/>
      <c r="L8" s="173"/>
      <c r="M8" s="173"/>
      <c r="N8" s="173"/>
      <c r="O8" s="10"/>
      <c r="P8" s="10"/>
      <c r="Q8" s="10"/>
      <c r="R8" s="26"/>
      <c r="S8" s="10"/>
      <c r="T8" s="11"/>
      <c r="U8" s="12"/>
      <c r="V8" s="13"/>
      <c r="W8" s="13"/>
      <c r="X8" s="13"/>
      <c r="Y8" s="14"/>
      <c r="Z8" s="15"/>
      <c r="AA8" s="13"/>
      <c r="AB8" s="13"/>
      <c r="AC8" s="13"/>
      <c r="AD8" s="13"/>
      <c r="AE8" s="13"/>
      <c r="AF8" s="13"/>
      <c r="AG8" s="16"/>
    </row>
    <row r="9" spans="1:33" ht="46.5" x14ac:dyDescent="0.35">
      <c r="A9" s="22"/>
      <c r="B9" s="23"/>
      <c r="C9" s="24"/>
      <c r="D9" s="27" t="s">
        <v>11</v>
      </c>
      <c r="E9" s="172" t="s">
        <v>12</v>
      </c>
      <c r="F9" s="172"/>
      <c r="G9" s="4"/>
      <c r="H9" s="10"/>
      <c r="I9" s="10"/>
      <c r="J9" s="173"/>
      <c r="K9" s="173"/>
      <c r="L9" s="173"/>
      <c r="M9" s="173"/>
      <c r="N9" s="173"/>
      <c r="O9" s="10"/>
      <c r="P9" s="10"/>
      <c r="Q9" s="10"/>
      <c r="R9" s="26"/>
      <c r="S9" s="30" t="s">
        <v>13</v>
      </c>
      <c r="T9" s="31" t="s">
        <v>14</v>
      </c>
      <c r="U9" s="30" t="s">
        <v>15</v>
      </c>
      <c r="V9" s="30" t="s">
        <v>16</v>
      </c>
      <c r="W9" s="13"/>
      <c r="X9" s="13"/>
      <c r="Y9" s="14"/>
      <c r="Z9" s="15"/>
      <c r="AA9" s="13"/>
      <c r="AB9" s="13"/>
      <c r="AC9" s="13"/>
      <c r="AD9" s="13"/>
      <c r="AE9" s="13"/>
      <c r="AF9" s="13"/>
      <c r="AG9" s="16"/>
    </row>
    <row r="10" spans="1:33" ht="46.5" x14ac:dyDescent="0.45">
      <c r="A10" s="22"/>
      <c r="B10" s="23"/>
      <c r="C10" s="24"/>
      <c r="D10" s="27" t="s">
        <v>17</v>
      </c>
      <c r="E10" s="152" t="s">
        <v>18</v>
      </c>
      <c r="F10" s="152"/>
      <c r="G10" s="32"/>
      <c r="H10" s="10"/>
      <c r="I10" s="10"/>
      <c r="J10" s="33"/>
      <c r="K10" s="33"/>
      <c r="L10" s="33"/>
      <c r="M10" s="34"/>
      <c r="N10" s="35"/>
      <c r="O10" s="10"/>
      <c r="P10" s="10"/>
      <c r="Q10" s="10"/>
      <c r="R10" s="26"/>
      <c r="S10" s="36" t="s">
        <v>19</v>
      </c>
      <c r="T10" s="37" t="e">
        <f>SUM(#REF!)</f>
        <v>#REF!</v>
      </c>
      <c r="U10" s="38" t="e">
        <f>SUM(#REF!)</f>
        <v>#REF!</v>
      </c>
      <c r="V10" s="38" t="e">
        <f>SUM(#REF!)</f>
        <v>#REF!</v>
      </c>
      <c r="W10" s="13"/>
      <c r="X10" s="13"/>
      <c r="Y10" s="14"/>
      <c r="Z10" s="15"/>
      <c r="AA10" s="13"/>
      <c r="AB10" s="13"/>
      <c r="AC10" s="13"/>
      <c r="AD10" s="13"/>
      <c r="AE10" s="13"/>
      <c r="AF10" s="13"/>
      <c r="AG10" s="16"/>
    </row>
    <row r="11" spans="1:33" ht="46.5" x14ac:dyDescent="0.45">
      <c r="A11" s="22"/>
      <c r="B11" s="23"/>
      <c r="C11" s="24"/>
      <c r="D11" s="27" t="s">
        <v>20</v>
      </c>
      <c r="E11" s="153" t="s">
        <v>21</v>
      </c>
      <c r="F11" s="154"/>
      <c r="G11" s="4"/>
      <c r="H11" s="10"/>
      <c r="I11" s="10"/>
      <c r="J11" s="155" t="s">
        <v>22</v>
      </c>
      <c r="K11" s="156"/>
      <c r="L11" s="156"/>
      <c r="M11" s="156"/>
      <c r="N11" s="157"/>
      <c r="O11" s="10"/>
      <c r="P11" s="10"/>
      <c r="Q11" s="10"/>
      <c r="R11" s="26"/>
      <c r="S11" s="36" t="s">
        <v>23</v>
      </c>
      <c r="T11" s="37" t="e">
        <f>SUM(#REF!)</f>
        <v>#REF!</v>
      </c>
      <c r="U11" s="38" t="e">
        <f>SUM(#REF!)</f>
        <v>#REF!</v>
      </c>
      <c r="V11" s="38" t="e">
        <f>SUM(#REF!)</f>
        <v>#REF!</v>
      </c>
      <c r="W11" s="13"/>
      <c r="X11" s="13"/>
      <c r="Y11" s="14"/>
      <c r="Z11" s="15"/>
      <c r="AA11" s="13"/>
      <c r="AB11" s="13"/>
      <c r="AC11" s="13"/>
      <c r="AD11" s="13"/>
      <c r="AE11" s="13"/>
      <c r="AF11" s="13"/>
      <c r="AG11" s="16"/>
    </row>
    <row r="12" spans="1:33" ht="46.5" x14ac:dyDescent="0.45">
      <c r="A12" s="22"/>
      <c r="B12" s="23"/>
      <c r="C12" s="24"/>
      <c r="D12" s="27" t="s">
        <v>24</v>
      </c>
      <c r="E12" s="164">
        <f>SUM(N18)</f>
        <v>19429174015.463413</v>
      </c>
      <c r="F12" s="165"/>
      <c r="G12" s="39"/>
      <c r="H12" s="10"/>
      <c r="I12" s="10"/>
      <c r="J12" s="158"/>
      <c r="K12" s="159"/>
      <c r="L12" s="159"/>
      <c r="M12" s="159"/>
      <c r="N12" s="160"/>
      <c r="O12" s="10"/>
      <c r="P12" s="10"/>
      <c r="Q12" s="10"/>
      <c r="R12" s="26"/>
      <c r="S12" s="40" t="s">
        <v>25</v>
      </c>
      <c r="T12" s="41" t="e">
        <f>SUM(T10:T11)</f>
        <v>#REF!</v>
      </c>
      <c r="U12" s="41" t="e">
        <f>SUM(U10:U11)</f>
        <v>#REF!</v>
      </c>
      <c r="V12" s="41" t="e">
        <f>SUM(V10:V11)</f>
        <v>#REF!</v>
      </c>
      <c r="W12" s="13"/>
      <c r="X12" s="13"/>
      <c r="Y12" s="14"/>
      <c r="Z12" s="15"/>
      <c r="AA12" s="13"/>
      <c r="AB12" s="13"/>
      <c r="AC12" s="13"/>
      <c r="AD12" s="13"/>
      <c r="AE12" s="13"/>
      <c r="AF12" s="13"/>
      <c r="AG12" s="16"/>
    </row>
    <row r="13" spans="1:33" ht="46.5" x14ac:dyDescent="0.4">
      <c r="A13" s="22"/>
      <c r="B13" s="23"/>
      <c r="C13" s="24"/>
      <c r="D13" s="27" t="s">
        <v>26</v>
      </c>
      <c r="E13" s="166" t="s">
        <v>27</v>
      </c>
      <c r="F13" s="166"/>
      <c r="G13" s="42"/>
      <c r="H13" s="10"/>
      <c r="I13" s="10"/>
      <c r="J13" s="158"/>
      <c r="K13" s="159"/>
      <c r="L13" s="159"/>
      <c r="M13" s="159"/>
      <c r="N13" s="160"/>
      <c r="O13" s="10"/>
      <c r="P13" s="10"/>
      <c r="Q13" s="6"/>
      <c r="R13" s="26"/>
      <c r="S13" s="43"/>
      <c r="T13" s="44"/>
      <c r="U13" s="44" t="s">
        <v>28</v>
      </c>
      <c r="V13" s="45" t="e">
        <f>SUM(T10-U10)</f>
        <v>#REF!</v>
      </c>
      <c r="W13" s="13"/>
      <c r="X13" s="13"/>
      <c r="Y13" s="14"/>
      <c r="Z13" s="15"/>
      <c r="AA13" s="13"/>
      <c r="AB13" s="13"/>
      <c r="AC13" s="13"/>
      <c r="AD13" s="13"/>
      <c r="AE13" s="13"/>
      <c r="AF13" s="13"/>
      <c r="AG13" s="16"/>
    </row>
    <row r="14" spans="1:33" ht="46.5" x14ac:dyDescent="0.4">
      <c r="A14" s="22"/>
      <c r="B14" s="23"/>
      <c r="C14" s="24"/>
      <c r="D14" s="27" t="s">
        <v>29</v>
      </c>
      <c r="E14" s="167" t="s">
        <v>30</v>
      </c>
      <c r="F14" s="167"/>
      <c r="G14" s="42"/>
      <c r="H14" s="10"/>
      <c r="I14" s="10"/>
      <c r="J14" s="158"/>
      <c r="K14" s="159"/>
      <c r="L14" s="159"/>
      <c r="M14" s="159"/>
      <c r="N14" s="160"/>
      <c r="O14" s="10"/>
      <c r="P14" s="10"/>
      <c r="Q14" s="10"/>
      <c r="R14" s="26"/>
      <c r="S14" s="43"/>
      <c r="T14" s="44"/>
      <c r="U14" s="44" t="s">
        <v>28</v>
      </c>
      <c r="V14" s="45" t="e">
        <f>SUM(T11-U11)</f>
        <v>#REF!</v>
      </c>
      <c r="W14" s="13"/>
      <c r="X14" s="46"/>
      <c r="Y14" s="14"/>
      <c r="Z14" s="15"/>
      <c r="AA14" s="13"/>
      <c r="AB14" s="13"/>
      <c r="AC14" s="13"/>
      <c r="AD14" s="13"/>
      <c r="AE14" s="13"/>
      <c r="AF14" s="13"/>
      <c r="AG14" s="16"/>
    </row>
    <row r="15" spans="1:33" ht="47.25" thickBot="1" x14ac:dyDescent="0.45">
      <c r="A15" s="22"/>
      <c r="B15" s="23"/>
      <c r="C15" s="24"/>
      <c r="D15" s="47" t="s">
        <v>31</v>
      </c>
      <c r="E15" s="168">
        <v>43546</v>
      </c>
      <c r="F15" s="169"/>
      <c r="G15" s="48"/>
      <c r="H15" s="10"/>
      <c r="I15" s="10"/>
      <c r="J15" s="161"/>
      <c r="K15" s="162"/>
      <c r="L15" s="162"/>
      <c r="M15" s="162"/>
      <c r="N15" s="163"/>
      <c r="O15" s="10"/>
      <c r="P15" s="49"/>
      <c r="Q15" s="10"/>
      <c r="R15" s="26"/>
      <c r="S15" s="43"/>
      <c r="T15" s="44"/>
      <c r="U15" s="44" t="s">
        <v>28</v>
      </c>
      <c r="V15" s="45" t="e">
        <f>SUM(T12-U12)</f>
        <v>#REF!</v>
      </c>
      <c r="W15" s="13"/>
      <c r="X15" s="13"/>
      <c r="Y15" s="14"/>
      <c r="Z15" s="15"/>
      <c r="AA15" s="13"/>
      <c r="AB15" s="13"/>
      <c r="AC15" s="13"/>
      <c r="AD15" s="13"/>
      <c r="AE15" s="13"/>
      <c r="AF15" s="13"/>
      <c r="AG15" s="16"/>
    </row>
    <row r="16" spans="1:33" ht="46.5" x14ac:dyDescent="0.4">
      <c r="A16" s="22"/>
      <c r="B16" s="23"/>
      <c r="C16" s="24"/>
      <c r="D16" s="4"/>
      <c r="E16" s="50"/>
      <c r="F16" s="51"/>
      <c r="G16" s="51"/>
      <c r="H16" s="10"/>
      <c r="I16" s="10"/>
      <c r="J16" s="6"/>
      <c r="K16" s="52"/>
      <c r="L16" s="53"/>
      <c r="M16" s="54"/>
      <c r="N16" s="55"/>
      <c r="O16" s="10"/>
      <c r="P16" s="10"/>
      <c r="Q16" s="56"/>
      <c r="R16" s="57"/>
      <c r="S16" s="10"/>
      <c r="T16" s="11"/>
      <c r="U16" s="12"/>
      <c r="V16" s="13"/>
      <c r="W16" s="13"/>
      <c r="X16" s="58"/>
      <c r="Y16" s="14"/>
      <c r="Z16" s="15"/>
      <c r="AA16" s="13"/>
      <c r="AB16" s="13"/>
      <c r="AC16" s="13"/>
      <c r="AD16" s="13"/>
      <c r="AE16" s="13"/>
      <c r="AF16" s="13"/>
      <c r="AG16" s="16"/>
    </row>
    <row r="17" spans="1:33" ht="62.25" thickBot="1" x14ac:dyDescent="0.45">
      <c r="A17" s="22"/>
      <c r="B17" s="23"/>
      <c r="C17" s="24"/>
      <c r="D17" s="149" t="s">
        <v>32</v>
      </c>
      <c r="E17" s="149"/>
      <c r="F17" s="10"/>
      <c r="G17" s="59"/>
      <c r="H17" s="150"/>
      <c r="I17" s="150"/>
      <c r="J17" s="10"/>
      <c r="K17" s="59"/>
      <c r="L17" s="144"/>
      <c r="M17" s="60" t="s">
        <v>33</v>
      </c>
      <c r="N17" s="61" t="s">
        <v>34</v>
      </c>
      <c r="O17" s="10"/>
      <c r="P17" s="10"/>
      <c r="Q17" s="62"/>
      <c r="R17" s="63"/>
      <c r="S17" s="10"/>
      <c r="T17" s="64"/>
      <c r="U17" s="12"/>
      <c r="V17" s="13"/>
      <c r="W17" s="13"/>
      <c r="X17" s="65"/>
      <c r="Y17" s="66"/>
      <c r="Z17" s="67" t="s">
        <v>35</v>
      </c>
      <c r="AA17" s="13"/>
      <c r="AB17" s="13"/>
      <c r="AC17" s="13"/>
      <c r="AD17" s="13"/>
      <c r="AE17" s="13"/>
      <c r="AF17" s="13"/>
      <c r="AG17" s="16"/>
    </row>
    <row r="18" spans="1:33" ht="46.5" x14ac:dyDescent="0.4">
      <c r="A18" s="22"/>
      <c r="B18" s="23"/>
      <c r="C18" s="24"/>
      <c r="D18" s="20"/>
      <c r="E18" s="68"/>
      <c r="F18" s="10"/>
      <c r="G18" s="69"/>
      <c r="H18" s="151"/>
      <c r="I18" s="151"/>
      <c r="J18" s="10"/>
      <c r="K18" s="69"/>
      <c r="L18" s="145"/>
      <c r="M18" s="70">
        <f>SUBTOTAL(9,M20:M271)</f>
        <v>19342710674</v>
      </c>
      <c r="N18" s="70">
        <f>SUBTOTAL(9,N20:N271)</f>
        <v>19429174015.463413</v>
      </c>
      <c r="O18" s="70"/>
      <c r="P18" s="10"/>
      <c r="Q18" s="10"/>
      <c r="R18" s="26"/>
      <c r="S18" s="10"/>
      <c r="T18" s="11"/>
      <c r="U18" s="12"/>
      <c r="V18" s="13"/>
      <c r="W18" s="13"/>
      <c r="X18" s="70">
        <f>SUBTOTAL(9,X20:X269)</f>
        <v>7878465231.71</v>
      </c>
      <c r="Y18" s="70">
        <f>SUBTOTAL(9,Y20:Y269)</f>
        <v>0</v>
      </c>
      <c r="Z18" s="70">
        <f>SUBTOTAL(9,Z20:Z269)</f>
        <v>7878465231.71</v>
      </c>
      <c r="AA18" s="71"/>
      <c r="AB18" s="71"/>
      <c r="AC18" s="13"/>
      <c r="AD18" s="13"/>
      <c r="AE18" s="13"/>
      <c r="AF18" s="13"/>
      <c r="AG18" s="16"/>
    </row>
    <row r="19" spans="1:33" ht="180" x14ac:dyDescent="0.35">
      <c r="A19" s="72" t="s">
        <v>36</v>
      </c>
      <c r="B19" s="73" t="s">
        <v>37</v>
      </c>
      <c r="C19" s="73" t="s">
        <v>38</v>
      </c>
      <c r="D19" s="73" t="s">
        <v>39</v>
      </c>
      <c r="E19" s="73" t="s">
        <v>40</v>
      </c>
      <c r="F19" s="73" t="s">
        <v>41</v>
      </c>
      <c r="G19" s="73" t="s">
        <v>42</v>
      </c>
      <c r="H19" s="73" t="s">
        <v>43</v>
      </c>
      <c r="I19" s="73" t="s">
        <v>44</v>
      </c>
      <c r="J19" s="73" t="s">
        <v>45</v>
      </c>
      <c r="K19" s="73" t="s">
        <v>46</v>
      </c>
      <c r="L19" s="73" t="s">
        <v>47</v>
      </c>
      <c r="M19" s="74" t="s">
        <v>48</v>
      </c>
      <c r="N19" s="73" t="s">
        <v>49</v>
      </c>
      <c r="O19" s="73" t="s">
        <v>50</v>
      </c>
      <c r="P19" s="73" t="s">
        <v>51</v>
      </c>
      <c r="Q19" s="73" t="s">
        <v>52</v>
      </c>
      <c r="R19" s="75"/>
      <c r="S19" s="73" t="s">
        <v>53</v>
      </c>
      <c r="T19" s="73" t="s">
        <v>54</v>
      </c>
      <c r="U19" s="73" t="s">
        <v>55</v>
      </c>
      <c r="V19" s="73" t="s">
        <v>56</v>
      </c>
      <c r="W19" s="73" t="s">
        <v>57</v>
      </c>
      <c r="X19" s="73" t="s">
        <v>58</v>
      </c>
      <c r="Y19" s="73" t="s">
        <v>59</v>
      </c>
      <c r="Z19" s="73" t="s">
        <v>60</v>
      </c>
      <c r="AA19" s="73" t="s">
        <v>61</v>
      </c>
      <c r="AB19" s="73" t="s">
        <v>62</v>
      </c>
      <c r="AC19" s="73" t="s">
        <v>63</v>
      </c>
      <c r="AD19" s="73" t="s">
        <v>64</v>
      </c>
      <c r="AE19" s="73" t="s">
        <v>65</v>
      </c>
      <c r="AF19" s="73" t="s">
        <v>66</v>
      </c>
      <c r="AG19" s="73" t="s">
        <v>67</v>
      </c>
    </row>
    <row r="20" spans="1:33" ht="120" x14ac:dyDescent="0.35">
      <c r="A20" s="141">
        <v>1</v>
      </c>
      <c r="B20" s="125"/>
      <c r="C20" s="125" t="s">
        <v>68</v>
      </c>
      <c r="D20" s="126">
        <v>25172504</v>
      </c>
      <c r="E20" s="127" t="s">
        <v>69</v>
      </c>
      <c r="F20" s="125" t="s">
        <v>70</v>
      </c>
      <c r="G20" s="125">
        <v>1</v>
      </c>
      <c r="H20" s="129" t="s">
        <v>109</v>
      </c>
      <c r="I20" s="125">
        <v>1</v>
      </c>
      <c r="J20" s="125" t="s">
        <v>72</v>
      </c>
      <c r="K20" s="125" t="s">
        <v>73</v>
      </c>
      <c r="L20" s="125" t="s">
        <v>74</v>
      </c>
      <c r="M20" s="124">
        <v>7000000</v>
      </c>
      <c r="N20" s="130">
        <v>7000000</v>
      </c>
      <c r="O20" s="125" t="s">
        <v>75</v>
      </c>
      <c r="P20" s="125" t="s">
        <v>76</v>
      </c>
      <c r="Q20" s="125" t="s">
        <v>77</v>
      </c>
    </row>
    <row r="21" spans="1:33" ht="330" x14ac:dyDescent="0.35">
      <c r="A21" s="141">
        <f>SUM(A20+1)</f>
        <v>2</v>
      </c>
      <c r="B21" s="125"/>
      <c r="C21" s="125" t="s">
        <v>68</v>
      </c>
      <c r="D21" s="126" t="s">
        <v>78</v>
      </c>
      <c r="E21" s="127" t="s">
        <v>79</v>
      </c>
      <c r="F21" s="125" t="s">
        <v>70</v>
      </c>
      <c r="G21" s="125">
        <v>1</v>
      </c>
      <c r="H21" s="129" t="s">
        <v>84</v>
      </c>
      <c r="I21" s="125">
        <v>2</v>
      </c>
      <c r="J21" s="125" t="s">
        <v>81</v>
      </c>
      <c r="K21" s="125" t="s">
        <v>73</v>
      </c>
      <c r="L21" s="125" t="s">
        <v>82</v>
      </c>
      <c r="M21" s="124">
        <v>25000000</v>
      </c>
      <c r="N21" s="130">
        <v>25000000</v>
      </c>
      <c r="O21" s="125" t="s">
        <v>75</v>
      </c>
      <c r="P21" s="125" t="s">
        <v>76</v>
      </c>
      <c r="Q21" s="125" t="s">
        <v>77</v>
      </c>
    </row>
    <row r="22" spans="1:33" ht="120" x14ac:dyDescent="0.35">
      <c r="A22" s="142">
        <f>SUM(A21+1)</f>
        <v>3</v>
      </c>
      <c r="B22" s="176"/>
      <c r="C22" s="125" t="s">
        <v>68</v>
      </c>
      <c r="D22" s="176">
        <v>44103103</v>
      </c>
      <c r="E22" s="177" t="s">
        <v>83</v>
      </c>
      <c r="F22" s="176" t="s">
        <v>70</v>
      </c>
      <c r="G22" s="176">
        <v>1</v>
      </c>
      <c r="H22" s="178" t="s">
        <v>80</v>
      </c>
      <c r="I22" s="125">
        <v>2</v>
      </c>
      <c r="J22" s="125" t="s">
        <v>81</v>
      </c>
      <c r="K22" s="176" t="s">
        <v>73</v>
      </c>
      <c r="L22" s="125" t="s">
        <v>85</v>
      </c>
      <c r="M22" s="179">
        <v>25000000</v>
      </c>
      <c r="N22" s="180">
        <v>25000000</v>
      </c>
      <c r="O22" s="176" t="s">
        <v>75</v>
      </c>
      <c r="P22" s="176" t="s">
        <v>76</v>
      </c>
      <c r="Q22" s="125" t="s">
        <v>77</v>
      </c>
    </row>
    <row r="23" spans="1:33" ht="120" x14ac:dyDescent="0.35">
      <c r="A23" s="141">
        <f>SUM(A22+1)</f>
        <v>4</v>
      </c>
      <c r="B23" s="125"/>
      <c r="C23" s="125" t="s">
        <v>68</v>
      </c>
      <c r="D23" s="126">
        <v>44103103</v>
      </c>
      <c r="E23" s="127" t="s">
        <v>83</v>
      </c>
      <c r="F23" s="125" t="s">
        <v>70</v>
      </c>
      <c r="G23" s="125">
        <v>1</v>
      </c>
      <c r="H23" s="129" t="s">
        <v>86</v>
      </c>
      <c r="I23" s="125">
        <v>2</v>
      </c>
      <c r="J23" s="125" t="s">
        <v>72</v>
      </c>
      <c r="K23" s="125" t="s">
        <v>73</v>
      </c>
      <c r="L23" s="125" t="s">
        <v>85</v>
      </c>
      <c r="M23" s="124">
        <v>20000000</v>
      </c>
      <c r="N23" s="124">
        <v>20000000</v>
      </c>
      <c r="O23" s="125" t="s">
        <v>75</v>
      </c>
      <c r="P23" s="125" t="s">
        <v>76</v>
      </c>
      <c r="Q23" s="125" t="s">
        <v>77</v>
      </c>
    </row>
    <row r="24" spans="1:33" ht="180" x14ac:dyDescent="0.35">
      <c r="A24" s="141">
        <f>SUM(A23+1)</f>
        <v>5</v>
      </c>
      <c r="B24" s="125"/>
      <c r="C24" s="125" t="s">
        <v>68</v>
      </c>
      <c r="D24" s="126">
        <v>72101506</v>
      </c>
      <c r="E24" s="127" t="s">
        <v>87</v>
      </c>
      <c r="F24" s="125" t="s">
        <v>70</v>
      </c>
      <c r="G24" s="125">
        <v>1</v>
      </c>
      <c r="H24" s="129" t="s">
        <v>80</v>
      </c>
      <c r="I24" s="125">
        <v>24</v>
      </c>
      <c r="J24" s="125" t="s">
        <v>88</v>
      </c>
      <c r="K24" s="125" t="s">
        <v>73</v>
      </c>
      <c r="L24" s="125" t="s">
        <v>89</v>
      </c>
      <c r="M24" s="124">
        <v>74600000</v>
      </c>
      <c r="N24" s="130">
        <v>36000000</v>
      </c>
      <c r="O24" s="125" t="s">
        <v>90</v>
      </c>
      <c r="P24" s="125" t="s">
        <v>91</v>
      </c>
      <c r="Q24" s="125" t="s">
        <v>77</v>
      </c>
    </row>
    <row r="25" spans="1:33" ht="120" x14ac:dyDescent="0.35">
      <c r="A25" s="141">
        <v>6</v>
      </c>
      <c r="B25" s="125"/>
      <c r="C25" s="125" t="s">
        <v>68</v>
      </c>
      <c r="D25" s="126">
        <v>72102900</v>
      </c>
      <c r="E25" s="127" t="s">
        <v>92</v>
      </c>
      <c r="F25" s="125" t="s">
        <v>70</v>
      </c>
      <c r="G25" s="125">
        <v>1</v>
      </c>
      <c r="H25" s="129" t="s">
        <v>93</v>
      </c>
      <c r="I25" s="125">
        <v>12</v>
      </c>
      <c r="J25" s="125" t="s">
        <v>94</v>
      </c>
      <c r="K25" s="125" t="s">
        <v>73</v>
      </c>
      <c r="L25" s="125" t="s">
        <v>95</v>
      </c>
      <c r="M25" s="124">
        <v>210000000</v>
      </c>
      <c r="N25" s="130">
        <v>23850000</v>
      </c>
      <c r="O25" s="125" t="s">
        <v>90</v>
      </c>
      <c r="P25" s="125" t="s">
        <v>91</v>
      </c>
      <c r="Q25" s="125" t="s">
        <v>77</v>
      </c>
    </row>
    <row r="26" spans="1:33" ht="120" x14ac:dyDescent="0.35">
      <c r="A26" s="141">
        <f>SUM(A25+1)</f>
        <v>7</v>
      </c>
      <c r="B26" s="131"/>
      <c r="C26" s="131" t="s">
        <v>68</v>
      </c>
      <c r="D26" s="132">
        <v>84131603</v>
      </c>
      <c r="E26" s="133" t="s">
        <v>1061</v>
      </c>
      <c r="F26" s="131" t="s">
        <v>70</v>
      </c>
      <c r="G26" s="131">
        <v>1</v>
      </c>
      <c r="H26" s="181" t="s">
        <v>109</v>
      </c>
      <c r="I26" s="131">
        <v>1</v>
      </c>
      <c r="J26" s="131" t="s">
        <v>94</v>
      </c>
      <c r="K26" s="131" t="s">
        <v>73</v>
      </c>
      <c r="L26" s="131" t="s">
        <v>97</v>
      </c>
      <c r="M26" s="134"/>
      <c r="N26" s="182"/>
      <c r="O26" s="131" t="s">
        <v>75</v>
      </c>
      <c r="P26" s="131" t="s">
        <v>76</v>
      </c>
      <c r="Q26" s="131" t="s">
        <v>77</v>
      </c>
    </row>
    <row r="27" spans="1:33" ht="120" x14ac:dyDescent="0.35">
      <c r="A27" s="141">
        <f>SUM(A26+1)</f>
        <v>8</v>
      </c>
      <c r="B27" s="125"/>
      <c r="C27" s="125" t="s">
        <v>68</v>
      </c>
      <c r="D27" s="126">
        <v>20102302</v>
      </c>
      <c r="E27" s="127" t="s">
        <v>98</v>
      </c>
      <c r="F27" s="125" t="s">
        <v>70</v>
      </c>
      <c r="G27" s="125">
        <v>1</v>
      </c>
      <c r="H27" s="129" t="s">
        <v>1065</v>
      </c>
      <c r="I27" s="125">
        <v>1</v>
      </c>
      <c r="J27" s="125" t="s">
        <v>99</v>
      </c>
      <c r="K27" s="125" t="s">
        <v>73</v>
      </c>
      <c r="L27" s="125" t="s">
        <v>100</v>
      </c>
      <c r="M27" s="124">
        <v>3000000</v>
      </c>
      <c r="N27" s="130">
        <v>3000000</v>
      </c>
      <c r="O27" s="125" t="s">
        <v>75</v>
      </c>
      <c r="P27" s="125" t="s">
        <v>76</v>
      </c>
      <c r="Q27" s="125" t="s">
        <v>77</v>
      </c>
    </row>
    <row r="28" spans="1:33" ht="120" x14ac:dyDescent="0.35">
      <c r="A28" s="141">
        <v>9</v>
      </c>
      <c r="B28" s="125"/>
      <c r="C28" s="125" t="s">
        <v>68</v>
      </c>
      <c r="D28" s="132">
        <v>72101516</v>
      </c>
      <c r="E28" s="133" t="s">
        <v>101</v>
      </c>
      <c r="F28" s="131" t="s">
        <v>70</v>
      </c>
      <c r="G28" s="131">
        <v>1</v>
      </c>
      <c r="H28" s="181" t="s">
        <v>84</v>
      </c>
      <c r="I28" s="131">
        <v>2</v>
      </c>
      <c r="J28" s="131" t="s">
        <v>99</v>
      </c>
      <c r="K28" s="131" t="s">
        <v>73</v>
      </c>
      <c r="L28" s="131" t="s">
        <v>102</v>
      </c>
      <c r="M28" s="134"/>
      <c r="N28" s="182"/>
      <c r="O28" s="131" t="s">
        <v>75</v>
      </c>
      <c r="P28" s="131" t="s">
        <v>76</v>
      </c>
      <c r="Q28" s="131" t="s">
        <v>77</v>
      </c>
    </row>
    <row r="29" spans="1:33" ht="120" x14ac:dyDescent="0.35">
      <c r="A29" s="142">
        <v>10</v>
      </c>
      <c r="B29" s="176"/>
      <c r="C29" s="125" t="s">
        <v>68</v>
      </c>
      <c r="D29" s="126">
        <v>72101517</v>
      </c>
      <c r="E29" s="127" t="s">
        <v>101</v>
      </c>
      <c r="F29" s="125" t="s">
        <v>70</v>
      </c>
      <c r="G29" s="125">
        <v>1</v>
      </c>
      <c r="H29" s="129" t="s">
        <v>246</v>
      </c>
      <c r="I29" s="125">
        <v>2</v>
      </c>
      <c r="J29" s="125" t="s">
        <v>99</v>
      </c>
      <c r="K29" s="125" t="s">
        <v>73</v>
      </c>
      <c r="L29" s="125" t="s">
        <v>102</v>
      </c>
      <c r="M29" s="124">
        <v>3500000</v>
      </c>
      <c r="N29" s="130">
        <v>3500000</v>
      </c>
      <c r="O29" s="125" t="s">
        <v>75</v>
      </c>
      <c r="P29" s="125" t="s">
        <v>76</v>
      </c>
      <c r="Q29" s="125" t="s">
        <v>77</v>
      </c>
    </row>
    <row r="30" spans="1:33" ht="225" customHeight="1" x14ac:dyDescent="0.35">
      <c r="A30" s="142">
        <v>11</v>
      </c>
      <c r="B30" s="176"/>
      <c r="C30" s="125" t="s">
        <v>68</v>
      </c>
      <c r="D30" s="126" t="s">
        <v>966</v>
      </c>
      <c r="E30" s="127" t="s">
        <v>104</v>
      </c>
      <c r="F30" s="125" t="s">
        <v>70</v>
      </c>
      <c r="G30" s="125">
        <v>1</v>
      </c>
      <c r="H30" s="129" t="s">
        <v>84</v>
      </c>
      <c r="I30" s="125">
        <v>9</v>
      </c>
      <c r="J30" s="125" t="s">
        <v>99</v>
      </c>
      <c r="K30" s="125" t="s">
        <v>73</v>
      </c>
      <c r="L30" s="125" t="s">
        <v>102</v>
      </c>
      <c r="M30" s="124">
        <v>22000000</v>
      </c>
      <c r="N30" s="130">
        <v>22000000</v>
      </c>
      <c r="O30" s="125" t="s">
        <v>75</v>
      </c>
      <c r="P30" s="125" t="s">
        <v>76</v>
      </c>
      <c r="Q30" s="125" t="s">
        <v>77</v>
      </c>
    </row>
    <row r="31" spans="1:33" ht="120" x14ac:dyDescent="0.35">
      <c r="A31" s="141">
        <v>12</v>
      </c>
      <c r="B31" s="125"/>
      <c r="C31" s="125" t="s">
        <v>68</v>
      </c>
      <c r="D31" s="126">
        <v>72102900</v>
      </c>
      <c r="E31" s="127" t="s">
        <v>105</v>
      </c>
      <c r="F31" s="125" t="s">
        <v>70</v>
      </c>
      <c r="G31" s="125">
        <v>1</v>
      </c>
      <c r="H31" s="129" t="s">
        <v>109</v>
      </c>
      <c r="I31" s="125">
        <v>2</v>
      </c>
      <c r="J31" s="125" t="s">
        <v>99</v>
      </c>
      <c r="K31" s="125" t="s">
        <v>73</v>
      </c>
      <c r="L31" s="125" t="s">
        <v>106</v>
      </c>
      <c r="M31" s="124">
        <v>22000000</v>
      </c>
      <c r="N31" s="130">
        <v>22000000</v>
      </c>
      <c r="O31" s="125" t="s">
        <v>75</v>
      </c>
      <c r="P31" s="125" t="s">
        <v>76</v>
      </c>
      <c r="Q31" s="125" t="s">
        <v>77</v>
      </c>
    </row>
    <row r="32" spans="1:33" ht="409.5" x14ac:dyDescent="0.35">
      <c r="A32" s="141">
        <f t="shared" ref="A32:A41" si="0">SUM(A31+1)</f>
        <v>13</v>
      </c>
      <c r="B32" s="125"/>
      <c r="C32" s="125" t="s">
        <v>68</v>
      </c>
      <c r="D32" s="126" t="s">
        <v>107</v>
      </c>
      <c r="E32" s="127" t="s">
        <v>108</v>
      </c>
      <c r="F32" s="125" t="s">
        <v>70</v>
      </c>
      <c r="G32" s="125">
        <v>1</v>
      </c>
      <c r="H32" s="129" t="s">
        <v>121</v>
      </c>
      <c r="I32" s="125">
        <v>1</v>
      </c>
      <c r="J32" s="125" t="s">
        <v>72</v>
      </c>
      <c r="K32" s="125" t="s">
        <v>73</v>
      </c>
      <c r="L32" s="125" t="s">
        <v>110</v>
      </c>
      <c r="M32" s="124">
        <v>1500000</v>
      </c>
      <c r="N32" s="130">
        <v>1500000</v>
      </c>
      <c r="O32" s="125" t="s">
        <v>75</v>
      </c>
      <c r="P32" s="125" t="s">
        <v>76</v>
      </c>
      <c r="Q32" s="125" t="s">
        <v>77</v>
      </c>
    </row>
    <row r="33" spans="1:33" ht="409.5" x14ac:dyDescent="0.35">
      <c r="A33" s="141">
        <f t="shared" si="0"/>
        <v>14</v>
      </c>
      <c r="B33" s="125"/>
      <c r="C33" s="125" t="s">
        <v>68</v>
      </c>
      <c r="D33" s="126" t="s">
        <v>107</v>
      </c>
      <c r="E33" s="127" t="s">
        <v>111</v>
      </c>
      <c r="F33" s="125" t="s">
        <v>70</v>
      </c>
      <c r="G33" s="125">
        <v>1</v>
      </c>
      <c r="H33" s="129" t="s">
        <v>121</v>
      </c>
      <c r="I33" s="125">
        <v>1</v>
      </c>
      <c r="J33" s="125" t="s">
        <v>72</v>
      </c>
      <c r="K33" s="125" t="s">
        <v>73</v>
      </c>
      <c r="L33" s="125" t="s">
        <v>112</v>
      </c>
      <c r="M33" s="124">
        <v>2500000</v>
      </c>
      <c r="N33" s="130">
        <v>2500000</v>
      </c>
      <c r="O33" s="125" t="s">
        <v>75</v>
      </c>
      <c r="P33" s="125" t="s">
        <v>76</v>
      </c>
      <c r="Q33" s="125" t="s">
        <v>77</v>
      </c>
      <c r="S33" s="140"/>
      <c r="T33" s="140"/>
      <c r="U33" s="140"/>
      <c r="V33" s="140"/>
      <c r="W33" s="140"/>
      <c r="X33" s="140"/>
      <c r="Y33" s="140"/>
      <c r="Z33" s="140"/>
      <c r="AA33" s="140"/>
      <c r="AB33" s="140"/>
      <c r="AC33" s="140"/>
      <c r="AD33" s="140"/>
      <c r="AE33" s="140"/>
      <c r="AF33" s="140"/>
      <c r="AG33" s="140"/>
    </row>
    <row r="34" spans="1:33" ht="120" x14ac:dyDescent="0.35">
      <c r="A34" s="141">
        <f t="shared" si="0"/>
        <v>15</v>
      </c>
      <c r="B34" s="125"/>
      <c r="C34" s="125" t="s">
        <v>68</v>
      </c>
      <c r="D34" s="126">
        <v>84131512</v>
      </c>
      <c r="E34" s="127" t="s">
        <v>113</v>
      </c>
      <c r="F34" s="125" t="s">
        <v>70</v>
      </c>
      <c r="G34" s="125">
        <v>1</v>
      </c>
      <c r="H34" s="129" t="s">
        <v>86</v>
      </c>
      <c r="I34" s="125">
        <v>12</v>
      </c>
      <c r="J34" s="125" t="s">
        <v>99</v>
      </c>
      <c r="K34" s="125" t="s">
        <v>73</v>
      </c>
      <c r="L34" s="125" t="s">
        <v>114</v>
      </c>
      <c r="M34" s="124">
        <v>8500000</v>
      </c>
      <c r="N34" s="130">
        <v>8500000</v>
      </c>
      <c r="O34" s="125" t="s">
        <v>75</v>
      </c>
      <c r="P34" s="125" t="s">
        <v>76</v>
      </c>
      <c r="Q34" s="125" t="s">
        <v>77</v>
      </c>
      <c r="S34" s="140"/>
      <c r="T34" s="140"/>
      <c r="U34" s="140"/>
      <c r="V34" s="140"/>
      <c r="W34" s="140"/>
      <c r="X34" s="140"/>
      <c r="Y34" s="140"/>
      <c r="Z34" s="140"/>
      <c r="AA34" s="140"/>
      <c r="AB34" s="140"/>
      <c r="AC34" s="140"/>
      <c r="AD34" s="140"/>
      <c r="AE34" s="140"/>
      <c r="AF34" s="140"/>
      <c r="AG34" s="140"/>
    </row>
    <row r="35" spans="1:33" s="140" customFormat="1" ht="120" x14ac:dyDescent="0.35">
      <c r="A35" s="141">
        <f t="shared" si="0"/>
        <v>16</v>
      </c>
      <c r="B35" s="176"/>
      <c r="C35" s="125" t="s">
        <v>68</v>
      </c>
      <c r="D35" s="126">
        <v>81111820</v>
      </c>
      <c r="E35" s="127" t="s">
        <v>431</v>
      </c>
      <c r="F35" s="125" t="s">
        <v>70</v>
      </c>
      <c r="G35" s="125">
        <v>1</v>
      </c>
      <c r="H35" s="129" t="s">
        <v>96</v>
      </c>
      <c r="I35" s="125">
        <v>12</v>
      </c>
      <c r="J35" s="125" t="s">
        <v>115</v>
      </c>
      <c r="K35" s="125" t="s">
        <v>73</v>
      </c>
      <c r="L35" s="125" t="s">
        <v>102</v>
      </c>
      <c r="M35" s="124">
        <v>6800000</v>
      </c>
      <c r="N35" s="130">
        <v>6800000</v>
      </c>
      <c r="O35" s="125" t="s">
        <v>75</v>
      </c>
      <c r="P35" s="125" t="s">
        <v>76</v>
      </c>
      <c r="Q35" s="125" t="s">
        <v>77</v>
      </c>
      <c r="R35" s="139"/>
      <c r="S35" s="200" t="s">
        <v>799</v>
      </c>
      <c r="T35" s="200" t="s">
        <v>800</v>
      </c>
      <c r="U35" s="201">
        <v>43500</v>
      </c>
      <c r="V35" s="202" t="s">
        <v>801</v>
      </c>
      <c r="W35" s="203" t="s">
        <v>789</v>
      </c>
      <c r="X35" s="204">
        <v>6428328</v>
      </c>
      <c r="Y35" s="205">
        <v>0</v>
      </c>
      <c r="Z35" s="204">
        <v>6428328</v>
      </c>
      <c r="AA35" s="202" t="s">
        <v>802</v>
      </c>
      <c r="AB35" s="206">
        <v>5619</v>
      </c>
      <c r="AC35" s="207" t="s">
        <v>803</v>
      </c>
      <c r="AD35" s="201">
        <v>43504</v>
      </c>
      <c r="AE35" s="201">
        <v>43868</v>
      </c>
      <c r="AF35" s="208" t="s">
        <v>804</v>
      </c>
      <c r="AG35" s="209" t="s">
        <v>577</v>
      </c>
    </row>
    <row r="36" spans="1:33" ht="120" x14ac:dyDescent="0.35">
      <c r="A36" s="141">
        <f t="shared" si="0"/>
        <v>17</v>
      </c>
      <c r="B36" s="125"/>
      <c r="C36" s="125" t="s">
        <v>116</v>
      </c>
      <c r="D36" s="126">
        <v>43211701</v>
      </c>
      <c r="E36" s="127" t="s">
        <v>117</v>
      </c>
      <c r="F36" s="125" t="s">
        <v>70</v>
      </c>
      <c r="G36" s="125">
        <v>1</v>
      </c>
      <c r="H36" s="129" t="s">
        <v>109</v>
      </c>
      <c r="I36" s="125">
        <v>1</v>
      </c>
      <c r="J36" s="125" t="s">
        <v>72</v>
      </c>
      <c r="K36" s="125" t="s">
        <v>73</v>
      </c>
      <c r="L36" s="125" t="s">
        <v>118</v>
      </c>
      <c r="M36" s="124">
        <v>17700000</v>
      </c>
      <c r="N36" s="130">
        <v>17700000</v>
      </c>
      <c r="O36" s="125" t="s">
        <v>75</v>
      </c>
      <c r="P36" s="125" t="s">
        <v>76</v>
      </c>
      <c r="Q36" s="125" t="s">
        <v>119</v>
      </c>
      <c r="S36" s="140"/>
      <c r="T36" s="140"/>
      <c r="U36" s="140"/>
      <c r="V36" s="140"/>
      <c r="W36" s="140"/>
      <c r="X36" s="140"/>
      <c r="Y36" s="140"/>
      <c r="Z36" s="140"/>
      <c r="AA36" s="140"/>
      <c r="AB36" s="140"/>
      <c r="AC36" s="140"/>
      <c r="AD36" s="140"/>
      <c r="AE36" s="140"/>
      <c r="AF36" s="140"/>
      <c r="AG36" s="140"/>
    </row>
    <row r="37" spans="1:33" ht="120" x14ac:dyDescent="0.35">
      <c r="A37" s="141">
        <f t="shared" si="0"/>
        <v>18</v>
      </c>
      <c r="B37" s="125"/>
      <c r="C37" s="125" t="s">
        <v>68</v>
      </c>
      <c r="D37" s="126">
        <v>44101706</v>
      </c>
      <c r="E37" s="127" t="s">
        <v>120</v>
      </c>
      <c r="F37" s="125" t="s">
        <v>70</v>
      </c>
      <c r="G37" s="125">
        <v>1</v>
      </c>
      <c r="H37" s="129" t="s">
        <v>121</v>
      </c>
      <c r="I37" s="125">
        <v>2</v>
      </c>
      <c r="J37" s="125" t="s">
        <v>72</v>
      </c>
      <c r="K37" s="125" t="s">
        <v>73</v>
      </c>
      <c r="L37" s="125" t="s">
        <v>85</v>
      </c>
      <c r="M37" s="124">
        <v>12000000</v>
      </c>
      <c r="N37" s="124">
        <v>12000000</v>
      </c>
      <c r="O37" s="125" t="s">
        <v>75</v>
      </c>
      <c r="P37" s="125" t="s">
        <v>76</v>
      </c>
      <c r="Q37" s="125" t="s">
        <v>77</v>
      </c>
      <c r="S37" s="140"/>
      <c r="T37" s="140"/>
      <c r="U37" s="140"/>
      <c r="V37" s="140"/>
      <c r="W37" s="140"/>
      <c r="X37" s="140"/>
      <c r="Y37" s="140"/>
      <c r="Z37" s="140"/>
      <c r="AA37" s="140"/>
      <c r="AB37" s="140"/>
      <c r="AC37" s="140"/>
      <c r="AD37" s="140"/>
      <c r="AE37" s="140"/>
      <c r="AF37" s="140"/>
      <c r="AG37" s="140"/>
    </row>
    <row r="38" spans="1:33" ht="120" x14ac:dyDescent="0.35">
      <c r="A38" s="141">
        <f t="shared" si="0"/>
        <v>19</v>
      </c>
      <c r="B38" s="125"/>
      <c r="C38" s="125" t="s">
        <v>68</v>
      </c>
      <c r="D38" s="126">
        <v>56120000</v>
      </c>
      <c r="E38" s="127" t="s">
        <v>122</v>
      </c>
      <c r="F38" s="125" t="s">
        <v>70</v>
      </c>
      <c r="G38" s="125">
        <v>1</v>
      </c>
      <c r="H38" s="129" t="s">
        <v>103</v>
      </c>
      <c r="I38" s="125">
        <v>2</v>
      </c>
      <c r="J38" s="125" t="s">
        <v>72</v>
      </c>
      <c r="K38" s="125" t="s">
        <v>73</v>
      </c>
      <c r="L38" s="125" t="s">
        <v>123</v>
      </c>
      <c r="M38" s="124">
        <v>20000000</v>
      </c>
      <c r="N38" s="130">
        <v>20000000</v>
      </c>
      <c r="O38" s="125" t="s">
        <v>75</v>
      </c>
      <c r="P38" s="125" t="s">
        <v>76</v>
      </c>
      <c r="Q38" s="125" t="s">
        <v>77</v>
      </c>
      <c r="S38" s="140"/>
      <c r="T38" s="140"/>
      <c r="U38" s="140"/>
      <c r="V38" s="140"/>
      <c r="W38" s="140"/>
      <c r="X38" s="140"/>
      <c r="Y38" s="140"/>
      <c r="Z38" s="140"/>
      <c r="AA38" s="140"/>
      <c r="AB38" s="140"/>
      <c r="AC38" s="140"/>
      <c r="AD38" s="140"/>
      <c r="AE38" s="140"/>
      <c r="AF38" s="140"/>
      <c r="AG38" s="140"/>
    </row>
    <row r="39" spans="1:33" ht="120" x14ac:dyDescent="0.35">
      <c r="A39" s="141">
        <f t="shared" si="0"/>
        <v>20</v>
      </c>
      <c r="B39" s="125"/>
      <c r="C39" s="125" t="s">
        <v>68</v>
      </c>
      <c r="D39" s="126" t="s">
        <v>124</v>
      </c>
      <c r="E39" s="127" t="s">
        <v>432</v>
      </c>
      <c r="F39" s="125" t="s">
        <v>70</v>
      </c>
      <c r="G39" s="125">
        <v>1</v>
      </c>
      <c r="H39" s="129" t="s">
        <v>121</v>
      </c>
      <c r="I39" s="125">
        <v>11</v>
      </c>
      <c r="J39" s="125" t="s">
        <v>99</v>
      </c>
      <c r="K39" s="125" t="s">
        <v>73</v>
      </c>
      <c r="L39" s="125" t="s">
        <v>102</v>
      </c>
      <c r="M39" s="124">
        <v>5000000</v>
      </c>
      <c r="N39" s="130">
        <v>5000000</v>
      </c>
      <c r="O39" s="125" t="s">
        <v>75</v>
      </c>
      <c r="P39" s="125" t="s">
        <v>76</v>
      </c>
      <c r="Q39" s="125" t="s">
        <v>77</v>
      </c>
      <c r="S39" s="140"/>
      <c r="T39" s="140"/>
      <c r="U39" s="140"/>
      <c r="V39" s="140"/>
      <c r="W39" s="140"/>
      <c r="X39" s="140"/>
      <c r="Y39" s="140"/>
      <c r="Z39" s="140"/>
      <c r="AA39" s="140"/>
      <c r="AB39" s="140"/>
      <c r="AC39" s="140"/>
      <c r="AD39" s="140"/>
      <c r="AE39" s="140"/>
      <c r="AF39" s="140"/>
      <c r="AG39" s="140"/>
    </row>
    <row r="40" spans="1:33" ht="204" customHeight="1" x14ac:dyDescent="0.35">
      <c r="A40" s="142">
        <f t="shared" si="0"/>
        <v>21</v>
      </c>
      <c r="B40" s="125"/>
      <c r="C40" s="125" t="s">
        <v>68</v>
      </c>
      <c r="D40" s="126" t="s">
        <v>967</v>
      </c>
      <c r="E40" s="127" t="s">
        <v>125</v>
      </c>
      <c r="F40" s="125" t="s">
        <v>70</v>
      </c>
      <c r="G40" s="125">
        <v>1</v>
      </c>
      <c r="H40" s="129" t="s">
        <v>84</v>
      </c>
      <c r="I40" s="125">
        <v>9</v>
      </c>
      <c r="J40" s="125" t="s">
        <v>88</v>
      </c>
      <c r="K40" s="125" t="s">
        <v>73</v>
      </c>
      <c r="L40" s="125" t="s">
        <v>126</v>
      </c>
      <c r="M40" s="124">
        <v>164000000</v>
      </c>
      <c r="N40" s="130">
        <v>164000000</v>
      </c>
      <c r="O40" s="125" t="s">
        <v>75</v>
      </c>
      <c r="P40" s="125" t="s">
        <v>76</v>
      </c>
      <c r="Q40" s="125" t="s">
        <v>77</v>
      </c>
      <c r="S40" s="140"/>
      <c r="T40" s="140"/>
      <c r="U40" s="140"/>
      <c r="V40" s="140"/>
      <c r="W40" s="140"/>
      <c r="X40" s="140"/>
      <c r="Y40" s="140"/>
      <c r="Z40" s="140"/>
      <c r="AA40" s="140"/>
      <c r="AB40" s="140"/>
      <c r="AC40" s="140"/>
      <c r="AD40" s="140"/>
      <c r="AE40" s="140"/>
      <c r="AF40" s="140"/>
      <c r="AG40" s="140"/>
    </row>
    <row r="41" spans="1:33" ht="120" x14ac:dyDescent="0.35">
      <c r="A41" s="183">
        <f t="shared" si="0"/>
        <v>22</v>
      </c>
      <c r="B41" s="126"/>
      <c r="C41" s="125" t="s">
        <v>68</v>
      </c>
      <c r="D41" s="126" t="s">
        <v>127</v>
      </c>
      <c r="E41" s="127" t="s">
        <v>128</v>
      </c>
      <c r="F41" s="125" t="s">
        <v>70</v>
      </c>
      <c r="G41" s="125">
        <v>1</v>
      </c>
      <c r="H41" s="129" t="s">
        <v>71</v>
      </c>
      <c r="I41" s="184" t="s">
        <v>433</v>
      </c>
      <c r="J41" s="125" t="s">
        <v>99</v>
      </c>
      <c r="K41" s="125" t="s">
        <v>73</v>
      </c>
      <c r="L41" s="125" t="s">
        <v>129</v>
      </c>
      <c r="M41" s="124">
        <v>3000000</v>
      </c>
      <c r="N41" s="130">
        <v>3000000</v>
      </c>
      <c r="O41" s="125" t="s">
        <v>75</v>
      </c>
      <c r="P41" s="125" t="s">
        <v>76</v>
      </c>
      <c r="Q41" s="125" t="s">
        <v>77</v>
      </c>
      <c r="S41" s="200" t="s">
        <v>973</v>
      </c>
      <c r="T41" s="200" t="s">
        <v>974</v>
      </c>
      <c r="U41" s="210">
        <v>43521</v>
      </c>
      <c r="V41" s="202" t="s">
        <v>975</v>
      </c>
      <c r="W41" s="203" t="s">
        <v>976</v>
      </c>
      <c r="X41" s="204">
        <v>3000000</v>
      </c>
      <c r="Y41" s="205">
        <v>0</v>
      </c>
      <c r="Z41" s="204">
        <v>3000000</v>
      </c>
      <c r="AA41" s="202" t="s">
        <v>977</v>
      </c>
      <c r="AB41" s="203">
        <v>9919</v>
      </c>
      <c r="AC41" s="207" t="s">
        <v>978</v>
      </c>
      <c r="AD41" s="201">
        <v>43522</v>
      </c>
      <c r="AE41" s="201">
        <v>43585</v>
      </c>
      <c r="AF41" s="208" t="s">
        <v>979</v>
      </c>
      <c r="AG41" s="209" t="s">
        <v>577</v>
      </c>
    </row>
    <row r="42" spans="1:33" ht="150" x14ac:dyDescent="0.35">
      <c r="A42" s="185"/>
      <c r="B42" s="186"/>
      <c r="C42" s="125" t="s">
        <v>130</v>
      </c>
      <c r="D42" s="126" t="s">
        <v>127</v>
      </c>
      <c r="E42" s="127" t="s">
        <v>128</v>
      </c>
      <c r="F42" s="125" t="s">
        <v>70</v>
      </c>
      <c r="G42" s="125">
        <v>1</v>
      </c>
      <c r="H42" s="129" t="s">
        <v>71</v>
      </c>
      <c r="I42" s="184" t="s">
        <v>433</v>
      </c>
      <c r="J42" s="125" t="s">
        <v>99</v>
      </c>
      <c r="K42" s="125" t="s">
        <v>131</v>
      </c>
      <c r="L42" s="125" t="s">
        <v>132</v>
      </c>
      <c r="M42" s="124">
        <v>20000000</v>
      </c>
      <c r="N42" s="130">
        <v>20000000</v>
      </c>
      <c r="O42" s="125" t="s">
        <v>75</v>
      </c>
      <c r="P42" s="125" t="s">
        <v>76</v>
      </c>
      <c r="Q42" s="125" t="s">
        <v>133</v>
      </c>
      <c r="S42" s="200" t="s">
        <v>973</v>
      </c>
      <c r="T42" s="200" t="s">
        <v>974</v>
      </c>
      <c r="U42" s="210">
        <v>43521</v>
      </c>
      <c r="V42" s="202" t="s">
        <v>975</v>
      </c>
      <c r="W42" s="203" t="s">
        <v>976</v>
      </c>
      <c r="X42" s="204">
        <v>20000000</v>
      </c>
      <c r="Y42" s="205"/>
      <c r="Z42" s="204">
        <v>20000000</v>
      </c>
      <c r="AA42" s="202" t="s">
        <v>977</v>
      </c>
      <c r="AB42" s="203">
        <v>9919</v>
      </c>
      <c r="AC42" s="207" t="s">
        <v>978</v>
      </c>
      <c r="AD42" s="201">
        <v>43522</v>
      </c>
      <c r="AE42" s="201">
        <v>43585</v>
      </c>
      <c r="AF42" s="208" t="s">
        <v>979</v>
      </c>
      <c r="AG42" s="209" t="s">
        <v>577</v>
      </c>
    </row>
    <row r="43" spans="1:33" ht="120" x14ac:dyDescent="0.35">
      <c r="A43" s="141">
        <f>SUM(A41+1)</f>
        <v>23</v>
      </c>
      <c r="B43" s="126"/>
      <c r="C43" s="125" t="s">
        <v>68</v>
      </c>
      <c r="D43" s="125" t="s">
        <v>134</v>
      </c>
      <c r="E43" s="127" t="s">
        <v>135</v>
      </c>
      <c r="F43" s="125" t="s">
        <v>70</v>
      </c>
      <c r="G43" s="125">
        <v>1</v>
      </c>
      <c r="H43" s="129" t="s">
        <v>109</v>
      </c>
      <c r="I43" s="125">
        <v>3</v>
      </c>
      <c r="J43" s="125" t="s">
        <v>99</v>
      </c>
      <c r="K43" s="125" t="s">
        <v>73</v>
      </c>
      <c r="L43" s="125" t="s">
        <v>136</v>
      </c>
      <c r="M43" s="130">
        <v>22000000</v>
      </c>
      <c r="N43" s="130">
        <v>22000000</v>
      </c>
      <c r="O43" s="125" t="s">
        <v>75</v>
      </c>
      <c r="P43" s="125" t="s">
        <v>76</v>
      </c>
      <c r="Q43" s="125" t="s">
        <v>77</v>
      </c>
      <c r="S43" s="140"/>
      <c r="T43" s="140"/>
      <c r="U43" s="140"/>
      <c r="V43" s="140"/>
      <c r="W43" s="140"/>
      <c r="X43" s="140"/>
      <c r="Y43" s="140"/>
      <c r="Z43" s="140"/>
      <c r="AA43" s="140"/>
      <c r="AB43" s="140"/>
      <c r="AC43" s="140"/>
      <c r="AD43" s="140"/>
      <c r="AE43" s="140"/>
      <c r="AF43" s="140"/>
      <c r="AG43" s="140"/>
    </row>
    <row r="44" spans="1:33" ht="150" x14ac:dyDescent="0.35">
      <c r="A44" s="141">
        <f>SUM(A43+1)</f>
        <v>24</v>
      </c>
      <c r="B44" s="186"/>
      <c r="C44" s="125" t="s">
        <v>137</v>
      </c>
      <c r="D44" s="125" t="s">
        <v>138</v>
      </c>
      <c r="E44" s="127" t="s">
        <v>139</v>
      </c>
      <c r="F44" s="125" t="s">
        <v>70</v>
      </c>
      <c r="G44" s="125">
        <v>1</v>
      </c>
      <c r="H44" s="129" t="s">
        <v>84</v>
      </c>
      <c r="I44" s="125">
        <v>1</v>
      </c>
      <c r="J44" s="125" t="s">
        <v>72</v>
      </c>
      <c r="K44" s="125" t="s">
        <v>73</v>
      </c>
      <c r="L44" s="125" t="s">
        <v>82</v>
      </c>
      <c r="M44" s="124">
        <v>3200000</v>
      </c>
      <c r="N44" s="130">
        <v>3200000</v>
      </c>
      <c r="O44" s="125" t="s">
        <v>75</v>
      </c>
      <c r="P44" s="125" t="s">
        <v>76</v>
      </c>
      <c r="Q44" s="125" t="s">
        <v>140</v>
      </c>
      <c r="S44" s="140"/>
      <c r="T44" s="140"/>
      <c r="U44" s="140"/>
      <c r="V44" s="140"/>
      <c r="W44" s="140"/>
      <c r="X44" s="140"/>
      <c r="Y44" s="140"/>
      <c r="Z44" s="140"/>
      <c r="AA44" s="140"/>
      <c r="AB44" s="140"/>
      <c r="AC44" s="140"/>
      <c r="AD44" s="140"/>
      <c r="AE44" s="140"/>
      <c r="AF44" s="140"/>
      <c r="AG44" s="140"/>
    </row>
    <row r="45" spans="1:33" s="140" customFormat="1" ht="120" x14ac:dyDescent="0.35">
      <c r="A45" s="142">
        <f>SUM(A44+1)</f>
        <v>25</v>
      </c>
      <c r="B45" s="126"/>
      <c r="C45" s="125" t="s">
        <v>141</v>
      </c>
      <c r="D45" s="125" t="s">
        <v>142</v>
      </c>
      <c r="E45" s="127" t="s">
        <v>1063</v>
      </c>
      <c r="F45" s="128" t="s">
        <v>70</v>
      </c>
      <c r="G45" s="125">
        <v>1</v>
      </c>
      <c r="H45" s="129" t="s">
        <v>84</v>
      </c>
      <c r="I45" s="125">
        <v>9</v>
      </c>
      <c r="J45" s="125" t="s">
        <v>99</v>
      </c>
      <c r="K45" s="125" t="s">
        <v>73</v>
      </c>
      <c r="L45" s="125" t="s">
        <v>143</v>
      </c>
      <c r="M45" s="187">
        <v>23000000</v>
      </c>
      <c r="N45" s="187">
        <v>23000000</v>
      </c>
      <c r="O45" s="128" t="s">
        <v>75</v>
      </c>
      <c r="P45" s="125" t="s">
        <v>76</v>
      </c>
      <c r="Q45" s="125" t="s">
        <v>144</v>
      </c>
      <c r="R45" s="139"/>
    </row>
    <row r="46" spans="1:33" ht="120" x14ac:dyDescent="0.35">
      <c r="A46" s="141">
        <f>SUM(A45+1)</f>
        <v>26</v>
      </c>
      <c r="B46" s="125"/>
      <c r="C46" s="125" t="s">
        <v>141</v>
      </c>
      <c r="D46" s="125">
        <v>85122201</v>
      </c>
      <c r="E46" s="127" t="s">
        <v>1062</v>
      </c>
      <c r="F46" s="125" t="s">
        <v>70</v>
      </c>
      <c r="G46" s="125">
        <v>1</v>
      </c>
      <c r="H46" s="129" t="s">
        <v>84</v>
      </c>
      <c r="I46" s="125">
        <v>9</v>
      </c>
      <c r="J46" s="125" t="s">
        <v>99</v>
      </c>
      <c r="K46" s="125" t="s">
        <v>73</v>
      </c>
      <c r="L46" s="125" t="s">
        <v>143</v>
      </c>
      <c r="M46" s="124">
        <v>3000000</v>
      </c>
      <c r="N46" s="187">
        <v>3000000</v>
      </c>
      <c r="O46" s="125" t="s">
        <v>75</v>
      </c>
      <c r="P46" s="125" t="s">
        <v>76</v>
      </c>
      <c r="Q46" s="125" t="s">
        <v>144</v>
      </c>
      <c r="S46" s="140"/>
      <c r="T46" s="140"/>
      <c r="U46" s="140"/>
      <c r="V46" s="140"/>
      <c r="W46" s="140"/>
      <c r="X46" s="140"/>
      <c r="Y46" s="140"/>
      <c r="Z46" s="140"/>
      <c r="AA46" s="140"/>
      <c r="AB46" s="140"/>
      <c r="AC46" s="140"/>
      <c r="AD46" s="140"/>
      <c r="AE46" s="140"/>
      <c r="AF46" s="140"/>
      <c r="AG46" s="140"/>
    </row>
    <row r="47" spans="1:33" ht="120" x14ac:dyDescent="0.35">
      <c r="A47" s="141">
        <f>SUM(A46+1)</f>
        <v>27</v>
      </c>
      <c r="B47" s="125"/>
      <c r="C47" s="125" t="s">
        <v>141</v>
      </c>
      <c r="D47" s="125">
        <v>78111803</v>
      </c>
      <c r="E47" s="127" t="s">
        <v>1050</v>
      </c>
      <c r="F47" s="125" t="s">
        <v>70</v>
      </c>
      <c r="G47" s="125">
        <v>1</v>
      </c>
      <c r="H47" s="129" t="s">
        <v>109</v>
      </c>
      <c r="I47" s="125">
        <v>7</v>
      </c>
      <c r="J47" s="125" t="s">
        <v>99</v>
      </c>
      <c r="K47" s="125" t="s">
        <v>73</v>
      </c>
      <c r="L47" s="125" t="s">
        <v>145</v>
      </c>
      <c r="M47" s="124">
        <v>20000000</v>
      </c>
      <c r="N47" s="187">
        <v>20000000</v>
      </c>
      <c r="O47" s="125" t="s">
        <v>75</v>
      </c>
      <c r="P47" s="125" t="s">
        <v>76</v>
      </c>
      <c r="Q47" s="125" t="s">
        <v>144</v>
      </c>
      <c r="S47" s="140"/>
      <c r="T47" s="140"/>
      <c r="U47" s="140"/>
      <c r="V47" s="140"/>
      <c r="W47" s="140"/>
      <c r="X47" s="140"/>
      <c r="Y47" s="140"/>
      <c r="Z47" s="140"/>
      <c r="AA47" s="140"/>
      <c r="AB47" s="140"/>
      <c r="AC47" s="140"/>
      <c r="AD47" s="140"/>
      <c r="AE47" s="140"/>
      <c r="AF47" s="140"/>
      <c r="AG47" s="140"/>
    </row>
    <row r="48" spans="1:33" ht="120" x14ac:dyDescent="0.35">
      <c r="A48" s="141">
        <f t="shared" ref="A48:A110" si="1">SUM(A47+1)</f>
        <v>28</v>
      </c>
      <c r="B48" s="125"/>
      <c r="C48" s="125" t="s">
        <v>141</v>
      </c>
      <c r="D48" s="125" t="s">
        <v>146</v>
      </c>
      <c r="E48" s="127" t="s">
        <v>147</v>
      </c>
      <c r="F48" s="125" t="s">
        <v>70</v>
      </c>
      <c r="G48" s="125">
        <v>1</v>
      </c>
      <c r="H48" s="129" t="s">
        <v>93</v>
      </c>
      <c r="I48" s="125">
        <v>1</v>
      </c>
      <c r="J48" s="125" t="s">
        <v>99</v>
      </c>
      <c r="K48" s="125" t="s">
        <v>73</v>
      </c>
      <c r="L48" s="125" t="s">
        <v>145</v>
      </c>
      <c r="M48" s="124">
        <v>18000000</v>
      </c>
      <c r="N48" s="130">
        <v>18000000</v>
      </c>
      <c r="O48" s="125" t="s">
        <v>75</v>
      </c>
      <c r="P48" s="125" t="s">
        <v>76</v>
      </c>
      <c r="Q48" s="125" t="s">
        <v>144</v>
      </c>
      <c r="S48" s="140"/>
      <c r="T48" s="140"/>
      <c r="U48" s="140"/>
      <c r="V48" s="140"/>
      <c r="W48" s="140"/>
      <c r="X48" s="140"/>
      <c r="Y48" s="140"/>
      <c r="Z48" s="140"/>
      <c r="AA48" s="140"/>
      <c r="AB48" s="140"/>
      <c r="AC48" s="140"/>
      <c r="AD48" s="140"/>
      <c r="AE48" s="140"/>
      <c r="AF48" s="140"/>
      <c r="AG48" s="140"/>
    </row>
    <row r="49" spans="1:33" ht="120" x14ac:dyDescent="0.35">
      <c r="A49" s="135">
        <f t="shared" si="1"/>
        <v>29</v>
      </c>
      <c r="B49" s="131"/>
      <c r="C49" s="131" t="s">
        <v>116</v>
      </c>
      <c r="D49" s="131">
        <v>81112502</v>
      </c>
      <c r="E49" s="133" t="s">
        <v>148</v>
      </c>
      <c r="F49" s="131" t="s">
        <v>70</v>
      </c>
      <c r="G49" s="131">
        <v>1</v>
      </c>
      <c r="H49" s="181" t="s">
        <v>149</v>
      </c>
      <c r="I49" s="131">
        <v>13</v>
      </c>
      <c r="J49" s="131" t="s">
        <v>81</v>
      </c>
      <c r="K49" s="131" t="s">
        <v>73</v>
      </c>
      <c r="L49" s="131" t="s">
        <v>150</v>
      </c>
      <c r="M49" s="182"/>
      <c r="N49" s="182"/>
      <c r="O49" s="131" t="s">
        <v>90</v>
      </c>
      <c r="P49" s="125" t="s">
        <v>91</v>
      </c>
      <c r="Q49" s="131" t="s">
        <v>119</v>
      </c>
      <c r="S49" s="140"/>
      <c r="T49" s="140"/>
      <c r="U49" s="140"/>
      <c r="V49" s="140"/>
      <c r="W49" s="140"/>
      <c r="X49" s="140"/>
      <c r="Y49" s="140"/>
      <c r="Z49" s="140"/>
      <c r="AA49" s="140"/>
      <c r="AB49" s="140"/>
      <c r="AC49" s="140"/>
      <c r="AD49" s="140"/>
      <c r="AE49" s="140"/>
      <c r="AF49" s="140"/>
      <c r="AG49" s="140"/>
    </row>
    <row r="50" spans="1:33" ht="120" x14ac:dyDescent="0.35">
      <c r="A50" s="141">
        <f t="shared" si="1"/>
        <v>30</v>
      </c>
      <c r="B50" s="125"/>
      <c r="C50" s="125" t="s">
        <v>116</v>
      </c>
      <c r="D50" s="125">
        <v>43211507</v>
      </c>
      <c r="E50" s="133" t="s">
        <v>151</v>
      </c>
      <c r="F50" s="131" t="s">
        <v>70</v>
      </c>
      <c r="G50" s="131">
        <v>1</v>
      </c>
      <c r="H50" s="181" t="s">
        <v>80</v>
      </c>
      <c r="I50" s="131">
        <v>2</v>
      </c>
      <c r="J50" s="131" t="s">
        <v>81</v>
      </c>
      <c r="K50" s="131" t="s">
        <v>73</v>
      </c>
      <c r="L50" s="131" t="s">
        <v>118</v>
      </c>
      <c r="M50" s="182"/>
      <c r="N50" s="182"/>
      <c r="O50" s="131" t="s">
        <v>75</v>
      </c>
      <c r="P50" s="131" t="s">
        <v>76</v>
      </c>
      <c r="Q50" s="131" t="s">
        <v>119</v>
      </c>
      <c r="S50" s="140"/>
      <c r="T50" s="140"/>
      <c r="U50" s="140"/>
      <c r="V50" s="140"/>
      <c r="W50" s="140"/>
      <c r="X50" s="140"/>
      <c r="Y50" s="140"/>
      <c r="Z50" s="140"/>
      <c r="AA50" s="140"/>
      <c r="AB50" s="140"/>
      <c r="AC50" s="140"/>
      <c r="AD50" s="140"/>
      <c r="AE50" s="140"/>
      <c r="AF50" s="140"/>
      <c r="AG50" s="140"/>
    </row>
    <row r="51" spans="1:33" ht="150" x14ac:dyDescent="0.35">
      <c r="A51" s="135">
        <f t="shared" si="1"/>
        <v>31</v>
      </c>
      <c r="B51" s="131"/>
      <c r="C51" s="131" t="s">
        <v>116</v>
      </c>
      <c r="D51" s="131">
        <v>81112006</v>
      </c>
      <c r="E51" s="133" t="s">
        <v>152</v>
      </c>
      <c r="F51" s="131" t="s">
        <v>70</v>
      </c>
      <c r="G51" s="131">
        <v>1</v>
      </c>
      <c r="H51" s="181" t="s">
        <v>71</v>
      </c>
      <c r="I51" s="131">
        <v>12</v>
      </c>
      <c r="J51" s="131" t="s">
        <v>99</v>
      </c>
      <c r="K51" s="131" t="s">
        <v>73</v>
      </c>
      <c r="L51" s="131" t="s">
        <v>150</v>
      </c>
      <c r="M51" s="134"/>
      <c r="N51" s="182"/>
      <c r="O51" s="131" t="s">
        <v>75</v>
      </c>
      <c r="P51" s="125" t="s">
        <v>76</v>
      </c>
      <c r="Q51" s="131" t="s">
        <v>119</v>
      </c>
      <c r="S51" s="140"/>
      <c r="T51" s="140"/>
      <c r="U51" s="140"/>
      <c r="V51" s="140"/>
      <c r="W51" s="140"/>
      <c r="X51" s="140"/>
      <c r="Y51" s="140"/>
      <c r="Z51" s="140"/>
      <c r="AA51" s="140"/>
      <c r="AB51" s="140"/>
      <c r="AC51" s="140"/>
      <c r="AD51" s="140"/>
      <c r="AE51" s="140"/>
      <c r="AF51" s="140"/>
      <c r="AG51" s="140"/>
    </row>
    <row r="52" spans="1:33" ht="120" x14ac:dyDescent="0.35">
      <c r="A52" s="141">
        <f t="shared" si="1"/>
        <v>32</v>
      </c>
      <c r="B52" s="125"/>
      <c r="C52" s="125" t="s">
        <v>153</v>
      </c>
      <c r="D52" s="125">
        <v>32101617</v>
      </c>
      <c r="E52" s="127" t="s">
        <v>154</v>
      </c>
      <c r="F52" s="125" t="s">
        <v>70</v>
      </c>
      <c r="G52" s="125">
        <v>1</v>
      </c>
      <c r="H52" s="129" t="s">
        <v>86</v>
      </c>
      <c r="I52" s="125">
        <v>12</v>
      </c>
      <c r="J52" s="125" t="s">
        <v>99</v>
      </c>
      <c r="K52" s="125" t="s">
        <v>73</v>
      </c>
      <c r="L52" s="125" t="s">
        <v>118</v>
      </c>
      <c r="M52" s="124">
        <v>5000000</v>
      </c>
      <c r="N52" s="130">
        <v>5000000</v>
      </c>
      <c r="O52" s="125" t="s">
        <v>75</v>
      </c>
      <c r="P52" s="125" t="s">
        <v>76</v>
      </c>
      <c r="Q52" s="125" t="s">
        <v>155</v>
      </c>
      <c r="S52" s="140"/>
      <c r="T52" s="140"/>
      <c r="U52" s="140"/>
      <c r="V52" s="140"/>
      <c r="W52" s="140"/>
      <c r="X52" s="140"/>
      <c r="Y52" s="140"/>
      <c r="Z52" s="140"/>
      <c r="AA52" s="140"/>
      <c r="AB52" s="140"/>
      <c r="AC52" s="140"/>
      <c r="AD52" s="140"/>
      <c r="AE52" s="140"/>
      <c r="AF52" s="140"/>
      <c r="AG52" s="140"/>
    </row>
    <row r="53" spans="1:33" ht="120" x14ac:dyDescent="0.35">
      <c r="A53" s="141">
        <v>33</v>
      </c>
      <c r="B53" s="125"/>
      <c r="C53" s="125" t="s">
        <v>156</v>
      </c>
      <c r="D53" s="125">
        <v>81100000</v>
      </c>
      <c r="E53" s="127" t="s">
        <v>157</v>
      </c>
      <c r="F53" s="125" t="s">
        <v>70</v>
      </c>
      <c r="G53" s="125">
        <v>1</v>
      </c>
      <c r="H53" s="129" t="s">
        <v>93</v>
      </c>
      <c r="I53" s="125">
        <v>12</v>
      </c>
      <c r="J53" s="125" t="s">
        <v>99</v>
      </c>
      <c r="K53" s="125" t="s">
        <v>73</v>
      </c>
      <c r="L53" s="125" t="s">
        <v>150</v>
      </c>
      <c r="M53" s="124">
        <v>5900000</v>
      </c>
      <c r="N53" s="130">
        <v>5900000</v>
      </c>
      <c r="O53" s="125" t="s">
        <v>75</v>
      </c>
      <c r="P53" s="125" t="s">
        <v>76</v>
      </c>
      <c r="Q53" s="125" t="s">
        <v>158</v>
      </c>
      <c r="S53" s="140"/>
      <c r="T53" s="140"/>
      <c r="U53" s="140"/>
      <c r="V53" s="140"/>
      <c r="W53" s="140"/>
      <c r="X53" s="140"/>
      <c r="Y53" s="140"/>
      <c r="Z53" s="140"/>
      <c r="AA53" s="140"/>
      <c r="AB53" s="140"/>
      <c r="AC53" s="140"/>
      <c r="AD53" s="140"/>
      <c r="AE53" s="140"/>
      <c r="AF53" s="140"/>
      <c r="AG53" s="140"/>
    </row>
    <row r="54" spans="1:33" ht="150" x14ac:dyDescent="0.35">
      <c r="A54" s="141">
        <f t="shared" si="1"/>
        <v>34</v>
      </c>
      <c r="B54" s="131"/>
      <c r="C54" s="131" t="s">
        <v>156</v>
      </c>
      <c r="D54" s="131" t="s">
        <v>159</v>
      </c>
      <c r="E54" s="133" t="s">
        <v>160</v>
      </c>
      <c r="F54" s="131" t="s">
        <v>70</v>
      </c>
      <c r="G54" s="131">
        <v>1</v>
      </c>
      <c r="H54" s="181" t="s">
        <v>96</v>
      </c>
      <c r="I54" s="131">
        <v>12</v>
      </c>
      <c r="J54" s="131" t="s">
        <v>99</v>
      </c>
      <c r="K54" s="131" t="s">
        <v>73</v>
      </c>
      <c r="L54" s="131" t="s">
        <v>161</v>
      </c>
      <c r="M54" s="134"/>
      <c r="N54" s="182"/>
      <c r="O54" s="131" t="s">
        <v>75</v>
      </c>
      <c r="P54" s="131" t="s">
        <v>76</v>
      </c>
      <c r="Q54" s="131" t="s">
        <v>158</v>
      </c>
      <c r="S54" s="140"/>
      <c r="T54" s="140"/>
      <c r="U54" s="140"/>
      <c r="V54" s="140"/>
      <c r="W54" s="140"/>
      <c r="X54" s="140"/>
      <c r="Y54" s="140"/>
      <c r="Z54" s="140"/>
      <c r="AA54" s="140"/>
      <c r="AB54" s="140"/>
      <c r="AC54" s="140"/>
      <c r="AD54" s="140"/>
      <c r="AE54" s="140"/>
      <c r="AF54" s="140"/>
      <c r="AG54" s="140"/>
    </row>
    <row r="55" spans="1:33" ht="120" x14ac:dyDescent="0.35">
      <c r="A55" s="141">
        <f t="shared" si="1"/>
        <v>35</v>
      </c>
      <c r="B55" s="125"/>
      <c r="C55" s="125" t="s">
        <v>68</v>
      </c>
      <c r="D55" s="125">
        <v>80141623</v>
      </c>
      <c r="E55" s="188" t="s">
        <v>162</v>
      </c>
      <c r="F55" s="125" t="s">
        <v>70</v>
      </c>
      <c r="G55" s="125">
        <v>1</v>
      </c>
      <c r="H55" s="129" t="s">
        <v>121</v>
      </c>
      <c r="I55" s="125">
        <v>9</v>
      </c>
      <c r="J55" s="125" t="s">
        <v>115</v>
      </c>
      <c r="K55" s="125" t="s">
        <v>73</v>
      </c>
      <c r="L55" s="125" t="s">
        <v>163</v>
      </c>
      <c r="M55" s="124">
        <v>2000000</v>
      </c>
      <c r="N55" s="130">
        <v>2000000</v>
      </c>
      <c r="O55" s="125" t="s">
        <v>75</v>
      </c>
      <c r="P55" s="125" t="s">
        <v>76</v>
      </c>
      <c r="Q55" s="125" t="s">
        <v>77</v>
      </c>
      <c r="S55" s="140"/>
      <c r="T55" s="140"/>
      <c r="U55" s="140"/>
      <c r="V55" s="140"/>
      <c r="W55" s="140"/>
      <c r="X55" s="140"/>
      <c r="Y55" s="140"/>
      <c r="Z55" s="140"/>
      <c r="AA55" s="140"/>
      <c r="AB55" s="140"/>
      <c r="AC55" s="140"/>
      <c r="AD55" s="140"/>
      <c r="AE55" s="140"/>
      <c r="AF55" s="140"/>
      <c r="AG55" s="140"/>
    </row>
    <row r="56" spans="1:33" ht="120" x14ac:dyDescent="0.35">
      <c r="A56" s="141">
        <f t="shared" si="1"/>
        <v>36</v>
      </c>
      <c r="B56" s="125"/>
      <c r="C56" s="125" t="s">
        <v>68</v>
      </c>
      <c r="D56" s="125" t="s">
        <v>164</v>
      </c>
      <c r="E56" s="127" t="s">
        <v>165</v>
      </c>
      <c r="F56" s="125" t="s">
        <v>70</v>
      </c>
      <c r="G56" s="125">
        <v>1</v>
      </c>
      <c r="H56" s="129" t="s">
        <v>121</v>
      </c>
      <c r="I56" s="125">
        <v>9</v>
      </c>
      <c r="J56" s="125" t="s">
        <v>99</v>
      </c>
      <c r="K56" s="125" t="s">
        <v>73</v>
      </c>
      <c r="L56" s="125" t="s">
        <v>166</v>
      </c>
      <c r="M56" s="124">
        <v>3500000</v>
      </c>
      <c r="N56" s="130">
        <v>3500000</v>
      </c>
      <c r="O56" s="125" t="s">
        <v>75</v>
      </c>
      <c r="P56" s="125" t="s">
        <v>76</v>
      </c>
      <c r="Q56" s="125" t="s">
        <v>77</v>
      </c>
      <c r="S56" s="140"/>
      <c r="T56" s="140"/>
      <c r="U56" s="140"/>
      <c r="V56" s="140"/>
      <c r="W56" s="140"/>
      <c r="X56" s="140"/>
      <c r="Y56" s="140"/>
      <c r="Z56" s="140"/>
      <c r="AA56" s="140"/>
      <c r="AB56" s="140"/>
      <c r="AC56" s="140"/>
      <c r="AD56" s="140"/>
      <c r="AE56" s="140"/>
      <c r="AF56" s="140"/>
      <c r="AG56" s="140"/>
    </row>
    <row r="57" spans="1:33" ht="120" x14ac:dyDescent="0.35">
      <c r="A57" s="141">
        <f t="shared" si="1"/>
        <v>37</v>
      </c>
      <c r="B57" s="125"/>
      <c r="C57" s="125" t="s">
        <v>68</v>
      </c>
      <c r="D57" s="125" t="s">
        <v>167</v>
      </c>
      <c r="E57" s="127" t="s">
        <v>168</v>
      </c>
      <c r="F57" s="125" t="s">
        <v>70</v>
      </c>
      <c r="G57" s="125">
        <v>1</v>
      </c>
      <c r="H57" s="129" t="s">
        <v>84</v>
      </c>
      <c r="I57" s="125">
        <v>2</v>
      </c>
      <c r="J57" s="125" t="s">
        <v>72</v>
      </c>
      <c r="K57" s="125" t="s">
        <v>73</v>
      </c>
      <c r="L57" s="125" t="s">
        <v>169</v>
      </c>
      <c r="M57" s="124">
        <v>6000000</v>
      </c>
      <c r="N57" s="130">
        <v>6000000</v>
      </c>
      <c r="O57" s="125" t="s">
        <v>75</v>
      </c>
      <c r="P57" s="125" t="s">
        <v>76</v>
      </c>
      <c r="Q57" s="125" t="s">
        <v>77</v>
      </c>
      <c r="S57" s="140"/>
      <c r="T57" s="140"/>
      <c r="U57" s="140"/>
      <c r="V57" s="140"/>
      <c r="W57" s="140"/>
      <c r="X57" s="140"/>
      <c r="Y57" s="140"/>
      <c r="Z57" s="140"/>
      <c r="AA57" s="140"/>
      <c r="AB57" s="140"/>
      <c r="AC57" s="140"/>
      <c r="AD57" s="140"/>
      <c r="AE57" s="140"/>
      <c r="AF57" s="140"/>
      <c r="AG57" s="140"/>
    </row>
    <row r="58" spans="1:33" ht="120" x14ac:dyDescent="0.35">
      <c r="A58" s="141">
        <f t="shared" si="1"/>
        <v>38</v>
      </c>
      <c r="B58" s="125"/>
      <c r="C58" s="125" t="s">
        <v>68</v>
      </c>
      <c r="D58" s="126" t="s">
        <v>170</v>
      </c>
      <c r="E58" s="127" t="s">
        <v>171</v>
      </c>
      <c r="F58" s="125" t="s">
        <v>70</v>
      </c>
      <c r="G58" s="125">
        <v>1</v>
      </c>
      <c r="H58" s="129" t="s">
        <v>121</v>
      </c>
      <c r="I58" s="125">
        <v>2</v>
      </c>
      <c r="J58" s="125" t="s">
        <v>72</v>
      </c>
      <c r="K58" s="125" t="s">
        <v>73</v>
      </c>
      <c r="L58" s="125" t="s">
        <v>123</v>
      </c>
      <c r="M58" s="124">
        <v>22000000</v>
      </c>
      <c r="N58" s="130">
        <v>22000000</v>
      </c>
      <c r="O58" s="125" t="s">
        <v>75</v>
      </c>
      <c r="P58" s="125" t="s">
        <v>76</v>
      </c>
      <c r="Q58" s="125" t="s">
        <v>77</v>
      </c>
      <c r="S58" s="140"/>
      <c r="T58" s="140"/>
      <c r="U58" s="140"/>
      <c r="V58" s="140"/>
      <c r="W58" s="140"/>
      <c r="X58" s="140"/>
      <c r="Y58" s="140"/>
      <c r="Z58" s="140"/>
      <c r="AA58" s="140"/>
      <c r="AB58" s="140"/>
      <c r="AC58" s="140"/>
      <c r="AD58" s="140"/>
      <c r="AE58" s="140"/>
      <c r="AF58" s="140"/>
      <c r="AG58" s="140"/>
    </row>
    <row r="59" spans="1:33" ht="131.25" x14ac:dyDescent="0.35">
      <c r="A59" s="141">
        <f t="shared" si="1"/>
        <v>39</v>
      </c>
      <c r="B59" s="125"/>
      <c r="C59" s="125" t="s">
        <v>68</v>
      </c>
      <c r="D59" s="125">
        <v>24112700</v>
      </c>
      <c r="E59" s="127" t="s">
        <v>425</v>
      </c>
      <c r="F59" s="125" t="s">
        <v>70</v>
      </c>
      <c r="G59" s="125">
        <v>1</v>
      </c>
      <c r="H59" s="129" t="s">
        <v>84</v>
      </c>
      <c r="I59" s="125">
        <v>1</v>
      </c>
      <c r="J59" s="125" t="s">
        <v>72</v>
      </c>
      <c r="K59" s="125" t="s">
        <v>73</v>
      </c>
      <c r="L59" s="125" t="s">
        <v>169</v>
      </c>
      <c r="M59" s="124">
        <v>3000000</v>
      </c>
      <c r="N59" s="124">
        <v>3000000</v>
      </c>
      <c r="O59" s="125" t="s">
        <v>75</v>
      </c>
      <c r="P59" s="125" t="s">
        <v>76</v>
      </c>
      <c r="Q59" s="125" t="s">
        <v>77</v>
      </c>
      <c r="S59" s="211" t="s">
        <v>1070</v>
      </c>
      <c r="T59" s="211" t="s">
        <v>950</v>
      </c>
      <c r="U59" s="201">
        <v>43530</v>
      </c>
      <c r="V59" s="207" t="s">
        <v>1071</v>
      </c>
      <c r="W59" s="208" t="s">
        <v>952</v>
      </c>
      <c r="X59" s="212">
        <v>3000000</v>
      </c>
      <c r="Y59" s="213">
        <v>0</v>
      </c>
      <c r="Z59" s="212">
        <v>3000000</v>
      </c>
      <c r="AA59" s="207" t="s">
        <v>1072</v>
      </c>
      <c r="AB59" s="208">
        <v>14919</v>
      </c>
      <c r="AC59" s="207" t="s">
        <v>954</v>
      </c>
      <c r="AD59" s="201">
        <v>43530</v>
      </c>
      <c r="AE59" s="201">
        <v>43560</v>
      </c>
      <c r="AF59" s="208" t="s">
        <v>804</v>
      </c>
      <c r="AG59" s="214" t="s">
        <v>577</v>
      </c>
    </row>
    <row r="60" spans="1:33" ht="180" x14ac:dyDescent="0.35">
      <c r="A60" s="141">
        <v>40</v>
      </c>
      <c r="B60" s="189"/>
      <c r="C60" s="125" t="s">
        <v>141</v>
      </c>
      <c r="D60" s="126" t="s">
        <v>172</v>
      </c>
      <c r="E60" s="127" t="s">
        <v>173</v>
      </c>
      <c r="F60" s="125" t="s">
        <v>70</v>
      </c>
      <c r="G60" s="125">
        <v>1</v>
      </c>
      <c r="H60" s="129" t="s">
        <v>86</v>
      </c>
      <c r="I60" s="125">
        <v>1</v>
      </c>
      <c r="J60" s="125" t="s">
        <v>72</v>
      </c>
      <c r="K60" s="125" t="s">
        <v>73</v>
      </c>
      <c r="L60" s="125" t="s">
        <v>82</v>
      </c>
      <c r="M60" s="187">
        <v>1500000</v>
      </c>
      <c r="N60" s="190">
        <v>1500000</v>
      </c>
      <c r="O60" s="125" t="s">
        <v>75</v>
      </c>
      <c r="P60" s="125" t="s">
        <v>76</v>
      </c>
      <c r="Q60" s="176" t="s">
        <v>144</v>
      </c>
      <c r="S60" s="211" t="s">
        <v>1084</v>
      </c>
      <c r="T60" s="211" t="s">
        <v>1085</v>
      </c>
      <c r="U60" s="201">
        <v>43532</v>
      </c>
      <c r="V60" s="207" t="s">
        <v>1086</v>
      </c>
      <c r="W60" s="208" t="s">
        <v>952</v>
      </c>
      <c r="X60" s="212">
        <v>1485000</v>
      </c>
      <c r="Y60" s="213">
        <v>0</v>
      </c>
      <c r="Z60" s="212">
        <v>1485000</v>
      </c>
      <c r="AA60" s="207" t="s">
        <v>1087</v>
      </c>
      <c r="AB60" s="208">
        <v>17519</v>
      </c>
      <c r="AC60" s="207" t="s">
        <v>1088</v>
      </c>
      <c r="AD60" s="201">
        <v>43532</v>
      </c>
      <c r="AE60" s="201">
        <v>43554</v>
      </c>
      <c r="AF60" s="208" t="s">
        <v>1089</v>
      </c>
      <c r="AG60" s="214" t="s">
        <v>604</v>
      </c>
    </row>
    <row r="61" spans="1:33" ht="150" x14ac:dyDescent="0.35">
      <c r="A61" s="141">
        <f t="shared" si="1"/>
        <v>41</v>
      </c>
      <c r="B61" s="125"/>
      <c r="C61" s="125" t="s">
        <v>141</v>
      </c>
      <c r="D61" s="126" t="s">
        <v>174</v>
      </c>
      <c r="E61" s="127" t="s">
        <v>175</v>
      </c>
      <c r="F61" s="125" t="s">
        <v>70</v>
      </c>
      <c r="G61" s="125">
        <v>1</v>
      </c>
      <c r="H61" s="129" t="s">
        <v>84</v>
      </c>
      <c r="I61" s="125">
        <v>9</v>
      </c>
      <c r="J61" s="125" t="s">
        <v>72</v>
      </c>
      <c r="K61" s="125" t="s">
        <v>73</v>
      </c>
      <c r="L61" s="125" t="s">
        <v>166</v>
      </c>
      <c r="M61" s="187">
        <v>2500000</v>
      </c>
      <c r="N61" s="190">
        <v>2500000</v>
      </c>
      <c r="O61" s="125" t="s">
        <v>75</v>
      </c>
      <c r="P61" s="125" t="s">
        <v>76</v>
      </c>
      <c r="Q61" s="176" t="s">
        <v>144</v>
      </c>
      <c r="S61" s="211" t="s">
        <v>1084</v>
      </c>
      <c r="T61" s="211" t="s">
        <v>1085</v>
      </c>
      <c r="U61" s="201">
        <v>43532</v>
      </c>
      <c r="V61" s="207" t="s">
        <v>1086</v>
      </c>
      <c r="W61" s="208" t="s">
        <v>952</v>
      </c>
      <c r="X61" s="212">
        <v>1125000</v>
      </c>
      <c r="Y61" s="213">
        <v>0</v>
      </c>
      <c r="Z61" s="212">
        <v>1125000</v>
      </c>
      <c r="AA61" s="207" t="s">
        <v>1087</v>
      </c>
      <c r="AB61" s="208">
        <v>17419</v>
      </c>
      <c r="AC61" s="207" t="s">
        <v>1088</v>
      </c>
      <c r="AD61" s="201">
        <v>43532</v>
      </c>
      <c r="AE61" s="201">
        <v>43554</v>
      </c>
      <c r="AF61" s="208" t="s">
        <v>1089</v>
      </c>
      <c r="AG61" s="214" t="s">
        <v>604</v>
      </c>
    </row>
    <row r="62" spans="1:33" ht="120" x14ac:dyDescent="0.35">
      <c r="A62" s="141">
        <f t="shared" si="1"/>
        <v>42</v>
      </c>
      <c r="B62" s="125"/>
      <c r="C62" s="125" t="s">
        <v>68</v>
      </c>
      <c r="D62" s="126" t="s">
        <v>176</v>
      </c>
      <c r="E62" s="127" t="s">
        <v>1064</v>
      </c>
      <c r="F62" s="125" t="s">
        <v>70</v>
      </c>
      <c r="G62" s="125">
        <v>1</v>
      </c>
      <c r="H62" s="129" t="s">
        <v>121</v>
      </c>
      <c r="I62" s="125">
        <v>2</v>
      </c>
      <c r="J62" s="125" t="s">
        <v>72</v>
      </c>
      <c r="K62" s="125" t="s">
        <v>73</v>
      </c>
      <c r="L62" s="125" t="s">
        <v>177</v>
      </c>
      <c r="M62" s="124">
        <v>4000000</v>
      </c>
      <c r="N62" s="124">
        <v>4000000</v>
      </c>
      <c r="O62" s="125" t="s">
        <v>75</v>
      </c>
      <c r="P62" s="125" t="s">
        <v>76</v>
      </c>
      <c r="Q62" s="125" t="s">
        <v>77</v>
      </c>
      <c r="S62" s="140"/>
      <c r="T62" s="140"/>
      <c r="U62" s="140"/>
      <c r="V62" s="140"/>
      <c r="W62" s="140"/>
      <c r="X62" s="140"/>
      <c r="Y62" s="140"/>
      <c r="Z62" s="140"/>
      <c r="AA62" s="140"/>
      <c r="AB62" s="140"/>
      <c r="AC62" s="140"/>
      <c r="AD62" s="140"/>
      <c r="AE62" s="140"/>
      <c r="AF62" s="140"/>
      <c r="AG62" s="140"/>
    </row>
    <row r="63" spans="1:33" ht="150" x14ac:dyDescent="0.35">
      <c r="A63" s="141">
        <f t="shared" si="1"/>
        <v>43</v>
      </c>
      <c r="B63" s="131"/>
      <c r="C63" s="131" t="s">
        <v>68</v>
      </c>
      <c r="D63" s="131">
        <v>26111601</v>
      </c>
      <c r="E63" s="133" t="s">
        <v>178</v>
      </c>
      <c r="F63" s="131" t="s">
        <v>70</v>
      </c>
      <c r="G63" s="131">
        <v>1</v>
      </c>
      <c r="H63" s="131" t="s">
        <v>71</v>
      </c>
      <c r="I63" s="131">
        <v>2</v>
      </c>
      <c r="J63" s="131" t="s">
        <v>88</v>
      </c>
      <c r="K63" s="131" t="s">
        <v>73</v>
      </c>
      <c r="L63" s="131" t="s">
        <v>179</v>
      </c>
      <c r="M63" s="134"/>
      <c r="N63" s="134"/>
      <c r="O63" s="131" t="s">
        <v>75</v>
      </c>
      <c r="P63" s="131" t="s">
        <v>76</v>
      </c>
      <c r="Q63" s="131" t="s">
        <v>77</v>
      </c>
      <c r="S63" s="140"/>
      <c r="T63" s="140"/>
      <c r="U63" s="140"/>
      <c r="V63" s="140"/>
      <c r="W63" s="140"/>
      <c r="X63" s="140"/>
      <c r="Y63" s="140"/>
      <c r="Z63" s="140"/>
      <c r="AA63" s="140"/>
      <c r="AB63" s="140"/>
      <c r="AC63" s="140"/>
      <c r="AD63" s="140"/>
      <c r="AE63" s="140"/>
      <c r="AF63" s="140"/>
      <c r="AG63" s="140"/>
    </row>
    <row r="64" spans="1:33" ht="120" x14ac:dyDescent="0.35">
      <c r="A64" s="141">
        <f t="shared" si="1"/>
        <v>44</v>
      </c>
      <c r="B64" s="125"/>
      <c r="C64" s="125" t="s">
        <v>68</v>
      </c>
      <c r="D64" s="125" t="s">
        <v>180</v>
      </c>
      <c r="E64" s="127" t="s">
        <v>181</v>
      </c>
      <c r="F64" s="125" t="s">
        <v>70</v>
      </c>
      <c r="G64" s="125">
        <v>1</v>
      </c>
      <c r="H64" s="129" t="s">
        <v>121</v>
      </c>
      <c r="I64" s="125">
        <v>2</v>
      </c>
      <c r="J64" s="125" t="s">
        <v>72</v>
      </c>
      <c r="K64" s="125" t="s">
        <v>73</v>
      </c>
      <c r="L64" s="125" t="s">
        <v>798</v>
      </c>
      <c r="M64" s="124">
        <v>5000000</v>
      </c>
      <c r="N64" s="124">
        <v>5000000</v>
      </c>
      <c r="O64" s="125" t="s">
        <v>75</v>
      </c>
      <c r="P64" s="125" t="s">
        <v>76</v>
      </c>
      <c r="Q64" s="125" t="s">
        <v>77</v>
      </c>
      <c r="S64" s="140"/>
      <c r="T64" s="140"/>
      <c r="U64" s="140"/>
      <c r="V64" s="140"/>
      <c r="W64" s="140"/>
      <c r="X64" s="140"/>
      <c r="Y64" s="140"/>
      <c r="Z64" s="140"/>
      <c r="AA64" s="140"/>
      <c r="AB64" s="140"/>
      <c r="AC64" s="140"/>
      <c r="AD64" s="140"/>
      <c r="AE64" s="140"/>
      <c r="AF64" s="140"/>
      <c r="AG64" s="140"/>
    </row>
    <row r="65" spans="1:33" ht="120" x14ac:dyDescent="0.35">
      <c r="A65" s="141">
        <f t="shared" si="1"/>
        <v>45</v>
      </c>
      <c r="B65" s="125"/>
      <c r="C65" s="125" t="s">
        <v>68</v>
      </c>
      <c r="D65" s="125" t="s">
        <v>182</v>
      </c>
      <c r="E65" s="127" t="s">
        <v>183</v>
      </c>
      <c r="F65" s="125" t="s">
        <v>70</v>
      </c>
      <c r="G65" s="125">
        <v>1</v>
      </c>
      <c r="H65" s="125" t="s">
        <v>109</v>
      </c>
      <c r="I65" s="125">
        <v>2</v>
      </c>
      <c r="J65" s="125" t="s">
        <v>72</v>
      </c>
      <c r="K65" s="125" t="s">
        <v>73</v>
      </c>
      <c r="L65" s="125" t="s">
        <v>136</v>
      </c>
      <c r="M65" s="124">
        <v>5000000</v>
      </c>
      <c r="N65" s="124">
        <v>5000000</v>
      </c>
      <c r="O65" s="125" t="s">
        <v>75</v>
      </c>
      <c r="P65" s="125" t="s">
        <v>76</v>
      </c>
      <c r="Q65" s="125" t="s">
        <v>77</v>
      </c>
      <c r="S65" s="140"/>
      <c r="T65" s="140"/>
      <c r="U65" s="140"/>
      <c r="V65" s="140"/>
      <c r="W65" s="140"/>
      <c r="X65" s="140"/>
      <c r="Y65" s="140"/>
      <c r="Z65" s="140"/>
      <c r="AA65" s="140"/>
      <c r="AB65" s="140"/>
      <c r="AC65" s="140"/>
      <c r="AD65" s="140"/>
      <c r="AE65" s="140"/>
      <c r="AF65" s="140"/>
      <c r="AG65" s="140"/>
    </row>
    <row r="66" spans="1:33" ht="120" x14ac:dyDescent="0.35">
      <c r="A66" s="141">
        <f t="shared" si="1"/>
        <v>46</v>
      </c>
      <c r="B66" s="125"/>
      <c r="C66" s="125" t="s">
        <v>68</v>
      </c>
      <c r="D66" s="125" t="s">
        <v>184</v>
      </c>
      <c r="E66" s="127" t="s">
        <v>185</v>
      </c>
      <c r="F66" s="125" t="s">
        <v>70</v>
      </c>
      <c r="G66" s="125">
        <v>1</v>
      </c>
      <c r="H66" s="129" t="s">
        <v>103</v>
      </c>
      <c r="I66" s="125">
        <v>1</v>
      </c>
      <c r="J66" s="125" t="s">
        <v>99</v>
      </c>
      <c r="K66" s="125" t="s">
        <v>73</v>
      </c>
      <c r="L66" s="125" t="s">
        <v>163</v>
      </c>
      <c r="M66" s="124">
        <v>1600000</v>
      </c>
      <c r="N66" s="124">
        <v>1600000</v>
      </c>
      <c r="O66" s="125" t="s">
        <v>75</v>
      </c>
      <c r="P66" s="125" t="s">
        <v>76</v>
      </c>
      <c r="Q66" s="125" t="s">
        <v>77</v>
      </c>
      <c r="S66" s="140"/>
      <c r="T66" s="140"/>
      <c r="U66" s="140"/>
      <c r="V66" s="140"/>
      <c r="W66" s="140"/>
      <c r="X66" s="140"/>
      <c r="Y66" s="140"/>
      <c r="Z66" s="140"/>
      <c r="AA66" s="140"/>
      <c r="AB66" s="140"/>
      <c r="AC66" s="140"/>
      <c r="AD66" s="140"/>
      <c r="AE66" s="140"/>
      <c r="AF66" s="140"/>
      <c r="AG66" s="140"/>
    </row>
    <row r="67" spans="1:33" ht="120" x14ac:dyDescent="0.35">
      <c r="A67" s="141">
        <f t="shared" si="1"/>
        <v>47</v>
      </c>
      <c r="B67" s="125"/>
      <c r="C67" s="125" t="s">
        <v>68</v>
      </c>
      <c r="D67" s="125">
        <v>80100000</v>
      </c>
      <c r="E67" s="127" t="s">
        <v>186</v>
      </c>
      <c r="F67" s="125" t="s">
        <v>70</v>
      </c>
      <c r="G67" s="125">
        <v>1</v>
      </c>
      <c r="H67" s="125" t="s">
        <v>84</v>
      </c>
      <c r="I67" s="125">
        <v>2</v>
      </c>
      <c r="J67" s="125" t="s">
        <v>99</v>
      </c>
      <c r="K67" s="125" t="s">
        <v>73</v>
      </c>
      <c r="L67" s="125" t="s">
        <v>163</v>
      </c>
      <c r="M67" s="124">
        <v>23000000</v>
      </c>
      <c r="N67" s="124">
        <v>23000000</v>
      </c>
      <c r="O67" s="125" t="s">
        <v>75</v>
      </c>
      <c r="P67" s="125" t="s">
        <v>76</v>
      </c>
      <c r="Q67" s="125" t="s">
        <v>77</v>
      </c>
      <c r="S67" s="140"/>
      <c r="T67" s="140"/>
      <c r="U67" s="140"/>
      <c r="V67" s="140"/>
      <c r="W67" s="140"/>
      <c r="X67" s="140"/>
      <c r="Y67" s="140"/>
      <c r="Z67" s="140"/>
      <c r="AA67" s="140"/>
      <c r="AB67" s="140"/>
      <c r="AC67" s="140"/>
      <c r="AD67" s="140"/>
      <c r="AE67" s="140"/>
      <c r="AF67" s="140"/>
      <c r="AG67" s="140"/>
    </row>
    <row r="68" spans="1:33" s="140" customFormat="1" ht="206.25" x14ac:dyDescent="0.35">
      <c r="A68" s="141">
        <f t="shared" si="1"/>
        <v>48</v>
      </c>
      <c r="B68" s="125"/>
      <c r="C68" s="125" t="s">
        <v>116</v>
      </c>
      <c r="D68" s="125" t="s">
        <v>187</v>
      </c>
      <c r="E68" s="127" t="s">
        <v>434</v>
      </c>
      <c r="F68" s="125" t="s">
        <v>70</v>
      </c>
      <c r="G68" s="125">
        <v>1</v>
      </c>
      <c r="H68" s="125" t="s">
        <v>71</v>
      </c>
      <c r="I68" s="125">
        <v>12</v>
      </c>
      <c r="J68" s="125" t="s">
        <v>115</v>
      </c>
      <c r="K68" s="125" t="s">
        <v>131</v>
      </c>
      <c r="L68" s="125" t="s">
        <v>188</v>
      </c>
      <c r="M68" s="124">
        <v>90000000</v>
      </c>
      <c r="N68" s="124">
        <v>90000000</v>
      </c>
      <c r="O68" s="125" t="s">
        <v>75</v>
      </c>
      <c r="P68" s="125" t="s">
        <v>76</v>
      </c>
      <c r="Q68" s="125" t="s">
        <v>119</v>
      </c>
      <c r="R68" s="139"/>
      <c r="S68" s="200" t="s">
        <v>805</v>
      </c>
      <c r="T68" s="200" t="s">
        <v>806</v>
      </c>
      <c r="U68" s="201">
        <v>43496</v>
      </c>
      <c r="V68" s="202" t="s">
        <v>807</v>
      </c>
      <c r="W68" s="203" t="s">
        <v>789</v>
      </c>
      <c r="X68" s="204">
        <v>62400000</v>
      </c>
      <c r="Y68" s="205">
        <v>0</v>
      </c>
      <c r="Z68" s="204">
        <v>62400000</v>
      </c>
      <c r="AA68" s="202" t="s">
        <v>808</v>
      </c>
      <c r="AB68" s="203">
        <v>12519</v>
      </c>
      <c r="AC68" s="207" t="s">
        <v>809</v>
      </c>
      <c r="AD68" s="201">
        <v>43497</v>
      </c>
      <c r="AE68" s="201">
        <v>43861</v>
      </c>
      <c r="AF68" s="208" t="s">
        <v>810</v>
      </c>
      <c r="AG68" s="209" t="s">
        <v>699</v>
      </c>
    </row>
    <row r="69" spans="1:33" s="140" customFormat="1" ht="120" x14ac:dyDescent="0.35">
      <c r="A69" s="141">
        <f t="shared" si="1"/>
        <v>49</v>
      </c>
      <c r="B69" s="125" t="s">
        <v>189</v>
      </c>
      <c r="C69" s="125" t="s">
        <v>68</v>
      </c>
      <c r="D69" s="126" t="s">
        <v>190</v>
      </c>
      <c r="E69" s="127" t="s">
        <v>191</v>
      </c>
      <c r="F69" s="125" t="s">
        <v>70</v>
      </c>
      <c r="G69" s="125">
        <v>1</v>
      </c>
      <c r="H69" s="125" t="s">
        <v>121</v>
      </c>
      <c r="I69" s="125">
        <v>5</v>
      </c>
      <c r="J69" s="125" t="s">
        <v>192</v>
      </c>
      <c r="K69" s="125" t="s">
        <v>131</v>
      </c>
      <c r="L69" s="125" t="s">
        <v>193</v>
      </c>
      <c r="M69" s="124">
        <v>300000000</v>
      </c>
      <c r="N69" s="124">
        <v>300000000</v>
      </c>
      <c r="O69" s="125" t="s">
        <v>75</v>
      </c>
      <c r="P69" s="125" t="s">
        <v>76</v>
      </c>
      <c r="Q69" s="125" t="s">
        <v>77</v>
      </c>
      <c r="R69" s="139"/>
    </row>
    <row r="70" spans="1:33" s="140" customFormat="1" ht="150" x14ac:dyDescent="0.35">
      <c r="A70" s="141">
        <f t="shared" si="1"/>
        <v>50</v>
      </c>
      <c r="B70" s="125"/>
      <c r="C70" s="125" t="s">
        <v>68</v>
      </c>
      <c r="D70" s="126" t="s">
        <v>124</v>
      </c>
      <c r="E70" s="127" t="s">
        <v>194</v>
      </c>
      <c r="F70" s="125" t="s">
        <v>70</v>
      </c>
      <c r="G70" s="125">
        <v>1</v>
      </c>
      <c r="H70" s="129" t="s">
        <v>109</v>
      </c>
      <c r="I70" s="125">
        <v>4.5</v>
      </c>
      <c r="J70" s="125" t="s">
        <v>99</v>
      </c>
      <c r="K70" s="125" t="s">
        <v>73</v>
      </c>
      <c r="L70" s="125" t="s">
        <v>89</v>
      </c>
      <c r="M70" s="124">
        <v>4000000</v>
      </c>
      <c r="N70" s="130">
        <v>4000000</v>
      </c>
      <c r="O70" s="125" t="s">
        <v>75</v>
      </c>
      <c r="P70" s="125" t="s">
        <v>76</v>
      </c>
      <c r="Q70" s="125" t="s">
        <v>77</v>
      </c>
      <c r="R70" s="139"/>
    </row>
    <row r="71" spans="1:33" s="140" customFormat="1" ht="240" x14ac:dyDescent="0.35">
      <c r="A71" s="141">
        <f t="shared" si="1"/>
        <v>51</v>
      </c>
      <c r="B71" s="131" t="s">
        <v>195</v>
      </c>
      <c r="C71" s="131" t="s">
        <v>196</v>
      </c>
      <c r="D71" s="132">
        <v>80141607</v>
      </c>
      <c r="E71" s="133" t="s">
        <v>197</v>
      </c>
      <c r="F71" s="131" t="s">
        <v>70</v>
      </c>
      <c r="G71" s="131">
        <v>1</v>
      </c>
      <c r="H71" s="131" t="s">
        <v>149</v>
      </c>
      <c r="I71" s="131">
        <v>1</v>
      </c>
      <c r="J71" s="131" t="s">
        <v>198</v>
      </c>
      <c r="K71" s="131" t="s">
        <v>131</v>
      </c>
      <c r="L71" s="131"/>
      <c r="M71" s="134"/>
      <c r="N71" s="134"/>
      <c r="O71" s="131" t="s">
        <v>75</v>
      </c>
      <c r="P71" s="131" t="s">
        <v>76</v>
      </c>
      <c r="Q71" s="131" t="s">
        <v>199</v>
      </c>
      <c r="R71" s="139"/>
    </row>
    <row r="72" spans="1:33" s="140" customFormat="1" ht="240" x14ac:dyDescent="0.35">
      <c r="A72" s="141">
        <f t="shared" si="1"/>
        <v>52</v>
      </c>
      <c r="B72" s="131" t="s">
        <v>195</v>
      </c>
      <c r="C72" s="131" t="s">
        <v>196</v>
      </c>
      <c r="D72" s="132">
        <v>80141607</v>
      </c>
      <c r="E72" s="133" t="s">
        <v>200</v>
      </c>
      <c r="F72" s="131" t="s">
        <v>70</v>
      </c>
      <c r="G72" s="131">
        <v>1</v>
      </c>
      <c r="H72" s="131" t="s">
        <v>93</v>
      </c>
      <c r="I72" s="131">
        <v>1</v>
      </c>
      <c r="J72" s="131" t="s">
        <v>198</v>
      </c>
      <c r="K72" s="131" t="s">
        <v>131</v>
      </c>
      <c r="L72" s="131"/>
      <c r="M72" s="134"/>
      <c r="N72" s="134"/>
      <c r="O72" s="131" t="s">
        <v>75</v>
      </c>
      <c r="P72" s="131" t="s">
        <v>76</v>
      </c>
      <c r="Q72" s="131" t="s">
        <v>199</v>
      </c>
      <c r="R72" s="139"/>
    </row>
    <row r="73" spans="1:33" s="136" customFormat="1" ht="120" x14ac:dyDescent="0.35">
      <c r="A73" s="135">
        <f t="shared" si="1"/>
        <v>53</v>
      </c>
      <c r="B73" s="131"/>
      <c r="C73" s="131" t="s">
        <v>201</v>
      </c>
      <c r="D73" s="132">
        <v>86101705</v>
      </c>
      <c r="E73" s="133" t="s">
        <v>202</v>
      </c>
      <c r="F73" s="131" t="s">
        <v>70</v>
      </c>
      <c r="G73" s="131">
        <v>1</v>
      </c>
      <c r="H73" s="131" t="s">
        <v>80</v>
      </c>
      <c r="I73" s="131">
        <v>1</v>
      </c>
      <c r="J73" s="131" t="s">
        <v>115</v>
      </c>
      <c r="K73" s="131" t="s">
        <v>73</v>
      </c>
      <c r="L73" s="131" t="s">
        <v>203</v>
      </c>
      <c r="M73" s="134"/>
      <c r="N73" s="134"/>
      <c r="O73" s="131" t="s">
        <v>75</v>
      </c>
      <c r="P73" s="131" t="s">
        <v>76</v>
      </c>
      <c r="Q73" s="131" t="s">
        <v>204</v>
      </c>
      <c r="R73" s="123"/>
    </row>
    <row r="74" spans="1:33" ht="240" x14ac:dyDescent="0.35">
      <c r="A74" s="141">
        <f t="shared" si="1"/>
        <v>54</v>
      </c>
      <c r="B74" s="125"/>
      <c r="C74" s="125" t="s">
        <v>205</v>
      </c>
      <c r="D74" s="126">
        <v>52161520</v>
      </c>
      <c r="E74" s="127" t="s">
        <v>206</v>
      </c>
      <c r="F74" s="125" t="s">
        <v>70</v>
      </c>
      <c r="G74" s="125">
        <v>1</v>
      </c>
      <c r="H74" s="125" t="s">
        <v>121</v>
      </c>
      <c r="I74" s="125">
        <v>2</v>
      </c>
      <c r="J74" s="125" t="s">
        <v>72</v>
      </c>
      <c r="K74" s="125" t="s">
        <v>73</v>
      </c>
      <c r="L74" s="125" t="s">
        <v>208</v>
      </c>
      <c r="M74" s="124">
        <v>4500000</v>
      </c>
      <c r="N74" s="124">
        <v>4500000</v>
      </c>
      <c r="O74" s="125" t="s">
        <v>75</v>
      </c>
      <c r="P74" s="125" t="s">
        <v>76</v>
      </c>
      <c r="Q74" s="125" t="s">
        <v>209</v>
      </c>
      <c r="S74" s="140"/>
      <c r="T74" s="140"/>
      <c r="U74" s="140"/>
      <c r="V74" s="140"/>
      <c r="W74" s="140"/>
      <c r="X74" s="140"/>
      <c r="Y74" s="140"/>
      <c r="Z74" s="140"/>
      <c r="AA74" s="140"/>
      <c r="AB74" s="140"/>
      <c r="AC74" s="140"/>
      <c r="AD74" s="140"/>
      <c r="AE74" s="140"/>
      <c r="AF74" s="140"/>
      <c r="AG74" s="140"/>
    </row>
    <row r="75" spans="1:33" ht="120" x14ac:dyDescent="0.35">
      <c r="A75" s="141">
        <f t="shared" si="1"/>
        <v>55</v>
      </c>
      <c r="B75" s="125"/>
      <c r="C75" s="125" t="s">
        <v>205</v>
      </c>
      <c r="D75" s="126">
        <v>26111704</v>
      </c>
      <c r="E75" s="127" t="s">
        <v>968</v>
      </c>
      <c r="F75" s="125" t="s">
        <v>70</v>
      </c>
      <c r="G75" s="125">
        <v>1</v>
      </c>
      <c r="H75" s="125" t="s">
        <v>121</v>
      </c>
      <c r="I75" s="125">
        <v>2</v>
      </c>
      <c r="J75" s="125" t="s">
        <v>72</v>
      </c>
      <c r="K75" s="125" t="s">
        <v>73</v>
      </c>
      <c r="L75" s="125" t="s">
        <v>210</v>
      </c>
      <c r="M75" s="124">
        <v>500000</v>
      </c>
      <c r="N75" s="124">
        <v>500000</v>
      </c>
      <c r="O75" s="125" t="s">
        <v>75</v>
      </c>
      <c r="P75" s="125" t="s">
        <v>76</v>
      </c>
      <c r="Q75" s="125" t="s">
        <v>209</v>
      </c>
      <c r="S75" s="140"/>
      <c r="T75" s="140"/>
      <c r="U75" s="140"/>
      <c r="V75" s="140"/>
      <c r="W75" s="140"/>
      <c r="X75" s="140"/>
      <c r="Y75" s="140"/>
      <c r="Z75" s="140"/>
      <c r="AA75" s="140"/>
      <c r="AB75" s="140"/>
      <c r="AC75" s="140"/>
      <c r="AD75" s="140"/>
      <c r="AE75" s="140"/>
      <c r="AF75" s="140"/>
      <c r="AG75" s="140"/>
    </row>
    <row r="76" spans="1:33" ht="240" x14ac:dyDescent="0.35">
      <c r="A76" s="141">
        <f t="shared" si="1"/>
        <v>56</v>
      </c>
      <c r="B76" s="125"/>
      <c r="C76" s="125" t="s">
        <v>205</v>
      </c>
      <c r="D76" s="126">
        <v>52161535</v>
      </c>
      <c r="E76" s="127" t="s">
        <v>211</v>
      </c>
      <c r="F76" s="125" t="s">
        <v>70</v>
      </c>
      <c r="G76" s="125">
        <v>1</v>
      </c>
      <c r="H76" s="125" t="s">
        <v>121</v>
      </c>
      <c r="I76" s="125">
        <v>2</v>
      </c>
      <c r="J76" s="125" t="s">
        <v>72</v>
      </c>
      <c r="K76" s="125" t="s">
        <v>73</v>
      </c>
      <c r="L76" s="125" t="s">
        <v>208</v>
      </c>
      <c r="M76" s="124">
        <v>400000</v>
      </c>
      <c r="N76" s="124">
        <v>400000</v>
      </c>
      <c r="O76" s="125" t="s">
        <v>212</v>
      </c>
      <c r="P76" s="125" t="s">
        <v>76</v>
      </c>
      <c r="Q76" s="125" t="s">
        <v>209</v>
      </c>
      <c r="S76" s="140"/>
      <c r="T76" s="140"/>
      <c r="U76" s="140"/>
      <c r="V76" s="140"/>
      <c r="W76" s="140"/>
      <c r="X76" s="140"/>
      <c r="Y76" s="140"/>
      <c r="Z76" s="140"/>
      <c r="AA76" s="140"/>
      <c r="AB76" s="140"/>
      <c r="AC76" s="140"/>
      <c r="AD76" s="140"/>
      <c r="AE76" s="140"/>
      <c r="AF76" s="140"/>
      <c r="AG76" s="140"/>
    </row>
    <row r="77" spans="1:33" ht="120" x14ac:dyDescent="0.35">
      <c r="A77" s="141">
        <f t="shared" si="1"/>
        <v>57</v>
      </c>
      <c r="B77" s="125"/>
      <c r="C77" s="131" t="s">
        <v>205</v>
      </c>
      <c r="D77" s="132">
        <v>43202222</v>
      </c>
      <c r="E77" s="133" t="s">
        <v>213</v>
      </c>
      <c r="F77" s="131" t="s">
        <v>70</v>
      </c>
      <c r="G77" s="131">
        <v>1</v>
      </c>
      <c r="H77" s="131" t="s">
        <v>214</v>
      </c>
      <c r="I77" s="131">
        <v>2</v>
      </c>
      <c r="J77" s="131" t="s">
        <v>99</v>
      </c>
      <c r="K77" s="131" t="s">
        <v>73</v>
      </c>
      <c r="L77" s="131" t="s">
        <v>118</v>
      </c>
      <c r="M77" s="134"/>
      <c r="N77" s="134"/>
      <c r="O77" s="131" t="s">
        <v>75</v>
      </c>
      <c r="P77" s="131" t="s">
        <v>76</v>
      </c>
      <c r="Q77" s="131" t="s">
        <v>209</v>
      </c>
      <c r="S77" s="140"/>
      <c r="T77" s="140"/>
      <c r="U77" s="140"/>
      <c r="V77" s="140"/>
      <c r="W77" s="140"/>
      <c r="X77" s="140"/>
      <c r="Y77" s="140"/>
      <c r="Z77" s="140"/>
      <c r="AA77" s="140"/>
      <c r="AB77" s="140"/>
      <c r="AC77" s="140"/>
      <c r="AD77" s="140"/>
      <c r="AE77" s="140"/>
      <c r="AF77" s="140"/>
      <c r="AG77" s="140"/>
    </row>
    <row r="78" spans="1:33" ht="240" x14ac:dyDescent="0.35">
      <c r="A78" s="141">
        <f t="shared" si="1"/>
        <v>58</v>
      </c>
      <c r="B78" s="125"/>
      <c r="C78" s="125" t="s">
        <v>205</v>
      </c>
      <c r="D78" s="126">
        <v>45121601</v>
      </c>
      <c r="E78" s="127" t="s">
        <v>215</v>
      </c>
      <c r="F78" s="125" t="s">
        <v>70</v>
      </c>
      <c r="G78" s="125">
        <v>1</v>
      </c>
      <c r="H78" s="125" t="s">
        <v>121</v>
      </c>
      <c r="I78" s="125">
        <v>2</v>
      </c>
      <c r="J78" s="125" t="s">
        <v>72</v>
      </c>
      <c r="K78" s="125" t="s">
        <v>73</v>
      </c>
      <c r="L78" s="125" t="s">
        <v>208</v>
      </c>
      <c r="M78" s="124">
        <v>900000</v>
      </c>
      <c r="N78" s="124">
        <v>900000</v>
      </c>
      <c r="O78" s="125" t="s">
        <v>75</v>
      </c>
      <c r="P78" s="125" t="s">
        <v>76</v>
      </c>
      <c r="Q78" s="125" t="s">
        <v>209</v>
      </c>
      <c r="S78" s="140"/>
      <c r="T78" s="140"/>
      <c r="U78" s="140"/>
      <c r="V78" s="140"/>
      <c r="W78" s="140"/>
      <c r="X78" s="140"/>
      <c r="Y78" s="140"/>
      <c r="Z78" s="140"/>
      <c r="AA78" s="140"/>
      <c r="AB78" s="140"/>
      <c r="AC78" s="140"/>
      <c r="AD78" s="140"/>
      <c r="AE78" s="140"/>
      <c r="AF78" s="140"/>
      <c r="AG78" s="140"/>
    </row>
    <row r="79" spans="1:33" ht="150" x14ac:dyDescent="0.35">
      <c r="A79" s="141">
        <f t="shared" si="1"/>
        <v>59</v>
      </c>
      <c r="B79" s="125"/>
      <c r="C79" s="125" t="s">
        <v>205</v>
      </c>
      <c r="D79" s="126">
        <v>86131504</v>
      </c>
      <c r="E79" s="127" t="s">
        <v>216</v>
      </c>
      <c r="F79" s="125" t="s">
        <v>70</v>
      </c>
      <c r="G79" s="125">
        <v>1</v>
      </c>
      <c r="H79" s="125" t="s">
        <v>84</v>
      </c>
      <c r="I79" s="125">
        <v>9</v>
      </c>
      <c r="J79" s="125" t="s">
        <v>88</v>
      </c>
      <c r="K79" s="125" t="s">
        <v>73</v>
      </c>
      <c r="L79" s="125" t="s">
        <v>217</v>
      </c>
      <c r="M79" s="124">
        <v>36000000</v>
      </c>
      <c r="N79" s="124">
        <v>36000000</v>
      </c>
      <c r="O79" s="125" t="s">
        <v>75</v>
      </c>
      <c r="P79" s="125" t="s">
        <v>76</v>
      </c>
      <c r="Q79" s="125" t="s">
        <v>209</v>
      </c>
      <c r="S79" s="140"/>
      <c r="T79" s="140"/>
      <c r="U79" s="140"/>
      <c r="V79" s="140"/>
      <c r="W79" s="140"/>
      <c r="X79" s="140"/>
      <c r="Y79" s="140"/>
      <c r="Z79" s="140"/>
      <c r="AA79" s="140"/>
      <c r="AB79" s="140"/>
      <c r="AC79" s="140"/>
      <c r="AD79" s="140"/>
      <c r="AE79" s="140"/>
      <c r="AF79" s="140"/>
      <c r="AG79" s="140"/>
    </row>
    <row r="80" spans="1:33" ht="150" x14ac:dyDescent="0.35">
      <c r="A80" s="141">
        <f t="shared" si="1"/>
        <v>60</v>
      </c>
      <c r="B80" s="131"/>
      <c r="C80" s="131" t="s">
        <v>205</v>
      </c>
      <c r="D80" s="132">
        <v>72103302</v>
      </c>
      <c r="E80" s="133" t="s">
        <v>218</v>
      </c>
      <c r="F80" s="131" t="s">
        <v>70</v>
      </c>
      <c r="G80" s="131">
        <v>1</v>
      </c>
      <c r="H80" s="131" t="s">
        <v>207</v>
      </c>
      <c r="I80" s="131">
        <v>10</v>
      </c>
      <c r="J80" s="131" t="s">
        <v>99</v>
      </c>
      <c r="K80" s="131" t="s">
        <v>73</v>
      </c>
      <c r="L80" s="131" t="s">
        <v>89</v>
      </c>
      <c r="M80" s="134"/>
      <c r="N80" s="134"/>
      <c r="O80" s="131" t="s">
        <v>75</v>
      </c>
      <c r="P80" s="131" t="s">
        <v>76</v>
      </c>
      <c r="Q80" s="131" t="s">
        <v>209</v>
      </c>
      <c r="S80" s="140"/>
      <c r="T80" s="140"/>
      <c r="U80" s="140"/>
      <c r="V80" s="140"/>
      <c r="W80" s="140"/>
      <c r="X80" s="140"/>
      <c r="Y80" s="140"/>
      <c r="Z80" s="140"/>
      <c r="AA80" s="140"/>
      <c r="AB80" s="140"/>
      <c r="AC80" s="140"/>
      <c r="AD80" s="140"/>
      <c r="AE80" s="140"/>
      <c r="AF80" s="140"/>
      <c r="AG80" s="140"/>
    </row>
    <row r="81" spans="1:33" ht="210" x14ac:dyDescent="0.35">
      <c r="A81" s="141">
        <f t="shared" si="1"/>
        <v>61</v>
      </c>
      <c r="B81" s="125"/>
      <c r="C81" s="125" t="s">
        <v>130</v>
      </c>
      <c r="D81" s="126" t="s">
        <v>127</v>
      </c>
      <c r="E81" s="127" t="s">
        <v>220</v>
      </c>
      <c r="F81" s="125" t="s">
        <v>70</v>
      </c>
      <c r="G81" s="125">
        <v>1</v>
      </c>
      <c r="H81" s="125" t="s">
        <v>121</v>
      </c>
      <c r="I81" s="125">
        <v>8</v>
      </c>
      <c r="J81" s="125" t="s">
        <v>81</v>
      </c>
      <c r="K81" s="125" t="s">
        <v>131</v>
      </c>
      <c r="L81" s="125" t="s">
        <v>132</v>
      </c>
      <c r="M81" s="124">
        <v>270600000</v>
      </c>
      <c r="N81" s="124">
        <v>270600000</v>
      </c>
      <c r="O81" s="125" t="s">
        <v>212</v>
      </c>
      <c r="P81" s="125" t="s">
        <v>76</v>
      </c>
      <c r="Q81" s="125" t="s">
        <v>133</v>
      </c>
      <c r="S81" s="140"/>
      <c r="T81" s="140"/>
      <c r="U81" s="140"/>
      <c r="V81" s="140"/>
      <c r="W81" s="140"/>
      <c r="X81" s="140"/>
      <c r="Y81" s="140"/>
      <c r="Z81" s="140"/>
      <c r="AA81" s="140"/>
      <c r="AB81" s="140"/>
      <c r="AC81" s="140"/>
      <c r="AD81" s="140"/>
      <c r="AE81" s="140"/>
      <c r="AF81" s="140"/>
      <c r="AG81" s="140"/>
    </row>
    <row r="82" spans="1:33" ht="120" x14ac:dyDescent="0.35">
      <c r="A82" s="141">
        <f t="shared" si="1"/>
        <v>62</v>
      </c>
      <c r="B82" s="131"/>
      <c r="C82" s="131" t="s">
        <v>219</v>
      </c>
      <c r="D82" s="132">
        <v>43211507</v>
      </c>
      <c r="E82" s="133" t="s">
        <v>222</v>
      </c>
      <c r="F82" s="131" t="s">
        <v>70</v>
      </c>
      <c r="G82" s="131">
        <v>1</v>
      </c>
      <c r="H82" s="131" t="s">
        <v>71</v>
      </c>
      <c r="I82" s="131">
        <v>2</v>
      </c>
      <c r="J82" s="131" t="s">
        <v>223</v>
      </c>
      <c r="K82" s="131" t="s">
        <v>73</v>
      </c>
      <c r="L82" s="131" t="s">
        <v>118</v>
      </c>
      <c r="M82" s="134"/>
      <c r="N82" s="134"/>
      <c r="O82" s="131" t="s">
        <v>75</v>
      </c>
      <c r="P82" s="131" t="s">
        <v>76</v>
      </c>
      <c r="Q82" s="131" t="s">
        <v>221</v>
      </c>
      <c r="S82" s="140"/>
      <c r="T82" s="140"/>
      <c r="U82" s="140"/>
      <c r="V82" s="140"/>
      <c r="W82" s="140"/>
      <c r="X82" s="140"/>
      <c r="Y82" s="140"/>
      <c r="Z82" s="140"/>
      <c r="AA82" s="140"/>
      <c r="AB82" s="140"/>
      <c r="AC82" s="140"/>
      <c r="AD82" s="140"/>
      <c r="AE82" s="140"/>
      <c r="AF82" s="140"/>
      <c r="AG82" s="140"/>
    </row>
    <row r="83" spans="1:33" ht="120" x14ac:dyDescent="0.35">
      <c r="A83" s="141">
        <f t="shared" si="1"/>
        <v>63</v>
      </c>
      <c r="B83" s="131"/>
      <c r="C83" s="131" t="s">
        <v>219</v>
      </c>
      <c r="D83" s="132">
        <v>43211507</v>
      </c>
      <c r="E83" s="133" t="s">
        <v>224</v>
      </c>
      <c r="F83" s="131" t="s">
        <v>70</v>
      </c>
      <c r="G83" s="131">
        <v>1</v>
      </c>
      <c r="H83" s="131" t="s">
        <v>96</v>
      </c>
      <c r="I83" s="131">
        <v>12</v>
      </c>
      <c r="J83" s="131" t="s">
        <v>99</v>
      </c>
      <c r="K83" s="131" t="s">
        <v>73</v>
      </c>
      <c r="L83" s="131" t="s">
        <v>225</v>
      </c>
      <c r="M83" s="134"/>
      <c r="N83" s="134"/>
      <c r="O83" s="131" t="s">
        <v>75</v>
      </c>
      <c r="P83" s="131" t="s">
        <v>76</v>
      </c>
      <c r="Q83" s="131" t="s">
        <v>221</v>
      </c>
      <c r="S83" s="140"/>
      <c r="T83" s="140"/>
      <c r="U83" s="140"/>
      <c r="V83" s="140"/>
      <c r="W83" s="140"/>
      <c r="X83" s="140"/>
      <c r="Y83" s="140"/>
      <c r="Z83" s="140"/>
      <c r="AA83" s="140"/>
      <c r="AB83" s="140"/>
      <c r="AC83" s="140"/>
      <c r="AD83" s="140"/>
      <c r="AE83" s="140"/>
      <c r="AF83" s="140"/>
      <c r="AG83" s="140"/>
    </row>
    <row r="84" spans="1:33" ht="120" x14ac:dyDescent="0.35">
      <c r="A84" s="135">
        <f t="shared" si="1"/>
        <v>64</v>
      </c>
      <c r="B84" s="131" t="s">
        <v>226</v>
      </c>
      <c r="C84" s="131" t="s">
        <v>153</v>
      </c>
      <c r="D84" s="132">
        <v>32101617</v>
      </c>
      <c r="E84" s="133" t="s">
        <v>154</v>
      </c>
      <c r="F84" s="131" t="s">
        <v>70</v>
      </c>
      <c r="G84" s="131">
        <v>1</v>
      </c>
      <c r="H84" s="131" t="s">
        <v>103</v>
      </c>
      <c r="I84" s="131">
        <v>12</v>
      </c>
      <c r="J84" s="131" t="s">
        <v>99</v>
      </c>
      <c r="K84" s="131" t="s">
        <v>73</v>
      </c>
      <c r="L84" s="131" t="s">
        <v>118</v>
      </c>
      <c r="M84" s="134"/>
      <c r="N84" s="134"/>
      <c r="O84" s="131" t="s">
        <v>75</v>
      </c>
      <c r="P84" s="131" t="s">
        <v>76</v>
      </c>
      <c r="Q84" s="131" t="s">
        <v>155</v>
      </c>
      <c r="S84" s="140"/>
      <c r="T84" s="140"/>
      <c r="U84" s="140"/>
      <c r="V84" s="140"/>
      <c r="W84" s="140"/>
      <c r="X84" s="140"/>
      <c r="Y84" s="140"/>
      <c r="Z84" s="140"/>
      <c r="AA84" s="140"/>
      <c r="AB84" s="140"/>
      <c r="AC84" s="140"/>
      <c r="AD84" s="140"/>
      <c r="AE84" s="140"/>
      <c r="AF84" s="140"/>
      <c r="AG84" s="140"/>
    </row>
    <row r="85" spans="1:33" ht="120" x14ac:dyDescent="0.35">
      <c r="A85" s="141">
        <f t="shared" si="1"/>
        <v>65</v>
      </c>
      <c r="B85" s="125" t="s">
        <v>227</v>
      </c>
      <c r="C85" s="125" t="s">
        <v>116</v>
      </c>
      <c r="D85" s="126">
        <v>81110000</v>
      </c>
      <c r="E85" s="127" t="s">
        <v>228</v>
      </c>
      <c r="F85" s="125" t="s">
        <v>70</v>
      </c>
      <c r="G85" s="125">
        <v>1</v>
      </c>
      <c r="H85" s="125" t="s">
        <v>229</v>
      </c>
      <c r="I85" s="125">
        <v>12</v>
      </c>
      <c r="J85" s="125" t="s">
        <v>1052</v>
      </c>
      <c r="K85" s="125" t="s">
        <v>131</v>
      </c>
      <c r="L85" s="125" t="s">
        <v>417</v>
      </c>
      <c r="M85" s="124">
        <v>850000000</v>
      </c>
      <c r="N85" s="124">
        <v>850000000</v>
      </c>
      <c r="O85" s="125" t="s">
        <v>75</v>
      </c>
      <c r="P85" s="125" t="s">
        <v>76</v>
      </c>
      <c r="Q85" s="125" t="s">
        <v>119</v>
      </c>
      <c r="S85" s="140"/>
      <c r="T85" s="140"/>
      <c r="U85" s="140"/>
      <c r="V85" s="140"/>
      <c r="W85" s="140"/>
      <c r="X85" s="140"/>
      <c r="Y85" s="140"/>
      <c r="Z85" s="140"/>
      <c r="AA85" s="140"/>
      <c r="AB85" s="140"/>
      <c r="AC85" s="140"/>
      <c r="AD85" s="140"/>
      <c r="AE85" s="140"/>
      <c r="AF85" s="140"/>
      <c r="AG85" s="140"/>
    </row>
    <row r="86" spans="1:33" ht="120" x14ac:dyDescent="0.35">
      <c r="A86" s="141">
        <f t="shared" si="1"/>
        <v>66</v>
      </c>
      <c r="B86" s="125" t="s">
        <v>231</v>
      </c>
      <c r="C86" s="125" t="s">
        <v>116</v>
      </c>
      <c r="D86" s="126" t="s">
        <v>232</v>
      </c>
      <c r="E86" s="127" t="s">
        <v>233</v>
      </c>
      <c r="F86" s="125" t="s">
        <v>70</v>
      </c>
      <c r="G86" s="125">
        <v>1</v>
      </c>
      <c r="H86" s="125" t="s">
        <v>84</v>
      </c>
      <c r="I86" s="125">
        <v>12</v>
      </c>
      <c r="J86" s="125" t="s">
        <v>424</v>
      </c>
      <c r="K86" s="125" t="s">
        <v>131</v>
      </c>
      <c r="L86" s="125" t="s">
        <v>188</v>
      </c>
      <c r="M86" s="124">
        <v>128000000</v>
      </c>
      <c r="N86" s="124">
        <v>128000000</v>
      </c>
      <c r="O86" s="125" t="s">
        <v>75</v>
      </c>
      <c r="P86" s="125" t="s">
        <v>76</v>
      </c>
      <c r="Q86" s="125" t="s">
        <v>119</v>
      </c>
      <c r="S86" s="140"/>
      <c r="T86" s="140"/>
      <c r="U86" s="140"/>
      <c r="V86" s="140"/>
      <c r="W86" s="140"/>
      <c r="X86" s="140"/>
      <c r="Y86" s="140"/>
      <c r="Z86" s="140"/>
      <c r="AA86" s="140"/>
      <c r="AB86" s="140"/>
      <c r="AC86" s="140"/>
      <c r="AD86" s="140"/>
      <c r="AE86" s="140"/>
      <c r="AF86" s="140"/>
      <c r="AG86" s="140"/>
    </row>
    <row r="87" spans="1:33" ht="120" x14ac:dyDescent="0.35">
      <c r="A87" s="141">
        <f t="shared" si="1"/>
        <v>67</v>
      </c>
      <c r="B87" s="125" t="s">
        <v>234</v>
      </c>
      <c r="C87" s="125" t="s">
        <v>116</v>
      </c>
      <c r="D87" s="126" t="s">
        <v>235</v>
      </c>
      <c r="E87" s="127" t="s">
        <v>236</v>
      </c>
      <c r="F87" s="125" t="s">
        <v>70</v>
      </c>
      <c r="G87" s="125">
        <v>1</v>
      </c>
      <c r="H87" s="125" t="s">
        <v>103</v>
      </c>
      <c r="I87" s="125">
        <v>12</v>
      </c>
      <c r="J87" s="125" t="s">
        <v>424</v>
      </c>
      <c r="K87" s="125" t="s">
        <v>131</v>
      </c>
      <c r="L87" s="125" t="s">
        <v>188</v>
      </c>
      <c r="M87" s="124">
        <v>67072480</v>
      </c>
      <c r="N87" s="124">
        <v>67072480</v>
      </c>
      <c r="O87" s="125" t="s">
        <v>75</v>
      </c>
      <c r="P87" s="125" t="s">
        <v>76</v>
      </c>
      <c r="Q87" s="125" t="s">
        <v>119</v>
      </c>
      <c r="S87" s="140"/>
      <c r="T87" s="140"/>
      <c r="U87" s="140"/>
      <c r="V87" s="140"/>
      <c r="W87" s="140"/>
      <c r="X87" s="140"/>
      <c r="Y87" s="140"/>
      <c r="Z87" s="140"/>
      <c r="AA87" s="140"/>
      <c r="AB87" s="140"/>
      <c r="AC87" s="140"/>
      <c r="AD87" s="140"/>
      <c r="AE87" s="140"/>
      <c r="AF87" s="140"/>
      <c r="AG87" s="140"/>
    </row>
    <row r="88" spans="1:33" ht="120" x14ac:dyDescent="0.35">
      <c r="A88" s="141">
        <f t="shared" si="1"/>
        <v>68</v>
      </c>
      <c r="B88" s="125" t="s">
        <v>237</v>
      </c>
      <c r="C88" s="125" t="s">
        <v>116</v>
      </c>
      <c r="D88" s="126" t="s">
        <v>232</v>
      </c>
      <c r="E88" s="127" t="s">
        <v>238</v>
      </c>
      <c r="F88" s="125" t="s">
        <v>70</v>
      </c>
      <c r="G88" s="125">
        <v>1</v>
      </c>
      <c r="H88" s="125" t="s">
        <v>109</v>
      </c>
      <c r="I88" s="125">
        <v>12</v>
      </c>
      <c r="J88" s="125" t="s">
        <v>424</v>
      </c>
      <c r="K88" s="125" t="s">
        <v>131</v>
      </c>
      <c r="L88" s="125" t="s">
        <v>417</v>
      </c>
      <c r="M88" s="124">
        <v>200000000</v>
      </c>
      <c r="N88" s="124">
        <v>200000000</v>
      </c>
      <c r="O88" s="125" t="s">
        <v>75</v>
      </c>
      <c r="P88" s="125" t="s">
        <v>76</v>
      </c>
      <c r="Q88" s="125" t="s">
        <v>119</v>
      </c>
      <c r="S88" s="140"/>
      <c r="T88" s="140"/>
      <c r="U88" s="140"/>
      <c r="V88" s="140"/>
      <c r="W88" s="140"/>
      <c r="X88" s="140"/>
      <c r="Y88" s="140"/>
      <c r="Z88" s="140"/>
      <c r="AA88" s="140"/>
      <c r="AB88" s="140"/>
      <c r="AC88" s="140"/>
      <c r="AD88" s="140"/>
      <c r="AE88" s="140"/>
      <c r="AF88" s="140"/>
      <c r="AG88" s="140"/>
    </row>
    <row r="89" spans="1:33" ht="120" x14ac:dyDescent="0.35">
      <c r="A89" s="141">
        <f t="shared" si="1"/>
        <v>69</v>
      </c>
      <c r="B89" s="125" t="s">
        <v>239</v>
      </c>
      <c r="C89" s="125" t="s">
        <v>116</v>
      </c>
      <c r="D89" s="126" t="s">
        <v>240</v>
      </c>
      <c r="E89" s="127" t="s">
        <v>241</v>
      </c>
      <c r="F89" s="125" t="s">
        <v>70</v>
      </c>
      <c r="G89" s="125">
        <v>1</v>
      </c>
      <c r="H89" s="125" t="s">
        <v>109</v>
      </c>
      <c r="I89" s="125">
        <v>12</v>
      </c>
      <c r="J89" s="125" t="s">
        <v>424</v>
      </c>
      <c r="K89" s="125" t="s">
        <v>131</v>
      </c>
      <c r="L89" s="125" t="s">
        <v>417</v>
      </c>
      <c r="M89" s="124">
        <v>686140000</v>
      </c>
      <c r="N89" s="124">
        <v>686140000</v>
      </c>
      <c r="O89" s="125" t="s">
        <v>75</v>
      </c>
      <c r="P89" s="125" t="s">
        <v>76</v>
      </c>
      <c r="Q89" s="125" t="s">
        <v>119</v>
      </c>
      <c r="S89" s="140"/>
      <c r="T89" s="140"/>
      <c r="U89" s="140"/>
      <c r="V89" s="140"/>
      <c r="W89" s="140"/>
      <c r="X89" s="140"/>
      <c r="Y89" s="140"/>
      <c r="Z89" s="140"/>
      <c r="AA89" s="140"/>
      <c r="AB89" s="140"/>
      <c r="AC89" s="140"/>
      <c r="AD89" s="140"/>
      <c r="AE89" s="140"/>
      <c r="AF89" s="140"/>
      <c r="AG89" s="140"/>
    </row>
    <row r="90" spans="1:33" ht="120" x14ac:dyDescent="0.35">
      <c r="A90" s="141">
        <f t="shared" si="1"/>
        <v>70</v>
      </c>
      <c r="B90" s="125" t="s">
        <v>242</v>
      </c>
      <c r="C90" s="125" t="s">
        <v>116</v>
      </c>
      <c r="D90" s="126" t="s">
        <v>240</v>
      </c>
      <c r="E90" s="127" t="s">
        <v>243</v>
      </c>
      <c r="F90" s="125" t="s">
        <v>70</v>
      </c>
      <c r="G90" s="125">
        <v>1</v>
      </c>
      <c r="H90" s="125" t="s">
        <v>109</v>
      </c>
      <c r="I90" s="125">
        <v>12</v>
      </c>
      <c r="J90" s="125" t="s">
        <v>424</v>
      </c>
      <c r="K90" s="125" t="s">
        <v>131</v>
      </c>
      <c r="L90" s="125" t="s">
        <v>309</v>
      </c>
      <c r="M90" s="124">
        <v>500000000</v>
      </c>
      <c r="N90" s="124">
        <v>500000000</v>
      </c>
      <c r="O90" s="125" t="s">
        <v>75</v>
      </c>
      <c r="P90" s="125" t="s">
        <v>76</v>
      </c>
      <c r="Q90" s="125" t="s">
        <v>119</v>
      </c>
      <c r="S90" s="140"/>
      <c r="T90" s="140"/>
      <c r="U90" s="140"/>
      <c r="V90" s="140"/>
      <c r="W90" s="140"/>
      <c r="X90" s="140"/>
      <c r="Y90" s="140"/>
      <c r="Z90" s="140"/>
      <c r="AA90" s="140"/>
      <c r="AB90" s="140"/>
      <c r="AC90" s="140"/>
      <c r="AD90" s="140"/>
      <c r="AE90" s="140"/>
      <c r="AF90" s="140"/>
      <c r="AG90" s="140"/>
    </row>
    <row r="91" spans="1:33" ht="120" x14ac:dyDescent="0.35">
      <c r="A91" s="141">
        <f t="shared" si="1"/>
        <v>71</v>
      </c>
      <c r="B91" s="125" t="s">
        <v>244</v>
      </c>
      <c r="C91" s="125" t="s">
        <v>116</v>
      </c>
      <c r="D91" s="126">
        <v>80101706</v>
      </c>
      <c r="E91" s="127" t="s">
        <v>245</v>
      </c>
      <c r="F91" s="125" t="s">
        <v>70</v>
      </c>
      <c r="G91" s="125">
        <v>1</v>
      </c>
      <c r="H91" s="125" t="s">
        <v>246</v>
      </c>
      <c r="I91" s="125">
        <v>12</v>
      </c>
      <c r="J91" s="125" t="s">
        <v>247</v>
      </c>
      <c r="K91" s="125" t="s">
        <v>131</v>
      </c>
      <c r="L91" s="125" t="s">
        <v>188</v>
      </c>
      <c r="M91" s="124">
        <v>50000000</v>
      </c>
      <c r="N91" s="124">
        <v>50000000</v>
      </c>
      <c r="O91" s="125" t="s">
        <v>75</v>
      </c>
      <c r="P91" s="125" t="s">
        <v>76</v>
      </c>
      <c r="Q91" s="125" t="s">
        <v>119</v>
      </c>
      <c r="S91" s="140"/>
      <c r="T91" s="140"/>
      <c r="U91" s="140"/>
      <c r="V91" s="140"/>
      <c r="W91" s="140"/>
      <c r="X91" s="140"/>
      <c r="Y91" s="140"/>
      <c r="Z91" s="140"/>
      <c r="AA91" s="140"/>
      <c r="AB91" s="140"/>
      <c r="AC91" s="140"/>
      <c r="AD91" s="140"/>
      <c r="AE91" s="140"/>
      <c r="AF91" s="140"/>
      <c r="AG91" s="140"/>
    </row>
    <row r="92" spans="1:33" ht="120" x14ac:dyDescent="0.35">
      <c r="A92" s="141">
        <f t="shared" si="1"/>
        <v>72</v>
      </c>
      <c r="B92" s="131" t="s">
        <v>248</v>
      </c>
      <c r="C92" s="131" t="s">
        <v>116</v>
      </c>
      <c r="D92" s="132">
        <v>43232703</v>
      </c>
      <c r="E92" s="133" t="s">
        <v>249</v>
      </c>
      <c r="F92" s="131" t="s">
        <v>250</v>
      </c>
      <c r="G92" s="131">
        <v>1</v>
      </c>
      <c r="H92" s="131" t="s">
        <v>109</v>
      </c>
      <c r="I92" s="131">
        <v>12</v>
      </c>
      <c r="J92" s="131" t="s">
        <v>422</v>
      </c>
      <c r="K92" s="131" t="s">
        <v>131</v>
      </c>
      <c r="L92" s="131" t="s">
        <v>188</v>
      </c>
      <c r="M92" s="134"/>
      <c r="N92" s="134"/>
      <c r="O92" s="131" t="s">
        <v>75</v>
      </c>
      <c r="P92" s="131" t="s">
        <v>76</v>
      </c>
      <c r="Q92" s="131" t="s">
        <v>119</v>
      </c>
      <c r="S92" s="140"/>
      <c r="T92" s="140"/>
      <c r="U92" s="140"/>
      <c r="V92" s="140"/>
      <c r="W92" s="140"/>
      <c r="X92" s="140"/>
      <c r="Y92" s="140"/>
      <c r="Z92" s="140"/>
      <c r="AA92" s="140"/>
      <c r="AB92" s="140"/>
      <c r="AC92" s="140"/>
      <c r="AD92" s="140"/>
      <c r="AE92" s="140"/>
      <c r="AF92" s="140"/>
      <c r="AG92" s="140"/>
    </row>
    <row r="93" spans="1:33" ht="120" x14ac:dyDescent="0.35">
      <c r="A93" s="141">
        <f t="shared" si="1"/>
        <v>73</v>
      </c>
      <c r="B93" s="125" t="s">
        <v>251</v>
      </c>
      <c r="C93" s="125" t="s">
        <v>116</v>
      </c>
      <c r="D93" s="126">
        <v>43232703</v>
      </c>
      <c r="E93" s="127" t="s">
        <v>252</v>
      </c>
      <c r="F93" s="125" t="s">
        <v>70</v>
      </c>
      <c r="G93" s="125">
        <v>1</v>
      </c>
      <c r="H93" s="125" t="s">
        <v>121</v>
      </c>
      <c r="I93" s="125">
        <v>6</v>
      </c>
      <c r="J93" s="125" t="s">
        <v>424</v>
      </c>
      <c r="K93" s="125" t="s">
        <v>131</v>
      </c>
      <c r="L93" s="125" t="s">
        <v>188</v>
      </c>
      <c r="M93" s="124">
        <v>30000000</v>
      </c>
      <c r="N93" s="124">
        <v>30000000</v>
      </c>
      <c r="O93" s="125" t="s">
        <v>75</v>
      </c>
      <c r="P93" s="125" t="s">
        <v>76</v>
      </c>
      <c r="Q93" s="125" t="s">
        <v>119</v>
      </c>
      <c r="S93" s="140"/>
      <c r="T93" s="140"/>
      <c r="U93" s="140"/>
      <c r="V93" s="140"/>
      <c r="W93" s="140"/>
      <c r="X93" s="140"/>
      <c r="Y93" s="140"/>
      <c r="Z93" s="140"/>
      <c r="AA93" s="140"/>
      <c r="AB93" s="140"/>
      <c r="AC93" s="140"/>
      <c r="AD93" s="140"/>
      <c r="AE93" s="140"/>
      <c r="AF93" s="140"/>
      <c r="AG93" s="140"/>
    </row>
    <row r="94" spans="1:33" ht="180" x14ac:dyDescent="0.35">
      <c r="A94" s="141">
        <f t="shared" si="1"/>
        <v>74</v>
      </c>
      <c r="B94" s="125" t="s">
        <v>253</v>
      </c>
      <c r="C94" s="125" t="s">
        <v>116</v>
      </c>
      <c r="D94" s="126" t="s">
        <v>254</v>
      </c>
      <c r="E94" s="127" t="s">
        <v>255</v>
      </c>
      <c r="F94" s="125" t="s">
        <v>70</v>
      </c>
      <c r="G94" s="125">
        <v>1</v>
      </c>
      <c r="H94" s="125" t="s">
        <v>86</v>
      </c>
      <c r="I94" s="125">
        <v>12</v>
      </c>
      <c r="J94" s="125" t="s">
        <v>424</v>
      </c>
      <c r="K94" s="125" t="s">
        <v>131</v>
      </c>
      <c r="L94" s="125" t="s">
        <v>417</v>
      </c>
      <c r="M94" s="124">
        <v>50000000</v>
      </c>
      <c r="N94" s="124">
        <v>50000000</v>
      </c>
      <c r="O94" s="125" t="s">
        <v>75</v>
      </c>
      <c r="P94" s="125" t="s">
        <v>76</v>
      </c>
      <c r="Q94" s="125" t="s">
        <v>119</v>
      </c>
      <c r="S94" s="140"/>
      <c r="T94" s="140"/>
      <c r="U94" s="140"/>
      <c r="V94" s="140"/>
      <c r="W94" s="140"/>
      <c r="X94" s="140"/>
      <c r="Y94" s="140"/>
      <c r="Z94" s="140"/>
      <c r="AA94" s="140"/>
      <c r="AB94" s="140"/>
      <c r="AC94" s="140"/>
      <c r="AD94" s="140"/>
      <c r="AE94" s="140"/>
      <c r="AF94" s="140"/>
      <c r="AG94" s="140"/>
    </row>
    <row r="95" spans="1:33" ht="120" x14ac:dyDescent="0.35">
      <c r="A95" s="141">
        <f t="shared" si="1"/>
        <v>75</v>
      </c>
      <c r="B95" s="125" t="s">
        <v>256</v>
      </c>
      <c r="C95" s="125" t="s">
        <v>116</v>
      </c>
      <c r="D95" s="126">
        <v>81112501</v>
      </c>
      <c r="E95" s="127" t="s">
        <v>257</v>
      </c>
      <c r="F95" s="125" t="s">
        <v>70</v>
      </c>
      <c r="G95" s="125">
        <v>1</v>
      </c>
      <c r="H95" s="125" t="s">
        <v>109</v>
      </c>
      <c r="I95" s="125">
        <v>12</v>
      </c>
      <c r="J95" s="125" t="s">
        <v>81</v>
      </c>
      <c r="K95" s="125" t="s">
        <v>131</v>
      </c>
      <c r="L95" s="125" t="s">
        <v>417</v>
      </c>
      <c r="M95" s="124">
        <v>180000000</v>
      </c>
      <c r="N95" s="124">
        <v>180000000</v>
      </c>
      <c r="O95" s="125" t="s">
        <v>75</v>
      </c>
      <c r="P95" s="125" t="s">
        <v>76</v>
      </c>
      <c r="Q95" s="125" t="s">
        <v>119</v>
      </c>
      <c r="S95" s="140"/>
      <c r="T95" s="140"/>
      <c r="U95" s="140"/>
      <c r="V95" s="140"/>
      <c r="W95" s="140"/>
      <c r="X95" s="140"/>
      <c r="Y95" s="140"/>
      <c r="Z95" s="140"/>
      <c r="AA95" s="140"/>
      <c r="AB95" s="140"/>
      <c r="AC95" s="140"/>
      <c r="AD95" s="140"/>
      <c r="AE95" s="140"/>
      <c r="AF95" s="140"/>
      <c r="AG95" s="140"/>
    </row>
    <row r="96" spans="1:33" ht="120" x14ac:dyDescent="0.35">
      <c r="A96" s="141">
        <f t="shared" si="1"/>
        <v>76</v>
      </c>
      <c r="B96" s="125" t="s">
        <v>258</v>
      </c>
      <c r="C96" s="125" t="s">
        <v>116</v>
      </c>
      <c r="D96" s="126">
        <v>81112501</v>
      </c>
      <c r="E96" s="127" t="s">
        <v>259</v>
      </c>
      <c r="F96" s="125" t="s">
        <v>70</v>
      </c>
      <c r="G96" s="125">
        <v>1</v>
      </c>
      <c r="H96" s="125" t="s">
        <v>109</v>
      </c>
      <c r="I96" s="125">
        <v>12</v>
      </c>
      <c r="J96" s="125" t="s">
        <v>81</v>
      </c>
      <c r="K96" s="125" t="s">
        <v>131</v>
      </c>
      <c r="L96" s="125" t="s">
        <v>417</v>
      </c>
      <c r="M96" s="124">
        <v>100000000</v>
      </c>
      <c r="N96" s="124">
        <v>100000000</v>
      </c>
      <c r="O96" s="125" t="s">
        <v>75</v>
      </c>
      <c r="P96" s="125" t="s">
        <v>76</v>
      </c>
      <c r="Q96" s="125" t="s">
        <v>119</v>
      </c>
      <c r="S96" s="140"/>
      <c r="T96" s="140"/>
      <c r="U96" s="140"/>
      <c r="V96" s="140"/>
      <c r="W96" s="140"/>
      <c r="X96" s="140"/>
      <c r="Y96" s="140"/>
      <c r="Z96" s="140"/>
      <c r="AA96" s="140"/>
      <c r="AB96" s="140"/>
      <c r="AC96" s="140"/>
      <c r="AD96" s="140"/>
      <c r="AE96" s="140"/>
      <c r="AF96" s="140"/>
      <c r="AG96" s="140"/>
    </row>
    <row r="97" spans="1:33" ht="120" x14ac:dyDescent="0.35">
      <c r="A97" s="141">
        <f t="shared" si="1"/>
        <v>77</v>
      </c>
      <c r="B97" s="125" t="s">
        <v>260</v>
      </c>
      <c r="C97" s="125" t="s">
        <v>116</v>
      </c>
      <c r="D97" s="126">
        <v>81111805</v>
      </c>
      <c r="E97" s="127" t="s">
        <v>261</v>
      </c>
      <c r="F97" s="125" t="s">
        <v>70</v>
      </c>
      <c r="G97" s="125">
        <v>1</v>
      </c>
      <c r="H97" s="125" t="s">
        <v>109</v>
      </c>
      <c r="I97" s="125">
        <v>12</v>
      </c>
      <c r="J97" s="125" t="s">
        <v>422</v>
      </c>
      <c r="K97" s="125" t="s">
        <v>131</v>
      </c>
      <c r="L97" s="125" t="s">
        <v>417</v>
      </c>
      <c r="M97" s="124">
        <v>20000000</v>
      </c>
      <c r="N97" s="124">
        <v>20000000</v>
      </c>
      <c r="O97" s="125" t="s">
        <v>75</v>
      </c>
      <c r="P97" s="125" t="s">
        <v>76</v>
      </c>
      <c r="Q97" s="125" t="s">
        <v>119</v>
      </c>
      <c r="S97" s="140"/>
      <c r="T97" s="140"/>
      <c r="U97" s="140"/>
      <c r="V97" s="140"/>
      <c r="W97" s="140"/>
      <c r="X97" s="140"/>
      <c r="Y97" s="140"/>
      <c r="Z97" s="140"/>
      <c r="AA97" s="140"/>
      <c r="AB97" s="140"/>
      <c r="AC97" s="140"/>
      <c r="AD97" s="140"/>
      <c r="AE97" s="140"/>
      <c r="AF97" s="140"/>
      <c r="AG97" s="140"/>
    </row>
    <row r="98" spans="1:33" ht="150" x14ac:dyDescent="0.35">
      <c r="A98" s="141">
        <f t="shared" si="1"/>
        <v>78</v>
      </c>
      <c r="B98" s="125" t="s">
        <v>262</v>
      </c>
      <c r="C98" s="125" t="s">
        <v>116</v>
      </c>
      <c r="D98" s="126">
        <v>81112501</v>
      </c>
      <c r="E98" s="127" t="s">
        <v>1053</v>
      </c>
      <c r="F98" s="125" t="s">
        <v>70</v>
      </c>
      <c r="G98" s="125">
        <v>1</v>
      </c>
      <c r="H98" s="125" t="s">
        <v>84</v>
      </c>
      <c r="I98" s="125">
        <v>12</v>
      </c>
      <c r="J98" s="125" t="s">
        <v>81</v>
      </c>
      <c r="K98" s="125" t="s">
        <v>131</v>
      </c>
      <c r="L98" s="125" t="s">
        <v>188</v>
      </c>
      <c r="M98" s="124">
        <v>257000000</v>
      </c>
      <c r="N98" s="124">
        <v>257000000</v>
      </c>
      <c r="O98" s="125" t="s">
        <v>75</v>
      </c>
      <c r="P98" s="125" t="s">
        <v>76</v>
      </c>
      <c r="Q98" s="125" t="s">
        <v>119</v>
      </c>
      <c r="S98" s="211" t="s">
        <v>1078</v>
      </c>
      <c r="T98" s="211" t="s">
        <v>1079</v>
      </c>
      <c r="U98" s="201">
        <v>43536</v>
      </c>
      <c r="V98" s="207" t="s">
        <v>1080</v>
      </c>
      <c r="W98" s="208" t="s">
        <v>789</v>
      </c>
      <c r="X98" s="212">
        <v>54718715.640000001</v>
      </c>
      <c r="Y98" s="213">
        <v>0</v>
      </c>
      <c r="Z98" s="212">
        <v>54718715.640000001</v>
      </c>
      <c r="AA98" s="207" t="s">
        <v>1081</v>
      </c>
      <c r="AB98" s="208">
        <v>17119</v>
      </c>
      <c r="AC98" s="207" t="s">
        <v>1082</v>
      </c>
      <c r="AD98" s="201">
        <v>43536</v>
      </c>
      <c r="AE98" s="201">
        <v>43901</v>
      </c>
      <c r="AF98" s="208" t="s">
        <v>1083</v>
      </c>
      <c r="AG98" s="214" t="s">
        <v>699</v>
      </c>
    </row>
    <row r="99" spans="1:33" ht="120" x14ac:dyDescent="0.35">
      <c r="A99" s="135">
        <f t="shared" si="1"/>
        <v>79</v>
      </c>
      <c r="B99" s="131" t="s">
        <v>263</v>
      </c>
      <c r="C99" s="131" t="s">
        <v>116</v>
      </c>
      <c r="D99" s="132" t="s">
        <v>264</v>
      </c>
      <c r="E99" s="133" t="s">
        <v>265</v>
      </c>
      <c r="F99" s="131" t="s">
        <v>70</v>
      </c>
      <c r="G99" s="131">
        <v>1</v>
      </c>
      <c r="H99" s="131" t="s">
        <v>96</v>
      </c>
      <c r="I99" s="131">
        <v>12</v>
      </c>
      <c r="J99" s="131" t="s">
        <v>247</v>
      </c>
      <c r="K99" s="131" t="s">
        <v>131</v>
      </c>
      <c r="L99" s="131"/>
      <c r="M99" s="134"/>
      <c r="N99" s="134"/>
      <c r="O99" s="131" t="s">
        <v>75</v>
      </c>
      <c r="P99" s="131" t="s">
        <v>76</v>
      </c>
      <c r="Q99" s="131" t="s">
        <v>119</v>
      </c>
      <c r="S99" s="140"/>
      <c r="T99" s="140"/>
      <c r="U99" s="140"/>
      <c r="V99" s="140"/>
      <c r="W99" s="140"/>
      <c r="X99" s="140"/>
      <c r="Y99" s="140"/>
      <c r="Z99" s="140"/>
      <c r="AA99" s="140"/>
      <c r="AB99" s="140"/>
      <c r="AC99" s="140"/>
      <c r="AD99" s="140"/>
      <c r="AE99" s="140"/>
      <c r="AF99" s="140"/>
      <c r="AG99" s="140"/>
    </row>
    <row r="100" spans="1:33" ht="150" x14ac:dyDescent="0.35">
      <c r="A100" s="141">
        <f t="shared" si="1"/>
        <v>80</v>
      </c>
      <c r="B100" s="125" t="s">
        <v>266</v>
      </c>
      <c r="C100" s="125" t="s">
        <v>116</v>
      </c>
      <c r="D100" s="126" t="s">
        <v>267</v>
      </c>
      <c r="E100" s="127" t="s">
        <v>268</v>
      </c>
      <c r="F100" s="125" t="s">
        <v>70</v>
      </c>
      <c r="G100" s="125">
        <v>1</v>
      </c>
      <c r="H100" s="125" t="s">
        <v>103</v>
      </c>
      <c r="I100" s="125">
        <v>12</v>
      </c>
      <c r="J100" s="125" t="s">
        <v>424</v>
      </c>
      <c r="K100" s="125" t="s">
        <v>131</v>
      </c>
      <c r="L100" s="125" t="s">
        <v>417</v>
      </c>
      <c r="M100" s="124">
        <v>110000000</v>
      </c>
      <c r="N100" s="124">
        <v>110000000</v>
      </c>
      <c r="O100" s="125" t="s">
        <v>75</v>
      </c>
      <c r="P100" s="125" t="s">
        <v>76</v>
      </c>
      <c r="Q100" s="125" t="s">
        <v>119</v>
      </c>
      <c r="S100" s="140"/>
      <c r="T100" s="140"/>
      <c r="U100" s="140"/>
      <c r="V100" s="140"/>
      <c r="W100" s="140"/>
      <c r="X100" s="140"/>
      <c r="Y100" s="140"/>
      <c r="Z100" s="140"/>
      <c r="AA100" s="140"/>
      <c r="AB100" s="140"/>
      <c r="AC100" s="140"/>
      <c r="AD100" s="140"/>
      <c r="AE100" s="140"/>
      <c r="AF100" s="140"/>
      <c r="AG100" s="140"/>
    </row>
    <row r="101" spans="1:33" ht="150" x14ac:dyDescent="0.35">
      <c r="A101" s="141">
        <f t="shared" si="1"/>
        <v>81</v>
      </c>
      <c r="B101" s="125" t="s">
        <v>269</v>
      </c>
      <c r="C101" s="125" t="s">
        <v>116</v>
      </c>
      <c r="D101" s="126" t="s">
        <v>270</v>
      </c>
      <c r="E101" s="127" t="s">
        <v>271</v>
      </c>
      <c r="F101" s="125" t="s">
        <v>70</v>
      </c>
      <c r="G101" s="125">
        <v>1</v>
      </c>
      <c r="H101" s="125" t="s">
        <v>84</v>
      </c>
      <c r="I101" s="125">
        <v>12</v>
      </c>
      <c r="J101" s="125" t="s">
        <v>424</v>
      </c>
      <c r="K101" s="125" t="s">
        <v>131</v>
      </c>
      <c r="L101" s="125" t="s">
        <v>188</v>
      </c>
      <c r="M101" s="124">
        <v>200000000</v>
      </c>
      <c r="N101" s="124">
        <v>200000000</v>
      </c>
      <c r="O101" s="125" t="s">
        <v>75</v>
      </c>
      <c r="P101" s="125" t="s">
        <v>76</v>
      </c>
      <c r="Q101" s="125" t="s">
        <v>119</v>
      </c>
      <c r="S101" s="140"/>
      <c r="T101" s="140"/>
      <c r="U101" s="140"/>
      <c r="V101" s="140"/>
      <c r="W101" s="140"/>
      <c r="X101" s="140"/>
      <c r="Y101" s="140"/>
      <c r="Z101" s="140"/>
      <c r="AA101" s="140"/>
      <c r="AB101" s="140"/>
      <c r="AC101" s="140"/>
      <c r="AD101" s="140"/>
      <c r="AE101" s="140"/>
      <c r="AF101" s="140"/>
      <c r="AG101" s="140"/>
    </row>
    <row r="102" spans="1:33" ht="120" x14ac:dyDescent="0.35">
      <c r="A102" s="141">
        <f t="shared" si="1"/>
        <v>82</v>
      </c>
      <c r="B102" s="125" t="s">
        <v>272</v>
      </c>
      <c r="C102" s="125" t="s">
        <v>116</v>
      </c>
      <c r="D102" s="126">
        <v>81112501</v>
      </c>
      <c r="E102" s="127" t="s">
        <v>273</v>
      </c>
      <c r="F102" s="125" t="s">
        <v>70</v>
      </c>
      <c r="G102" s="125">
        <v>1</v>
      </c>
      <c r="H102" s="125" t="s">
        <v>103</v>
      </c>
      <c r="I102" s="125">
        <v>12</v>
      </c>
      <c r="J102" s="125" t="s">
        <v>422</v>
      </c>
      <c r="K102" s="125" t="s">
        <v>131</v>
      </c>
      <c r="L102" s="125" t="s">
        <v>417</v>
      </c>
      <c r="M102" s="124">
        <v>15000000</v>
      </c>
      <c r="N102" s="124">
        <v>15000000</v>
      </c>
      <c r="O102" s="125" t="s">
        <v>75</v>
      </c>
      <c r="P102" s="125" t="s">
        <v>76</v>
      </c>
      <c r="Q102" s="125" t="s">
        <v>119</v>
      </c>
      <c r="S102" s="140"/>
      <c r="T102" s="140"/>
      <c r="U102" s="140"/>
      <c r="V102" s="140"/>
      <c r="W102" s="140"/>
      <c r="X102" s="140"/>
      <c r="Y102" s="140"/>
      <c r="Z102" s="140"/>
      <c r="AA102" s="140"/>
      <c r="AB102" s="140"/>
      <c r="AC102" s="140"/>
      <c r="AD102" s="140"/>
      <c r="AE102" s="140"/>
      <c r="AF102" s="140"/>
      <c r="AG102" s="140"/>
    </row>
    <row r="103" spans="1:33" ht="120" x14ac:dyDescent="0.35">
      <c r="A103" s="141">
        <f t="shared" si="1"/>
        <v>83</v>
      </c>
      <c r="B103" s="125" t="s">
        <v>274</v>
      </c>
      <c r="C103" s="125" t="s">
        <v>116</v>
      </c>
      <c r="D103" s="126" t="s">
        <v>275</v>
      </c>
      <c r="E103" s="127" t="s">
        <v>276</v>
      </c>
      <c r="F103" s="125" t="s">
        <v>70</v>
      </c>
      <c r="G103" s="125">
        <v>1</v>
      </c>
      <c r="H103" s="125" t="s">
        <v>80</v>
      </c>
      <c r="I103" s="125">
        <v>12</v>
      </c>
      <c r="J103" s="125" t="s">
        <v>424</v>
      </c>
      <c r="K103" s="125" t="s">
        <v>131</v>
      </c>
      <c r="L103" s="125" t="s">
        <v>188</v>
      </c>
      <c r="M103" s="124">
        <v>26034767</v>
      </c>
      <c r="N103" s="124">
        <v>26034767</v>
      </c>
      <c r="O103" s="125" t="s">
        <v>75</v>
      </c>
      <c r="P103" s="125" t="s">
        <v>76</v>
      </c>
      <c r="Q103" s="125" t="s">
        <v>119</v>
      </c>
      <c r="S103" s="140"/>
      <c r="T103" s="140"/>
      <c r="U103" s="140"/>
      <c r="V103" s="140"/>
      <c r="W103" s="140"/>
      <c r="X103" s="140"/>
      <c r="Y103" s="140"/>
      <c r="Z103" s="140"/>
      <c r="AA103" s="140"/>
      <c r="AB103" s="140"/>
      <c r="AC103" s="140"/>
      <c r="AD103" s="140"/>
      <c r="AE103" s="140"/>
      <c r="AF103" s="140"/>
      <c r="AG103" s="140"/>
    </row>
    <row r="104" spans="1:33" ht="150" x14ac:dyDescent="0.35">
      <c r="A104" s="141">
        <f t="shared" si="1"/>
        <v>84</v>
      </c>
      <c r="B104" s="125" t="s">
        <v>277</v>
      </c>
      <c r="C104" s="125" t="s">
        <v>116</v>
      </c>
      <c r="D104" s="126" t="s">
        <v>278</v>
      </c>
      <c r="E104" s="127" t="s">
        <v>279</v>
      </c>
      <c r="F104" s="125" t="s">
        <v>70</v>
      </c>
      <c r="G104" s="125">
        <v>1</v>
      </c>
      <c r="H104" s="125" t="s">
        <v>149</v>
      </c>
      <c r="I104" s="125">
        <v>12</v>
      </c>
      <c r="J104" s="125" t="s">
        <v>424</v>
      </c>
      <c r="K104" s="125" t="s">
        <v>131</v>
      </c>
      <c r="L104" s="125" t="s">
        <v>417</v>
      </c>
      <c r="M104" s="124">
        <v>65000000</v>
      </c>
      <c r="N104" s="124">
        <v>65000000</v>
      </c>
      <c r="O104" s="125" t="s">
        <v>75</v>
      </c>
      <c r="P104" s="125" t="s">
        <v>76</v>
      </c>
      <c r="Q104" s="125" t="s">
        <v>119</v>
      </c>
      <c r="S104" s="140"/>
      <c r="T104" s="140"/>
      <c r="U104" s="140"/>
      <c r="V104" s="140"/>
      <c r="W104" s="140"/>
      <c r="X104" s="140"/>
      <c r="Y104" s="140"/>
      <c r="Z104" s="140"/>
      <c r="AA104" s="140"/>
      <c r="AB104" s="140"/>
      <c r="AC104" s="140"/>
      <c r="AD104" s="140"/>
      <c r="AE104" s="140"/>
      <c r="AF104" s="140"/>
      <c r="AG104" s="140"/>
    </row>
    <row r="105" spans="1:33" ht="120" x14ac:dyDescent="0.35">
      <c r="A105" s="141">
        <f t="shared" si="1"/>
        <v>85</v>
      </c>
      <c r="B105" s="125" t="s">
        <v>280</v>
      </c>
      <c r="C105" s="125" t="s">
        <v>116</v>
      </c>
      <c r="D105" s="126">
        <v>83120000</v>
      </c>
      <c r="E105" s="127" t="s">
        <v>281</v>
      </c>
      <c r="F105" s="125" t="s">
        <v>70</v>
      </c>
      <c r="G105" s="125">
        <v>1</v>
      </c>
      <c r="H105" s="125" t="s">
        <v>80</v>
      </c>
      <c r="I105" s="125">
        <v>11.5</v>
      </c>
      <c r="J105" s="125" t="s">
        <v>423</v>
      </c>
      <c r="K105" s="125" t="s">
        <v>131</v>
      </c>
      <c r="L105" s="125" t="s">
        <v>417</v>
      </c>
      <c r="M105" s="124">
        <v>654000000</v>
      </c>
      <c r="N105" s="124">
        <v>654000000</v>
      </c>
      <c r="O105" s="125" t="s">
        <v>75</v>
      </c>
      <c r="P105" s="125" t="s">
        <v>76</v>
      </c>
      <c r="Q105" s="125" t="s">
        <v>119</v>
      </c>
      <c r="S105" s="140"/>
      <c r="T105" s="140"/>
      <c r="U105" s="140"/>
      <c r="V105" s="140"/>
      <c r="W105" s="140"/>
      <c r="X105" s="140"/>
      <c r="Y105" s="140"/>
      <c r="Z105" s="140"/>
      <c r="AA105" s="140"/>
      <c r="AB105" s="140"/>
      <c r="AC105" s="140"/>
      <c r="AD105" s="140"/>
      <c r="AE105" s="140"/>
      <c r="AF105" s="140"/>
      <c r="AG105" s="140"/>
    </row>
    <row r="106" spans="1:33" ht="120" x14ac:dyDescent="0.35">
      <c r="A106" s="141">
        <f t="shared" si="1"/>
        <v>86</v>
      </c>
      <c r="B106" s="125" t="s">
        <v>283</v>
      </c>
      <c r="C106" s="125" t="s">
        <v>116</v>
      </c>
      <c r="D106" s="126">
        <v>83120000</v>
      </c>
      <c r="E106" s="127" t="s">
        <v>284</v>
      </c>
      <c r="F106" s="125" t="s">
        <v>70</v>
      </c>
      <c r="G106" s="125">
        <v>1</v>
      </c>
      <c r="H106" s="125" t="s">
        <v>121</v>
      </c>
      <c r="I106" s="125">
        <v>10</v>
      </c>
      <c r="J106" s="125" t="s">
        <v>1054</v>
      </c>
      <c r="K106" s="125" t="s">
        <v>131</v>
      </c>
      <c r="L106" s="125" t="s">
        <v>417</v>
      </c>
      <c r="M106" s="124">
        <v>200000000</v>
      </c>
      <c r="N106" s="124">
        <v>200000000</v>
      </c>
      <c r="O106" s="125" t="s">
        <v>75</v>
      </c>
      <c r="P106" s="125" t="s">
        <v>76</v>
      </c>
      <c r="Q106" s="125" t="s">
        <v>119</v>
      </c>
      <c r="S106" s="140"/>
      <c r="T106" s="140"/>
      <c r="U106" s="140"/>
      <c r="V106" s="140"/>
      <c r="W106" s="140"/>
      <c r="X106" s="140"/>
      <c r="Y106" s="140"/>
      <c r="Z106" s="140"/>
      <c r="AA106" s="140"/>
      <c r="AB106" s="140"/>
      <c r="AC106" s="140"/>
      <c r="AD106" s="140"/>
      <c r="AE106" s="140"/>
      <c r="AF106" s="140"/>
      <c r="AG106" s="140"/>
    </row>
    <row r="107" spans="1:33" ht="120" x14ac:dyDescent="0.35">
      <c r="A107" s="141">
        <f t="shared" si="1"/>
        <v>87</v>
      </c>
      <c r="B107" s="125" t="s">
        <v>286</v>
      </c>
      <c r="C107" s="125" t="s">
        <v>116</v>
      </c>
      <c r="D107" s="126">
        <v>83120000</v>
      </c>
      <c r="E107" s="127" t="s">
        <v>287</v>
      </c>
      <c r="F107" s="125" t="s">
        <v>70</v>
      </c>
      <c r="G107" s="125">
        <v>1</v>
      </c>
      <c r="H107" s="125" t="s">
        <v>109</v>
      </c>
      <c r="I107" s="125">
        <v>11.5</v>
      </c>
      <c r="J107" s="125" t="s">
        <v>192</v>
      </c>
      <c r="K107" s="125" t="s">
        <v>131</v>
      </c>
      <c r="L107" s="125" t="s">
        <v>309</v>
      </c>
      <c r="M107" s="124">
        <v>600000000</v>
      </c>
      <c r="N107" s="124">
        <v>600000000</v>
      </c>
      <c r="O107" s="125" t="s">
        <v>75</v>
      </c>
      <c r="P107" s="125" t="s">
        <v>76</v>
      </c>
      <c r="Q107" s="125" t="s">
        <v>119</v>
      </c>
      <c r="S107" s="140"/>
      <c r="T107" s="140"/>
      <c r="U107" s="140"/>
      <c r="V107" s="140"/>
      <c r="W107" s="140"/>
      <c r="X107" s="140"/>
      <c r="Y107" s="140"/>
      <c r="Z107" s="140"/>
      <c r="AA107" s="140"/>
      <c r="AB107" s="140"/>
      <c r="AC107" s="140"/>
      <c r="AD107" s="140"/>
      <c r="AE107" s="140"/>
      <c r="AF107" s="140"/>
      <c r="AG107" s="140"/>
    </row>
    <row r="108" spans="1:33" ht="120" x14ac:dyDescent="0.35">
      <c r="A108" s="141">
        <f t="shared" si="1"/>
        <v>88</v>
      </c>
      <c r="B108" s="125" t="s">
        <v>288</v>
      </c>
      <c r="C108" s="125" t="s">
        <v>116</v>
      </c>
      <c r="D108" s="126">
        <v>83120000</v>
      </c>
      <c r="E108" s="127" t="s">
        <v>421</v>
      </c>
      <c r="F108" s="125" t="s">
        <v>70</v>
      </c>
      <c r="G108" s="125">
        <v>1</v>
      </c>
      <c r="H108" s="125" t="s">
        <v>121</v>
      </c>
      <c r="I108" s="125">
        <v>11.5</v>
      </c>
      <c r="J108" s="125" t="s">
        <v>192</v>
      </c>
      <c r="K108" s="125" t="s">
        <v>131</v>
      </c>
      <c r="L108" s="125" t="s">
        <v>309</v>
      </c>
      <c r="M108" s="124">
        <v>600000000</v>
      </c>
      <c r="N108" s="124">
        <v>600000000</v>
      </c>
      <c r="O108" s="125" t="s">
        <v>75</v>
      </c>
      <c r="P108" s="125" t="s">
        <v>76</v>
      </c>
      <c r="Q108" s="125" t="s">
        <v>119</v>
      </c>
      <c r="S108" s="140"/>
      <c r="T108" s="140"/>
      <c r="U108" s="140"/>
      <c r="V108" s="140"/>
      <c r="W108" s="140"/>
      <c r="X108" s="140"/>
      <c r="Y108" s="140"/>
      <c r="Z108" s="140"/>
      <c r="AA108" s="140"/>
      <c r="AB108" s="140"/>
      <c r="AC108" s="140"/>
      <c r="AD108" s="140"/>
      <c r="AE108" s="140"/>
      <c r="AF108" s="140"/>
      <c r="AG108" s="140"/>
    </row>
    <row r="109" spans="1:33" ht="150" x14ac:dyDescent="0.35">
      <c r="A109" s="141">
        <f t="shared" si="1"/>
        <v>89</v>
      </c>
      <c r="B109" s="131" t="s">
        <v>289</v>
      </c>
      <c r="C109" s="131" t="s">
        <v>116</v>
      </c>
      <c r="D109" s="132">
        <v>81110000</v>
      </c>
      <c r="E109" s="133" t="s">
        <v>435</v>
      </c>
      <c r="F109" s="131" t="s">
        <v>290</v>
      </c>
      <c r="G109" s="131">
        <v>1</v>
      </c>
      <c r="H109" s="131" t="s">
        <v>84</v>
      </c>
      <c r="I109" s="131">
        <v>9</v>
      </c>
      <c r="J109" s="131" t="s">
        <v>88</v>
      </c>
      <c r="K109" s="131" t="s">
        <v>131</v>
      </c>
      <c r="L109" s="131" t="s">
        <v>417</v>
      </c>
      <c r="M109" s="134"/>
      <c r="N109" s="134"/>
      <c r="O109" s="131" t="s">
        <v>75</v>
      </c>
      <c r="P109" s="131" t="s">
        <v>76</v>
      </c>
      <c r="Q109" s="131" t="s">
        <v>119</v>
      </c>
      <c r="S109" s="140"/>
      <c r="T109" s="140"/>
      <c r="U109" s="140"/>
      <c r="V109" s="140"/>
      <c r="W109" s="140"/>
      <c r="X109" s="140"/>
      <c r="Y109" s="140"/>
      <c r="Z109" s="140"/>
      <c r="AA109" s="140"/>
      <c r="AB109" s="140"/>
      <c r="AC109" s="140"/>
      <c r="AD109" s="140"/>
      <c r="AE109" s="140"/>
      <c r="AF109" s="140"/>
      <c r="AG109" s="140"/>
    </row>
    <row r="110" spans="1:33" ht="120" x14ac:dyDescent="0.35">
      <c r="A110" s="141">
        <f t="shared" si="1"/>
        <v>90</v>
      </c>
      <c r="B110" s="125" t="s">
        <v>291</v>
      </c>
      <c r="C110" s="125" t="s">
        <v>116</v>
      </c>
      <c r="D110" s="126">
        <v>86101808</v>
      </c>
      <c r="E110" s="127" t="s">
        <v>292</v>
      </c>
      <c r="F110" s="125" t="s">
        <v>70</v>
      </c>
      <c r="G110" s="125">
        <v>1</v>
      </c>
      <c r="H110" s="125" t="s">
        <v>109</v>
      </c>
      <c r="I110" s="125">
        <v>7</v>
      </c>
      <c r="J110" s="125" t="s">
        <v>88</v>
      </c>
      <c r="K110" s="125" t="s">
        <v>131</v>
      </c>
      <c r="L110" s="125" t="s">
        <v>417</v>
      </c>
      <c r="M110" s="124">
        <v>50000000</v>
      </c>
      <c r="N110" s="124">
        <v>50000000</v>
      </c>
      <c r="O110" s="125" t="s">
        <v>75</v>
      </c>
      <c r="P110" s="125" t="s">
        <v>76</v>
      </c>
      <c r="Q110" s="125" t="s">
        <v>119</v>
      </c>
      <c r="S110" s="140"/>
      <c r="T110" s="140"/>
      <c r="U110" s="140"/>
      <c r="V110" s="140"/>
      <c r="W110" s="140"/>
      <c r="X110" s="140"/>
      <c r="Y110" s="140"/>
      <c r="Z110" s="140"/>
      <c r="AA110" s="140"/>
      <c r="AB110" s="140"/>
      <c r="AC110" s="140"/>
      <c r="AD110" s="140"/>
      <c r="AE110" s="140"/>
      <c r="AF110" s="140"/>
      <c r="AG110" s="140"/>
    </row>
    <row r="111" spans="1:33" ht="162" customHeight="1" x14ac:dyDescent="0.35">
      <c r="A111" s="183">
        <f>SUM(A110+1)</f>
        <v>91</v>
      </c>
      <c r="B111" s="125"/>
      <c r="C111" s="125"/>
      <c r="D111" s="126"/>
      <c r="E111" s="127"/>
      <c r="F111" s="125"/>
      <c r="G111" s="125"/>
      <c r="H111" s="125"/>
      <c r="I111" s="125"/>
      <c r="J111" s="125"/>
      <c r="K111" s="125"/>
      <c r="L111" s="125"/>
      <c r="M111" s="124"/>
      <c r="N111" s="124"/>
      <c r="O111" s="125"/>
      <c r="P111" s="125"/>
      <c r="Q111" s="125"/>
      <c r="S111" s="200" t="s">
        <v>980</v>
      </c>
      <c r="T111" s="200" t="s">
        <v>981</v>
      </c>
      <c r="U111" s="210">
        <v>43523</v>
      </c>
      <c r="V111" s="202" t="s">
        <v>982</v>
      </c>
      <c r="W111" s="203" t="s">
        <v>952</v>
      </c>
      <c r="X111" s="204">
        <v>262977748.94999999</v>
      </c>
      <c r="Y111" s="205">
        <v>0</v>
      </c>
      <c r="Z111" s="204">
        <v>262977748.94999999</v>
      </c>
      <c r="AA111" s="202" t="s">
        <v>983</v>
      </c>
      <c r="AB111" s="203" t="s">
        <v>984</v>
      </c>
      <c r="AC111" s="202" t="s">
        <v>985</v>
      </c>
      <c r="AD111" s="210">
        <v>43523</v>
      </c>
      <c r="AE111" s="210">
        <v>43887</v>
      </c>
      <c r="AF111" s="203" t="s">
        <v>986</v>
      </c>
      <c r="AG111" s="215" t="s">
        <v>699</v>
      </c>
    </row>
    <row r="112" spans="1:33" ht="162" customHeight="1" x14ac:dyDescent="0.35">
      <c r="A112" s="185"/>
      <c r="B112" s="125" t="s">
        <v>293</v>
      </c>
      <c r="C112" s="125" t="s">
        <v>116</v>
      </c>
      <c r="D112" s="126">
        <v>81112501</v>
      </c>
      <c r="E112" s="127" t="s">
        <v>293</v>
      </c>
      <c r="F112" s="125" t="s">
        <v>70</v>
      </c>
      <c r="G112" s="125">
        <v>1</v>
      </c>
      <c r="H112" s="125" t="s">
        <v>246</v>
      </c>
      <c r="I112" s="125">
        <v>12</v>
      </c>
      <c r="J112" s="125" t="s">
        <v>81</v>
      </c>
      <c r="K112" s="125" t="s">
        <v>131</v>
      </c>
      <c r="L112" s="125" t="s">
        <v>309</v>
      </c>
      <c r="M112" s="124">
        <v>407944240.00000006</v>
      </c>
      <c r="N112" s="124">
        <v>407944240.00000006</v>
      </c>
      <c r="O112" s="125" t="s">
        <v>75</v>
      </c>
      <c r="P112" s="125" t="s">
        <v>76</v>
      </c>
      <c r="Q112" s="125" t="s">
        <v>119</v>
      </c>
      <c r="S112" s="200" t="s">
        <v>980</v>
      </c>
      <c r="T112" s="200" t="s">
        <v>981</v>
      </c>
      <c r="U112" s="210">
        <v>43523</v>
      </c>
      <c r="V112" s="202" t="s">
        <v>982</v>
      </c>
      <c r="W112" s="203" t="s">
        <v>952</v>
      </c>
      <c r="X112" s="204">
        <v>256621187.12</v>
      </c>
      <c r="Y112" s="205">
        <v>0</v>
      </c>
      <c r="Z112" s="204">
        <v>256621187.12</v>
      </c>
      <c r="AA112" s="202" t="s">
        <v>983</v>
      </c>
      <c r="AB112" s="203" t="s">
        <v>984</v>
      </c>
      <c r="AC112" s="202" t="s">
        <v>985</v>
      </c>
      <c r="AD112" s="210">
        <v>43523</v>
      </c>
      <c r="AE112" s="210">
        <v>43887</v>
      </c>
      <c r="AF112" s="203" t="s">
        <v>986</v>
      </c>
      <c r="AG112" s="215" t="s">
        <v>699</v>
      </c>
    </row>
    <row r="113" spans="1:33" ht="120" x14ac:dyDescent="0.35">
      <c r="A113" s="141">
        <f>SUM(A111+1)</f>
        <v>92</v>
      </c>
      <c r="B113" s="125" t="s">
        <v>294</v>
      </c>
      <c r="C113" s="125" t="s">
        <v>116</v>
      </c>
      <c r="D113" s="126">
        <v>81112501</v>
      </c>
      <c r="E113" s="127" t="s">
        <v>294</v>
      </c>
      <c r="F113" s="125" t="s">
        <v>70</v>
      </c>
      <c r="G113" s="125">
        <v>1</v>
      </c>
      <c r="H113" s="125" t="s">
        <v>84</v>
      </c>
      <c r="I113" s="125">
        <v>9</v>
      </c>
      <c r="J113" s="125" t="s">
        <v>247</v>
      </c>
      <c r="K113" s="125" t="s">
        <v>131</v>
      </c>
      <c r="L113" s="125" t="s">
        <v>309</v>
      </c>
      <c r="M113" s="124">
        <v>150000000</v>
      </c>
      <c r="N113" s="124">
        <v>150000000</v>
      </c>
      <c r="O113" s="125" t="s">
        <v>75</v>
      </c>
      <c r="P113" s="125" t="s">
        <v>76</v>
      </c>
      <c r="Q113" s="125" t="s">
        <v>119</v>
      </c>
      <c r="S113" s="140"/>
      <c r="T113" s="140"/>
      <c r="U113" s="140"/>
      <c r="V113" s="140"/>
      <c r="W113" s="140"/>
      <c r="X113" s="140"/>
      <c r="Y113" s="140"/>
      <c r="Z113" s="140"/>
      <c r="AA113" s="140"/>
      <c r="AB113" s="140"/>
      <c r="AC113" s="140"/>
      <c r="AD113" s="140"/>
      <c r="AE113" s="140"/>
      <c r="AF113" s="140"/>
      <c r="AG113" s="140"/>
    </row>
    <row r="114" spans="1:33" ht="150" x14ac:dyDescent="0.35">
      <c r="A114" s="141">
        <f t="shared" ref="A114:A118" si="2">SUM(A113+1)</f>
        <v>93</v>
      </c>
      <c r="B114" s="125" t="s">
        <v>295</v>
      </c>
      <c r="C114" s="125" t="s">
        <v>116</v>
      </c>
      <c r="D114" s="126" t="s">
        <v>296</v>
      </c>
      <c r="E114" s="127" t="s">
        <v>297</v>
      </c>
      <c r="F114" s="125" t="s">
        <v>70</v>
      </c>
      <c r="G114" s="125">
        <v>1</v>
      </c>
      <c r="H114" s="125" t="s">
        <v>121</v>
      </c>
      <c r="I114" s="125">
        <v>12</v>
      </c>
      <c r="J114" s="125" t="s">
        <v>424</v>
      </c>
      <c r="K114" s="125" t="s">
        <v>131</v>
      </c>
      <c r="L114" s="125" t="s">
        <v>309</v>
      </c>
      <c r="M114" s="124">
        <v>300582187</v>
      </c>
      <c r="N114" s="124">
        <v>300582187</v>
      </c>
      <c r="O114" s="125" t="s">
        <v>75</v>
      </c>
      <c r="P114" s="125" t="s">
        <v>76</v>
      </c>
      <c r="Q114" s="125" t="s">
        <v>119</v>
      </c>
      <c r="S114" s="140"/>
      <c r="T114" s="140"/>
      <c r="U114" s="140"/>
      <c r="V114" s="140"/>
      <c r="W114" s="140"/>
      <c r="X114" s="140"/>
      <c r="Y114" s="140"/>
      <c r="Z114" s="140"/>
      <c r="AA114" s="140"/>
      <c r="AB114" s="140"/>
      <c r="AC114" s="140"/>
      <c r="AD114" s="140"/>
      <c r="AE114" s="140"/>
      <c r="AF114" s="140"/>
      <c r="AG114" s="140"/>
    </row>
    <row r="115" spans="1:33" ht="120" x14ac:dyDescent="0.35">
      <c r="A115" s="141">
        <f t="shared" si="2"/>
        <v>94</v>
      </c>
      <c r="B115" s="125" t="s">
        <v>298</v>
      </c>
      <c r="C115" s="125" t="s">
        <v>116</v>
      </c>
      <c r="D115" s="126">
        <v>81112006</v>
      </c>
      <c r="E115" s="127" t="s">
        <v>299</v>
      </c>
      <c r="F115" s="125" t="s">
        <v>70</v>
      </c>
      <c r="G115" s="125">
        <v>1</v>
      </c>
      <c r="H115" s="125" t="s">
        <v>109</v>
      </c>
      <c r="I115" s="125">
        <v>41</v>
      </c>
      <c r="J115" s="125" t="s">
        <v>422</v>
      </c>
      <c r="K115" s="125" t="s">
        <v>73</v>
      </c>
      <c r="L115" s="125" t="s">
        <v>150</v>
      </c>
      <c r="M115" s="124">
        <v>17000000</v>
      </c>
      <c r="N115" s="124">
        <f>M115/41*10</f>
        <v>4146341.4634146346</v>
      </c>
      <c r="O115" s="125" t="s">
        <v>90</v>
      </c>
      <c r="P115" s="125" t="s">
        <v>76</v>
      </c>
      <c r="Q115" s="125" t="s">
        <v>119</v>
      </c>
      <c r="S115" s="140"/>
      <c r="T115" s="140"/>
      <c r="U115" s="140"/>
      <c r="V115" s="140"/>
      <c r="W115" s="140"/>
      <c r="X115" s="140"/>
      <c r="Y115" s="140"/>
      <c r="Z115" s="140"/>
      <c r="AA115" s="140"/>
      <c r="AB115" s="140"/>
      <c r="AC115" s="140"/>
      <c r="AD115" s="140"/>
      <c r="AE115" s="140"/>
      <c r="AF115" s="140"/>
      <c r="AG115" s="140"/>
    </row>
    <row r="116" spans="1:33" ht="120" x14ac:dyDescent="0.35">
      <c r="A116" s="141">
        <f t="shared" si="2"/>
        <v>95</v>
      </c>
      <c r="B116" s="125" t="s">
        <v>300</v>
      </c>
      <c r="C116" s="125" t="s">
        <v>116</v>
      </c>
      <c r="D116" s="126">
        <v>81112502</v>
      </c>
      <c r="E116" s="127" t="s">
        <v>301</v>
      </c>
      <c r="F116" s="125" t="s">
        <v>70</v>
      </c>
      <c r="G116" s="125">
        <v>1</v>
      </c>
      <c r="H116" s="125" t="s">
        <v>109</v>
      </c>
      <c r="I116" s="125">
        <v>35</v>
      </c>
      <c r="J116" s="125" t="s">
        <v>81</v>
      </c>
      <c r="K116" s="125" t="s">
        <v>73</v>
      </c>
      <c r="L116" s="125" t="s">
        <v>150</v>
      </c>
      <c r="M116" s="124">
        <v>1288986000</v>
      </c>
      <c r="N116" s="124">
        <v>147313000</v>
      </c>
      <c r="O116" s="125" t="s">
        <v>90</v>
      </c>
      <c r="P116" s="125" t="s">
        <v>91</v>
      </c>
      <c r="Q116" s="125" t="s">
        <v>119</v>
      </c>
      <c r="S116" s="140"/>
      <c r="T116" s="140"/>
      <c r="U116" s="140"/>
      <c r="V116" s="140"/>
      <c r="W116" s="140"/>
      <c r="X116" s="140"/>
      <c r="Y116" s="140"/>
      <c r="Z116" s="140"/>
      <c r="AA116" s="140"/>
      <c r="AB116" s="140"/>
      <c r="AC116" s="140"/>
      <c r="AD116" s="140"/>
      <c r="AE116" s="140"/>
      <c r="AF116" s="140"/>
      <c r="AG116" s="140"/>
    </row>
    <row r="117" spans="1:33" ht="180" customHeight="1" x14ac:dyDescent="0.35">
      <c r="A117" s="141">
        <f t="shared" si="2"/>
        <v>96</v>
      </c>
      <c r="B117" s="125" t="s">
        <v>303</v>
      </c>
      <c r="C117" s="125" t="s">
        <v>116</v>
      </c>
      <c r="D117" s="126">
        <v>81112502</v>
      </c>
      <c r="E117" s="127" t="s">
        <v>304</v>
      </c>
      <c r="F117" s="125" t="s">
        <v>70</v>
      </c>
      <c r="G117" s="125">
        <v>1</v>
      </c>
      <c r="H117" s="125" t="s">
        <v>109</v>
      </c>
      <c r="I117" s="125">
        <v>18</v>
      </c>
      <c r="J117" s="125" t="s">
        <v>81</v>
      </c>
      <c r="K117" s="125" t="s">
        <v>73</v>
      </c>
      <c r="L117" s="125" t="s">
        <v>150</v>
      </c>
      <c r="M117" s="124">
        <v>233000000</v>
      </c>
      <c r="N117" s="124">
        <v>130000000</v>
      </c>
      <c r="O117" s="125" t="s">
        <v>90</v>
      </c>
      <c r="P117" s="125" t="s">
        <v>91</v>
      </c>
      <c r="Q117" s="125" t="s">
        <v>119</v>
      </c>
      <c r="S117" s="140"/>
      <c r="T117" s="140"/>
      <c r="U117" s="140"/>
      <c r="V117" s="140"/>
      <c r="W117" s="140"/>
      <c r="X117" s="140"/>
      <c r="Y117" s="140"/>
      <c r="Z117" s="140"/>
      <c r="AA117" s="140"/>
      <c r="AB117" s="140"/>
      <c r="AC117" s="140"/>
      <c r="AD117" s="140"/>
      <c r="AE117" s="140"/>
      <c r="AF117" s="140"/>
      <c r="AG117" s="140"/>
    </row>
    <row r="118" spans="1:33" ht="120" x14ac:dyDescent="0.35">
      <c r="A118" s="141">
        <f t="shared" si="2"/>
        <v>97</v>
      </c>
      <c r="B118" s="125" t="s">
        <v>305</v>
      </c>
      <c r="C118" s="125" t="s">
        <v>116</v>
      </c>
      <c r="D118" s="126">
        <v>81112502</v>
      </c>
      <c r="E118" s="127" t="s">
        <v>306</v>
      </c>
      <c r="F118" s="125" t="s">
        <v>70</v>
      </c>
      <c r="G118" s="125">
        <v>1</v>
      </c>
      <c r="H118" s="125" t="s">
        <v>109</v>
      </c>
      <c r="I118" s="125">
        <v>12</v>
      </c>
      <c r="J118" s="125" t="s">
        <v>81</v>
      </c>
      <c r="K118" s="125" t="s">
        <v>73</v>
      </c>
      <c r="L118" s="125" t="s">
        <v>150</v>
      </c>
      <c r="M118" s="124">
        <v>16130000</v>
      </c>
      <c r="N118" s="124">
        <v>16130000</v>
      </c>
      <c r="O118" s="125" t="s">
        <v>75</v>
      </c>
      <c r="P118" s="125" t="s">
        <v>76</v>
      </c>
      <c r="Q118" s="125" t="s">
        <v>119</v>
      </c>
      <c r="S118" s="140"/>
      <c r="T118" s="140"/>
      <c r="U118" s="140"/>
      <c r="V118" s="140"/>
      <c r="W118" s="140"/>
      <c r="X118" s="140"/>
      <c r="Y118" s="140"/>
      <c r="Z118" s="140"/>
      <c r="AA118" s="140"/>
      <c r="AB118" s="140"/>
      <c r="AC118" s="140"/>
      <c r="AD118" s="140"/>
      <c r="AE118" s="140"/>
      <c r="AF118" s="140"/>
      <c r="AG118" s="140"/>
    </row>
    <row r="119" spans="1:33" ht="150" x14ac:dyDescent="0.35">
      <c r="A119" s="141">
        <f>+A118+1</f>
        <v>98</v>
      </c>
      <c r="B119" s="125"/>
      <c r="C119" s="125" t="s">
        <v>130</v>
      </c>
      <c r="D119" s="126">
        <v>80101706</v>
      </c>
      <c r="E119" s="127" t="s">
        <v>307</v>
      </c>
      <c r="F119" s="125" t="s">
        <v>70</v>
      </c>
      <c r="G119" s="125">
        <v>1</v>
      </c>
      <c r="H119" s="125" t="s">
        <v>96</v>
      </c>
      <c r="I119" s="125">
        <v>10.5</v>
      </c>
      <c r="J119" s="125" t="s">
        <v>247</v>
      </c>
      <c r="K119" s="125" t="s">
        <v>131</v>
      </c>
      <c r="L119" s="125" t="s">
        <v>132</v>
      </c>
      <c r="M119" s="124">
        <v>91875000</v>
      </c>
      <c r="N119" s="124">
        <v>91875000</v>
      </c>
      <c r="O119" s="125" t="s">
        <v>75</v>
      </c>
      <c r="P119" s="125" t="s">
        <v>76</v>
      </c>
      <c r="Q119" s="125" t="s">
        <v>133</v>
      </c>
      <c r="S119" s="200" t="s">
        <v>811</v>
      </c>
      <c r="T119" s="200" t="s">
        <v>812</v>
      </c>
      <c r="U119" s="201">
        <v>43495</v>
      </c>
      <c r="V119" s="202" t="s">
        <v>813</v>
      </c>
      <c r="W119" s="203" t="s">
        <v>439</v>
      </c>
      <c r="X119" s="204">
        <v>91875000</v>
      </c>
      <c r="Y119" s="205">
        <v>0</v>
      </c>
      <c r="Z119" s="204">
        <v>91875000</v>
      </c>
      <c r="AA119" s="202" t="s">
        <v>814</v>
      </c>
      <c r="AB119" s="206">
        <v>8619</v>
      </c>
      <c r="AC119" s="207" t="s">
        <v>635</v>
      </c>
      <c r="AD119" s="201">
        <v>43495</v>
      </c>
      <c r="AE119" s="201">
        <v>43812</v>
      </c>
      <c r="AF119" s="208" t="s">
        <v>815</v>
      </c>
      <c r="AG119" s="209" t="s">
        <v>443</v>
      </c>
    </row>
    <row r="120" spans="1:33" ht="150" x14ac:dyDescent="0.35">
      <c r="A120" s="141">
        <f t="shared" ref="A120:A183" si="3">+A119+1</f>
        <v>99</v>
      </c>
      <c r="B120" s="125"/>
      <c r="C120" s="125" t="s">
        <v>130</v>
      </c>
      <c r="D120" s="126">
        <v>80101706</v>
      </c>
      <c r="E120" s="127" t="s">
        <v>307</v>
      </c>
      <c r="F120" s="125" t="s">
        <v>70</v>
      </c>
      <c r="G120" s="125">
        <v>1</v>
      </c>
      <c r="H120" s="125" t="s">
        <v>96</v>
      </c>
      <c r="I120" s="125">
        <v>11.5</v>
      </c>
      <c r="J120" s="125" t="s">
        <v>247</v>
      </c>
      <c r="K120" s="125" t="s">
        <v>131</v>
      </c>
      <c r="L120" s="125" t="s">
        <v>132</v>
      </c>
      <c r="M120" s="124">
        <v>82800000</v>
      </c>
      <c r="N120" s="124">
        <v>82800000</v>
      </c>
      <c r="O120" s="125" t="s">
        <v>75</v>
      </c>
      <c r="P120" s="125" t="s">
        <v>76</v>
      </c>
      <c r="Q120" s="125" t="s">
        <v>133</v>
      </c>
      <c r="S120" s="200" t="s">
        <v>436</v>
      </c>
      <c r="T120" s="200" t="s">
        <v>437</v>
      </c>
      <c r="U120" s="210">
        <v>43476</v>
      </c>
      <c r="V120" s="202" t="s">
        <v>438</v>
      </c>
      <c r="W120" s="203" t="s">
        <v>439</v>
      </c>
      <c r="X120" s="204">
        <v>82800000</v>
      </c>
      <c r="Y120" s="204">
        <v>0</v>
      </c>
      <c r="Z120" s="204">
        <v>82800000</v>
      </c>
      <c r="AA120" s="202" t="s">
        <v>440</v>
      </c>
      <c r="AB120" s="206">
        <v>719</v>
      </c>
      <c r="AC120" s="202" t="s">
        <v>441</v>
      </c>
      <c r="AD120" s="210">
        <v>43476</v>
      </c>
      <c r="AE120" s="210">
        <v>43824</v>
      </c>
      <c r="AF120" s="203" t="s">
        <v>442</v>
      </c>
      <c r="AG120" s="215" t="s">
        <v>443</v>
      </c>
    </row>
    <row r="121" spans="1:33" ht="150" x14ac:dyDescent="0.35">
      <c r="A121" s="141">
        <f t="shared" si="3"/>
        <v>100</v>
      </c>
      <c r="B121" s="125"/>
      <c r="C121" s="125" t="s">
        <v>130</v>
      </c>
      <c r="D121" s="126">
        <v>80101706</v>
      </c>
      <c r="E121" s="127" t="s">
        <v>307</v>
      </c>
      <c r="F121" s="125" t="s">
        <v>70</v>
      </c>
      <c r="G121" s="125">
        <v>1</v>
      </c>
      <c r="H121" s="125" t="s">
        <v>96</v>
      </c>
      <c r="I121" s="125">
        <v>11.5</v>
      </c>
      <c r="J121" s="125" t="s">
        <v>247</v>
      </c>
      <c r="K121" s="125" t="s">
        <v>131</v>
      </c>
      <c r="L121" s="125" t="s">
        <v>132</v>
      </c>
      <c r="M121" s="124">
        <v>62100000</v>
      </c>
      <c r="N121" s="124">
        <v>62100000</v>
      </c>
      <c r="O121" s="125" t="s">
        <v>75</v>
      </c>
      <c r="P121" s="125" t="s">
        <v>76</v>
      </c>
      <c r="Q121" s="125" t="s">
        <v>133</v>
      </c>
      <c r="S121" s="200" t="s">
        <v>444</v>
      </c>
      <c r="T121" s="200" t="s">
        <v>445</v>
      </c>
      <c r="U121" s="210">
        <v>43476</v>
      </c>
      <c r="V121" s="202" t="s">
        <v>446</v>
      </c>
      <c r="W121" s="203" t="s">
        <v>439</v>
      </c>
      <c r="X121" s="204">
        <v>62100000</v>
      </c>
      <c r="Y121" s="204">
        <v>0</v>
      </c>
      <c r="Z121" s="204">
        <v>62100000</v>
      </c>
      <c r="AA121" s="202" t="s">
        <v>447</v>
      </c>
      <c r="AB121" s="206">
        <v>619</v>
      </c>
      <c r="AC121" s="202" t="s">
        <v>441</v>
      </c>
      <c r="AD121" s="210">
        <v>43476</v>
      </c>
      <c r="AE121" s="210">
        <v>43824</v>
      </c>
      <c r="AF121" s="208" t="s">
        <v>464</v>
      </c>
      <c r="AG121" s="209" t="s">
        <v>443</v>
      </c>
    </row>
    <row r="122" spans="1:33" ht="150" x14ac:dyDescent="0.35">
      <c r="A122" s="141">
        <f t="shared" si="3"/>
        <v>101</v>
      </c>
      <c r="B122" s="125"/>
      <c r="C122" s="125" t="s">
        <v>130</v>
      </c>
      <c r="D122" s="126">
        <v>80101706</v>
      </c>
      <c r="E122" s="127" t="s">
        <v>307</v>
      </c>
      <c r="F122" s="125" t="s">
        <v>70</v>
      </c>
      <c r="G122" s="125">
        <v>1</v>
      </c>
      <c r="H122" s="125" t="s">
        <v>96</v>
      </c>
      <c r="I122" s="125">
        <v>11</v>
      </c>
      <c r="J122" s="125" t="s">
        <v>247</v>
      </c>
      <c r="K122" s="125" t="s">
        <v>131</v>
      </c>
      <c r="L122" s="125" t="s">
        <v>132</v>
      </c>
      <c r="M122" s="124">
        <v>53900000</v>
      </c>
      <c r="N122" s="124">
        <v>53900000</v>
      </c>
      <c r="O122" s="125" t="s">
        <v>75</v>
      </c>
      <c r="P122" s="125" t="s">
        <v>76</v>
      </c>
      <c r="Q122" s="125" t="s">
        <v>133</v>
      </c>
      <c r="S122" s="200" t="s">
        <v>448</v>
      </c>
      <c r="T122" s="200" t="s">
        <v>449</v>
      </c>
      <c r="U122" s="210">
        <v>43483</v>
      </c>
      <c r="V122" s="202" t="s">
        <v>450</v>
      </c>
      <c r="W122" s="203" t="s">
        <v>439</v>
      </c>
      <c r="X122" s="204">
        <v>53900000</v>
      </c>
      <c r="Y122" s="205">
        <v>0</v>
      </c>
      <c r="Z122" s="204">
        <v>53900000</v>
      </c>
      <c r="AA122" s="207" t="s">
        <v>451</v>
      </c>
      <c r="AB122" s="208">
        <v>5819</v>
      </c>
      <c r="AC122" s="207" t="s">
        <v>452</v>
      </c>
      <c r="AD122" s="201">
        <v>43483</v>
      </c>
      <c r="AE122" s="201">
        <v>43816</v>
      </c>
      <c r="AF122" s="208" t="s">
        <v>453</v>
      </c>
      <c r="AG122" s="209" t="s">
        <v>443</v>
      </c>
    </row>
    <row r="123" spans="1:33" ht="150" x14ac:dyDescent="0.35">
      <c r="A123" s="141">
        <f t="shared" si="3"/>
        <v>102</v>
      </c>
      <c r="B123" s="125"/>
      <c r="C123" s="125" t="s">
        <v>130</v>
      </c>
      <c r="D123" s="126">
        <v>80101706</v>
      </c>
      <c r="E123" s="127" t="s">
        <v>307</v>
      </c>
      <c r="F123" s="125" t="s">
        <v>70</v>
      </c>
      <c r="G123" s="125">
        <v>1</v>
      </c>
      <c r="H123" s="125" t="s">
        <v>96</v>
      </c>
      <c r="I123" s="125">
        <v>11</v>
      </c>
      <c r="J123" s="125" t="s">
        <v>247</v>
      </c>
      <c r="K123" s="125" t="s">
        <v>131</v>
      </c>
      <c r="L123" s="125" t="s">
        <v>132</v>
      </c>
      <c r="M123" s="124">
        <v>53900000</v>
      </c>
      <c r="N123" s="124">
        <v>53900000</v>
      </c>
      <c r="O123" s="125" t="s">
        <v>75</v>
      </c>
      <c r="P123" s="125" t="s">
        <v>76</v>
      </c>
      <c r="Q123" s="125" t="s">
        <v>133</v>
      </c>
      <c r="S123" s="200" t="s">
        <v>454</v>
      </c>
      <c r="T123" s="200" t="s">
        <v>455</v>
      </c>
      <c r="U123" s="210">
        <v>43483</v>
      </c>
      <c r="V123" s="202" t="s">
        <v>456</v>
      </c>
      <c r="W123" s="203" t="s">
        <v>439</v>
      </c>
      <c r="X123" s="204">
        <v>53900000</v>
      </c>
      <c r="Y123" s="205">
        <v>0</v>
      </c>
      <c r="Z123" s="204">
        <v>53900000</v>
      </c>
      <c r="AA123" s="207" t="s">
        <v>457</v>
      </c>
      <c r="AB123" s="208">
        <v>7419</v>
      </c>
      <c r="AC123" s="207" t="s">
        <v>452</v>
      </c>
      <c r="AD123" s="201">
        <v>43483</v>
      </c>
      <c r="AE123" s="201">
        <v>43816</v>
      </c>
      <c r="AF123" s="208" t="s">
        <v>453</v>
      </c>
      <c r="AG123" s="209" t="s">
        <v>443</v>
      </c>
    </row>
    <row r="124" spans="1:33" ht="150" x14ac:dyDescent="0.35">
      <c r="A124" s="141">
        <f t="shared" si="3"/>
        <v>103</v>
      </c>
      <c r="B124" s="125"/>
      <c r="C124" s="125" t="s">
        <v>130</v>
      </c>
      <c r="D124" s="126">
        <v>80101706</v>
      </c>
      <c r="E124" s="127" t="s">
        <v>308</v>
      </c>
      <c r="F124" s="125" t="s">
        <v>70</v>
      </c>
      <c r="G124" s="125">
        <v>1</v>
      </c>
      <c r="H124" s="125" t="s">
        <v>96</v>
      </c>
      <c r="I124" s="125">
        <v>11</v>
      </c>
      <c r="J124" s="125" t="s">
        <v>247</v>
      </c>
      <c r="K124" s="125" t="s">
        <v>131</v>
      </c>
      <c r="L124" s="125" t="s">
        <v>132</v>
      </c>
      <c r="M124" s="124">
        <v>22000000</v>
      </c>
      <c r="N124" s="124">
        <v>22000000</v>
      </c>
      <c r="O124" s="125" t="s">
        <v>75</v>
      </c>
      <c r="P124" s="125" t="s">
        <v>76</v>
      </c>
      <c r="Q124" s="125" t="s">
        <v>133</v>
      </c>
      <c r="S124" s="200" t="s">
        <v>458</v>
      </c>
      <c r="T124" s="200" t="s">
        <v>459</v>
      </c>
      <c r="U124" s="201">
        <v>43487</v>
      </c>
      <c r="V124" s="202" t="s">
        <v>460</v>
      </c>
      <c r="W124" s="203" t="s">
        <v>461</v>
      </c>
      <c r="X124" s="204">
        <v>22000000</v>
      </c>
      <c r="Y124" s="205">
        <v>0</v>
      </c>
      <c r="Z124" s="204">
        <v>22000000</v>
      </c>
      <c r="AA124" s="207" t="s">
        <v>462</v>
      </c>
      <c r="AB124" s="208">
        <v>8319</v>
      </c>
      <c r="AC124" s="207" t="s">
        <v>463</v>
      </c>
      <c r="AD124" s="201">
        <v>43487</v>
      </c>
      <c r="AE124" s="201">
        <v>43820</v>
      </c>
      <c r="AF124" s="208" t="s">
        <v>464</v>
      </c>
      <c r="AG124" s="209" t="s">
        <v>443</v>
      </c>
    </row>
    <row r="125" spans="1:33" ht="150" x14ac:dyDescent="0.35">
      <c r="A125" s="141">
        <f t="shared" si="3"/>
        <v>104</v>
      </c>
      <c r="B125" s="125"/>
      <c r="C125" s="125" t="s">
        <v>130</v>
      </c>
      <c r="D125" s="126">
        <v>80101706</v>
      </c>
      <c r="E125" s="127" t="s">
        <v>307</v>
      </c>
      <c r="F125" s="125" t="s">
        <v>70</v>
      </c>
      <c r="G125" s="125">
        <v>1</v>
      </c>
      <c r="H125" s="125" t="s">
        <v>96</v>
      </c>
      <c r="I125" s="125">
        <v>11</v>
      </c>
      <c r="J125" s="125" t="s">
        <v>247</v>
      </c>
      <c r="K125" s="125" t="s">
        <v>131</v>
      </c>
      <c r="L125" s="125" t="s">
        <v>302</v>
      </c>
      <c r="M125" s="124">
        <v>49500000</v>
      </c>
      <c r="N125" s="124">
        <v>49500000</v>
      </c>
      <c r="O125" s="125" t="s">
        <v>75</v>
      </c>
      <c r="P125" s="125" t="s">
        <v>76</v>
      </c>
      <c r="Q125" s="125" t="s">
        <v>133</v>
      </c>
      <c r="S125" s="200" t="s">
        <v>816</v>
      </c>
      <c r="T125" s="200" t="s">
        <v>817</v>
      </c>
      <c r="U125" s="201">
        <v>43496</v>
      </c>
      <c r="V125" s="202" t="s">
        <v>818</v>
      </c>
      <c r="W125" s="203" t="s">
        <v>439</v>
      </c>
      <c r="X125" s="204">
        <v>69300000</v>
      </c>
      <c r="Y125" s="205">
        <v>0</v>
      </c>
      <c r="Z125" s="204">
        <v>69300000</v>
      </c>
      <c r="AA125" s="202" t="s">
        <v>819</v>
      </c>
      <c r="AB125" s="203">
        <v>13419</v>
      </c>
      <c r="AC125" s="207" t="s">
        <v>697</v>
      </c>
      <c r="AD125" s="201">
        <v>43497</v>
      </c>
      <c r="AE125" s="201">
        <v>43814</v>
      </c>
      <c r="AF125" s="208" t="s">
        <v>464</v>
      </c>
      <c r="AG125" s="209" t="s">
        <v>443</v>
      </c>
    </row>
    <row r="126" spans="1:33" ht="150" x14ac:dyDescent="0.35">
      <c r="A126" s="141">
        <f t="shared" si="3"/>
        <v>105</v>
      </c>
      <c r="B126" s="125"/>
      <c r="C126" s="125" t="s">
        <v>130</v>
      </c>
      <c r="D126" s="126">
        <v>80101706</v>
      </c>
      <c r="E126" s="127" t="s">
        <v>307</v>
      </c>
      <c r="F126" s="125" t="s">
        <v>70</v>
      </c>
      <c r="G126" s="125">
        <v>1</v>
      </c>
      <c r="H126" s="125" t="s">
        <v>96</v>
      </c>
      <c r="I126" s="125">
        <v>10.5</v>
      </c>
      <c r="J126" s="125" t="s">
        <v>247</v>
      </c>
      <c r="K126" s="125" t="s">
        <v>131</v>
      </c>
      <c r="L126" s="125" t="s">
        <v>132</v>
      </c>
      <c r="M126" s="124">
        <v>91875000</v>
      </c>
      <c r="N126" s="124">
        <v>91875000</v>
      </c>
      <c r="O126" s="125" t="s">
        <v>75</v>
      </c>
      <c r="P126" s="125" t="s">
        <v>76</v>
      </c>
      <c r="Q126" s="125" t="s">
        <v>133</v>
      </c>
      <c r="S126" s="200" t="s">
        <v>820</v>
      </c>
      <c r="T126" s="200" t="s">
        <v>821</v>
      </c>
      <c r="U126" s="201">
        <v>43501</v>
      </c>
      <c r="V126" s="202" t="s">
        <v>822</v>
      </c>
      <c r="W126" s="203" t="s">
        <v>439</v>
      </c>
      <c r="X126" s="204">
        <v>91850000</v>
      </c>
      <c r="Y126" s="205">
        <v>0</v>
      </c>
      <c r="Z126" s="204">
        <v>91850000</v>
      </c>
      <c r="AA126" s="202" t="s">
        <v>823</v>
      </c>
      <c r="AB126" s="203">
        <v>8819</v>
      </c>
      <c r="AC126" s="207" t="s">
        <v>697</v>
      </c>
      <c r="AD126" s="201">
        <v>43501</v>
      </c>
      <c r="AE126" s="201">
        <v>43818</v>
      </c>
      <c r="AF126" s="208" t="s">
        <v>442</v>
      </c>
      <c r="AG126" s="209" t="s">
        <v>443</v>
      </c>
    </row>
    <row r="127" spans="1:33" ht="150" x14ac:dyDescent="0.35">
      <c r="A127" s="141">
        <f t="shared" si="3"/>
        <v>106</v>
      </c>
      <c r="B127" s="125"/>
      <c r="C127" s="125" t="s">
        <v>130</v>
      </c>
      <c r="D127" s="126">
        <v>80101706</v>
      </c>
      <c r="E127" s="127" t="s">
        <v>307</v>
      </c>
      <c r="F127" s="125" t="s">
        <v>70</v>
      </c>
      <c r="G127" s="125">
        <v>1</v>
      </c>
      <c r="H127" s="125" t="s">
        <v>96</v>
      </c>
      <c r="I127" s="125">
        <v>10.5</v>
      </c>
      <c r="J127" s="125" t="s">
        <v>247</v>
      </c>
      <c r="K127" s="125" t="s">
        <v>131</v>
      </c>
      <c r="L127" s="125" t="s">
        <v>132</v>
      </c>
      <c r="M127" s="124">
        <v>91875000</v>
      </c>
      <c r="N127" s="124">
        <v>91875000</v>
      </c>
      <c r="O127" s="125" t="s">
        <v>75</v>
      </c>
      <c r="P127" s="125" t="s">
        <v>76</v>
      </c>
      <c r="Q127" s="125" t="s">
        <v>133</v>
      </c>
      <c r="S127" s="200" t="s">
        <v>987</v>
      </c>
      <c r="T127" s="200" t="s">
        <v>988</v>
      </c>
      <c r="U127" s="210">
        <v>43515</v>
      </c>
      <c r="V127" s="202" t="s">
        <v>989</v>
      </c>
      <c r="W127" s="203" t="s">
        <v>439</v>
      </c>
      <c r="X127" s="204">
        <v>87500000</v>
      </c>
      <c r="Y127" s="205">
        <v>0</v>
      </c>
      <c r="Z127" s="204">
        <v>87500000</v>
      </c>
      <c r="AA127" s="202" t="s">
        <v>990</v>
      </c>
      <c r="AB127" s="203">
        <v>8919</v>
      </c>
      <c r="AC127" s="207" t="s">
        <v>888</v>
      </c>
      <c r="AD127" s="201">
        <v>43515</v>
      </c>
      <c r="AE127" s="201">
        <v>43817</v>
      </c>
      <c r="AF127" s="208" t="s">
        <v>442</v>
      </c>
      <c r="AG127" s="209" t="s">
        <v>443</v>
      </c>
    </row>
    <row r="128" spans="1:33" ht="150" x14ac:dyDescent="0.35">
      <c r="A128" s="141">
        <f t="shared" si="3"/>
        <v>107</v>
      </c>
      <c r="B128" s="125"/>
      <c r="C128" s="125" t="s">
        <v>130</v>
      </c>
      <c r="D128" s="126">
        <v>80101706</v>
      </c>
      <c r="E128" s="127" t="s">
        <v>307</v>
      </c>
      <c r="F128" s="125" t="s">
        <v>70</v>
      </c>
      <c r="G128" s="125">
        <v>1</v>
      </c>
      <c r="H128" s="125" t="s">
        <v>96</v>
      </c>
      <c r="I128" s="125">
        <v>10.5</v>
      </c>
      <c r="J128" s="125" t="s">
        <v>247</v>
      </c>
      <c r="K128" s="125" t="s">
        <v>131</v>
      </c>
      <c r="L128" s="125" t="s">
        <v>132</v>
      </c>
      <c r="M128" s="124">
        <v>91875000</v>
      </c>
      <c r="N128" s="124">
        <v>91875000</v>
      </c>
      <c r="O128" s="125" t="s">
        <v>75</v>
      </c>
      <c r="P128" s="125" t="s">
        <v>76</v>
      </c>
      <c r="Q128" s="125" t="s">
        <v>133</v>
      </c>
      <c r="S128" s="200" t="s">
        <v>824</v>
      </c>
      <c r="T128" s="200" t="s">
        <v>825</v>
      </c>
      <c r="U128" s="210">
        <v>43502</v>
      </c>
      <c r="V128" s="202" t="s">
        <v>822</v>
      </c>
      <c r="W128" s="203" t="s">
        <v>439</v>
      </c>
      <c r="X128" s="204">
        <v>91875000</v>
      </c>
      <c r="Y128" s="205">
        <v>0</v>
      </c>
      <c r="Z128" s="204">
        <v>91875000</v>
      </c>
      <c r="AA128" s="202" t="s">
        <v>826</v>
      </c>
      <c r="AB128" s="203">
        <v>9019</v>
      </c>
      <c r="AC128" s="207" t="s">
        <v>697</v>
      </c>
      <c r="AD128" s="201">
        <v>43502</v>
      </c>
      <c r="AE128" s="201">
        <v>43819</v>
      </c>
      <c r="AF128" s="208" t="s">
        <v>442</v>
      </c>
      <c r="AG128" s="209" t="s">
        <v>443</v>
      </c>
    </row>
    <row r="129" spans="1:33" ht="150" x14ac:dyDescent="0.35">
      <c r="A129" s="141">
        <f t="shared" si="3"/>
        <v>108</v>
      </c>
      <c r="B129" s="125"/>
      <c r="C129" s="125" t="s">
        <v>130</v>
      </c>
      <c r="D129" s="126">
        <v>80101706</v>
      </c>
      <c r="E129" s="127" t="s">
        <v>307</v>
      </c>
      <c r="F129" s="125" t="s">
        <v>70</v>
      </c>
      <c r="G129" s="125">
        <v>1</v>
      </c>
      <c r="H129" s="125" t="s">
        <v>96</v>
      </c>
      <c r="I129" s="125">
        <v>10.5</v>
      </c>
      <c r="J129" s="125" t="s">
        <v>247</v>
      </c>
      <c r="K129" s="125" t="s">
        <v>131</v>
      </c>
      <c r="L129" s="125" t="s">
        <v>132</v>
      </c>
      <c r="M129" s="124">
        <v>91875000</v>
      </c>
      <c r="N129" s="124">
        <v>91875000</v>
      </c>
      <c r="O129" s="125" t="s">
        <v>75</v>
      </c>
      <c r="P129" s="125" t="s">
        <v>76</v>
      </c>
      <c r="Q129" s="125" t="s">
        <v>133</v>
      </c>
      <c r="S129" s="200" t="s">
        <v>827</v>
      </c>
      <c r="T129" s="200" t="s">
        <v>828</v>
      </c>
      <c r="U129" s="201">
        <v>43503</v>
      </c>
      <c r="V129" s="202" t="s">
        <v>829</v>
      </c>
      <c r="W129" s="203" t="s">
        <v>439</v>
      </c>
      <c r="X129" s="204">
        <v>91875000</v>
      </c>
      <c r="Y129" s="205">
        <v>0</v>
      </c>
      <c r="Z129" s="204">
        <v>91875000</v>
      </c>
      <c r="AA129" s="202" t="s">
        <v>826</v>
      </c>
      <c r="AB129" s="203">
        <v>9119</v>
      </c>
      <c r="AC129" s="207" t="s">
        <v>697</v>
      </c>
      <c r="AD129" s="201">
        <v>43503</v>
      </c>
      <c r="AE129" s="201">
        <v>43820</v>
      </c>
      <c r="AF129" s="208" t="s">
        <v>442</v>
      </c>
      <c r="AG129" s="209" t="s">
        <v>443</v>
      </c>
    </row>
    <row r="130" spans="1:33" ht="150" x14ac:dyDescent="0.35">
      <c r="A130" s="141">
        <f t="shared" si="3"/>
        <v>109</v>
      </c>
      <c r="B130" s="125"/>
      <c r="C130" s="125" t="s">
        <v>130</v>
      </c>
      <c r="D130" s="126">
        <v>80101706</v>
      </c>
      <c r="E130" s="127" t="s">
        <v>307</v>
      </c>
      <c r="F130" s="125" t="s">
        <v>70</v>
      </c>
      <c r="G130" s="125">
        <v>1</v>
      </c>
      <c r="H130" s="125" t="s">
        <v>96</v>
      </c>
      <c r="I130" s="125">
        <v>10.5</v>
      </c>
      <c r="J130" s="125" t="s">
        <v>247</v>
      </c>
      <c r="K130" s="125" t="s">
        <v>131</v>
      </c>
      <c r="L130" s="125" t="s">
        <v>132</v>
      </c>
      <c r="M130" s="124">
        <v>91875000</v>
      </c>
      <c r="N130" s="124">
        <v>91875000</v>
      </c>
      <c r="O130" s="125" t="s">
        <v>75</v>
      </c>
      <c r="P130" s="125" t="s">
        <v>76</v>
      </c>
      <c r="Q130" s="125" t="s">
        <v>133</v>
      </c>
      <c r="S130" s="200" t="s">
        <v>830</v>
      </c>
      <c r="T130" s="200" t="s">
        <v>831</v>
      </c>
      <c r="U130" s="201">
        <v>43501</v>
      </c>
      <c r="V130" s="202" t="s">
        <v>822</v>
      </c>
      <c r="W130" s="203" t="s">
        <v>439</v>
      </c>
      <c r="X130" s="204">
        <v>91875000</v>
      </c>
      <c r="Y130" s="205">
        <v>0</v>
      </c>
      <c r="Z130" s="204">
        <v>91875000</v>
      </c>
      <c r="AA130" s="202" t="s">
        <v>823</v>
      </c>
      <c r="AB130" s="203">
        <v>9219</v>
      </c>
      <c r="AC130" s="207" t="s">
        <v>697</v>
      </c>
      <c r="AD130" s="201">
        <v>43502</v>
      </c>
      <c r="AE130" s="201">
        <v>43819</v>
      </c>
      <c r="AF130" s="208" t="s">
        <v>442</v>
      </c>
      <c r="AG130" s="209" t="s">
        <v>443</v>
      </c>
    </row>
    <row r="131" spans="1:33" ht="150" x14ac:dyDescent="0.35">
      <c r="A131" s="141">
        <f t="shared" si="3"/>
        <v>110</v>
      </c>
      <c r="B131" s="125"/>
      <c r="C131" s="125" t="s">
        <v>130</v>
      </c>
      <c r="D131" s="126">
        <v>80101706</v>
      </c>
      <c r="E131" s="127" t="s">
        <v>307</v>
      </c>
      <c r="F131" s="125" t="s">
        <v>70</v>
      </c>
      <c r="G131" s="125">
        <v>1</v>
      </c>
      <c r="H131" s="125" t="s">
        <v>96</v>
      </c>
      <c r="I131" s="125">
        <v>10.5</v>
      </c>
      <c r="J131" s="125" t="s">
        <v>247</v>
      </c>
      <c r="K131" s="125" t="s">
        <v>131</v>
      </c>
      <c r="L131" s="125" t="s">
        <v>132</v>
      </c>
      <c r="M131" s="124">
        <v>91875000</v>
      </c>
      <c r="N131" s="124">
        <v>91875000</v>
      </c>
      <c r="O131" s="125" t="s">
        <v>75</v>
      </c>
      <c r="P131" s="125" t="s">
        <v>76</v>
      </c>
      <c r="Q131" s="125" t="s">
        <v>133</v>
      </c>
      <c r="S131" s="200" t="s">
        <v>832</v>
      </c>
      <c r="T131" s="200" t="s">
        <v>833</v>
      </c>
      <c r="U131" s="201">
        <v>43501</v>
      </c>
      <c r="V131" s="202" t="s">
        <v>834</v>
      </c>
      <c r="W131" s="203" t="s">
        <v>439</v>
      </c>
      <c r="X131" s="204">
        <v>91875000</v>
      </c>
      <c r="Y131" s="205">
        <v>0</v>
      </c>
      <c r="Z131" s="204">
        <v>91875000</v>
      </c>
      <c r="AA131" s="202" t="s">
        <v>835</v>
      </c>
      <c r="AB131" s="203">
        <v>9319</v>
      </c>
      <c r="AC131" s="207" t="s">
        <v>697</v>
      </c>
      <c r="AD131" s="201">
        <v>43502</v>
      </c>
      <c r="AE131" s="201">
        <v>43819</v>
      </c>
      <c r="AF131" s="208" t="s">
        <v>815</v>
      </c>
      <c r="AG131" s="209" t="s">
        <v>443</v>
      </c>
    </row>
    <row r="132" spans="1:33" ht="150" x14ac:dyDescent="0.35">
      <c r="A132" s="141">
        <f t="shared" si="3"/>
        <v>111</v>
      </c>
      <c r="B132" s="125"/>
      <c r="C132" s="125" t="s">
        <v>130</v>
      </c>
      <c r="D132" s="126">
        <v>80101706</v>
      </c>
      <c r="E132" s="127" t="s">
        <v>307</v>
      </c>
      <c r="F132" s="125" t="s">
        <v>70</v>
      </c>
      <c r="G132" s="125">
        <v>1</v>
      </c>
      <c r="H132" s="125" t="s">
        <v>96</v>
      </c>
      <c r="I132" s="125">
        <v>10.5</v>
      </c>
      <c r="J132" s="125" t="s">
        <v>247</v>
      </c>
      <c r="K132" s="125" t="s">
        <v>131</v>
      </c>
      <c r="L132" s="125" t="s">
        <v>132</v>
      </c>
      <c r="M132" s="124">
        <v>91875000</v>
      </c>
      <c r="N132" s="124">
        <v>91875000</v>
      </c>
      <c r="O132" s="125" t="s">
        <v>75</v>
      </c>
      <c r="P132" s="125" t="s">
        <v>76</v>
      </c>
      <c r="Q132" s="125" t="s">
        <v>133</v>
      </c>
      <c r="S132" s="200" t="s">
        <v>836</v>
      </c>
      <c r="T132" s="200" t="s">
        <v>837</v>
      </c>
      <c r="U132" s="201">
        <v>43501</v>
      </c>
      <c r="V132" s="202" t="s">
        <v>838</v>
      </c>
      <c r="W132" s="203" t="s">
        <v>439</v>
      </c>
      <c r="X132" s="204">
        <v>91875000</v>
      </c>
      <c r="Y132" s="205">
        <v>0</v>
      </c>
      <c r="Z132" s="204">
        <v>91875000</v>
      </c>
      <c r="AA132" s="202" t="s">
        <v>835</v>
      </c>
      <c r="AB132" s="203">
        <v>9419</v>
      </c>
      <c r="AC132" s="207" t="s">
        <v>697</v>
      </c>
      <c r="AD132" s="201">
        <v>43502</v>
      </c>
      <c r="AE132" s="201">
        <v>43819</v>
      </c>
      <c r="AF132" s="208" t="s">
        <v>442</v>
      </c>
      <c r="AG132" s="209" t="s">
        <v>443</v>
      </c>
    </row>
    <row r="133" spans="1:33" ht="150" x14ac:dyDescent="0.35">
      <c r="A133" s="141">
        <f t="shared" si="3"/>
        <v>112</v>
      </c>
      <c r="B133" s="125"/>
      <c r="C133" s="125" t="s">
        <v>130</v>
      </c>
      <c r="D133" s="126">
        <v>80101706</v>
      </c>
      <c r="E133" s="127" t="s">
        <v>307</v>
      </c>
      <c r="F133" s="125" t="s">
        <v>70</v>
      </c>
      <c r="G133" s="125">
        <v>1</v>
      </c>
      <c r="H133" s="125" t="s">
        <v>96</v>
      </c>
      <c r="I133" s="125">
        <v>10.5</v>
      </c>
      <c r="J133" s="125" t="s">
        <v>247</v>
      </c>
      <c r="K133" s="125" t="s">
        <v>131</v>
      </c>
      <c r="L133" s="125" t="s">
        <v>132</v>
      </c>
      <c r="M133" s="124">
        <v>91875000</v>
      </c>
      <c r="N133" s="124">
        <v>91875000</v>
      </c>
      <c r="O133" s="125" t="s">
        <v>75</v>
      </c>
      <c r="P133" s="125" t="s">
        <v>76</v>
      </c>
      <c r="Q133" s="125" t="s">
        <v>133</v>
      </c>
      <c r="S133" s="200" t="s">
        <v>839</v>
      </c>
      <c r="T133" s="200" t="s">
        <v>840</v>
      </c>
      <c r="U133" s="201">
        <v>43501</v>
      </c>
      <c r="V133" s="202" t="s">
        <v>841</v>
      </c>
      <c r="W133" s="203" t="s">
        <v>439</v>
      </c>
      <c r="X133" s="204">
        <v>91875000</v>
      </c>
      <c r="Y133" s="205">
        <v>0</v>
      </c>
      <c r="Z133" s="204">
        <v>91875000</v>
      </c>
      <c r="AA133" s="202" t="s">
        <v>835</v>
      </c>
      <c r="AB133" s="203">
        <v>9519</v>
      </c>
      <c r="AC133" s="207" t="s">
        <v>697</v>
      </c>
      <c r="AD133" s="201">
        <v>43502</v>
      </c>
      <c r="AE133" s="201">
        <v>43819</v>
      </c>
      <c r="AF133" s="208" t="s">
        <v>442</v>
      </c>
      <c r="AG133" s="209" t="s">
        <v>443</v>
      </c>
    </row>
    <row r="134" spans="1:33" ht="150" x14ac:dyDescent="0.35">
      <c r="A134" s="141">
        <f t="shared" si="3"/>
        <v>113</v>
      </c>
      <c r="B134" s="125"/>
      <c r="C134" s="125" t="s">
        <v>130</v>
      </c>
      <c r="D134" s="126">
        <v>80101706</v>
      </c>
      <c r="E134" s="127" t="s">
        <v>307</v>
      </c>
      <c r="F134" s="125" t="s">
        <v>70</v>
      </c>
      <c r="G134" s="125">
        <v>1</v>
      </c>
      <c r="H134" s="125" t="s">
        <v>96</v>
      </c>
      <c r="I134" s="125">
        <v>10.5</v>
      </c>
      <c r="J134" s="125" t="s">
        <v>247</v>
      </c>
      <c r="K134" s="125" t="s">
        <v>131</v>
      </c>
      <c r="L134" s="125" t="s">
        <v>132</v>
      </c>
      <c r="M134" s="124">
        <v>91875000</v>
      </c>
      <c r="N134" s="124">
        <v>91875000</v>
      </c>
      <c r="O134" s="125" t="s">
        <v>75</v>
      </c>
      <c r="P134" s="125" t="s">
        <v>76</v>
      </c>
      <c r="Q134" s="125" t="s">
        <v>133</v>
      </c>
      <c r="S134" s="200" t="s">
        <v>842</v>
      </c>
      <c r="T134" s="200" t="s">
        <v>843</v>
      </c>
      <c r="U134" s="201">
        <v>43501</v>
      </c>
      <c r="V134" s="202" t="s">
        <v>822</v>
      </c>
      <c r="W134" s="203" t="s">
        <v>439</v>
      </c>
      <c r="X134" s="204">
        <v>91875000</v>
      </c>
      <c r="Y134" s="205">
        <v>0</v>
      </c>
      <c r="Z134" s="204">
        <v>91875000</v>
      </c>
      <c r="AA134" s="202" t="s">
        <v>826</v>
      </c>
      <c r="AB134" s="203">
        <v>9619</v>
      </c>
      <c r="AC134" s="207" t="s">
        <v>697</v>
      </c>
      <c r="AD134" s="201">
        <v>43502</v>
      </c>
      <c r="AE134" s="201">
        <v>43819</v>
      </c>
      <c r="AF134" s="208" t="s">
        <v>442</v>
      </c>
      <c r="AG134" s="209" t="s">
        <v>443</v>
      </c>
    </row>
    <row r="135" spans="1:33" ht="150" x14ac:dyDescent="0.35">
      <c r="A135" s="141">
        <f t="shared" si="3"/>
        <v>114</v>
      </c>
      <c r="B135" s="125"/>
      <c r="C135" s="125" t="s">
        <v>130</v>
      </c>
      <c r="D135" s="126">
        <v>80101706</v>
      </c>
      <c r="E135" s="127" t="s">
        <v>307</v>
      </c>
      <c r="F135" s="125" t="s">
        <v>70</v>
      </c>
      <c r="G135" s="125">
        <v>1</v>
      </c>
      <c r="H135" s="125" t="s">
        <v>96</v>
      </c>
      <c r="I135" s="125">
        <v>10.5</v>
      </c>
      <c r="J135" s="125" t="s">
        <v>247</v>
      </c>
      <c r="K135" s="125" t="s">
        <v>131</v>
      </c>
      <c r="L135" s="125" t="s">
        <v>132</v>
      </c>
      <c r="M135" s="124">
        <v>91875000</v>
      </c>
      <c r="N135" s="124">
        <v>91875000</v>
      </c>
      <c r="O135" s="125" t="s">
        <v>75</v>
      </c>
      <c r="P135" s="125" t="s">
        <v>76</v>
      </c>
      <c r="Q135" s="125" t="s">
        <v>133</v>
      </c>
      <c r="S135" s="200" t="s">
        <v>991</v>
      </c>
      <c r="T135" s="200" t="s">
        <v>992</v>
      </c>
      <c r="U135" s="201">
        <v>43510</v>
      </c>
      <c r="V135" s="202" t="s">
        <v>993</v>
      </c>
      <c r="W135" s="203" t="s">
        <v>439</v>
      </c>
      <c r="X135" s="204">
        <v>87500000</v>
      </c>
      <c r="Y135" s="205">
        <v>0</v>
      </c>
      <c r="Z135" s="204">
        <v>87500000</v>
      </c>
      <c r="AA135" s="202" t="s">
        <v>994</v>
      </c>
      <c r="AB135" s="203">
        <v>9719</v>
      </c>
      <c r="AC135" s="207" t="s">
        <v>888</v>
      </c>
      <c r="AD135" s="201">
        <v>43511</v>
      </c>
      <c r="AE135" s="201">
        <v>43813</v>
      </c>
      <c r="AF135" s="208" t="s">
        <v>442</v>
      </c>
      <c r="AG135" s="209" t="s">
        <v>443</v>
      </c>
    </row>
    <row r="136" spans="1:33" ht="150" x14ac:dyDescent="0.35">
      <c r="A136" s="141">
        <f t="shared" si="3"/>
        <v>115</v>
      </c>
      <c r="B136" s="125"/>
      <c r="C136" s="125" t="s">
        <v>130</v>
      </c>
      <c r="D136" s="126">
        <v>80101706</v>
      </c>
      <c r="E136" s="127" t="s">
        <v>307</v>
      </c>
      <c r="F136" s="125" t="s">
        <v>70</v>
      </c>
      <c r="G136" s="125">
        <v>1</v>
      </c>
      <c r="H136" s="125" t="s">
        <v>96</v>
      </c>
      <c r="I136" s="125">
        <v>10.5</v>
      </c>
      <c r="J136" s="125" t="s">
        <v>247</v>
      </c>
      <c r="K136" s="125" t="s">
        <v>131</v>
      </c>
      <c r="L136" s="125" t="s">
        <v>132</v>
      </c>
      <c r="M136" s="124">
        <v>91875000</v>
      </c>
      <c r="N136" s="124">
        <v>91875000</v>
      </c>
      <c r="O136" s="125" t="s">
        <v>75</v>
      </c>
      <c r="P136" s="125" t="s">
        <v>76</v>
      </c>
      <c r="Q136" s="125" t="s">
        <v>133</v>
      </c>
      <c r="S136" s="211" t="s">
        <v>1066</v>
      </c>
      <c r="T136" s="211" t="s">
        <v>1067</v>
      </c>
      <c r="U136" s="201">
        <v>43530</v>
      </c>
      <c r="V136" s="207" t="s">
        <v>1068</v>
      </c>
      <c r="W136" s="208" t="s">
        <v>439</v>
      </c>
      <c r="X136" s="212">
        <v>83125000</v>
      </c>
      <c r="Y136" s="213">
        <v>0</v>
      </c>
      <c r="Z136" s="212">
        <v>83125000</v>
      </c>
      <c r="AA136" s="207" t="s">
        <v>1069</v>
      </c>
      <c r="AB136" s="203">
        <v>9819</v>
      </c>
      <c r="AC136" s="207" t="s">
        <v>1016</v>
      </c>
      <c r="AD136" s="201">
        <v>43530</v>
      </c>
      <c r="AE136" s="201">
        <v>43819</v>
      </c>
      <c r="AF136" s="208" t="s">
        <v>442</v>
      </c>
      <c r="AG136" s="209" t="s">
        <v>443</v>
      </c>
    </row>
    <row r="137" spans="1:33" ht="150" x14ac:dyDescent="0.35">
      <c r="A137" s="141">
        <f t="shared" si="3"/>
        <v>116</v>
      </c>
      <c r="B137" s="125"/>
      <c r="C137" s="125" t="s">
        <v>130</v>
      </c>
      <c r="D137" s="126">
        <v>80101706</v>
      </c>
      <c r="E137" s="127" t="s">
        <v>307</v>
      </c>
      <c r="F137" s="125" t="s">
        <v>70</v>
      </c>
      <c r="G137" s="125">
        <v>1</v>
      </c>
      <c r="H137" s="125" t="s">
        <v>96</v>
      </c>
      <c r="I137" s="125">
        <v>10.5</v>
      </c>
      <c r="J137" s="125" t="s">
        <v>247</v>
      </c>
      <c r="K137" s="125" t="s">
        <v>131</v>
      </c>
      <c r="L137" s="125" t="s">
        <v>132</v>
      </c>
      <c r="M137" s="124">
        <v>91875000</v>
      </c>
      <c r="N137" s="124">
        <v>91875000</v>
      </c>
      <c r="O137" s="125" t="s">
        <v>75</v>
      </c>
      <c r="P137" s="125" t="s">
        <v>76</v>
      </c>
      <c r="Q137" s="125" t="s">
        <v>133</v>
      </c>
      <c r="S137" s="200" t="s">
        <v>995</v>
      </c>
      <c r="T137" s="200" t="s">
        <v>996</v>
      </c>
      <c r="U137" s="201">
        <v>43516</v>
      </c>
      <c r="V137" s="202" t="s">
        <v>997</v>
      </c>
      <c r="W137" s="203" t="s">
        <v>439</v>
      </c>
      <c r="X137" s="204">
        <v>87500000</v>
      </c>
      <c r="Y137" s="205">
        <v>0</v>
      </c>
      <c r="Z137" s="204">
        <v>87500000</v>
      </c>
      <c r="AA137" s="202" t="s">
        <v>998</v>
      </c>
      <c r="AB137" s="203">
        <v>9919</v>
      </c>
      <c r="AC137" s="207" t="s">
        <v>888</v>
      </c>
      <c r="AD137" s="201">
        <v>43517</v>
      </c>
      <c r="AE137" s="201">
        <v>43819</v>
      </c>
      <c r="AF137" s="208" t="s">
        <v>442</v>
      </c>
      <c r="AG137" s="209" t="s">
        <v>443</v>
      </c>
    </row>
    <row r="138" spans="1:33" ht="150" x14ac:dyDescent="0.35">
      <c r="A138" s="141">
        <f t="shared" si="3"/>
        <v>117</v>
      </c>
      <c r="B138" s="125"/>
      <c r="C138" s="125" t="s">
        <v>130</v>
      </c>
      <c r="D138" s="126">
        <v>80101706</v>
      </c>
      <c r="E138" s="127" t="s">
        <v>307</v>
      </c>
      <c r="F138" s="125" t="s">
        <v>70</v>
      </c>
      <c r="G138" s="125">
        <v>1</v>
      </c>
      <c r="H138" s="125" t="s">
        <v>96</v>
      </c>
      <c r="I138" s="125">
        <v>10.5</v>
      </c>
      <c r="J138" s="125" t="s">
        <v>247</v>
      </c>
      <c r="K138" s="125" t="s">
        <v>131</v>
      </c>
      <c r="L138" s="125" t="s">
        <v>132</v>
      </c>
      <c r="M138" s="124">
        <v>91875000</v>
      </c>
      <c r="N138" s="124">
        <v>91875000</v>
      </c>
      <c r="O138" s="125" t="s">
        <v>75</v>
      </c>
      <c r="P138" s="125" t="s">
        <v>76</v>
      </c>
      <c r="Q138" s="125" t="s">
        <v>133</v>
      </c>
      <c r="S138" s="200" t="s">
        <v>999</v>
      </c>
      <c r="T138" s="200" t="s">
        <v>1000</v>
      </c>
      <c r="U138" s="210">
        <v>43516</v>
      </c>
      <c r="V138" s="202" t="s">
        <v>1001</v>
      </c>
      <c r="W138" s="203" t="s">
        <v>439</v>
      </c>
      <c r="X138" s="204">
        <v>87500000</v>
      </c>
      <c r="Y138" s="205">
        <v>0</v>
      </c>
      <c r="Z138" s="204">
        <v>87500000</v>
      </c>
      <c r="AA138" s="202" t="s">
        <v>998</v>
      </c>
      <c r="AB138" s="203">
        <v>10019</v>
      </c>
      <c r="AC138" s="207" t="s">
        <v>888</v>
      </c>
      <c r="AD138" s="201">
        <v>43516</v>
      </c>
      <c r="AE138" s="201">
        <v>43818</v>
      </c>
      <c r="AF138" s="208" t="s">
        <v>442</v>
      </c>
      <c r="AG138" s="209" t="s">
        <v>443</v>
      </c>
    </row>
    <row r="139" spans="1:33" ht="150" x14ac:dyDescent="0.35">
      <c r="A139" s="141">
        <f t="shared" si="3"/>
        <v>118</v>
      </c>
      <c r="B139" s="125"/>
      <c r="C139" s="125" t="s">
        <v>130</v>
      </c>
      <c r="D139" s="126">
        <v>80101706</v>
      </c>
      <c r="E139" s="127" t="s">
        <v>307</v>
      </c>
      <c r="F139" s="125" t="s">
        <v>70</v>
      </c>
      <c r="G139" s="125">
        <v>1</v>
      </c>
      <c r="H139" s="125" t="s">
        <v>96</v>
      </c>
      <c r="I139" s="125">
        <v>10.5</v>
      </c>
      <c r="J139" s="125" t="s">
        <v>247</v>
      </c>
      <c r="K139" s="125" t="s">
        <v>131</v>
      </c>
      <c r="L139" s="125" t="s">
        <v>132</v>
      </c>
      <c r="M139" s="124">
        <v>91875000</v>
      </c>
      <c r="N139" s="124">
        <v>91875000</v>
      </c>
      <c r="O139" s="125" t="s">
        <v>75</v>
      </c>
      <c r="P139" s="125" t="s">
        <v>76</v>
      </c>
      <c r="Q139" s="125" t="s">
        <v>133</v>
      </c>
      <c r="S139" s="200" t="s">
        <v>1002</v>
      </c>
      <c r="T139" s="200" t="s">
        <v>1003</v>
      </c>
      <c r="U139" s="201">
        <v>43524</v>
      </c>
      <c r="V139" s="202" t="s">
        <v>1004</v>
      </c>
      <c r="W139" s="203" t="s">
        <v>439</v>
      </c>
      <c r="X139" s="204">
        <v>83125000</v>
      </c>
      <c r="Y139" s="205">
        <v>0</v>
      </c>
      <c r="Z139" s="204">
        <v>83125000</v>
      </c>
      <c r="AA139" s="202" t="s">
        <v>1005</v>
      </c>
      <c r="AB139" s="203">
        <v>10119</v>
      </c>
      <c r="AC139" s="207" t="s">
        <v>1006</v>
      </c>
      <c r="AD139" s="201">
        <v>43524</v>
      </c>
      <c r="AE139" s="201">
        <v>43811</v>
      </c>
      <c r="AF139" s="208" t="s">
        <v>442</v>
      </c>
      <c r="AG139" s="209" t="s">
        <v>443</v>
      </c>
    </row>
    <row r="140" spans="1:33" ht="150" x14ac:dyDescent="0.35">
      <c r="A140" s="141">
        <f t="shared" si="3"/>
        <v>119</v>
      </c>
      <c r="B140" s="125"/>
      <c r="C140" s="125" t="s">
        <v>130</v>
      </c>
      <c r="D140" s="126">
        <v>80101706</v>
      </c>
      <c r="E140" s="127" t="s">
        <v>307</v>
      </c>
      <c r="F140" s="125" t="s">
        <v>70</v>
      </c>
      <c r="G140" s="125">
        <v>1</v>
      </c>
      <c r="H140" s="125" t="s">
        <v>71</v>
      </c>
      <c r="I140" s="125">
        <v>10</v>
      </c>
      <c r="J140" s="125" t="s">
        <v>247</v>
      </c>
      <c r="K140" s="125" t="s">
        <v>131</v>
      </c>
      <c r="L140" s="125" t="s">
        <v>302</v>
      </c>
      <c r="M140" s="124">
        <v>60000000</v>
      </c>
      <c r="N140" s="124">
        <v>60000000</v>
      </c>
      <c r="O140" s="125" t="s">
        <v>75</v>
      </c>
      <c r="P140" s="125" t="s">
        <v>76</v>
      </c>
      <c r="Q140" s="125" t="s">
        <v>133</v>
      </c>
      <c r="S140" s="200" t="s">
        <v>1007</v>
      </c>
      <c r="T140" s="200" t="s">
        <v>1008</v>
      </c>
      <c r="U140" s="201">
        <v>43522</v>
      </c>
      <c r="V140" s="202" t="s">
        <v>1009</v>
      </c>
      <c r="W140" s="203" t="s">
        <v>439</v>
      </c>
      <c r="X140" s="204">
        <v>60000000</v>
      </c>
      <c r="Y140" s="205">
        <v>0</v>
      </c>
      <c r="Z140" s="204">
        <v>60000000</v>
      </c>
      <c r="AA140" s="202" t="s">
        <v>1010</v>
      </c>
      <c r="AB140" s="203">
        <v>15619</v>
      </c>
      <c r="AC140" s="207" t="s">
        <v>888</v>
      </c>
      <c r="AD140" s="201">
        <v>43522</v>
      </c>
      <c r="AE140" s="201">
        <v>43824</v>
      </c>
      <c r="AF140" s="208" t="s">
        <v>1011</v>
      </c>
      <c r="AG140" s="209" t="s">
        <v>443</v>
      </c>
    </row>
    <row r="141" spans="1:33" ht="150" x14ac:dyDescent="0.35">
      <c r="A141" s="141">
        <f t="shared" si="3"/>
        <v>120</v>
      </c>
      <c r="B141" s="125"/>
      <c r="C141" s="125" t="s">
        <v>130</v>
      </c>
      <c r="D141" s="126">
        <v>80101706</v>
      </c>
      <c r="E141" s="127" t="s">
        <v>307</v>
      </c>
      <c r="F141" s="125" t="s">
        <v>70</v>
      </c>
      <c r="G141" s="125">
        <v>1</v>
      </c>
      <c r="H141" s="125" t="s">
        <v>71</v>
      </c>
      <c r="I141" s="125">
        <v>10</v>
      </c>
      <c r="J141" s="125" t="s">
        <v>247</v>
      </c>
      <c r="K141" s="125" t="s">
        <v>131</v>
      </c>
      <c r="L141" s="125" t="s">
        <v>302</v>
      </c>
      <c r="M141" s="124">
        <v>70000000</v>
      </c>
      <c r="N141" s="124">
        <v>70000000</v>
      </c>
      <c r="O141" s="125" t="s">
        <v>75</v>
      </c>
      <c r="P141" s="125" t="s">
        <v>76</v>
      </c>
      <c r="Q141" s="125" t="s">
        <v>133</v>
      </c>
      <c r="S141" s="200" t="s">
        <v>1012</v>
      </c>
      <c r="T141" s="200" t="s">
        <v>1013</v>
      </c>
      <c r="U141" s="201">
        <v>43525</v>
      </c>
      <c r="V141" s="202" t="s">
        <v>1014</v>
      </c>
      <c r="W141" s="203" t="s">
        <v>439</v>
      </c>
      <c r="X141" s="204">
        <v>66500000</v>
      </c>
      <c r="Y141" s="205">
        <v>0</v>
      </c>
      <c r="Z141" s="204">
        <v>66500000</v>
      </c>
      <c r="AA141" s="202" t="s">
        <v>1015</v>
      </c>
      <c r="AB141" s="203">
        <v>15719</v>
      </c>
      <c r="AC141" s="207" t="s">
        <v>1016</v>
      </c>
      <c r="AD141" s="201">
        <v>43528</v>
      </c>
      <c r="AE141" s="201">
        <v>43817</v>
      </c>
      <c r="AF141" s="208" t="s">
        <v>1011</v>
      </c>
      <c r="AG141" s="209" t="s">
        <v>443</v>
      </c>
    </row>
    <row r="142" spans="1:33" ht="120" x14ac:dyDescent="0.35">
      <c r="A142" s="141">
        <f t="shared" si="3"/>
        <v>121</v>
      </c>
      <c r="B142" s="125"/>
      <c r="C142" s="125" t="s">
        <v>130</v>
      </c>
      <c r="D142" s="126">
        <v>80101706</v>
      </c>
      <c r="E142" s="127" t="s">
        <v>307</v>
      </c>
      <c r="F142" s="125" t="s">
        <v>70</v>
      </c>
      <c r="G142" s="125">
        <v>1</v>
      </c>
      <c r="H142" s="125" t="s">
        <v>96</v>
      </c>
      <c r="I142" s="191">
        <v>10.5</v>
      </c>
      <c r="J142" s="125" t="s">
        <v>247</v>
      </c>
      <c r="K142" s="125" t="s">
        <v>131</v>
      </c>
      <c r="L142" s="125" t="s">
        <v>309</v>
      </c>
      <c r="M142" s="124">
        <v>96600000</v>
      </c>
      <c r="N142" s="124">
        <v>96600000</v>
      </c>
      <c r="O142" s="125" t="s">
        <v>75</v>
      </c>
      <c r="P142" s="125" t="s">
        <v>76</v>
      </c>
      <c r="Q142" s="125" t="s">
        <v>133</v>
      </c>
      <c r="S142" s="200" t="s">
        <v>844</v>
      </c>
      <c r="T142" s="200" t="s">
        <v>845</v>
      </c>
      <c r="U142" s="201">
        <v>43502</v>
      </c>
      <c r="V142" s="202" t="s">
        <v>846</v>
      </c>
      <c r="W142" s="203" t="s">
        <v>439</v>
      </c>
      <c r="X142" s="204">
        <v>96600000</v>
      </c>
      <c r="Y142" s="205">
        <v>0</v>
      </c>
      <c r="Z142" s="204">
        <v>96600000</v>
      </c>
      <c r="AA142" s="202" t="s">
        <v>847</v>
      </c>
      <c r="AB142" s="203">
        <v>14619</v>
      </c>
      <c r="AC142" s="207" t="s">
        <v>697</v>
      </c>
      <c r="AD142" s="201">
        <v>43502</v>
      </c>
      <c r="AE142" s="201">
        <v>43819</v>
      </c>
      <c r="AF142" s="208" t="s">
        <v>848</v>
      </c>
      <c r="AG142" s="209" t="s">
        <v>443</v>
      </c>
    </row>
    <row r="143" spans="1:33" ht="120" x14ac:dyDescent="0.35">
      <c r="A143" s="141">
        <f t="shared" si="3"/>
        <v>122</v>
      </c>
      <c r="B143" s="125"/>
      <c r="C143" s="125" t="s">
        <v>130</v>
      </c>
      <c r="D143" s="126">
        <v>80101706</v>
      </c>
      <c r="E143" s="127" t="s">
        <v>307</v>
      </c>
      <c r="F143" s="125" t="s">
        <v>70</v>
      </c>
      <c r="G143" s="125">
        <v>1</v>
      </c>
      <c r="H143" s="125" t="s">
        <v>96</v>
      </c>
      <c r="I143" s="125">
        <v>10.5</v>
      </c>
      <c r="J143" s="125" t="s">
        <v>247</v>
      </c>
      <c r="K143" s="125" t="s">
        <v>131</v>
      </c>
      <c r="L143" s="125" t="s">
        <v>309</v>
      </c>
      <c r="M143" s="124">
        <v>96600000</v>
      </c>
      <c r="N143" s="124">
        <v>96600000</v>
      </c>
      <c r="O143" s="125" t="s">
        <v>75</v>
      </c>
      <c r="P143" s="125" t="s">
        <v>76</v>
      </c>
      <c r="Q143" s="125" t="s">
        <v>133</v>
      </c>
      <c r="S143" s="200" t="s">
        <v>849</v>
      </c>
      <c r="T143" s="200" t="s">
        <v>850</v>
      </c>
      <c r="U143" s="201">
        <v>43504</v>
      </c>
      <c r="V143" s="202" t="s">
        <v>851</v>
      </c>
      <c r="W143" s="203" t="s">
        <v>439</v>
      </c>
      <c r="X143" s="204">
        <v>96600000</v>
      </c>
      <c r="Y143" s="205">
        <v>0</v>
      </c>
      <c r="Z143" s="204">
        <v>96600000</v>
      </c>
      <c r="AA143" s="202" t="s">
        <v>847</v>
      </c>
      <c r="AB143" s="203">
        <v>14519</v>
      </c>
      <c r="AC143" s="207" t="s">
        <v>697</v>
      </c>
      <c r="AD143" s="201">
        <v>43504</v>
      </c>
      <c r="AE143" s="201">
        <v>43821</v>
      </c>
      <c r="AF143" s="208" t="s">
        <v>464</v>
      </c>
      <c r="AG143" s="209" t="s">
        <v>443</v>
      </c>
    </row>
    <row r="144" spans="1:33" ht="150" x14ac:dyDescent="0.35">
      <c r="A144" s="141">
        <f t="shared" si="3"/>
        <v>123</v>
      </c>
      <c r="B144" s="125"/>
      <c r="C144" s="125" t="s">
        <v>130</v>
      </c>
      <c r="D144" s="126">
        <v>80101706</v>
      </c>
      <c r="E144" s="127" t="s">
        <v>307</v>
      </c>
      <c r="F144" s="125" t="s">
        <v>70</v>
      </c>
      <c r="G144" s="125">
        <v>1</v>
      </c>
      <c r="H144" s="125" t="s">
        <v>84</v>
      </c>
      <c r="I144" s="125">
        <v>5</v>
      </c>
      <c r="J144" s="125" t="s">
        <v>247</v>
      </c>
      <c r="K144" s="125" t="s">
        <v>131</v>
      </c>
      <c r="L144" s="125" t="s">
        <v>302</v>
      </c>
      <c r="M144" s="124">
        <v>63000000</v>
      </c>
      <c r="N144" s="124">
        <v>63000000</v>
      </c>
      <c r="O144" s="125" t="s">
        <v>75</v>
      </c>
      <c r="P144" s="125" t="s">
        <v>76</v>
      </c>
      <c r="Q144" s="125" t="s">
        <v>133</v>
      </c>
      <c r="S144" s="140"/>
      <c r="T144" s="140"/>
      <c r="U144" s="140"/>
      <c r="V144" s="140"/>
      <c r="W144" s="140"/>
      <c r="X144" s="140"/>
      <c r="Y144" s="140"/>
      <c r="Z144" s="140"/>
      <c r="AA144" s="140"/>
      <c r="AB144" s="140"/>
      <c r="AC144" s="140"/>
      <c r="AD144" s="140"/>
      <c r="AE144" s="140"/>
      <c r="AF144" s="140"/>
      <c r="AG144" s="140"/>
    </row>
    <row r="145" spans="1:33" ht="150" x14ac:dyDescent="0.35">
      <c r="A145" s="141">
        <f t="shared" si="3"/>
        <v>124</v>
      </c>
      <c r="B145" s="125"/>
      <c r="C145" s="125" t="s">
        <v>130</v>
      </c>
      <c r="D145" s="126">
        <v>80101706</v>
      </c>
      <c r="E145" s="127" t="s">
        <v>307</v>
      </c>
      <c r="F145" s="125" t="s">
        <v>70</v>
      </c>
      <c r="G145" s="125">
        <v>1</v>
      </c>
      <c r="H145" s="125" t="s">
        <v>96</v>
      </c>
      <c r="I145" s="125">
        <v>9</v>
      </c>
      <c r="J145" s="125" t="s">
        <v>247</v>
      </c>
      <c r="K145" s="125" t="s">
        <v>131</v>
      </c>
      <c r="L145" s="125" t="s">
        <v>302</v>
      </c>
      <c r="M145" s="124">
        <v>63800000</v>
      </c>
      <c r="N145" s="124">
        <v>63800000</v>
      </c>
      <c r="O145" s="125" t="s">
        <v>75</v>
      </c>
      <c r="P145" s="125" t="s">
        <v>76</v>
      </c>
      <c r="Q145" s="125" t="s">
        <v>133</v>
      </c>
      <c r="S145" s="200" t="s">
        <v>852</v>
      </c>
      <c r="T145" s="200" t="s">
        <v>853</v>
      </c>
      <c r="U145" s="201">
        <v>43495</v>
      </c>
      <c r="V145" s="202" t="s">
        <v>854</v>
      </c>
      <c r="W145" s="203" t="s">
        <v>439</v>
      </c>
      <c r="X145" s="204">
        <v>60900000</v>
      </c>
      <c r="Y145" s="205">
        <v>0</v>
      </c>
      <c r="Z145" s="204">
        <v>60900000</v>
      </c>
      <c r="AA145" s="202" t="s">
        <v>855</v>
      </c>
      <c r="AB145" s="208">
        <v>10319</v>
      </c>
      <c r="AC145" s="207" t="s">
        <v>635</v>
      </c>
      <c r="AD145" s="201">
        <v>43495</v>
      </c>
      <c r="AE145" s="201">
        <v>43812</v>
      </c>
      <c r="AF145" s="208" t="s">
        <v>856</v>
      </c>
      <c r="AG145" s="209" t="s">
        <v>443</v>
      </c>
    </row>
    <row r="146" spans="1:33" ht="120" x14ac:dyDescent="0.35">
      <c r="A146" s="141">
        <f t="shared" si="3"/>
        <v>125</v>
      </c>
      <c r="B146" s="125"/>
      <c r="C146" s="125" t="s">
        <v>130</v>
      </c>
      <c r="D146" s="126">
        <v>80101706</v>
      </c>
      <c r="E146" s="127" t="s">
        <v>307</v>
      </c>
      <c r="F146" s="125" t="s">
        <v>70</v>
      </c>
      <c r="G146" s="125">
        <v>1</v>
      </c>
      <c r="H146" s="125" t="s">
        <v>71</v>
      </c>
      <c r="I146" s="125">
        <v>10</v>
      </c>
      <c r="J146" s="125" t="s">
        <v>247</v>
      </c>
      <c r="K146" s="125" t="s">
        <v>131</v>
      </c>
      <c r="L146" s="125" t="s">
        <v>309</v>
      </c>
      <c r="M146" s="124">
        <v>91875000</v>
      </c>
      <c r="N146" s="124">
        <v>91875000</v>
      </c>
      <c r="O146" s="125" t="s">
        <v>75</v>
      </c>
      <c r="P146" s="125" t="s">
        <v>76</v>
      </c>
      <c r="Q146" s="125" t="s">
        <v>133</v>
      </c>
      <c r="S146" s="200" t="s">
        <v>857</v>
      </c>
      <c r="T146" s="200" t="s">
        <v>858</v>
      </c>
      <c r="U146" s="210">
        <v>43495</v>
      </c>
      <c r="V146" s="202" t="s">
        <v>859</v>
      </c>
      <c r="W146" s="203" t="s">
        <v>439</v>
      </c>
      <c r="X146" s="204">
        <v>91875000</v>
      </c>
      <c r="Y146" s="205">
        <v>0</v>
      </c>
      <c r="Z146" s="204">
        <v>91875000</v>
      </c>
      <c r="AA146" s="202" t="s">
        <v>860</v>
      </c>
      <c r="AB146" s="208">
        <v>14819</v>
      </c>
      <c r="AC146" s="207" t="s">
        <v>635</v>
      </c>
      <c r="AD146" s="201">
        <v>43495</v>
      </c>
      <c r="AE146" s="201">
        <v>43812</v>
      </c>
      <c r="AF146" s="208" t="s">
        <v>848</v>
      </c>
      <c r="AG146" s="209" t="s">
        <v>443</v>
      </c>
    </row>
    <row r="147" spans="1:33" ht="120" x14ac:dyDescent="0.35">
      <c r="A147" s="141">
        <f t="shared" si="3"/>
        <v>126</v>
      </c>
      <c r="B147" s="125"/>
      <c r="C147" s="125" t="s">
        <v>219</v>
      </c>
      <c r="D147" s="126">
        <v>80101706</v>
      </c>
      <c r="E147" s="127" t="s">
        <v>310</v>
      </c>
      <c r="F147" s="125" t="s">
        <v>70</v>
      </c>
      <c r="G147" s="125">
        <v>1</v>
      </c>
      <c r="H147" s="125" t="s">
        <v>96</v>
      </c>
      <c r="I147" s="125">
        <v>11</v>
      </c>
      <c r="J147" s="125" t="s">
        <v>247</v>
      </c>
      <c r="K147" s="125" t="s">
        <v>131</v>
      </c>
      <c r="L147" s="125" t="s">
        <v>282</v>
      </c>
      <c r="M147" s="124">
        <v>69300000</v>
      </c>
      <c r="N147" s="124">
        <v>69300000</v>
      </c>
      <c r="O147" s="125" t="s">
        <v>75</v>
      </c>
      <c r="P147" s="125" t="s">
        <v>76</v>
      </c>
      <c r="Q147" s="125" t="s">
        <v>221</v>
      </c>
      <c r="S147" s="200" t="s">
        <v>465</v>
      </c>
      <c r="T147" s="200" t="s">
        <v>466</v>
      </c>
      <c r="U147" s="201">
        <v>43488</v>
      </c>
      <c r="V147" s="202" t="s">
        <v>467</v>
      </c>
      <c r="W147" s="203" t="s">
        <v>439</v>
      </c>
      <c r="X147" s="204">
        <v>69300000</v>
      </c>
      <c r="Y147" s="205">
        <v>0</v>
      </c>
      <c r="Z147" s="204">
        <v>69300000</v>
      </c>
      <c r="AA147" s="207" t="s">
        <v>468</v>
      </c>
      <c r="AB147" s="208">
        <v>7319</v>
      </c>
      <c r="AC147" s="207" t="s">
        <v>463</v>
      </c>
      <c r="AD147" s="201">
        <v>43488</v>
      </c>
      <c r="AE147" s="201">
        <v>43821</v>
      </c>
      <c r="AF147" s="208" t="s">
        <v>469</v>
      </c>
      <c r="AG147" s="209" t="s">
        <v>470</v>
      </c>
    </row>
    <row r="148" spans="1:33" ht="120" x14ac:dyDescent="0.35">
      <c r="A148" s="141">
        <f t="shared" si="3"/>
        <v>127</v>
      </c>
      <c r="B148" s="125"/>
      <c r="C148" s="125" t="s">
        <v>219</v>
      </c>
      <c r="D148" s="126">
        <v>80101706</v>
      </c>
      <c r="E148" s="127" t="s">
        <v>310</v>
      </c>
      <c r="F148" s="125" t="s">
        <v>70</v>
      </c>
      <c r="G148" s="125">
        <v>1</v>
      </c>
      <c r="H148" s="125" t="s">
        <v>96</v>
      </c>
      <c r="I148" s="125">
        <v>11</v>
      </c>
      <c r="J148" s="125" t="s">
        <v>247</v>
      </c>
      <c r="K148" s="125" t="s">
        <v>131</v>
      </c>
      <c r="L148" s="125" t="s">
        <v>309</v>
      </c>
      <c r="M148" s="124">
        <v>67100000</v>
      </c>
      <c r="N148" s="124">
        <v>67100000</v>
      </c>
      <c r="O148" s="125" t="s">
        <v>75</v>
      </c>
      <c r="P148" s="125" t="s">
        <v>76</v>
      </c>
      <c r="Q148" s="125" t="s">
        <v>221</v>
      </c>
      <c r="S148" s="140"/>
      <c r="T148" s="140"/>
      <c r="U148" s="140"/>
      <c r="V148" s="140"/>
      <c r="W148" s="140"/>
      <c r="X148" s="140"/>
      <c r="Y148" s="140"/>
      <c r="Z148" s="140"/>
      <c r="AA148" s="140"/>
      <c r="AB148" s="140"/>
      <c r="AC148" s="140"/>
      <c r="AD148" s="140"/>
      <c r="AE148" s="140"/>
      <c r="AF148" s="140"/>
      <c r="AG148" s="140"/>
    </row>
    <row r="149" spans="1:33" ht="150" x14ac:dyDescent="0.35">
      <c r="A149" s="141">
        <f t="shared" si="3"/>
        <v>128</v>
      </c>
      <c r="B149" s="125"/>
      <c r="C149" s="125" t="s">
        <v>219</v>
      </c>
      <c r="D149" s="126">
        <v>80101706</v>
      </c>
      <c r="E149" s="127" t="s">
        <v>310</v>
      </c>
      <c r="F149" s="125" t="s">
        <v>70</v>
      </c>
      <c r="G149" s="125">
        <v>1</v>
      </c>
      <c r="H149" s="125" t="s">
        <v>96</v>
      </c>
      <c r="I149" s="125">
        <v>11</v>
      </c>
      <c r="J149" s="125" t="s">
        <v>247</v>
      </c>
      <c r="K149" s="125" t="s">
        <v>131</v>
      </c>
      <c r="L149" s="125" t="s">
        <v>309</v>
      </c>
      <c r="M149" s="124">
        <v>67100000</v>
      </c>
      <c r="N149" s="124">
        <v>67100000</v>
      </c>
      <c r="O149" s="125" t="s">
        <v>75</v>
      </c>
      <c r="P149" s="125" t="s">
        <v>76</v>
      </c>
      <c r="Q149" s="125" t="s">
        <v>221</v>
      </c>
      <c r="S149" s="200" t="s">
        <v>861</v>
      </c>
      <c r="T149" s="200" t="s">
        <v>862</v>
      </c>
      <c r="U149" s="210">
        <v>43497</v>
      </c>
      <c r="V149" s="202" t="s">
        <v>863</v>
      </c>
      <c r="W149" s="203" t="s">
        <v>439</v>
      </c>
      <c r="X149" s="204">
        <v>42700000</v>
      </c>
      <c r="Y149" s="205">
        <v>0</v>
      </c>
      <c r="Z149" s="204">
        <v>42700000</v>
      </c>
      <c r="AA149" s="202" t="s">
        <v>864</v>
      </c>
      <c r="AB149" s="203">
        <v>14319</v>
      </c>
      <c r="AC149" s="207" t="s">
        <v>865</v>
      </c>
      <c r="AD149" s="201">
        <v>43497</v>
      </c>
      <c r="AE149" s="201">
        <v>44074</v>
      </c>
      <c r="AF149" s="208" t="s">
        <v>866</v>
      </c>
      <c r="AG149" s="209" t="s">
        <v>470</v>
      </c>
    </row>
    <row r="150" spans="1:33" ht="120" x14ac:dyDescent="0.35">
      <c r="A150" s="141">
        <f t="shared" si="3"/>
        <v>129</v>
      </c>
      <c r="B150" s="125"/>
      <c r="C150" s="125" t="s">
        <v>219</v>
      </c>
      <c r="D150" s="126">
        <v>80101706</v>
      </c>
      <c r="E150" s="127" t="s">
        <v>310</v>
      </c>
      <c r="F150" s="125" t="s">
        <v>70</v>
      </c>
      <c r="G150" s="125">
        <v>1</v>
      </c>
      <c r="H150" s="125" t="s">
        <v>96</v>
      </c>
      <c r="I150" s="125">
        <v>11</v>
      </c>
      <c r="J150" s="125" t="s">
        <v>247</v>
      </c>
      <c r="K150" s="125" t="s">
        <v>131</v>
      </c>
      <c r="L150" s="125" t="s">
        <v>309</v>
      </c>
      <c r="M150" s="124">
        <v>72600000</v>
      </c>
      <c r="N150" s="124">
        <v>72600000</v>
      </c>
      <c r="O150" s="125" t="s">
        <v>75</v>
      </c>
      <c r="P150" s="125" t="s">
        <v>76</v>
      </c>
      <c r="Q150" s="125" t="s">
        <v>221</v>
      </c>
      <c r="S150" s="200" t="s">
        <v>867</v>
      </c>
      <c r="T150" s="200" t="s">
        <v>868</v>
      </c>
      <c r="U150" s="210">
        <v>43495</v>
      </c>
      <c r="V150" s="202" t="s">
        <v>869</v>
      </c>
      <c r="W150" s="203" t="s">
        <v>439</v>
      </c>
      <c r="X150" s="204">
        <v>66000000</v>
      </c>
      <c r="Y150" s="205">
        <v>0</v>
      </c>
      <c r="Z150" s="204">
        <v>66000000</v>
      </c>
      <c r="AA150" s="202" t="s">
        <v>870</v>
      </c>
      <c r="AB150" s="203">
        <v>12319</v>
      </c>
      <c r="AC150" s="207" t="s">
        <v>871</v>
      </c>
      <c r="AD150" s="201">
        <v>43495</v>
      </c>
      <c r="AE150" s="201">
        <v>43798</v>
      </c>
      <c r="AF150" s="208" t="s">
        <v>872</v>
      </c>
      <c r="AG150" s="209" t="s">
        <v>470</v>
      </c>
    </row>
    <row r="151" spans="1:33" ht="120" x14ac:dyDescent="0.35">
      <c r="A151" s="141">
        <f t="shared" si="3"/>
        <v>130</v>
      </c>
      <c r="B151" s="125"/>
      <c r="C151" s="125" t="s">
        <v>311</v>
      </c>
      <c r="D151" s="126">
        <v>80101706</v>
      </c>
      <c r="E151" s="127" t="s">
        <v>312</v>
      </c>
      <c r="F151" s="125" t="s">
        <v>70</v>
      </c>
      <c r="G151" s="125">
        <v>1</v>
      </c>
      <c r="H151" s="125" t="s">
        <v>96</v>
      </c>
      <c r="I151" s="125">
        <v>11</v>
      </c>
      <c r="J151" s="125" t="s">
        <v>247</v>
      </c>
      <c r="K151" s="125" t="s">
        <v>131</v>
      </c>
      <c r="L151" s="125" t="s">
        <v>282</v>
      </c>
      <c r="M151" s="124">
        <v>59400000</v>
      </c>
      <c r="N151" s="124">
        <v>59400000</v>
      </c>
      <c r="O151" s="125" t="s">
        <v>75</v>
      </c>
      <c r="P151" s="125" t="s">
        <v>76</v>
      </c>
      <c r="Q151" s="125" t="s">
        <v>313</v>
      </c>
      <c r="S151" s="200" t="s">
        <v>471</v>
      </c>
      <c r="T151" s="200" t="s">
        <v>472</v>
      </c>
      <c r="U151" s="210">
        <v>43483</v>
      </c>
      <c r="V151" s="202" t="s">
        <v>473</v>
      </c>
      <c r="W151" s="203" t="s">
        <v>439</v>
      </c>
      <c r="X151" s="204">
        <v>59400000</v>
      </c>
      <c r="Y151" s="204">
        <v>0</v>
      </c>
      <c r="Z151" s="204">
        <v>59400000</v>
      </c>
      <c r="AA151" s="207" t="s">
        <v>474</v>
      </c>
      <c r="AB151" s="208">
        <v>7519</v>
      </c>
      <c r="AC151" s="207" t="s">
        <v>475</v>
      </c>
      <c r="AD151" s="201">
        <v>43483</v>
      </c>
      <c r="AE151" s="201">
        <v>43816</v>
      </c>
      <c r="AF151" s="208" t="s">
        <v>476</v>
      </c>
      <c r="AG151" s="209" t="s">
        <v>477</v>
      </c>
    </row>
    <row r="152" spans="1:33" ht="120" x14ac:dyDescent="0.35">
      <c r="A152" s="141">
        <f t="shared" si="3"/>
        <v>131</v>
      </c>
      <c r="B152" s="125"/>
      <c r="C152" s="125" t="s">
        <v>311</v>
      </c>
      <c r="D152" s="126">
        <v>80101706</v>
      </c>
      <c r="E152" s="127" t="s">
        <v>312</v>
      </c>
      <c r="F152" s="125" t="s">
        <v>70</v>
      </c>
      <c r="G152" s="125">
        <v>1</v>
      </c>
      <c r="H152" s="125" t="s">
        <v>96</v>
      </c>
      <c r="I152" s="125">
        <v>11</v>
      </c>
      <c r="J152" s="125" t="s">
        <v>247</v>
      </c>
      <c r="K152" s="125" t="s">
        <v>131</v>
      </c>
      <c r="L152" s="125" t="s">
        <v>282</v>
      </c>
      <c r="M152" s="124">
        <v>67100000</v>
      </c>
      <c r="N152" s="124">
        <v>67100000</v>
      </c>
      <c r="O152" s="125" t="s">
        <v>75</v>
      </c>
      <c r="P152" s="125" t="s">
        <v>76</v>
      </c>
      <c r="Q152" s="125" t="s">
        <v>313</v>
      </c>
      <c r="S152" s="200" t="s">
        <v>478</v>
      </c>
      <c r="T152" s="200" t="s">
        <v>479</v>
      </c>
      <c r="U152" s="201">
        <v>43486</v>
      </c>
      <c r="V152" s="202" t="s">
        <v>480</v>
      </c>
      <c r="W152" s="203" t="s">
        <v>439</v>
      </c>
      <c r="X152" s="204">
        <v>67100000</v>
      </c>
      <c r="Y152" s="204">
        <v>0</v>
      </c>
      <c r="Z152" s="204">
        <v>67100000</v>
      </c>
      <c r="AA152" s="207" t="s">
        <v>481</v>
      </c>
      <c r="AB152" s="208">
        <v>6119</v>
      </c>
      <c r="AC152" s="207" t="s">
        <v>463</v>
      </c>
      <c r="AD152" s="201">
        <v>43486</v>
      </c>
      <c r="AE152" s="201">
        <v>43819</v>
      </c>
      <c r="AF152" s="208" t="s">
        <v>476</v>
      </c>
      <c r="AG152" s="209" t="s">
        <v>477</v>
      </c>
    </row>
    <row r="153" spans="1:33" ht="120" x14ac:dyDescent="0.35">
      <c r="A153" s="141">
        <f t="shared" si="3"/>
        <v>132</v>
      </c>
      <c r="B153" s="125"/>
      <c r="C153" s="125" t="s">
        <v>311</v>
      </c>
      <c r="D153" s="126">
        <v>80101706</v>
      </c>
      <c r="E153" s="127" t="s">
        <v>312</v>
      </c>
      <c r="F153" s="125" t="s">
        <v>70</v>
      </c>
      <c r="G153" s="125">
        <v>1</v>
      </c>
      <c r="H153" s="125" t="s">
        <v>96</v>
      </c>
      <c r="I153" s="125">
        <v>11</v>
      </c>
      <c r="J153" s="125" t="s">
        <v>247</v>
      </c>
      <c r="K153" s="125" t="s">
        <v>131</v>
      </c>
      <c r="L153" s="125" t="s">
        <v>282</v>
      </c>
      <c r="M153" s="124">
        <v>27500000</v>
      </c>
      <c r="N153" s="124">
        <v>27500000</v>
      </c>
      <c r="O153" s="125" t="s">
        <v>75</v>
      </c>
      <c r="P153" s="125" t="s">
        <v>76</v>
      </c>
      <c r="Q153" s="125" t="s">
        <v>313</v>
      </c>
      <c r="S153" s="200" t="s">
        <v>482</v>
      </c>
      <c r="T153" s="200" t="s">
        <v>483</v>
      </c>
      <c r="U153" s="201">
        <v>43487</v>
      </c>
      <c r="V153" s="202" t="s">
        <v>484</v>
      </c>
      <c r="W153" s="203" t="s">
        <v>439</v>
      </c>
      <c r="X153" s="204">
        <v>27500000</v>
      </c>
      <c r="Y153" s="205">
        <v>0</v>
      </c>
      <c r="Z153" s="204">
        <v>27500000</v>
      </c>
      <c r="AA153" s="207" t="s">
        <v>485</v>
      </c>
      <c r="AB153" s="208">
        <v>6219</v>
      </c>
      <c r="AC153" s="207" t="s">
        <v>463</v>
      </c>
      <c r="AD153" s="201">
        <v>43486</v>
      </c>
      <c r="AE153" s="201">
        <v>43819</v>
      </c>
      <c r="AF153" s="208" t="s">
        <v>476</v>
      </c>
      <c r="AG153" s="209" t="s">
        <v>477</v>
      </c>
    </row>
    <row r="154" spans="1:33" ht="120" x14ac:dyDescent="0.35">
      <c r="A154" s="141">
        <f t="shared" si="3"/>
        <v>133</v>
      </c>
      <c r="B154" s="125"/>
      <c r="C154" s="125" t="s">
        <v>311</v>
      </c>
      <c r="D154" s="126">
        <v>80101706</v>
      </c>
      <c r="E154" s="127" t="s">
        <v>312</v>
      </c>
      <c r="F154" s="125" t="s">
        <v>70</v>
      </c>
      <c r="G154" s="125">
        <v>1</v>
      </c>
      <c r="H154" s="125" t="s">
        <v>71</v>
      </c>
      <c r="I154" s="125">
        <v>6</v>
      </c>
      <c r="J154" s="125" t="s">
        <v>247</v>
      </c>
      <c r="K154" s="125" t="s">
        <v>131</v>
      </c>
      <c r="L154" s="125" t="s">
        <v>309</v>
      </c>
      <c r="M154" s="124">
        <v>49800000</v>
      </c>
      <c r="N154" s="124">
        <v>49800000</v>
      </c>
      <c r="O154" s="125" t="s">
        <v>75</v>
      </c>
      <c r="P154" s="125" t="s">
        <v>76</v>
      </c>
      <c r="Q154" s="125" t="s">
        <v>313</v>
      </c>
      <c r="S154" s="200" t="s">
        <v>873</v>
      </c>
      <c r="T154" s="200" t="s">
        <v>874</v>
      </c>
      <c r="U154" s="201">
        <v>43507</v>
      </c>
      <c r="V154" s="202" t="s">
        <v>875</v>
      </c>
      <c r="W154" s="203" t="s">
        <v>439</v>
      </c>
      <c r="X154" s="204">
        <v>49800000</v>
      </c>
      <c r="Y154" s="205">
        <v>0</v>
      </c>
      <c r="Z154" s="204">
        <v>49800000</v>
      </c>
      <c r="AA154" s="202" t="s">
        <v>876</v>
      </c>
      <c r="AB154" s="203">
        <v>16319</v>
      </c>
      <c r="AC154" s="207" t="s">
        <v>877</v>
      </c>
      <c r="AD154" s="201">
        <v>43507</v>
      </c>
      <c r="AE154" s="201">
        <v>43687</v>
      </c>
      <c r="AF154" s="208" t="s">
        <v>878</v>
      </c>
      <c r="AG154" s="209" t="s">
        <v>477</v>
      </c>
    </row>
    <row r="155" spans="1:33" ht="131.25" x14ac:dyDescent="0.35">
      <c r="A155" s="141">
        <f t="shared" si="3"/>
        <v>134</v>
      </c>
      <c r="B155" s="125"/>
      <c r="C155" s="125" t="s">
        <v>314</v>
      </c>
      <c r="D155" s="126">
        <v>80101706</v>
      </c>
      <c r="E155" s="127" t="s">
        <v>315</v>
      </c>
      <c r="F155" s="125" t="s">
        <v>70</v>
      </c>
      <c r="G155" s="125">
        <v>1</v>
      </c>
      <c r="H155" s="125" t="s">
        <v>96</v>
      </c>
      <c r="I155" s="125">
        <v>11.5</v>
      </c>
      <c r="J155" s="125" t="s">
        <v>247</v>
      </c>
      <c r="K155" s="125" t="s">
        <v>131</v>
      </c>
      <c r="L155" s="125" t="s">
        <v>282</v>
      </c>
      <c r="M155" s="124">
        <v>89159500</v>
      </c>
      <c r="N155" s="124">
        <v>89159500</v>
      </c>
      <c r="O155" s="125" t="s">
        <v>75</v>
      </c>
      <c r="P155" s="125" t="s">
        <v>76</v>
      </c>
      <c r="Q155" s="125" t="s">
        <v>316</v>
      </c>
      <c r="S155" s="200" t="s">
        <v>486</v>
      </c>
      <c r="T155" s="200" t="s">
        <v>487</v>
      </c>
      <c r="U155" s="201">
        <v>43479</v>
      </c>
      <c r="V155" s="202" t="s">
        <v>488</v>
      </c>
      <c r="W155" s="203" t="s">
        <v>439</v>
      </c>
      <c r="X155" s="204">
        <v>89159500</v>
      </c>
      <c r="Y155" s="204">
        <v>0</v>
      </c>
      <c r="Z155" s="204">
        <v>89159500</v>
      </c>
      <c r="AA155" s="207" t="s">
        <v>489</v>
      </c>
      <c r="AB155" s="208">
        <v>2619</v>
      </c>
      <c r="AC155" s="207" t="s">
        <v>441</v>
      </c>
      <c r="AD155" s="201">
        <v>43479</v>
      </c>
      <c r="AE155" s="201">
        <v>43827</v>
      </c>
      <c r="AF155" s="208" t="s">
        <v>490</v>
      </c>
      <c r="AG155" s="209" t="s">
        <v>491</v>
      </c>
    </row>
    <row r="156" spans="1:33" ht="120" x14ac:dyDescent="0.35">
      <c r="A156" s="141">
        <f t="shared" si="3"/>
        <v>135</v>
      </c>
      <c r="B156" s="125"/>
      <c r="C156" s="125" t="s">
        <v>314</v>
      </c>
      <c r="D156" s="126">
        <v>80101706</v>
      </c>
      <c r="E156" s="127" t="s">
        <v>315</v>
      </c>
      <c r="F156" s="125" t="s">
        <v>70</v>
      </c>
      <c r="G156" s="125">
        <v>1</v>
      </c>
      <c r="H156" s="125" t="s">
        <v>96</v>
      </c>
      <c r="I156" s="125">
        <v>11</v>
      </c>
      <c r="J156" s="125" t="s">
        <v>247</v>
      </c>
      <c r="K156" s="125" t="s">
        <v>131</v>
      </c>
      <c r="L156" s="125" t="s">
        <v>282</v>
      </c>
      <c r="M156" s="124">
        <v>59400000</v>
      </c>
      <c r="N156" s="124">
        <v>59400000</v>
      </c>
      <c r="O156" s="125" t="s">
        <v>75</v>
      </c>
      <c r="P156" s="125" t="s">
        <v>76</v>
      </c>
      <c r="Q156" s="125" t="s">
        <v>316</v>
      </c>
      <c r="S156" s="200" t="s">
        <v>492</v>
      </c>
      <c r="T156" s="200" t="s">
        <v>493</v>
      </c>
      <c r="U156" s="201">
        <v>43486</v>
      </c>
      <c r="V156" s="202" t="s">
        <v>494</v>
      </c>
      <c r="W156" s="203" t="s">
        <v>439</v>
      </c>
      <c r="X156" s="204">
        <v>59400000</v>
      </c>
      <c r="Y156" s="204">
        <v>0</v>
      </c>
      <c r="Z156" s="204">
        <v>59400000</v>
      </c>
      <c r="AA156" s="207" t="s">
        <v>495</v>
      </c>
      <c r="AB156" s="208">
        <v>7819</v>
      </c>
      <c r="AC156" s="207" t="s">
        <v>463</v>
      </c>
      <c r="AD156" s="201">
        <v>43486</v>
      </c>
      <c r="AE156" s="201">
        <v>43819</v>
      </c>
      <c r="AF156" s="208" t="s">
        <v>496</v>
      </c>
      <c r="AG156" s="209" t="s">
        <v>491</v>
      </c>
    </row>
    <row r="157" spans="1:33" ht="131.25" x14ac:dyDescent="0.35">
      <c r="A157" s="141">
        <f t="shared" si="3"/>
        <v>136</v>
      </c>
      <c r="B157" s="125"/>
      <c r="C157" s="125" t="s">
        <v>314</v>
      </c>
      <c r="D157" s="126">
        <v>80101706</v>
      </c>
      <c r="E157" s="127" t="s">
        <v>315</v>
      </c>
      <c r="F157" s="125" t="s">
        <v>70</v>
      </c>
      <c r="G157" s="125">
        <v>1</v>
      </c>
      <c r="H157" s="125" t="s">
        <v>71</v>
      </c>
      <c r="I157" s="125">
        <v>10</v>
      </c>
      <c r="J157" s="125" t="s">
        <v>247</v>
      </c>
      <c r="K157" s="125" t="s">
        <v>131</v>
      </c>
      <c r="L157" s="125" t="s">
        <v>309</v>
      </c>
      <c r="M157" s="124">
        <v>54000000</v>
      </c>
      <c r="N157" s="124">
        <v>54000000</v>
      </c>
      <c r="O157" s="125" t="s">
        <v>75</v>
      </c>
      <c r="P157" s="125" t="s">
        <v>76</v>
      </c>
      <c r="Q157" s="125" t="s">
        <v>316</v>
      </c>
      <c r="S157" s="200" t="s">
        <v>879</v>
      </c>
      <c r="T157" s="200" t="s">
        <v>880</v>
      </c>
      <c r="U157" s="201">
        <v>43508</v>
      </c>
      <c r="V157" s="202" t="s">
        <v>881</v>
      </c>
      <c r="W157" s="203" t="s">
        <v>439</v>
      </c>
      <c r="X157" s="204">
        <v>54000000</v>
      </c>
      <c r="Y157" s="205">
        <v>0</v>
      </c>
      <c r="Z157" s="204">
        <v>54000000</v>
      </c>
      <c r="AA157" s="202" t="s">
        <v>882</v>
      </c>
      <c r="AB157" s="203">
        <v>16419</v>
      </c>
      <c r="AC157" s="207" t="s">
        <v>883</v>
      </c>
      <c r="AD157" s="201">
        <v>43508</v>
      </c>
      <c r="AE157" s="201">
        <v>43810</v>
      </c>
      <c r="AF157" s="208" t="s">
        <v>884</v>
      </c>
      <c r="AG157" s="209" t="s">
        <v>491</v>
      </c>
    </row>
    <row r="158" spans="1:33" ht="131.25" x14ac:dyDescent="0.35">
      <c r="A158" s="141">
        <f t="shared" si="3"/>
        <v>137</v>
      </c>
      <c r="B158" s="125"/>
      <c r="C158" s="125" t="s">
        <v>314</v>
      </c>
      <c r="D158" s="126">
        <v>80101706</v>
      </c>
      <c r="E158" s="127" t="s">
        <v>315</v>
      </c>
      <c r="F158" s="125" t="s">
        <v>70</v>
      </c>
      <c r="G158" s="125">
        <v>1</v>
      </c>
      <c r="H158" s="125" t="s">
        <v>71</v>
      </c>
      <c r="I158" s="125">
        <v>10</v>
      </c>
      <c r="J158" s="125" t="s">
        <v>247</v>
      </c>
      <c r="K158" s="125" t="s">
        <v>131</v>
      </c>
      <c r="L158" s="125" t="s">
        <v>309</v>
      </c>
      <c r="M158" s="124">
        <v>54000000</v>
      </c>
      <c r="N158" s="124">
        <v>54000000</v>
      </c>
      <c r="O158" s="125" t="s">
        <v>75</v>
      </c>
      <c r="P158" s="125" t="s">
        <v>76</v>
      </c>
      <c r="Q158" s="125" t="s">
        <v>316</v>
      </c>
      <c r="S158" s="200" t="s">
        <v>885</v>
      </c>
      <c r="T158" s="200" t="s">
        <v>886</v>
      </c>
      <c r="U158" s="201">
        <v>43508</v>
      </c>
      <c r="V158" s="202" t="s">
        <v>881</v>
      </c>
      <c r="W158" s="203" t="s">
        <v>439</v>
      </c>
      <c r="X158" s="204">
        <v>54000000</v>
      </c>
      <c r="Y158" s="205">
        <v>0</v>
      </c>
      <c r="Z158" s="204">
        <v>54000000</v>
      </c>
      <c r="AA158" s="202" t="s">
        <v>887</v>
      </c>
      <c r="AB158" s="203">
        <v>16519</v>
      </c>
      <c r="AC158" s="207" t="s">
        <v>888</v>
      </c>
      <c r="AD158" s="201">
        <v>43508</v>
      </c>
      <c r="AE158" s="201">
        <v>43810</v>
      </c>
      <c r="AF158" s="208" t="s">
        <v>884</v>
      </c>
      <c r="AG158" s="209" t="s">
        <v>491</v>
      </c>
    </row>
    <row r="159" spans="1:33" ht="120" x14ac:dyDescent="0.35">
      <c r="A159" s="141">
        <f t="shared" si="3"/>
        <v>138</v>
      </c>
      <c r="B159" s="125"/>
      <c r="C159" s="125" t="s">
        <v>314</v>
      </c>
      <c r="D159" s="126">
        <v>80101706</v>
      </c>
      <c r="E159" s="127" t="s">
        <v>315</v>
      </c>
      <c r="F159" s="125" t="s">
        <v>70</v>
      </c>
      <c r="G159" s="125">
        <v>1</v>
      </c>
      <c r="H159" s="125" t="s">
        <v>71</v>
      </c>
      <c r="I159" s="125">
        <v>10</v>
      </c>
      <c r="J159" s="125" t="s">
        <v>247</v>
      </c>
      <c r="K159" s="125" t="s">
        <v>131</v>
      </c>
      <c r="L159" s="125" t="s">
        <v>309</v>
      </c>
      <c r="M159" s="124">
        <v>54000000</v>
      </c>
      <c r="N159" s="124">
        <v>54000000</v>
      </c>
      <c r="O159" s="125" t="s">
        <v>75</v>
      </c>
      <c r="P159" s="125" t="s">
        <v>76</v>
      </c>
      <c r="Q159" s="125" t="s">
        <v>316</v>
      </c>
      <c r="S159" s="200" t="s">
        <v>889</v>
      </c>
      <c r="T159" s="200" t="s">
        <v>890</v>
      </c>
      <c r="U159" s="201">
        <v>43510</v>
      </c>
      <c r="V159" s="202" t="s">
        <v>891</v>
      </c>
      <c r="W159" s="203" t="s">
        <v>439</v>
      </c>
      <c r="X159" s="204">
        <v>54000000</v>
      </c>
      <c r="Y159" s="205">
        <v>0</v>
      </c>
      <c r="Z159" s="204">
        <v>54000000</v>
      </c>
      <c r="AA159" s="202" t="s">
        <v>892</v>
      </c>
      <c r="AB159" s="203">
        <v>16619</v>
      </c>
      <c r="AC159" s="207" t="s">
        <v>888</v>
      </c>
      <c r="AD159" s="201">
        <v>43510</v>
      </c>
      <c r="AE159" s="201">
        <v>43812</v>
      </c>
      <c r="AF159" s="208" t="s">
        <v>1017</v>
      </c>
      <c r="AG159" s="209" t="s">
        <v>491</v>
      </c>
    </row>
    <row r="160" spans="1:33" ht="120" x14ac:dyDescent="0.35">
      <c r="A160" s="141">
        <f t="shared" si="3"/>
        <v>139</v>
      </c>
      <c r="B160" s="125"/>
      <c r="C160" s="125" t="s">
        <v>314</v>
      </c>
      <c r="D160" s="126">
        <v>80101706</v>
      </c>
      <c r="E160" s="127" t="s">
        <v>315</v>
      </c>
      <c r="F160" s="125" t="s">
        <v>70</v>
      </c>
      <c r="G160" s="125">
        <v>1</v>
      </c>
      <c r="H160" s="125" t="s">
        <v>96</v>
      </c>
      <c r="I160" s="125">
        <v>11</v>
      </c>
      <c r="J160" s="125" t="s">
        <v>247</v>
      </c>
      <c r="K160" s="125" t="s">
        <v>131</v>
      </c>
      <c r="L160" s="125" t="s">
        <v>282</v>
      </c>
      <c r="M160" s="124">
        <v>63800000</v>
      </c>
      <c r="N160" s="124">
        <v>63800000</v>
      </c>
      <c r="O160" s="125" t="s">
        <v>75</v>
      </c>
      <c r="P160" s="125" t="s">
        <v>76</v>
      </c>
      <c r="Q160" s="125" t="s">
        <v>316</v>
      </c>
      <c r="S160" s="200" t="s">
        <v>497</v>
      </c>
      <c r="T160" s="200" t="s">
        <v>498</v>
      </c>
      <c r="U160" s="201">
        <v>43489</v>
      </c>
      <c r="V160" s="202" t="s">
        <v>499</v>
      </c>
      <c r="W160" s="203" t="s">
        <v>439</v>
      </c>
      <c r="X160" s="204">
        <v>63800000</v>
      </c>
      <c r="Y160" s="205">
        <v>0</v>
      </c>
      <c r="Z160" s="204">
        <v>63800000</v>
      </c>
      <c r="AA160" s="202" t="s">
        <v>500</v>
      </c>
      <c r="AB160" s="203">
        <v>8019</v>
      </c>
      <c r="AC160" s="202" t="s">
        <v>463</v>
      </c>
      <c r="AD160" s="210">
        <v>43489</v>
      </c>
      <c r="AE160" s="210">
        <v>43822</v>
      </c>
      <c r="AF160" s="203" t="s">
        <v>501</v>
      </c>
      <c r="AG160" s="215" t="s">
        <v>491</v>
      </c>
    </row>
    <row r="161" spans="1:33" ht="120" x14ac:dyDescent="0.35">
      <c r="A161" s="141">
        <f t="shared" si="3"/>
        <v>140</v>
      </c>
      <c r="B161" s="125"/>
      <c r="C161" s="125" t="s">
        <v>314</v>
      </c>
      <c r="D161" s="126">
        <v>80101706</v>
      </c>
      <c r="E161" s="127" t="s">
        <v>315</v>
      </c>
      <c r="F161" s="125" t="s">
        <v>70</v>
      </c>
      <c r="G161" s="125">
        <v>1</v>
      </c>
      <c r="H161" s="125" t="s">
        <v>71</v>
      </c>
      <c r="I161" s="125">
        <v>10</v>
      </c>
      <c r="J161" s="125" t="s">
        <v>247</v>
      </c>
      <c r="K161" s="125" t="s">
        <v>131</v>
      </c>
      <c r="L161" s="125" t="s">
        <v>309</v>
      </c>
      <c r="M161" s="124">
        <v>36730000</v>
      </c>
      <c r="N161" s="124">
        <v>36730000</v>
      </c>
      <c r="O161" s="125" t="s">
        <v>75</v>
      </c>
      <c r="P161" s="125" t="s">
        <v>76</v>
      </c>
      <c r="Q161" s="125" t="s">
        <v>316</v>
      </c>
      <c r="S161" s="200" t="s">
        <v>893</v>
      </c>
      <c r="T161" s="200" t="s">
        <v>894</v>
      </c>
      <c r="U161" s="201">
        <v>43510</v>
      </c>
      <c r="V161" s="202" t="s">
        <v>895</v>
      </c>
      <c r="W161" s="203" t="s">
        <v>439</v>
      </c>
      <c r="X161" s="204">
        <v>36730000</v>
      </c>
      <c r="Y161" s="205">
        <v>0</v>
      </c>
      <c r="Z161" s="204">
        <v>36730000</v>
      </c>
      <c r="AA161" s="202" t="s">
        <v>896</v>
      </c>
      <c r="AB161" s="203">
        <v>16719</v>
      </c>
      <c r="AC161" s="207" t="s">
        <v>888</v>
      </c>
      <c r="AD161" s="201">
        <v>43510</v>
      </c>
      <c r="AE161" s="201">
        <v>43812</v>
      </c>
      <c r="AF161" s="208" t="s">
        <v>1018</v>
      </c>
      <c r="AG161" s="209" t="s">
        <v>491</v>
      </c>
    </row>
    <row r="162" spans="1:33" ht="120" x14ac:dyDescent="0.35">
      <c r="A162" s="141">
        <f t="shared" si="3"/>
        <v>141</v>
      </c>
      <c r="B162" s="125"/>
      <c r="C162" s="125" t="s">
        <v>314</v>
      </c>
      <c r="D162" s="126">
        <v>80101706</v>
      </c>
      <c r="E162" s="127" t="s">
        <v>317</v>
      </c>
      <c r="F162" s="125" t="s">
        <v>70</v>
      </c>
      <c r="G162" s="125">
        <v>1</v>
      </c>
      <c r="H162" s="125" t="s">
        <v>71</v>
      </c>
      <c r="I162" s="125">
        <v>10</v>
      </c>
      <c r="J162" s="125" t="s">
        <v>247</v>
      </c>
      <c r="K162" s="125" t="s">
        <v>131</v>
      </c>
      <c r="L162" s="125" t="s">
        <v>309</v>
      </c>
      <c r="M162" s="124">
        <v>19500000</v>
      </c>
      <c r="N162" s="124">
        <v>19500000</v>
      </c>
      <c r="O162" s="125" t="s">
        <v>75</v>
      </c>
      <c r="P162" s="125" t="s">
        <v>76</v>
      </c>
      <c r="Q162" s="125" t="s">
        <v>316</v>
      </c>
      <c r="S162" s="200" t="s">
        <v>1019</v>
      </c>
      <c r="T162" s="200" t="s">
        <v>1020</v>
      </c>
      <c r="U162" s="210">
        <v>43504</v>
      </c>
      <c r="V162" s="202" t="s">
        <v>1021</v>
      </c>
      <c r="W162" s="203" t="s">
        <v>461</v>
      </c>
      <c r="X162" s="204">
        <v>19500000</v>
      </c>
      <c r="Y162" s="205">
        <v>0</v>
      </c>
      <c r="Z162" s="204">
        <v>19500000</v>
      </c>
      <c r="AA162" s="202" t="s">
        <v>1022</v>
      </c>
      <c r="AB162" s="208">
        <v>16119</v>
      </c>
      <c r="AC162" s="207" t="s">
        <v>1023</v>
      </c>
      <c r="AD162" s="201">
        <v>43504</v>
      </c>
      <c r="AE162" s="201">
        <v>43806</v>
      </c>
      <c r="AF162" s="208" t="s">
        <v>1018</v>
      </c>
      <c r="AG162" s="209" t="s">
        <v>491</v>
      </c>
    </row>
    <row r="163" spans="1:33" ht="120" x14ac:dyDescent="0.35">
      <c r="A163" s="141">
        <f t="shared" si="3"/>
        <v>142</v>
      </c>
      <c r="B163" s="125"/>
      <c r="C163" s="125" t="s">
        <v>318</v>
      </c>
      <c r="D163" s="126">
        <v>80101706</v>
      </c>
      <c r="E163" s="127" t="s">
        <v>319</v>
      </c>
      <c r="F163" s="125" t="s">
        <v>70</v>
      </c>
      <c r="G163" s="125">
        <v>1</v>
      </c>
      <c r="H163" s="125" t="s">
        <v>96</v>
      </c>
      <c r="I163" s="125">
        <v>11</v>
      </c>
      <c r="J163" s="125" t="s">
        <v>247</v>
      </c>
      <c r="K163" s="125" t="s">
        <v>131</v>
      </c>
      <c r="L163" s="125" t="s">
        <v>282</v>
      </c>
      <c r="M163" s="124">
        <v>96250000</v>
      </c>
      <c r="N163" s="124">
        <v>96250000</v>
      </c>
      <c r="O163" s="125" t="s">
        <v>75</v>
      </c>
      <c r="P163" s="125" t="s">
        <v>76</v>
      </c>
      <c r="Q163" s="125" t="s">
        <v>320</v>
      </c>
      <c r="S163" s="200" t="s">
        <v>502</v>
      </c>
      <c r="T163" s="200" t="s">
        <v>503</v>
      </c>
      <c r="U163" s="210">
        <v>43483</v>
      </c>
      <c r="V163" s="202" t="s">
        <v>504</v>
      </c>
      <c r="W163" s="203" t="s">
        <v>439</v>
      </c>
      <c r="X163" s="204">
        <v>96250000</v>
      </c>
      <c r="Y163" s="205">
        <v>0</v>
      </c>
      <c r="Z163" s="204">
        <v>96250000</v>
      </c>
      <c r="AA163" s="202" t="s">
        <v>505</v>
      </c>
      <c r="AB163" s="203">
        <v>6419</v>
      </c>
      <c r="AC163" s="202" t="s">
        <v>452</v>
      </c>
      <c r="AD163" s="210">
        <v>43483</v>
      </c>
      <c r="AE163" s="210">
        <v>43816</v>
      </c>
      <c r="AF163" s="203" t="s">
        <v>506</v>
      </c>
      <c r="AG163" s="215" t="s">
        <v>507</v>
      </c>
    </row>
    <row r="164" spans="1:33" ht="120" x14ac:dyDescent="0.35">
      <c r="A164" s="141">
        <f t="shared" si="3"/>
        <v>143</v>
      </c>
      <c r="B164" s="125"/>
      <c r="C164" s="125" t="s">
        <v>318</v>
      </c>
      <c r="D164" s="126">
        <v>80101706</v>
      </c>
      <c r="E164" s="127" t="s">
        <v>415</v>
      </c>
      <c r="F164" s="125" t="s">
        <v>70</v>
      </c>
      <c r="G164" s="125">
        <v>1</v>
      </c>
      <c r="H164" s="125" t="s">
        <v>71</v>
      </c>
      <c r="I164" s="125" t="s">
        <v>416</v>
      </c>
      <c r="J164" s="125" t="s">
        <v>247</v>
      </c>
      <c r="K164" s="125" t="s">
        <v>131</v>
      </c>
      <c r="L164" s="125" t="s">
        <v>309</v>
      </c>
      <c r="M164" s="124">
        <v>55200000</v>
      </c>
      <c r="N164" s="124">
        <v>55200000</v>
      </c>
      <c r="O164" s="125" t="s">
        <v>75</v>
      </c>
      <c r="P164" s="125" t="s">
        <v>76</v>
      </c>
      <c r="Q164" s="125" t="s">
        <v>320</v>
      </c>
      <c r="S164" s="140"/>
      <c r="T164" s="140"/>
      <c r="U164" s="140"/>
      <c r="V164" s="140"/>
      <c r="W164" s="140"/>
      <c r="X164" s="140"/>
      <c r="Y164" s="140"/>
      <c r="Z164" s="140"/>
      <c r="AA164" s="140"/>
      <c r="AB164" s="140"/>
      <c r="AC164" s="140"/>
      <c r="AD164" s="140"/>
      <c r="AE164" s="140"/>
      <c r="AF164" s="140"/>
      <c r="AG164" s="140"/>
    </row>
    <row r="165" spans="1:33" ht="120" x14ac:dyDescent="0.35">
      <c r="A165" s="141">
        <f t="shared" si="3"/>
        <v>144</v>
      </c>
      <c r="B165" s="125"/>
      <c r="C165" s="125" t="s">
        <v>318</v>
      </c>
      <c r="D165" s="126">
        <v>80101706</v>
      </c>
      <c r="E165" s="127" t="s">
        <v>319</v>
      </c>
      <c r="F165" s="125" t="s">
        <v>70</v>
      </c>
      <c r="G165" s="125">
        <v>1</v>
      </c>
      <c r="H165" s="125" t="s">
        <v>96</v>
      </c>
      <c r="I165" s="125">
        <v>11</v>
      </c>
      <c r="J165" s="125" t="s">
        <v>247</v>
      </c>
      <c r="K165" s="125" t="s">
        <v>131</v>
      </c>
      <c r="L165" s="125" t="s">
        <v>309</v>
      </c>
      <c r="M165" s="124">
        <v>80850000</v>
      </c>
      <c r="N165" s="124">
        <v>80850000</v>
      </c>
      <c r="O165" s="125" t="s">
        <v>75</v>
      </c>
      <c r="P165" s="125" t="s">
        <v>76</v>
      </c>
      <c r="Q165" s="125" t="s">
        <v>320</v>
      </c>
      <c r="S165" s="200" t="s">
        <v>508</v>
      </c>
      <c r="T165" s="200" t="s">
        <v>509</v>
      </c>
      <c r="U165" s="201">
        <v>43490</v>
      </c>
      <c r="V165" s="202" t="s">
        <v>510</v>
      </c>
      <c r="W165" s="203" t="s">
        <v>439</v>
      </c>
      <c r="X165" s="204">
        <v>80850000</v>
      </c>
      <c r="Y165" s="205">
        <v>0</v>
      </c>
      <c r="Z165" s="204">
        <v>80850000</v>
      </c>
      <c r="AA165" s="207" t="s">
        <v>511</v>
      </c>
      <c r="AB165" s="208">
        <v>10419</v>
      </c>
      <c r="AC165" s="207" t="s">
        <v>463</v>
      </c>
      <c r="AD165" s="201">
        <v>43490</v>
      </c>
      <c r="AE165" s="201">
        <v>43823</v>
      </c>
      <c r="AF165" s="208" t="s">
        <v>512</v>
      </c>
      <c r="AG165" s="209" t="s">
        <v>507</v>
      </c>
    </row>
    <row r="166" spans="1:33" ht="120" x14ac:dyDescent="0.35">
      <c r="A166" s="141">
        <f t="shared" si="3"/>
        <v>145</v>
      </c>
      <c r="B166" s="125"/>
      <c r="C166" s="125" t="s">
        <v>318</v>
      </c>
      <c r="D166" s="126">
        <v>80101706</v>
      </c>
      <c r="E166" s="127" t="s">
        <v>319</v>
      </c>
      <c r="F166" s="125" t="s">
        <v>70</v>
      </c>
      <c r="G166" s="125">
        <v>1</v>
      </c>
      <c r="H166" s="125" t="s">
        <v>96</v>
      </c>
      <c r="I166" s="125">
        <v>11</v>
      </c>
      <c r="J166" s="125" t="s">
        <v>247</v>
      </c>
      <c r="K166" s="125" t="s">
        <v>131</v>
      </c>
      <c r="L166" s="125" t="s">
        <v>282</v>
      </c>
      <c r="M166" s="124">
        <v>80850000</v>
      </c>
      <c r="N166" s="124">
        <v>80850000</v>
      </c>
      <c r="O166" s="125" t="s">
        <v>75</v>
      </c>
      <c r="P166" s="125" t="s">
        <v>76</v>
      </c>
      <c r="Q166" s="125" t="s">
        <v>320</v>
      </c>
      <c r="S166" s="200" t="s">
        <v>513</v>
      </c>
      <c r="T166" s="200" t="s">
        <v>514</v>
      </c>
      <c r="U166" s="201">
        <v>43488</v>
      </c>
      <c r="V166" s="202" t="s">
        <v>515</v>
      </c>
      <c r="W166" s="203" t="s">
        <v>439</v>
      </c>
      <c r="X166" s="204">
        <v>80850000</v>
      </c>
      <c r="Y166" s="205">
        <v>0</v>
      </c>
      <c r="Z166" s="204">
        <v>80850000</v>
      </c>
      <c r="AA166" s="202" t="s">
        <v>516</v>
      </c>
      <c r="AB166" s="203">
        <v>7919</v>
      </c>
      <c r="AC166" s="202" t="s">
        <v>463</v>
      </c>
      <c r="AD166" s="210">
        <v>43488</v>
      </c>
      <c r="AE166" s="210">
        <v>43821</v>
      </c>
      <c r="AF166" s="203" t="s">
        <v>512</v>
      </c>
      <c r="AG166" s="215" t="s">
        <v>507</v>
      </c>
    </row>
    <row r="167" spans="1:33" ht="120" x14ac:dyDescent="0.35">
      <c r="A167" s="141">
        <f t="shared" si="3"/>
        <v>146</v>
      </c>
      <c r="B167" s="125"/>
      <c r="C167" s="125" t="s">
        <v>318</v>
      </c>
      <c r="D167" s="126">
        <v>80101706</v>
      </c>
      <c r="E167" s="127" t="s">
        <v>319</v>
      </c>
      <c r="F167" s="125" t="s">
        <v>70</v>
      </c>
      <c r="G167" s="125">
        <v>1</v>
      </c>
      <c r="H167" s="125" t="s">
        <v>96</v>
      </c>
      <c r="I167" s="125">
        <v>11</v>
      </c>
      <c r="J167" s="125" t="s">
        <v>247</v>
      </c>
      <c r="K167" s="125" t="s">
        <v>131</v>
      </c>
      <c r="L167" s="125" t="s">
        <v>282</v>
      </c>
      <c r="M167" s="124">
        <v>96250000</v>
      </c>
      <c r="N167" s="124">
        <v>96250000</v>
      </c>
      <c r="O167" s="125" t="s">
        <v>75</v>
      </c>
      <c r="P167" s="125" t="s">
        <v>76</v>
      </c>
      <c r="Q167" s="125" t="s">
        <v>320</v>
      </c>
      <c r="S167" s="200" t="s">
        <v>517</v>
      </c>
      <c r="T167" s="200" t="s">
        <v>518</v>
      </c>
      <c r="U167" s="210">
        <v>43488</v>
      </c>
      <c r="V167" s="202" t="s">
        <v>519</v>
      </c>
      <c r="W167" s="203" t="s">
        <v>439</v>
      </c>
      <c r="X167" s="204">
        <v>96250000</v>
      </c>
      <c r="Y167" s="205">
        <v>0</v>
      </c>
      <c r="Z167" s="204">
        <v>96250000</v>
      </c>
      <c r="AA167" s="202" t="s">
        <v>520</v>
      </c>
      <c r="AB167" s="203">
        <v>6919</v>
      </c>
      <c r="AC167" s="202" t="s">
        <v>463</v>
      </c>
      <c r="AD167" s="210">
        <v>43488</v>
      </c>
      <c r="AE167" s="210">
        <v>43821</v>
      </c>
      <c r="AF167" s="203" t="s">
        <v>506</v>
      </c>
      <c r="AG167" s="215" t="s">
        <v>507</v>
      </c>
    </row>
    <row r="168" spans="1:33" ht="131.25" x14ac:dyDescent="0.35">
      <c r="A168" s="141">
        <f t="shared" si="3"/>
        <v>147</v>
      </c>
      <c r="B168" s="125"/>
      <c r="C168" s="125" t="s">
        <v>318</v>
      </c>
      <c r="D168" s="126">
        <v>80101706</v>
      </c>
      <c r="E168" s="127" t="s">
        <v>319</v>
      </c>
      <c r="F168" s="125" t="s">
        <v>70</v>
      </c>
      <c r="G168" s="125">
        <v>1</v>
      </c>
      <c r="H168" s="125" t="s">
        <v>96</v>
      </c>
      <c r="I168" s="125">
        <v>11</v>
      </c>
      <c r="J168" s="125" t="s">
        <v>247</v>
      </c>
      <c r="K168" s="125" t="s">
        <v>131</v>
      </c>
      <c r="L168" s="125" t="s">
        <v>309</v>
      </c>
      <c r="M168" s="124">
        <v>44000000</v>
      </c>
      <c r="N168" s="124">
        <v>44000000</v>
      </c>
      <c r="O168" s="125" t="s">
        <v>75</v>
      </c>
      <c r="P168" s="125" t="s">
        <v>76</v>
      </c>
      <c r="Q168" s="125" t="s">
        <v>320</v>
      </c>
      <c r="S168" s="200" t="s">
        <v>897</v>
      </c>
      <c r="T168" s="200" t="s">
        <v>898</v>
      </c>
      <c r="U168" s="210">
        <v>43497</v>
      </c>
      <c r="V168" s="202" t="s">
        <v>899</v>
      </c>
      <c r="W168" s="203" t="s">
        <v>439</v>
      </c>
      <c r="X168" s="204">
        <v>42000000</v>
      </c>
      <c r="Y168" s="205">
        <v>0</v>
      </c>
      <c r="Z168" s="204">
        <v>42000000</v>
      </c>
      <c r="AA168" s="202" t="s">
        <v>900</v>
      </c>
      <c r="AB168" s="203">
        <v>14219</v>
      </c>
      <c r="AC168" s="207" t="s">
        <v>697</v>
      </c>
      <c r="AD168" s="201">
        <v>43497</v>
      </c>
      <c r="AE168" s="201">
        <v>43814</v>
      </c>
      <c r="AF168" s="208" t="s">
        <v>506</v>
      </c>
      <c r="AG168" s="209" t="s">
        <v>507</v>
      </c>
    </row>
    <row r="169" spans="1:33" ht="131.25" x14ac:dyDescent="0.35">
      <c r="A169" s="141">
        <f t="shared" si="3"/>
        <v>148</v>
      </c>
      <c r="B169" s="125"/>
      <c r="C169" s="125" t="s">
        <v>321</v>
      </c>
      <c r="D169" s="126">
        <v>80101706</v>
      </c>
      <c r="E169" s="127" t="s">
        <v>322</v>
      </c>
      <c r="F169" s="125" t="s">
        <v>70</v>
      </c>
      <c r="G169" s="125">
        <v>1</v>
      </c>
      <c r="H169" s="125" t="s">
        <v>96</v>
      </c>
      <c r="I169" s="125">
        <v>11</v>
      </c>
      <c r="J169" s="125" t="s">
        <v>247</v>
      </c>
      <c r="K169" s="125" t="s">
        <v>131</v>
      </c>
      <c r="L169" s="125" t="s">
        <v>282</v>
      </c>
      <c r="M169" s="124">
        <v>59400000</v>
      </c>
      <c r="N169" s="124">
        <v>59400000</v>
      </c>
      <c r="O169" s="125" t="s">
        <v>75</v>
      </c>
      <c r="P169" s="125" t="s">
        <v>76</v>
      </c>
      <c r="Q169" s="125" t="s">
        <v>323</v>
      </c>
      <c r="S169" s="200" t="s">
        <v>521</v>
      </c>
      <c r="T169" s="200" t="s">
        <v>522</v>
      </c>
      <c r="U169" s="201">
        <v>43483</v>
      </c>
      <c r="V169" s="202" t="s">
        <v>523</v>
      </c>
      <c r="W169" s="203" t="s">
        <v>439</v>
      </c>
      <c r="X169" s="204">
        <v>59400000</v>
      </c>
      <c r="Y169" s="204">
        <v>0</v>
      </c>
      <c r="Z169" s="204">
        <v>59400000</v>
      </c>
      <c r="AA169" s="207" t="s">
        <v>524</v>
      </c>
      <c r="AB169" s="208">
        <v>6519</v>
      </c>
      <c r="AC169" s="207" t="s">
        <v>463</v>
      </c>
      <c r="AD169" s="201">
        <v>43483</v>
      </c>
      <c r="AE169" s="201">
        <v>43816</v>
      </c>
      <c r="AF169" s="208" t="s">
        <v>525</v>
      </c>
      <c r="AG169" s="209" t="s">
        <v>526</v>
      </c>
    </row>
    <row r="170" spans="1:33" ht="120" x14ac:dyDescent="0.35">
      <c r="A170" s="141">
        <f t="shared" si="3"/>
        <v>149</v>
      </c>
      <c r="B170" s="125"/>
      <c r="C170" s="125" t="s">
        <v>321</v>
      </c>
      <c r="D170" s="126">
        <v>80101706</v>
      </c>
      <c r="E170" s="127" t="s">
        <v>322</v>
      </c>
      <c r="F170" s="125" t="s">
        <v>70</v>
      </c>
      <c r="G170" s="125">
        <v>1</v>
      </c>
      <c r="H170" s="125" t="s">
        <v>96</v>
      </c>
      <c r="I170" s="125">
        <v>11</v>
      </c>
      <c r="J170" s="125" t="s">
        <v>247</v>
      </c>
      <c r="K170" s="125" t="s">
        <v>131</v>
      </c>
      <c r="L170" s="125" t="s">
        <v>309</v>
      </c>
      <c r="M170" s="124">
        <v>27500000</v>
      </c>
      <c r="N170" s="124">
        <v>27500000</v>
      </c>
      <c r="O170" s="125" t="s">
        <v>75</v>
      </c>
      <c r="P170" s="125" t="s">
        <v>76</v>
      </c>
      <c r="Q170" s="125" t="s">
        <v>323</v>
      </c>
      <c r="S170" s="200" t="s">
        <v>527</v>
      </c>
      <c r="T170" s="200" t="s">
        <v>528</v>
      </c>
      <c r="U170" s="201">
        <v>43489</v>
      </c>
      <c r="V170" s="202" t="s">
        <v>529</v>
      </c>
      <c r="W170" s="203" t="s">
        <v>439</v>
      </c>
      <c r="X170" s="204">
        <v>27500000</v>
      </c>
      <c r="Y170" s="205">
        <v>0</v>
      </c>
      <c r="Z170" s="204">
        <v>27500000</v>
      </c>
      <c r="AA170" s="202" t="s">
        <v>530</v>
      </c>
      <c r="AB170" s="203">
        <v>10519</v>
      </c>
      <c r="AC170" s="202" t="s">
        <v>463</v>
      </c>
      <c r="AD170" s="210">
        <v>43489</v>
      </c>
      <c r="AE170" s="210">
        <v>43822</v>
      </c>
      <c r="AF170" s="203" t="s">
        <v>525</v>
      </c>
      <c r="AG170" s="215" t="s">
        <v>526</v>
      </c>
    </row>
    <row r="171" spans="1:33" ht="120" x14ac:dyDescent="0.35">
      <c r="A171" s="141">
        <f t="shared" si="3"/>
        <v>150</v>
      </c>
      <c r="B171" s="125"/>
      <c r="C171" s="125" t="s">
        <v>321</v>
      </c>
      <c r="D171" s="126">
        <v>80101706</v>
      </c>
      <c r="E171" s="127" t="s">
        <v>322</v>
      </c>
      <c r="F171" s="125" t="s">
        <v>70</v>
      </c>
      <c r="G171" s="125">
        <v>1</v>
      </c>
      <c r="H171" s="125" t="s">
        <v>96</v>
      </c>
      <c r="I171" s="125">
        <v>11.5</v>
      </c>
      <c r="J171" s="125" t="s">
        <v>247</v>
      </c>
      <c r="K171" s="125" t="s">
        <v>131</v>
      </c>
      <c r="L171" s="125" t="s">
        <v>282</v>
      </c>
      <c r="M171" s="124">
        <v>28750000</v>
      </c>
      <c r="N171" s="124">
        <v>28750000</v>
      </c>
      <c r="O171" s="125" t="s">
        <v>75</v>
      </c>
      <c r="P171" s="125" t="s">
        <v>76</v>
      </c>
      <c r="Q171" s="125" t="s">
        <v>323</v>
      </c>
      <c r="S171" s="200" t="s">
        <v>531</v>
      </c>
      <c r="T171" s="200" t="s">
        <v>532</v>
      </c>
      <c r="U171" s="210">
        <v>43476</v>
      </c>
      <c r="V171" s="202" t="s">
        <v>533</v>
      </c>
      <c r="W171" s="203" t="s">
        <v>439</v>
      </c>
      <c r="X171" s="204">
        <v>28750000</v>
      </c>
      <c r="Y171" s="204">
        <v>0</v>
      </c>
      <c r="Z171" s="204">
        <v>28750000</v>
      </c>
      <c r="AA171" s="207" t="s">
        <v>534</v>
      </c>
      <c r="AB171" s="208">
        <v>3519</v>
      </c>
      <c r="AC171" s="207" t="s">
        <v>441</v>
      </c>
      <c r="AD171" s="201">
        <v>43476</v>
      </c>
      <c r="AE171" s="201">
        <v>43824</v>
      </c>
      <c r="AF171" s="208" t="s">
        <v>535</v>
      </c>
      <c r="AG171" s="209" t="s">
        <v>526</v>
      </c>
    </row>
    <row r="172" spans="1:33" ht="120" x14ac:dyDescent="0.35">
      <c r="A172" s="141">
        <f t="shared" si="3"/>
        <v>151</v>
      </c>
      <c r="B172" s="125"/>
      <c r="C172" s="125" t="s">
        <v>321</v>
      </c>
      <c r="D172" s="126">
        <v>80101706</v>
      </c>
      <c r="E172" s="127" t="s">
        <v>324</v>
      </c>
      <c r="F172" s="125" t="s">
        <v>70</v>
      </c>
      <c r="G172" s="125">
        <v>1</v>
      </c>
      <c r="H172" s="125" t="s">
        <v>96</v>
      </c>
      <c r="I172" s="125">
        <v>11.5</v>
      </c>
      <c r="J172" s="125" t="s">
        <v>247</v>
      </c>
      <c r="K172" s="125" t="s">
        <v>131</v>
      </c>
      <c r="L172" s="125" t="s">
        <v>282</v>
      </c>
      <c r="M172" s="124">
        <v>23000000</v>
      </c>
      <c r="N172" s="124">
        <v>23000000</v>
      </c>
      <c r="O172" s="125" t="s">
        <v>75</v>
      </c>
      <c r="P172" s="125" t="s">
        <v>76</v>
      </c>
      <c r="Q172" s="125" t="s">
        <v>323</v>
      </c>
      <c r="S172" s="200" t="s">
        <v>536</v>
      </c>
      <c r="T172" s="200" t="s">
        <v>537</v>
      </c>
      <c r="U172" s="201">
        <v>43489</v>
      </c>
      <c r="V172" s="202" t="s">
        <v>538</v>
      </c>
      <c r="W172" s="203" t="s">
        <v>461</v>
      </c>
      <c r="X172" s="216">
        <v>22000000</v>
      </c>
      <c r="Y172" s="217">
        <v>0</v>
      </c>
      <c r="Z172" s="216">
        <v>22000000</v>
      </c>
      <c r="AA172" s="207" t="s">
        <v>901</v>
      </c>
      <c r="AB172" s="208">
        <v>3419</v>
      </c>
      <c r="AC172" s="207" t="s">
        <v>539</v>
      </c>
      <c r="AD172" s="201">
        <v>43489</v>
      </c>
      <c r="AE172" s="201">
        <v>43822</v>
      </c>
      <c r="AF172" s="208" t="s">
        <v>1024</v>
      </c>
      <c r="AG172" s="209" t="s">
        <v>526</v>
      </c>
    </row>
    <row r="173" spans="1:33" ht="120" x14ac:dyDescent="0.35">
      <c r="A173" s="141">
        <f t="shared" si="3"/>
        <v>152</v>
      </c>
      <c r="B173" s="125"/>
      <c r="C173" s="125" t="s">
        <v>156</v>
      </c>
      <c r="D173" s="126">
        <v>80101706</v>
      </c>
      <c r="E173" s="127" t="s">
        <v>325</v>
      </c>
      <c r="F173" s="125" t="s">
        <v>70</v>
      </c>
      <c r="G173" s="125">
        <v>1</v>
      </c>
      <c r="H173" s="125" t="s">
        <v>96</v>
      </c>
      <c r="I173" s="125">
        <v>11</v>
      </c>
      <c r="J173" s="125" t="s">
        <v>247</v>
      </c>
      <c r="K173" s="125" t="s">
        <v>131</v>
      </c>
      <c r="L173" s="125" t="s">
        <v>309</v>
      </c>
      <c r="M173" s="124">
        <v>101200000</v>
      </c>
      <c r="N173" s="124">
        <v>101200000</v>
      </c>
      <c r="O173" s="125" t="s">
        <v>75</v>
      </c>
      <c r="P173" s="125" t="s">
        <v>76</v>
      </c>
      <c r="Q173" s="125" t="s">
        <v>158</v>
      </c>
      <c r="S173" s="200" t="s">
        <v>540</v>
      </c>
      <c r="T173" s="200" t="s">
        <v>541</v>
      </c>
      <c r="U173" s="210">
        <v>43490</v>
      </c>
      <c r="V173" s="202" t="s">
        <v>542</v>
      </c>
      <c r="W173" s="203" t="s">
        <v>439</v>
      </c>
      <c r="X173" s="204">
        <v>101200000</v>
      </c>
      <c r="Y173" s="205">
        <v>0</v>
      </c>
      <c r="Z173" s="204">
        <v>101200000</v>
      </c>
      <c r="AA173" s="207" t="s">
        <v>543</v>
      </c>
      <c r="AB173" s="208">
        <v>11019</v>
      </c>
      <c r="AC173" s="207" t="s">
        <v>463</v>
      </c>
      <c r="AD173" s="201">
        <v>43490</v>
      </c>
      <c r="AE173" s="201">
        <v>43823</v>
      </c>
      <c r="AF173" s="208" t="s">
        <v>544</v>
      </c>
      <c r="AG173" s="209" t="s">
        <v>545</v>
      </c>
    </row>
    <row r="174" spans="1:33" ht="131.25" x14ac:dyDescent="0.35">
      <c r="A174" s="141">
        <f t="shared" si="3"/>
        <v>153</v>
      </c>
      <c r="B174" s="125"/>
      <c r="C174" s="125" t="s">
        <v>156</v>
      </c>
      <c r="D174" s="126">
        <v>80101706</v>
      </c>
      <c r="E174" s="127" t="s">
        <v>325</v>
      </c>
      <c r="F174" s="125" t="s">
        <v>70</v>
      </c>
      <c r="G174" s="125">
        <v>1</v>
      </c>
      <c r="H174" s="125" t="s">
        <v>96</v>
      </c>
      <c r="I174" s="125">
        <v>10.5</v>
      </c>
      <c r="J174" s="125" t="s">
        <v>247</v>
      </c>
      <c r="K174" s="125" t="s">
        <v>131</v>
      </c>
      <c r="L174" s="125" t="s">
        <v>309</v>
      </c>
      <c r="M174" s="124">
        <v>47250000</v>
      </c>
      <c r="N174" s="124">
        <v>47250000</v>
      </c>
      <c r="O174" s="125" t="s">
        <v>75</v>
      </c>
      <c r="P174" s="125" t="s">
        <v>76</v>
      </c>
      <c r="Q174" s="125" t="s">
        <v>158</v>
      </c>
      <c r="S174" s="200" t="s">
        <v>902</v>
      </c>
      <c r="T174" s="200" t="s">
        <v>903</v>
      </c>
      <c r="U174" s="201">
        <v>43504</v>
      </c>
      <c r="V174" s="202" t="s">
        <v>904</v>
      </c>
      <c r="W174" s="203" t="s">
        <v>439</v>
      </c>
      <c r="X174" s="204">
        <v>47250000</v>
      </c>
      <c r="Y174" s="205">
        <v>0</v>
      </c>
      <c r="Z174" s="204">
        <v>47250000</v>
      </c>
      <c r="AA174" s="202" t="s">
        <v>905</v>
      </c>
      <c r="AB174" s="203">
        <v>15119</v>
      </c>
      <c r="AC174" s="207" t="s">
        <v>906</v>
      </c>
      <c r="AD174" s="201">
        <v>43504</v>
      </c>
      <c r="AE174" s="201">
        <v>43821</v>
      </c>
      <c r="AF174" s="208" t="s">
        <v>907</v>
      </c>
      <c r="AG174" s="209" t="s">
        <v>545</v>
      </c>
    </row>
    <row r="175" spans="1:33" ht="120" x14ac:dyDescent="0.35">
      <c r="A175" s="141">
        <f t="shared" si="3"/>
        <v>154</v>
      </c>
      <c r="B175" s="125"/>
      <c r="C175" s="125" t="s">
        <v>156</v>
      </c>
      <c r="D175" s="126">
        <v>80101706</v>
      </c>
      <c r="E175" s="127" t="s">
        <v>325</v>
      </c>
      <c r="F175" s="125" t="s">
        <v>70</v>
      </c>
      <c r="G175" s="125">
        <v>1</v>
      </c>
      <c r="H175" s="125" t="s">
        <v>96</v>
      </c>
      <c r="I175" s="125">
        <v>11</v>
      </c>
      <c r="J175" s="125" t="s">
        <v>247</v>
      </c>
      <c r="K175" s="125" t="s">
        <v>131</v>
      </c>
      <c r="L175" s="125" t="s">
        <v>282</v>
      </c>
      <c r="M175" s="124">
        <v>27500000</v>
      </c>
      <c r="N175" s="124">
        <v>27500000</v>
      </c>
      <c r="O175" s="125" t="s">
        <v>75</v>
      </c>
      <c r="P175" s="125" t="s">
        <v>76</v>
      </c>
      <c r="Q175" s="125" t="s">
        <v>158</v>
      </c>
      <c r="S175" s="200" t="s">
        <v>546</v>
      </c>
      <c r="T175" s="200" t="s">
        <v>547</v>
      </c>
      <c r="U175" s="201">
        <v>43490</v>
      </c>
      <c r="V175" s="202" t="s">
        <v>548</v>
      </c>
      <c r="W175" s="203" t="s">
        <v>439</v>
      </c>
      <c r="X175" s="204">
        <v>27500000</v>
      </c>
      <c r="Y175" s="205">
        <v>0</v>
      </c>
      <c r="Z175" s="204">
        <v>27500000</v>
      </c>
      <c r="AA175" s="202" t="s">
        <v>549</v>
      </c>
      <c r="AB175" s="203">
        <v>1019</v>
      </c>
      <c r="AC175" s="202" t="s">
        <v>463</v>
      </c>
      <c r="AD175" s="210">
        <v>43490</v>
      </c>
      <c r="AE175" s="210">
        <v>43823</v>
      </c>
      <c r="AF175" s="203" t="s">
        <v>550</v>
      </c>
      <c r="AG175" s="215" t="s">
        <v>545</v>
      </c>
    </row>
    <row r="176" spans="1:33" ht="120" x14ac:dyDescent="0.35">
      <c r="A176" s="141">
        <f t="shared" si="3"/>
        <v>155</v>
      </c>
      <c r="B176" s="125"/>
      <c r="C176" s="125" t="s">
        <v>156</v>
      </c>
      <c r="D176" s="126">
        <v>80101706</v>
      </c>
      <c r="E176" s="127" t="s">
        <v>325</v>
      </c>
      <c r="F176" s="125" t="s">
        <v>70</v>
      </c>
      <c r="G176" s="125">
        <v>1</v>
      </c>
      <c r="H176" s="125" t="s">
        <v>96</v>
      </c>
      <c r="I176" s="125">
        <v>11</v>
      </c>
      <c r="J176" s="125" t="s">
        <v>247</v>
      </c>
      <c r="K176" s="125" t="s">
        <v>131</v>
      </c>
      <c r="L176" s="125" t="s">
        <v>282</v>
      </c>
      <c r="M176" s="124">
        <v>27500000</v>
      </c>
      <c r="N176" s="124">
        <v>27500000</v>
      </c>
      <c r="O176" s="125" t="s">
        <v>75</v>
      </c>
      <c r="P176" s="125" t="s">
        <v>76</v>
      </c>
      <c r="Q176" s="125" t="s">
        <v>158</v>
      </c>
      <c r="S176" s="200" t="s">
        <v>551</v>
      </c>
      <c r="T176" s="200" t="s">
        <v>552</v>
      </c>
      <c r="U176" s="201">
        <v>43482</v>
      </c>
      <c r="V176" s="202" t="s">
        <v>553</v>
      </c>
      <c r="W176" s="203" t="s">
        <v>439</v>
      </c>
      <c r="X176" s="204">
        <v>27500000</v>
      </c>
      <c r="Y176" s="205">
        <v>0</v>
      </c>
      <c r="Z176" s="204">
        <v>27500000</v>
      </c>
      <c r="AA176" s="207" t="s">
        <v>554</v>
      </c>
      <c r="AB176" s="208">
        <v>7119</v>
      </c>
      <c r="AC176" s="207" t="s">
        <v>463</v>
      </c>
      <c r="AD176" s="201">
        <v>43482</v>
      </c>
      <c r="AE176" s="201">
        <v>43815</v>
      </c>
      <c r="AF176" s="208" t="s">
        <v>550</v>
      </c>
      <c r="AG176" s="209" t="s">
        <v>545</v>
      </c>
    </row>
    <row r="177" spans="1:33" ht="120" x14ac:dyDescent="0.35">
      <c r="A177" s="141">
        <f t="shared" si="3"/>
        <v>156</v>
      </c>
      <c r="B177" s="125"/>
      <c r="C177" s="125" t="s">
        <v>156</v>
      </c>
      <c r="D177" s="126">
        <v>80101706</v>
      </c>
      <c r="E177" s="127" t="s">
        <v>325</v>
      </c>
      <c r="F177" s="125" t="s">
        <v>70</v>
      </c>
      <c r="G177" s="125">
        <v>1</v>
      </c>
      <c r="H177" s="125" t="s">
        <v>96</v>
      </c>
      <c r="I177" s="125">
        <v>11</v>
      </c>
      <c r="J177" s="125" t="s">
        <v>247</v>
      </c>
      <c r="K177" s="125" t="s">
        <v>131</v>
      </c>
      <c r="L177" s="125" t="s">
        <v>309</v>
      </c>
      <c r="M177" s="124">
        <v>53900000</v>
      </c>
      <c r="N177" s="124">
        <v>53900000</v>
      </c>
      <c r="O177" s="125" t="s">
        <v>75</v>
      </c>
      <c r="P177" s="125" t="s">
        <v>76</v>
      </c>
      <c r="Q177" s="125" t="s">
        <v>158</v>
      </c>
      <c r="S177" s="200" t="s">
        <v>1025</v>
      </c>
      <c r="T177" s="200" t="s">
        <v>1026</v>
      </c>
      <c r="U177" s="210">
        <v>43518</v>
      </c>
      <c r="V177" s="202" t="s">
        <v>1027</v>
      </c>
      <c r="W177" s="203" t="s">
        <v>439</v>
      </c>
      <c r="X177" s="204">
        <v>49000000</v>
      </c>
      <c r="Y177" s="205">
        <v>0</v>
      </c>
      <c r="Z177" s="204">
        <v>49000000</v>
      </c>
      <c r="AA177" s="202" t="s">
        <v>1028</v>
      </c>
      <c r="AB177" s="203">
        <v>14119</v>
      </c>
      <c r="AC177" s="207" t="s">
        <v>888</v>
      </c>
      <c r="AD177" s="201">
        <v>43518</v>
      </c>
      <c r="AE177" s="201">
        <v>43820</v>
      </c>
      <c r="AF177" s="208" t="s">
        <v>550</v>
      </c>
      <c r="AG177" s="209" t="s">
        <v>545</v>
      </c>
    </row>
    <row r="178" spans="1:33" ht="120" x14ac:dyDescent="0.35">
      <c r="A178" s="141">
        <f t="shared" si="3"/>
        <v>157</v>
      </c>
      <c r="B178" s="125"/>
      <c r="C178" s="125" t="s">
        <v>156</v>
      </c>
      <c r="D178" s="126">
        <v>80101706</v>
      </c>
      <c r="E178" s="127" t="s">
        <v>325</v>
      </c>
      <c r="F178" s="125" t="s">
        <v>70</v>
      </c>
      <c r="G178" s="125">
        <v>1</v>
      </c>
      <c r="H178" s="125" t="s">
        <v>96</v>
      </c>
      <c r="I178" s="125">
        <v>11</v>
      </c>
      <c r="J178" s="125" t="s">
        <v>247</v>
      </c>
      <c r="K178" s="125" t="s">
        <v>131</v>
      </c>
      <c r="L178" s="125" t="s">
        <v>309</v>
      </c>
      <c r="M178" s="124">
        <v>49500000</v>
      </c>
      <c r="N178" s="124">
        <v>49500000</v>
      </c>
      <c r="O178" s="125" t="s">
        <v>75</v>
      </c>
      <c r="P178" s="125" t="s">
        <v>76</v>
      </c>
      <c r="Q178" s="125" t="s">
        <v>158</v>
      </c>
      <c r="S178" s="200" t="s">
        <v>908</v>
      </c>
      <c r="T178" s="200" t="s">
        <v>909</v>
      </c>
      <c r="U178" s="210">
        <v>43500</v>
      </c>
      <c r="V178" s="202" t="s">
        <v>910</v>
      </c>
      <c r="W178" s="203" t="s">
        <v>439</v>
      </c>
      <c r="X178" s="204">
        <v>47250000</v>
      </c>
      <c r="Y178" s="205">
        <v>0</v>
      </c>
      <c r="Z178" s="204">
        <v>47250000</v>
      </c>
      <c r="AA178" s="202" t="s">
        <v>911</v>
      </c>
      <c r="AB178" s="203">
        <v>14019</v>
      </c>
      <c r="AC178" s="207" t="s">
        <v>697</v>
      </c>
      <c r="AD178" s="201">
        <v>43500</v>
      </c>
      <c r="AE178" s="201">
        <v>43817</v>
      </c>
      <c r="AF178" s="208" t="s">
        <v>912</v>
      </c>
      <c r="AG178" s="209" t="s">
        <v>545</v>
      </c>
    </row>
    <row r="179" spans="1:33" ht="120" x14ac:dyDescent="0.35">
      <c r="A179" s="141">
        <f t="shared" si="3"/>
        <v>158</v>
      </c>
      <c r="B179" s="125"/>
      <c r="C179" s="125" t="s">
        <v>156</v>
      </c>
      <c r="D179" s="126">
        <v>80101706</v>
      </c>
      <c r="E179" s="127" t="s">
        <v>326</v>
      </c>
      <c r="F179" s="125" t="s">
        <v>70</v>
      </c>
      <c r="G179" s="125">
        <v>1</v>
      </c>
      <c r="H179" s="125" t="s">
        <v>96</v>
      </c>
      <c r="I179" s="125">
        <v>11</v>
      </c>
      <c r="J179" s="125" t="s">
        <v>247</v>
      </c>
      <c r="K179" s="125" t="s">
        <v>131</v>
      </c>
      <c r="L179" s="125" t="s">
        <v>282</v>
      </c>
      <c r="M179" s="124">
        <v>20350000</v>
      </c>
      <c r="N179" s="124">
        <v>20350000</v>
      </c>
      <c r="O179" s="125" t="s">
        <v>75</v>
      </c>
      <c r="P179" s="125" t="s">
        <v>76</v>
      </c>
      <c r="Q179" s="125" t="s">
        <v>158</v>
      </c>
      <c r="S179" s="200" t="s">
        <v>555</v>
      </c>
      <c r="T179" s="200" t="s">
        <v>556</v>
      </c>
      <c r="U179" s="201">
        <v>43490</v>
      </c>
      <c r="V179" s="202" t="s">
        <v>557</v>
      </c>
      <c r="W179" s="203" t="s">
        <v>461</v>
      </c>
      <c r="X179" s="204">
        <v>20350000</v>
      </c>
      <c r="Y179" s="205">
        <v>0</v>
      </c>
      <c r="Z179" s="204">
        <v>20350000</v>
      </c>
      <c r="AA179" s="202" t="s">
        <v>558</v>
      </c>
      <c r="AB179" s="203">
        <v>12219</v>
      </c>
      <c r="AC179" s="202" t="s">
        <v>463</v>
      </c>
      <c r="AD179" s="210">
        <v>43490</v>
      </c>
      <c r="AE179" s="210">
        <v>43823</v>
      </c>
      <c r="AF179" s="203" t="s">
        <v>550</v>
      </c>
      <c r="AG179" s="215" t="s">
        <v>545</v>
      </c>
    </row>
    <row r="180" spans="1:33" ht="120" x14ac:dyDescent="0.35">
      <c r="A180" s="141">
        <f t="shared" si="3"/>
        <v>159</v>
      </c>
      <c r="B180" s="125"/>
      <c r="C180" s="125" t="s">
        <v>156</v>
      </c>
      <c r="D180" s="126">
        <v>80101706</v>
      </c>
      <c r="E180" s="127" t="s">
        <v>325</v>
      </c>
      <c r="F180" s="125" t="s">
        <v>70</v>
      </c>
      <c r="G180" s="125">
        <v>1</v>
      </c>
      <c r="H180" s="125" t="s">
        <v>96</v>
      </c>
      <c r="I180" s="125">
        <v>11</v>
      </c>
      <c r="J180" s="125" t="s">
        <v>247</v>
      </c>
      <c r="K180" s="125" t="s">
        <v>131</v>
      </c>
      <c r="L180" s="125" t="s">
        <v>309</v>
      </c>
      <c r="M180" s="124">
        <v>49500000</v>
      </c>
      <c r="N180" s="124">
        <v>49500000</v>
      </c>
      <c r="O180" s="125" t="s">
        <v>75</v>
      </c>
      <c r="P180" s="125" t="s">
        <v>76</v>
      </c>
      <c r="Q180" s="125" t="s">
        <v>158</v>
      </c>
      <c r="S180" s="200" t="s">
        <v>559</v>
      </c>
      <c r="T180" s="200" t="s">
        <v>560</v>
      </c>
      <c r="U180" s="201">
        <v>43489</v>
      </c>
      <c r="V180" s="202" t="s">
        <v>561</v>
      </c>
      <c r="W180" s="203" t="s">
        <v>439</v>
      </c>
      <c r="X180" s="204">
        <v>49500000</v>
      </c>
      <c r="Y180" s="205">
        <v>0</v>
      </c>
      <c r="Z180" s="204">
        <v>49500000</v>
      </c>
      <c r="AA180" s="202" t="s">
        <v>562</v>
      </c>
      <c r="AB180" s="203">
        <v>11919</v>
      </c>
      <c r="AC180" s="202" t="s">
        <v>463</v>
      </c>
      <c r="AD180" s="210">
        <v>43489</v>
      </c>
      <c r="AE180" s="210">
        <v>43822</v>
      </c>
      <c r="AF180" s="203" t="s">
        <v>550</v>
      </c>
      <c r="AG180" s="215" t="s">
        <v>545</v>
      </c>
    </row>
    <row r="181" spans="1:33" ht="150" x14ac:dyDescent="0.35">
      <c r="A181" s="141">
        <f t="shared" si="3"/>
        <v>160</v>
      </c>
      <c r="B181" s="125"/>
      <c r="C181" s="125" t="s">
        <v>156</v>
      </c>
      <c r="D181" s="126">
        <v>80101706</v>
      </c>
      <c r="E181" s="127" t="s">
        <v>325</v>
      </c>
      <c r="F181" s="125" t="s">
        <v>70</v>
      </c>
      <c r="G181" s="125">
        <v>1</v>
      </c>
      <c r="H181" s="125" t="s">
        <v>96</v>
      </c>
      <c r="I181" s="125">
        <v>11</v>
      </c>
      <c r="J181" s="125" t="s">
        <v>247</v>
      </c>
      <c r="K181" s="125" t="s">
        <v>131</v>
      </c>
      <c r="L181" s="125" t="s">
        <v>309</v>
      </c>
      <c r="M181" s="124">
        <v>49500000</v>
      </c>
      <c r="N181" s="124">
        <v>49500000</v>
      </c>
      <c r="O181" s="125" t="s">
        <v>75</v>
      </c>
      <c r="P181" s="125" t="s">
        <v>76</v>
      </c>
      <c r="Q181" s="125" t="s">
        <v>158</v>
      </c>
      <c r="S181" s="200" t="s">
        <v>563</v>
      </c>
      <c r="T181" s="200" t="s">
        <v>564</v>
      </c>
      <c r="U181" s="201">
        <v>43489</v>
      </c>
      <c r="V181" s="202" t="s">
        <v>565</v>
      </c>
      <c r="W181" s="203" t="s">
        <v>439</v>
      </c>
      <c r="X181" s="204">
        <v>49500000</v>
      </c>
      <c r="Y181" s="205">
        <v>0</v>
      </c>
      <c r="Z181" s="204">
        <v>49500000</v>
      </c>
      <c r="AA181" s="207" t="s">
        <v>566</v>
      </c>
      <c r="AB181" s="208">
        <v>10919</v>
      </c>
      <c r="AC181" s="207" t="s">
        <v>463</v>
      </c>
      <c r="AD181" s="201">
        <v>43489</v>
      </c>
      <c r="AE181" s="201">
        <v>43822</v>
      </c>
      <c r="AF181" s="208" t="s">
        <v>567</v>
      </c>
      <c r="AG181" s="209" t="s">
        <v>545</v>
      </c>
    </row>
    <row r="182" spans="1:33" ht="120" x14ac:dyDescent="0.35">
      <c r="A182" s="141">
        <f t="shared" si="3"/>
        <v>161</v>
      </c>
      <c r="B182" s="125"/>
      <c r="C182" s="125" t="s">
        <v>156</v>
      </c>
      <c r="D182" s="126">
        <v>80101706</v>
      </c>
      <c r="E182" s="127" t="s">
        <v>325</v>
      </c>
      <c r="F182" s="125" t="s">
        <v>70</v>
      </c>
      <c r="G182" s="125">
        <v>1</v>
      </c>
      <c r="H182" s="125" t="s">
        <v>84</v>
      </c>
      <c r="I182" s="125">
        <v>11</v>
      </c>
      <c r="J182" s="125" t="s">
        <v>247</v>
      </c>
      <c r="K182" s="125" t="s">
        <v>131</v>
      </c>
      <c r="L182" s="125" t="s">
        <v>309</v>
      </c>
      <c r="M182" s="124">
        <v>67100000</v>
      </c>
      <c r="N182" s="124">
        <v>67100000</v>
      </c>
      <c r="O182" s="125" t="s">
        <v>75</v>
      </c>
      <c r="P182" s="125" t="s">
        <v>76</v>
      </c>
      <c r="Q182" s="125" t="s">
        <v>158</v>
      </c>
      <c r="S182" s="140"/>
      <c r="T182" s="140"/>
      <c r="U182" s="140"/>
      <c r="V182" s="140"/>
      <c r="W182" s="140"/>
      <c r="X182" s="140"/>
      <c r="Y182" s="140"/>
      <c r="Z182" s="140"/>
      <c r="AA182" s="140"/>
      <c r="AB182" s="140"/>
      <c r="AC182" s="140"/>
      <c r="AD182" s="140"/>
      <c r="AE182" s="140"/>
      <c r="AF182" s="140"/>
      <c r="AG182" s="140"/>
    </row>
    <row r="183" spans="1:33" ht="150" x14ac:dyDescent="0.35">
      <c r="A183" s="141">
        <f t="shared" si="3"/>
        <v>162</v>
      </c>
      <c r="B183" s="125"/>
      <c r="C183" s="125" t="s">
        <v>156</v>
      </c>
      <c r="D183" s="126">
        <v>80101706</v>
      </c>
      <c r="E183" s="127" t="s">
        <v>325</v>
      </c>
      <c r="F183" s="125" t="s">
        <v>70</v>
      </c>
      <c r="G183" s="125">
        <v>1</v>
      </c>
      <c r="H183" s="125" t="s">
        <v>96</v>
      </c>
      <c r="I183" s="125">
        <v>11</v>
      </c>
      <c r="J183" s="125" t="s">
        <v>247</v>
      </c>
      <c r="K183" s="125" t="s">
        <v>131</v>
      </c>
      <c r="L183" s="125" t="s">
        <v>309</v>
      </c>
      <c r="M183" s="124">
        <v>67100000</v>
      </c>
      <c r="N183" s="124">
        <v>67100000</v>
      </c>
      <c r="O183" s="125" t="s">
        <v>75</v>
      </c>
      <c r="P183" s="125" t="s">
        <v>76</v>
      </c>
      <c r="Q183" s="125" t="s">
        <v>158</v>
      </c>
      <c r="S183" s="200" t="s">
        <v>568</v>
      </c>
      <c r="T183" s="200" t="s">
        <v>569</v>
      </c>
      <c r="U183" s="210">
        <v>43490</v>
      </c>
      <c r="V183" s="202" t="s">
        <v>570</v>
      </c>
      <c r="W183" s="203" t="s">
        <v>439</v>
      </c>
      <c r="X183" s="204">
        <v>67100000</v>
      </c>
      <c r="Y183" s="205">
        <v>0</v>
      </c>
      <c r="Z183" s="204">
        <v>67100000</v>
      </c>
      <c r="AA183" s="207" t="s">
        <v>571</v>
      </c>
      <c r="AB183" s="208">
        <v>12019</v>
      </c>
      <c r="AC183" s="207" t="s">
        <v>463</v>
      </c>
      <c r="AD183" s="201">
        <v>43490</v>
      </c>
      <c r="AE183" s="201">
        <v>43823</v>
      </c>
      <c r="AF183" s="208" t="s">
        <v>550</v>
      </c>
      <c r="AG183" s="209" t="s">
        <v>545</v>
      </c>
    </row>
    <row r="184" spans="1:33" ht="150" x14ac:dyDescent="0.35">
      <c r="A184" s="141">
        <f t="shared" ref="A184:A247" si="4">+A183+1</f>
        <v>163</v>
      </c>
      <c r="B184" s="125"/>
      <c r="C184" s="125" t="s">
        <v>327</v>
      </c>
      <c r="D184" s="126">
        <v>80101706</v>
      </c>
      <c r="E184" s="127" t="s">
        <v>328</v>
      </c>
      <c r="F184" s="125" t="s">
        <v>70</v>
      </c>
      <c r="G184" s="125">
        <v>1</v>
      </c>
      <c r="H184" s="125" t="s">
        <v>96</v>
      </c>
      <c r="I184" s="125">
        <v>5</v>
      </c>
      <c r="J184" s="125" t="s">
        <v>247</v>
      </c>
      <c r="K184" s="125" t="s">
        <v>131</v>
      </c>
      <c r="L184" s="125" t="s">
        <v>309</v>
      </c>
      <c r="M184" s="124">
        <v>67500000</v>
      </c>
      <c r="N184" s="124">
        <v>67500000</v>
      </c>
      <c r="O184" s="125" t="s">
        <v>75</v>
      </c>
      <c r="P184" s="125" t="s">
        <v>76</v>
      </c>
      <c r="Q184" s="125" t="s">
        <v>329</v>
      </c>
      <c r="S184" s="140"/>
      <c r="T184" s="140"/>
      <c r="U184" s="140"/>
      <c r="V184" s="140"/>
      <c r="W184" s="140"/>
      <c r="X184" s="140"/>
      <c r="Y184" s="140"/>
      <c r="Z184" s="140"/>
      <c r="AA184" s="140"/>
      <c r="AB184" s="140"/>
      <c r="AC184" s="140"/>
      <c r="AD184" s="140"/>
      <c r="AE184" s="140"/>
      <c r="AF184" s="140"/>
      <c r="AG184" s="140"/>
    </row>
    <row r="185" spans="1:33" ht="150" x14ac:dyDescent="0.35">
      <c r="A185" s="141">
        <f t="shared" si="4"/>
        <v>164</v>
      </c>
      <c r="B185" s="125"/>
      <c r="C185" s="125" t="s">
        <v>327</v>
      </c>
      <c r="D185" s="126">
        <v>80101706</v>
      </c>
      <c r="E185" s="127" t="s">
        <v>328</v>
      </c>
      <c r="F185" s="125" t="s">
        <v>70</v>
      </c>
      <c r="G185" s="125">
        <v>1</v>
      </c>
      <c r="H185" s="125" t="s">
        <v>96</v>
      </c>
      <c r="I185" s="125">
        <v>5</v>
      </c>
      <c r="J185" s="125" t="s">
        <v>247</v>
      </c>
      <c r="K185" s="125" t="s">
        <v>131</v>
      </c>
      <c r="L185" s="125" t="s">
        <v>309</v>
      </c>
      <c r="M185" s="124">
        <v>67500000</v>
      </c>
      <c r="N185" s="124">
        <v>67500000</v>
      </c>
      <c r="O185" s="125" t="s">
        <v>75</v>
      </c>
      <c r="P185" s="125" t="s">
        <v>76</v>
      </c>
      <c r="Q185" s="125" t="s">
        <v>329</v>
      </c>
      <c r="S185" s="140"/>
      <c r="T185" s="140"/>
      <c r="U185" s="140"/>
      <c r="V185" s="140"/>
      <c r="W185" s="140"/>
      <c r="X185" s="140"/>
      <c r="Y185" s="140"/>
      <c r="Z185" s="140"/>
      <c r="AA185" s="140"/>
      <c r="AB185" s="140"/>
      <c r="AC185" s="140"/>
      <c r="AD185" s="140"/>
      <c r="AE185" s="140"/>
      <c r="AF185" s="140"/>
      <c r="AG185" s="140"/>
    </row>
    <row r="186" spans="1:33" ht="150" x14ac:dyDescent="0.35">
      <c r="A186" s="141">
        <f t="shared" si="4"/>
        <v>165</v>
      </c>
      <c r="B186" s="125"/>
      <c r="C186" s="125" t="s">
        <v>327</v>
      </c>
      <c r="D186" s="126">
        <v>80101706</v>
      </c>
      <c r="E186" s="127" t="s">
        <v>328</v>
      </c>
      <c r="F186" s="125" t="s">
        <v>70</v>
      </c>
      <c r="G186" s="125">
        <v>1</v>
      </c>
      <c r="H186" s="125" t="s">
        <v>96</v>
      </c>
      <c r="I186" s="125">
        <v>5</v>
      </c>
      <c r="J186" s="125" t="s">
        <v>247</v>
      </c>
      <c r="K186" s="125" t="s">
        <v>131</v>
      </c>
      <c r="L186" s="125" t="s">
        <v>309</v>
      </c>
      <c r="M186" s="124">
        <v>67500000</v>
      </c>
      <c r="N186" s="124">
        <v>67500000</v>
      </c>
      <c r="O186" s="125" t="s">
        <v>75</v>
      </c>
      <c r="P186" s="125" t="s">
        <v>76</v>
      </c>
      <c r="Q186" s="125" t="s">
        <v>329</v>
      </c>
      <c r="S186" s="140"/>
      <c r="T186" s="140"/>
      <c r="U186" s="140"/>
      <c r="V186" s="140"/>
      <c r="W186" s="140"/>
      <c r="X186" s="140"/>
      <c r="Y186" s="140"/>
      <c r="Z186" s="140"/>
      <c r="AA186" s="140"/>
      <c r="AB186" s="140"/>
      <c r="AC186" s="140"/>
      <c r="AD186" s="140"/>
      <c r="AE186" s="140"/>
      <c r="AF186" s="140"/>
      <c r="AG186" s="140"/>
    </row>
    <row r="187" spans="1:33" ht="187.5" x14ac:dyDescent="0.35">
      <c r="A187" s="141">
        <f t="shared" si="4"/>
        <v>166</v>
      </c>
      <c r="B187" s="125"/>
      <c r="C187" s="125" t="s">
        <v>156</v>
      </c>
      <c r="D187" s="126">
        <v>80101706</v>
      </c>
      <c r="E187" s="127" t="s">
        <v>325</v>
      </c>
      <c r="F187" s="125" t="s">
        <v>70</v>
      </c>
      <c r="G187" s="125">
        <v>1</v>
      </c>
      <c r="H187" s="125" t="s">
        <v>96</v>
      </c>
      <c r="I187" s="125">
        <v>10.5</v>
      </c>
      <c r="J187" s="125" t="s">
        <v>247</v>
      </c>
      <c r="K187" s="125" t="s">
        <v>131</v>
      </c>
      <c r="L187" s="125" t="s">
        <v>309</v>
      </c>
      <c r="M187" s="124">
        <v>64050000</v>
      </c>
      <c r="N187" s="124">
        <v>64050000</v>
      </c>
      <c r="O187" s="125" t="s">
        <v>75</v>
      </c>
      <c r="P187" s="125" t="s">
        <v>76</v>
      </c>
      <c r="Q187" s="125" t="s">
        <v>158</v>
      </c>
      <c r="S187" s="200" t="s">
        <v>913</v>
      </c>
      <c r="T187" s="200" t="s">
        <v>914</v>
      </c>
      <c r="U187" s="210">
        <v>43502</v>
      </c>
      <c r="V187" s="202" t="s">
        <v>915</v>
      </c>
      <c r="W187" s="203" t="s">
        <v>439</v>
      </c>
      <c r="X187" s="204">
        <v>64050000</v>
      </c>
      <c r="Y187" s="205">
        <v>0</v>
      </c>
      <c r="Z187" s="204">
        <v>64050000</v>
      </c>
      <c r="AA187" s="202" t="s">
        <v>916</v>
      </c>
      <c r="AB187" s="203">
        <v>15219</v>
      </c>
      <c r="AC187" s="207" t="s">
        <v>697</v>
      </c>
      <c r="AD187" s="201">
        <v>43502</v>
      </c>
      <c r="AE187" s="201">
        <v>43819</v>
      </c>
      <c r="AF187" s="208" t="s">
        <v>917</v>
      </c>
      <c r="AG187" s="209" t="s">
        <v>545</v>
      </c>
    </row>
    <row r="188" spans="1:33" ht="150" x14ac:dyDescent="0.35">
      <c r="A188" s="141">
        <f t="shared" si="4"/>
        <v>167</v>
      </c>
      <c r="B188" s="125"/>
      <c r="C188" s="125" t="s">
        <v>327</v>
      </c>
      <c r="D188" s="126">
        <v>80101706</v>
      </c>
      <c r="E188" s="127" t="s">
        <v>328</v>
      </c>
      <c r="F188" s="125" t="s">
        <v>70</v>
      </c>
      <c r="G188" s="125">
        <v>1</v>
      </c>
      <c r="H188" s="125" t="s">
        <v>96</v>
      </c>
      <c r="I188" s="125">
        <v>2</v>
      </c>
      <c r="J188" s="125" t="s">
        <v>247</v>
      </c>
      <c r="K188" s="125" t="s">
        <v>131</v>
      </c>
      <c r="L188" s="125" t="s">
        <v>309</v>
      </c>
      <c r="M188" s="124">
        <v>20000000</v>
      </c>
      <c r="N188" s="124">
        <v>20000000</v>
      </c>
      <c r="O188" s="125" t="s">
        <v>75</v>
      </c>
      <c r="P188" s="125" t="s">
        <v>76</v>
      </c>
      <c r="Q188" s="125" t="s">
        <v>329</v>
      </c>
      <c r="S188" s="140"/>
      <c r="T188" s="140"/>
      <c r="U188" s="140"/>
      <c r="V188" s="140"/>
      <c r="W188" s="140"/>
      <c r="X188" s="140"/>
      <c r="Y188" s="140"/>
      <c r="Z188" s="140"/>
      <c r="AA188" s="140"/>
      <c r="AB188" s="140"/>
      <c r="AC188" s="140"/>
      <c r="AD188" s="140"/>
      <c r="AE188" s="140"/>
      <c r="AF188" s="140"/>
      <c r="AG188" s="140"/>
    </row>
    <row r="189" spans="1:33" ht="120" x14ac:dyDescent="0.35">
      <c r="A189" s="141">
        <f t="shared" si="4"/>
        <v>168</v>
      </c>
      <c r="B189" s="125"/>
      <c r="C189" s="125" t="s">
        <v>68</v>
      </c>
      <c r="D189" s="126">
        <v>80101706</v>
      </c>
      <c r="E189" s="127" t="s">
        <v>330</v>
      </c>
      <c r="F189" s="125" t="s">
        <v>70</v>
      </c>
      <c r="G189" s="125">
        <v>1</v>
      </c>
      <c r="H189" s="125" t="s">
        <v>96</v>
      </c>
      <c r="I189" s="125">
        <v>11</v>
      </c>
      <c r="J189" s="125" t="s">
        <v>247</v>
      </c>
      <c r="K189" s="125" t="s">
        <v>73</v>
      </c>
      <c r="L189" s="125" t="s">
        <v>163</v>
      </c>
      <c r="M189" s="124">
        <v>21450000</v>
      </c>
      <c r="N189" s="124">
        <v>21450000</v>
      </c>
      <c r="O189" s="125" t="s">
        <v>75</v>
      </c>
      <c r="P189" s="125" t="s">
        <v>76</v>
      </c>
      <c r="Q189" s="125" t="s">
        <v>77</v>
      </c>
      <c r="S189" s="200" t="s">
        <v>572</v>
      </c>
      <c r="T189" s="200" t="s">
        <v>573</v>
      </c>
      <c r="U189" s="201">
        <v>43487</v>
      </c>
      <c r="V189" s="202" t="s">
        <v>574</v>
      </c>
      <c r="W189" s="203" t="s">
        <v>461</v>
      </c>
      <c r="X189" s="204">
        <v>21450000</v>
      </c>
      <c r="Y189" s="204">
        <v>0</v>
      </c>
      <c r="Z189" s="204">
        <v>21450000</v>
      </c>
      <c r="AA189" s="202" t="s">
        <v>575</v>
      </c>
      <c r="AB189" s="206">
        <v>4419</v>
      </c>
      <c r="AC189" s="202" t="s">
        <v>463</v>
      </c>
      <c r="AD189" s="210">
        <v>43486</v>
      </c>
      <c r="AE189" s="210">
        <v>43819</v>
      </c>
      <c r="AF189" s="203" t="s">
        <v>576</v>
      </c>
      <c r="AG189" s="215" t="s">
        <v>577</v>
      </c>
    </row>
    <row r="190" spans="1:33" ht="120" x14ac:dyDescent="0.35">
      <c r="A190" s="141">
        <f t="shared" si="4"/>
        <v>169</v>
      </c>
      <c r="B190" s="125"/>
      <c r="C190" s="125" t="s">
        <v>68</v>
      </c>
      <c r="D190" s="126">
        <v>80101706</v>
      </c>
      <c r="E190" s="127" t="s">
        <v>331</v>
      </c>
      <c r="F190" s="125" t="s">
        <v>70</v>
      </c>
      <c r="G190" s="125">
        <v>1</v>
      </c>
      <c r="H190" s="125" t="s">
        <v>96</v>
      </c>
      <c r="I190" s="125">
        <v>11</v>
      </c>
      <c r="J190" s="125" t="s">
        <v>247</v>
      </c>
      <c r="K190" s="125" t="s">
        <v>73</v>
      </c>
      <c r="L190" s="125" t="s">
        <v>163</v>
      </c>
      <c r="M190" s="124">
        <v>44000000</v>
      </c>
      <c r="N190" s="124">
        <v>44000000</v>
      </c>
      <c r="O190" s="125" t="s">
        <v>75</v>
      </c>
      <c r="P190" s="125" t="s">
        <v>76</v>
      </c>
      <c r="Q190" s="125" t="s">
        <v>77</v>
      </c>
      <c r="S190" s="200" t="s">
        <v>578</v>
      </c>
      <c r="T190" s="200" t="s">
        <v>579</v>
      </c>
      <c r="U190" s="201">
        <v>43486</v>
      </c>
      <c r="V190" s="202" t="s">
        <v>580</v>
      </c>
      <c r="W190" s="203" t="s">
        <v>439</v>
      </c>
      <c r="X190" s="204">
        <v>44000000</v>
      </c>
      <c r="Y190" s="204">
        <v>0</v>
      </c>
      <c r="Z190" s="204">
        <v>44000000</v>
      </c>
      <c r="AA190" s="202" t="s">
        <v>581</v>
      </c>
      <c r="AB190" s="206">
        <v>4519</v>
      </c>
      <c r="AC190" s="202" t="s">
        <v>463</v>
      </c>
      <c r="AD190" s="210">
        <v>43486</v>
      </c>
      <c r="AE190" s="210">
        <v>43819</v>
      </c>
      <c r="AF190" s="203" t="s">
        <v>576</v>
      </c>
      <c r="AG190" s="215" t="s">
        <v>577</v>
      </c>
    </row>
    <row r="191" spans="1:33" ht="138" customHeight="1" x14ac:dyDescent="0.35">
      <c r="A191" s="141">
        <f t="shared" si="4"/>
        <v>170</v>
      </c>
      <c r="B191" s="125"/>
      <c r="C191" s="125" t="s">
        <v>332</v>
      </c>
      <c r="D191" s="126">
        <v>80101706</v>
      </c>
      <c r="E191" s="127" t="s">
        <v>333</v>
      </c>
      <c r="F191" s="125" t="s">
        <v>70</v>
      </c>
      <c r="G191" s="125">
        <v>1</v>
      </c>
      <c r="H191" s="125" t="s">
        <v>96</v>
      </c>
      <c r="I191" s="125">
        <v>11.5</v>
      </c>
      <c r="J191" s="125" t="s">
        <v>247</v>
      </c>
      <c r="K191" s="125" t="s">
        <v>131</v>
      </c>
      <c r="L191" s="125" t="s">
        <v>282</v>
      </c>
      <c r="M191" s="124">
        <v>62100000</v>
      </c>
      <c r="N191" s="124">
        <v>62100000</v>
      </c>
      <c r="O191" s="125" t="s">
        <v>75</v>
      </c>
      <c r="P191" s="125" t="s">
        <v>76</v>
      </c>
      <c r="Q191" s="125" t="s">
        <v>334</v>
      </c>
      <c r="S191" s="200" t="s">
        <v>582</v>
      </c>
      <c r="T191" s="200" t="s">
        <v>583</v>
      </c>
      <c r="U191" s="201">
        <v>43475</v>
      </c>
      <c r="V191" s="202" t="s">
        <v>584</v>
      </c>
      <c r="W191" s="203" t="s">
        <v>439</v>
      </c>
      <c r="X191" s="204">
        <v>62100000</v>
      </c>
      <c r="Y191" s="204">
        <v>0</v>
      </c>
      <c r="Z191" s="204">
        <v>62100000</v>
      </c>
      <c r="AA191" s="202" t="s">
        <v>585</v>
      </c>
      <c r="AB191" s="206">
        <v>3319</v>
      </c>
      <c r="AC191" s="202" t="s">
        <v>441</v>
      </c>
      <c r="AD191" s="210">
        <v>43475</v>
      </c>
      <c r="AE191" s="210">
        <v>43823</v>
      </c>
      <c r="AF191" s="208" t="s">
        <v>1090</v>
      </c>
      <c r="AG191" s="214" t="s">
        <v>586</v>
      </c>
    </row>
    <row r="192" spans="1:33" ht="120" x14ac:dyDescent="0.35">
      <c r="A192" s="141">
        <f t="shared" si="4"/>
        <v>171</v>
      </c>
      <c r="B192" s="125"/>
      <c r="C192" s="125" t="s">
        <v>332</v>
      </c>
      <c r="D192" s="126">
        <v>80101706</v>
      </c>
      <c r="E192" s="127" t="s">
        <v>333</v>
      </c>
      <c r="F192" s="125" t="s">
        <v>70</v>
      </c>
      <c r="G192" s="125">
        <v>1</v>
      </c>
      <c r="H192" s="125" t="s">
        <v>96</v>
      </c>
      <c r="I192" s="125">
        <v>11.5</v>
      </c>
      <c r="J192" s="125" t="s">
        <v>247</v>
      </c>
      <c r="K192" s="125" t="s">
        <v>131</v>
      </c>
      <c r="L192" s="125" t="s">
        <v>282</v>
      </c>
      <c r="M192" s="124">
        <v>62100000</v>
      </c>
      <c r="N192" s="124">
        <v>62100000</v>
      </c>
      <c r="O192" s="125" t="s">
        <v>75</v>
      </c>
      <c r="P192" s="125" t="s">
        <v>76</v>
      </c>
      <c r="Q192" s="125" t="s">
        <v>334</v>
      </c>
      <c r="S192" s="200" t="s">
        <v>587</v>
      </c>
      <c r="T192" s="200" t="s">
        <v>588</v>
      </c>
      <c r="U192" s="201">
        <v>43475</v>
      </c>
      <c r="V192" s="202" t="s">
        <v>584</v>
      </c>
      <c r="W192" s="203" t="s">
        <v>439</v>
      </c>
      <c r="X192" s="204">
        <v>62100000</v>
      </c>
      <c r="Y192" s="204">
        <v>0</v>
      </c>
      <c r="Z192" s="204">
        <v>62100000</v>
      </c>
      <c r="AA192" s="202" t="s">
        <v>585</v>
      </c>
      <c r="AB192" s="206">
        <v>3219</v>
      </c>
      <c r="AC192" s="202" t="s">
        <v>441</v>
      </c>
      <c r="AD192" s="210">
        <v>43475</v>
      </c>
      <c r="AE192" s="210">
        <v>43823</v>
      </c>
      <c r="AF192" s="208" t="s">
        <v>1090</v>
      </c>
      <c r="AG192" s="214" t="s">
        <v>586</v>
      </c>
    </row>
    <row r="193" spans="1:33" ht="120" x14ac:dyDescent="0.35">
      <c r="A193" s="141">
        <f t="shared" si="4"/>
        <v>172</v>
      </c>
      <c r="B193" s="125"/>
      <c r="C193" s="125" t="s">
        <v>332</v>
      </c>
      <c r="D193" s="126">
        <v>80101706</v>
      </c>
      <c r="E193" s="127" t="s">
        <v>335</v>
      </c>
      <c r="F193" s="125" t="s">
        <v>70</v>
      </c>
      <c r="G193" s="125">
        <v>1</v>
      </c>
      <c r="H193" s="125" t="s">
        <v>96</v>
      </c>
      <c r="I193" s="125">
        <v>11</v>
      </c>
      <c r="J193" s="125" t="s">
        <v>247</v>
      </c>
      <c r="K193" s="125" t="s">
        <v>131</v>
      </c>
      <c r="L193" s="125" t="s">
        <v>309</v>
      </c>
      <c r="M193" s="124">
        <v>22000000</v>
      </c>
      <c r="N193" s="124">
        <v>22000000</v>
      </c>
      <c r="O193" s="125" t="s">
        <v>75</v>
      </c>
      <c r="P193" s="125" t="s">
        <v>76</v>
      </c>
      <c r="Q193" s="125" t="s">
        <v>334</v>
      </c>
      <c r="S193" s="200" t="s">
        <v>589</v>
      </c>
      <c r="T193" s="200" t="s">
        <v>590</v>
      </c>
      <c r="U193" s="210">
        <v>43490</v>
      </c>
      <c r="V193" s="202" t="s">
        <v>591</v>
      </c>
      <c r="W193" s="203" t="s">
        <v>461</v>
      </c>
      <c r="X193" s="204">
        <v>22000000</v>
      </c>
      <c r="Y193" s="205">
        <v>0</v>
      </c>
      <c r="Z193" s="204">
        <v>22000000</v>
      </c>
      <c r="AA193" s="207" t="s">
        <v>592</v>
      </c>
      <c r="AB193" s="208">
        <v>12919</v>
      </c>
      <c r="AC193" s="207" t="s">
        <v>463</v>
      </c>
      <c r="AD193" s="201">
        <v>43490</v>
      </c>
      <c r="AE193" s="201">
        <v>43823</v>
      </c>
      <c r="AF193" s="208" t="s">
        <v>1090</v>
      </c>
      <c r="AG193" s="214" t="s">
        <v>586</v>
      </c>
    </row>
    <row r="194" spans="1:33" ht="150" x14ac:dyDescent="0.35">
      <c r="A194" s="141">
        <f t="shared" si="4"/>
        <v>173</v>
      </c>
      <c r="B194" s="125"/>
      <c r="C194" s="125" t="s">
        <v>137</v>
      </c>
      <c r="D194" s="126">
        <v>80101706</v>
      </c>
      <c r="E194" s="127" t="s">
        <v>336</v>
      </c>
      <c r="F194" s="125" t="s">
        <v>70</v>
      </c>
      <c r="G194" s="125">
        <v>1</v>
      </c>
      <c r="H194" s="125" t="s">
        <v>96</v>
      </c>
      <c r="I194" s="125">
        <v>11</v>
      </c>
      <c r="J194" s="125" t="s">
        <v>247</v>
      </c>
      <c r="K194" s="125" t="s">
        <v>131</v>
      </c>
      <c r="L194" s="125" t="s">
        <v>309</v>
      </c>
      <c r="M194" s="124">
        <v>59400000</v>
      </c>
      <c r="N194" s="124">
        <v>59400000</v>
      </c>
      <c r="O194" s="125" t="s">
        <v>75</v>
      </c>
      <c r="P194" s="125" t="s">
        <v>76</v>
      </c>
      <c r="Q194" s="125" t="s">
        <v>140</v>
      </c>
      <c r="S194" s="200" t="s">
        <v>593</v>
      </c>
      <c r="T194" s="200" t="s">
        <v>594</v>
      </c>
      <c r="U194" s="201">
        <v>43489</v>
      </c>
      <c r="V194" s="202" t="s">
        <v>595</v>
      </c>
      <c r="W194" s="203" t="s">
        <v>439</v>
      </c>
      <c r="X194" s="204">
        <v>59400000</v>
      </c>
      <c r="Y194" s="205">
        <v>0</v>
      </c>
      <c r="Z194" s="204">
        <v>59400000</v>
      </c>
      <c r="AA194" s="207" t="s">
        <v>596</v>
      </c>
      <c r="AB194" s="208">
        <v>11119</v>
      </c>
      <c r="AC194" s="207" t="s">
        <v>463</v>
      </c>
      <c r="AD194" s="201">
        <v>43489</v>
      </c>
      <c r="AE194" s="201">
        <v>43822</v>
      </c>
      <c r="AF194" s="208" t="s">
        <v>597</v>
      </c>
      <c r="AG194" s="209" t="s">
        <v>598</v>
      </c>
    </row>
    <row r="195" spans="1:33" ht="150" x14ac:dyDescent="0.35">
      <c r="A195" s="141">
        <f t="shared" si="4"/>
        <v>174</v>
      </c>
      <c r="B195" s="125"/>
      <c r="C195" s="125" t="s">
        <v>141</v>
      </c>
      <c r="D195" s="126">
        <v>80101706</v>
      </c>
      <c r="E195" s="127" t="s">
        <v>337</v>
      </c>
      <c r="F195" s="125" t="s">
        <v>70</v>
      </c>
      <c r="G195" s="125">
        <v>1</v>
      </c>
      <c r="H195" s="125" t="s">
        <v>96</v>
      </c>
      <c r="I195" s="125">
        <v>11</v>
      </c>
      <c r="J195" s="125" t="s">
        <v>247</v>
      </c>
      <c r="K195" s="125" t="s">
        <v>131</v>
      </c>
      <c r="L195" s="125" t="s">
        <v>132</v>
      </c>
      <c r="M195" s="124">
        <v>31900000</v>
      </c>
      <c r="N195" s="124">
        <v>31900000</v>
      </c>
      <c r="O195" s="125" t="s">
        <v>75</v>
      </c>
      <c r="P195" s="125" t="s">
        <v>76</v>
      </c>
      <c r="Q195" s="176" t="s">
        <v>144</v>
      </c>
      <c r="S195" s="200" t="s">
        <v>599</v>
      </c>
      <c r="T195" s="200" t="s">
        <v>600</v>
      </c>
      <c r="U195" s="210">
        <v>43489</v>
      </c>
      <c r="V195" s="202" t="s">
        <v>601</v>
      </c>
      <c r="W195" s="203" t="s">
        <v>439</v>
      </c>
      <c r="X195" s="204">
        <v>31900000</v>
      </c>
      <c r="Y195" s="205">
        <v>0</v>
      </c>
      <c r="Z195" s="204">
        <v>31900000</v>
      </c>
      <c r="AA195" s="207" t="s">
        <v>602</v>
      </c>
      <c r="AB195" s="208">
        <v>8719</v>
      </c>
      <c r="AC195" s="207" t="s">
        <v>463</v>
      </c>
      <c r="AD195" s="201">
        <v>43489</v>
      </c>
      <c r="AE195" s="201">
        <v>43822</v>
      </c>
      <c r="AF195" s="208" t="s">
        <v>603</v>
      </c>
      <c r="AG195" s="209" t="s">
        <v>604</v>
      </c>
    </row>
    <row r="196" spans="1:33" ht="150" x14ac:dyDescent="0.35">
      <c r="A196" s="141">
        <f t="shared" si="4"/>
        <v>175</v>
      </c>
      <c r="B196" s="125"/>
      <c r="C196" s="125" t="s">
        <v>338</v>
      </c>
      <c r="D196" s="126">
        <v>80101706</v>
      </c>
      <c r="E196" s="127" t="s">
        <v>339</v>
      </c>
      <c r="F196" s="125" t="s">
        <v>70</v>
      </c>
      <c r="G196" s="125">
        <v>1</v>
      </c>
      <c r="H196" s="125" t="s">
        <v>96</v>
      </c>
      <c r="I196" s="125">
        <v>11</v>
      </c>
      <c r="J196" s="125" t="s">
        <v>247</v>
      </c>
      <c r="K196" s="125" t="s">
        <v>131</v>
      </c>
      <c r="L196" s="125" t="s">
        <v>309</v>
      </c>
      <c r="M196" s="124">
        <v>59400000</v>
      </c>
      <c r="N196" s="124">
        <v>59400000</v>
      </c>
      <c r="O196" s="125" t="s">
        <v>75</v>
      </c>
      <c r="P196" s="125" t="s">
        <v>76</v>
      </c>
      <c r="Q196" s="125" t="s">
        <v>340</v>
      </c>
      <c r="S196" s="200" t="s">
        <v>605</v>
      </c>
      <c r="T196" s="200" t="s">
        <v>606</v>
      </c>
      <c r="U196" s="210">
        <v>43489</v>
      </c>
      <c r="V196" s="202" t="s">
        <v>607</v>
      </c>
      <c r="W196" s="203" t="s">
        <v>439</v>
      </c>
      <c r="X196" s="204">
        <v>59400000</v>
      </c>
      <c r="Y196" s="205">
        <v>0</v>
      </c>
      <c r="Z196" s="204">
        <v>59400000</v>
      </c>
      <c r="AA196" s="202" t="s">
        <v>608</v>
      </c>
      <c r="AB196" s="203">
        <v>11219</v>
      </c>
      <c r="AC196" s="202" t="s">
        <v>463</v>
      </c>
      <c r="AD196" s="210">
        <v>43490</v>
      </c>
      <c r="AE196" s="210">
        <v>43823</v>
      </c>
      <c r="AF196" s="203" t="s">
        <v>609</v>
      </c>
      <c r="AG196" s="215" t="s">
        <v>610</v>
      </c>
    </row>
    <row r="197" spans="1:33" ht="150" x14ac:dyDescent="0.35">
      <c r="A197" s="141">
        <f t="shared" si="4"/>
        <v>176</v>
      </c>
      <c r="B197" s="125"/>
      <c r="C197" s="125" t="s">
        <v>338</v>
      </c>
      <c r="D197" s="126">
        <v>80101706</v>
      </c>
      <c r="E197" s="127" t="s">
        <v>339</v>
      </c>
      <c r="F197" s="125" t="s">
        <v>70</v>
      </c>
      <c r="G197" s="125">
        <v>1</v>
      </c>
      <c r="H197" s="125" t="s">
        <v>96</v>
      </c>
      <c r="I197" s="125">
        <v>11</v>
      </c>
      <c r="J197" s="125" t="s">
        <v>247</v>
      </c>
      <c r="K197" s="125" t="s">
        <v>131</v>
      </c>
      <c r="L197" s="125" t="s">
        <v>309</v>
      </c>
      <c r="M197" s="124">
        <v>59400000</v>
      </c>
      <c r="N197" s="124">
        <v>59400000</v>
      </c>
      <c r="O197" s="125" t="s">
        <v>75</v>
      </c>
      <c r="P197" s="125" t="s">
        <v>76</v>
      </c>
      <c r="Q197" s="125" t="s">
        <v>340</v>
      </c>
      <c r="S197" s="200" t="s">
        <v>611</v>
      </c>
      <c r="T197" s="200" t="s">
        <v>612</v>
      </c>
      <c r="U197" s="201">
        <v>43489</v>
      </c>
      <c r="V197" s="202" t="s">
        <v>607</v>
      </c>
      <c r="W197" s="203" t="s">
        <v>439</v>
      </c>
      <c r="X197" s="204">
        <v>59400000</v>
      </c>
      <c r="Y197" s="205">
        <v>0</v>
      </c>
      <c r="Z197" s="204">
        <v>59400000</v>
      </c>
      <c r="AA197" s="207" t="s">
        <v>613</v>
      </c>
      <c r="AB197" s="208">
        <v>11319</v>
      </c>
      <c r="AC197" s="207" t="s">
        <v>463</v>
      </c>
      <c r="AD197" s="201">
        <v>43489</v>
      </c>
      <c r="AE197" s="201">
        <v>43822</v>
      </c>
      <c r="AF197" s="208" t="s">
        <v>614</v>
      </c>
      <c r="AG197" s="209" t="s">
        <v>610</v>
      </c>
    </row>
    <row r="198" spans="1:33" ht="150" x14ac:dyDescent="0.35">
      <c r="A198" s="141">
        <f t="shared" si="4"/>
        <v>177</v>
      </c>
      <c r="B198" s="125"/>
      <c r="C198" s="125" t="s">
        <v>338</v>
      </c>
      <c r="D198" s="126">
        <v>80101706</v>
      </c>
      <c r="E198" s="127" t="s">
        <v>339</v>
      </c>
      <c r="F198" s="125" t="s">
        <v>70</v>
      </c>
      <c r="G198" s="125">
        <v>1</v>
      </c>
      <c r="H198" s="125" t="s">
        <v>96</v>
      </c>
      <c r="I198" s="125">
        <v>11</v>
      </c>
      <c r="J198" s="125" t="s">
        <v>247</v>
      </c>
      <c r="K198" s="125" t="s">
        <v>131</v>
      </c>
      <c r="L198" s="125" t="s">
        <v>309</v>
      </c>
      <c r="M198" s="124">
        <v>59400000</v>
      </c>
      <c r="N198" s="124">
        <v>59400000</v>
      </c>
      <c r="O198" s="125" t="s">
        <v>75</v>
      </c>
      <c r="P198" s="125" t="s">
        <v>76</v>
      </c>
      <c r="Q198" s="125" t="s">
        <v>340</v>
      </c>
      <c r="S198" s="200" t="s">
        <v>615</v>
      </c>
      <c r="T198" s="200" t="s">
        <v>616</v>
      </c>
      <c r="U198" s="210">
        <v>43489</v>
      </c>
      <c r="V198" s="202" t="s">
        <v>617</v>
      </c>
      <c r="W198" s="203" t="s">
        <v>439</v>
      </c>
      <c r="X198" s="204">
        <v>59400000</v>
      </c>
      <c r="Y198" s="205">
        <v>0</v>
      </c>
      <c r="Z198" s="204">
        <v>59400000</v>
      </c>
      <c r="AA198" s="202" t="s">
        <v>618</v>
      </c>
      <c r="AB198" s="203">
        <v>11419</v>
      </c>
      <c r="AC198" s="202" t="s">
        <v>463</v>
      </c>
      <c r="AD198" s="210">
        <v>43489</v>
      </c>
      <c r="AE198" s="210">
        <v>43822</v>
      </c>
      <c r="AF198" s="203" t="s">
        <v>614</v>
      </c>
      <c r="AG198" s="215" t="s">
        <v>610</v>
      </c>
    </row>
    <row r="199" spans="1:33" ht="150" x14ac:dyDescent="0.35">
      <c r="A199" s="141">
        <f t="shared" si="4"/>
        <v>178</v>
      </c>
      <c r="B199" s="125"/>
      <c r="C199" s="125" t="s">
        <v>338</v>
      </c>
      <c r="D199" s="126">
        <v>80101706</v>
      </c>
      <c r="E199" s="127" t="s">
        <v>339</v>
      </c>
      <c r="F199" s="125" t="s">
        <v>70</v>
      </c>
      <c r="G199" s="125">
        <v>1</v>
      </c>
      <c r="H199" s="125" t="s">
        <v>96</v>
      </c>
      <c r="I199" s="125">
        <v>11</v>
      </c>
      <c r="J199" s="125" t="s">
        <v>247</v>
      </c>
      <c r="K199" s="125" t="s">
        <v>131</v>
      </c>
      <c r="L199" s="125" t="s">
        <v>282</v>
      </c>
      <c r="M199" s="124">
        <v>59400000</v>
      </c>
      <c r="N199" s="124">
        <v>59400000</v>
      </c>
      <c r="O199" s="125" t="s">
        <v>75</v>
      </c>
      <c r="P199" s="125" t="s">
        <v>76</v>
      </c>
      <c r="Q199" s="125" t="s">
        <v>340</v>
      </c>
      <c r="S199" s="200" t="s">
        <v>619</v>
      </c>
      <c r="T199" s="200" t="s">
        <v>620</v>
      </c>
      <c r="U199" s="201">
        <v>43487</v>
      </c>
      <c r="V199" s="202" t="s">
        <v>621</v>
      </c>
      <c r="W199" s="203" t="s">
        <v>439</v>
      </c>
      <c r="X199" s="204">
        <v>59400000</v>
      </c>
      <c r="Y199" s="205">
        <v>0</v>
      </c>
      <c r="Z199" s="204">
        <v>59400000</v>
      </c>
      <c r="AA199" s="202" t="s">
        <v>622</v>
      </c>
      <c r="AB199" s="203">
        <v>6619</v>
      </c>
      <c r="AC199" s="202" t="s">
        <v>452</v>
      </c>
      <c r="AD199" s="210">
        <v>43487</v>
      </c>
      <c r="AE199" s="210">
        <v>43820</v>
      </c>
      <c r="AF199" s="203" t="s">
        <v>609</v>
      </c>
      <c r="AG199" s="215" t="s">
        <v>610</v>
      </c>
    </row>
    <row r="200" spans="1:33" ht="168.75" x14ac:dyDescent="0.35">
      <c r="A200" s="141">
        <f t="shared" si="4"/>
        <v>179</v>
      </c>
      <c r="B200" s="125"/>
      <c r="C200" s="125" t="s">
        <v>338</v>
      </c>
      <c r="D200" s="126">
        <v>80101706</v>
      </c>
      <c r="E200" s="127" t="s">
        <v>339</v>
      </c>
      <c r="F200" s="125" t="s">
        <v>70</v>
      </c>
      <c r="G200" s="125">
        <v>1</v>
      </c>
      <c r="H200" s="125" t="s">
        <v>96</v>
      </c>
      <c r="I200" s="125">
        <v>11.5</v>
      </c>
      <c r="J200" s="125" t="s">
        <v>247</v>
      </c>
      <c r="K200" s="125" t="s">
        <v>131</v>
      </c>
      <c r="L200" s="125" t="s">
        <v>282</v>
      </c>
      <c r="M200" s="124">
        <v>46000000</v>
      </c>
      <c r="N200" s="124">
        <v>46000000</v>
      </c>
      <c r="O200" s="125" t="s">
        <v>75</v>
      </c>
      <c r="P200" s="125" t="s">
        <v>76</v>
      </c>
      <c r="Q200" s="125" t="s">
        <v>340</v>
      </c>
      <c r="S200" s="200" t="s">
        <v>623</v>
      </c>
      <c r="T200" s="200" t="s">
        <v>624</v>
      </c>
      <c r="U200" s="201">
        <v>43479</v>
      </c>
      <c r="V200" s="202" t="s">
        <v>625</v>
      </c>
      <c r="W200" s="203" t="s">
        <v>439</v>
      </c>
      <c r="X200" s="204">
        <v>46000000</v>
      </c>
      <c r="Y200" s="204">
        <v>0</v>
      </c>
      <c r="Z200" s="204">
        <v>46000000</v>
      </c>
      <c r="AA200" s="207" t="s">
        <v>626</v>
      </c>
      <c r="AB200" s="208">
        <v>3119</v>
      </c>
      <c r="AC200" s="207" t="s">
        <v>441</v>
      </c>
      <c r="AD200" s="201">
        <v>43479</v>
      </c>
      <c r="AE200" s="201">
        <v>43827</v>
      </c>
      <c r="AF200" s="208" t="s">
        <v>609</v>
      </c>
      <c r="AG200" s="209" t="s">
        <v>610</v>
      </c>
    </row>
    <row r="201" spans="1:33" ht="150" x14ac:dyDescent="0.35">
      <c r="A201" s="141">
        <f t="shared" si="4"/>
        <v>180</v>
      </c>
      <c r="B201" s="125"/>
      <c r="C201" s="125" t="s">
        <v>338</v>
      </c>
      <c r="D201" s="126">
        <v>80101706</v>
      </c>
      <c r="E201" s="127" t="s">
        <v>339</v>
      </c>
      <c r="F201" s="125" t="s">
        <v>70</v>
      </c>
      <c r="G201" s="125">
        <v>1</v>
      </c>
      <c r="H201" s="125" t="s">
        <v>96</v>
      </c>
      <c r="I201" s="125">
        <v>11.5</v>
      </c>
      <c r="J201" s="125" t="s">
        <v>247</v>
      </c>
      <c r="K201" s="125" t="s">
        <v>131</v>
      </c>
      <c r="L201" s="125" t="s">
        <v>282</v>
      </c>
      <c r="M201" s="124">
        <v>46000000</v>
      </c>
      <c r="N201" s="124">
        <v>46000000</v>
      </c>
      <c r="O201" s="125" t="s">
        <v>75</v>
      </c>
      <c r="P201" s="125" t="s">
        <v>76</v>
      </c>
      <c r="Q201" s="125" t="s">
        <v>340</v>
      </c>
      <c r="S201" s="200" t="s">
        <v>627</v>
      </c>
      <c r="T201" s="200" t="s">
        <v>628</v>
      </c>
      <c r="U201" s="201">
        <v>43479</v>
      </c>
      <c r="V201" s="202" t="s">
        <v>629</v>
      </c>
      <c r="W201" s="203" t="s">
        <v>439</v>
      </c>
      <c r="X201" s="204">
        <v>46000000</v>
      </c>
      <c r="Y201" s="204">
        <v>0</v>
      </c>
      <c r="Z201" s="204">
        <v>46000000</v>
      </c>
      <c r="AA201" s="207" t="s">
        <v>630</v>
      </c>
      <c r="AB201" s="208">
        <v>3019</v>
      </c>
      <c r="AC201" s="207" t="s">
        <v>441</v>
      </c>
      <c r="AD201" s="201">
        <v>43479</v>
      </c>
      <c r="AE201" s="201">
        <v>43827</v>
      </c>
      <c r="AF201" s="208" t="s">
        <v>609</v>
      </c>
      <c r="AG201" s="209" t="s">
        <v>610</v>
      </c>
    </row>
    <row r="202" spans="1:33" ht="120" x14ac:dyDescent="0.35">
      <c r="A202" s="141">
        <f t="shared" si="4"/>
        <v>181</v>
      </c>
      <c r="B202" s="125"/>
      <c r="C202" s="125" t="s">
        <v>205</v>
      </c>
      <c r="D202" s="126">
        <v>80101706</v>
      </c>
      <c r="E202" s="127" t="s">
        <v>341</v>
      </c>
      <c r="F202" s="125" t="s">
        <v>70</v>
      </c>
      <c r="G202" s="125">
        <v>1</v>
      </c>
      <c r="H202" s="125" t="s">
        <v>96</v>
      </c>
      <c r="I202" s="125">
        <v>11</v>
      </c>
      <c r="J202" s="125" t="s">
        <v>247</v>
      </c>
      <c r="K202" s="125" t="s">
        <v>131</v>
      </c>
      <c r="L202" s="125" t="s">
        <v>309</v>
      </c>
      <c r="M202" s="124">
        <v>53900000</v>
      </c>
      <c r="N202" s="124">
        <v>53900000</v>
      </c>
      <c r="O202" s="125" t="s">
        <v>75</v>
      </c>
      <c r="P202" s="125" t="s">
        <v>76</v>
      </c>
      <c r="Q202" s="125" t="s">
        <v>209</v>
      </c>
      <c r="S202" s="200" t="s">
        <v>631</v>
      </c>
      <c r="T202" s="200" t="s">
        <v>632</v>
      </c>
      <c r="U202" s="210">
        <v>43490</v>
      </c>
      <c r="V202" s="202" t="s">
        <v>633</v>
      </c>
      <c r="W202" s="203" t="s">
        <v>439</v>
      </c>
      <c r="X202" s="204">
        <v>51450000</v>
      </c>
      <c r="Y202" s="205">
        <v>0</v>
      </c>
      <c r="Z202" s="204">
        <v>51450000</v>
      </c>
      <c r="AA202" s="207" t="s">
        <v>634</v>
      </c>
      <c r="AB202" s="208">
        <v>12819</v>
      </c>
      <c r="AC202" s="207" t="s">
        <v>635</v>
      </c>
      <c r="AD202" s="201">
        <v>43490</v>
      </c>
      <c r="AE202" s="201">
        <v>43808</v>
      </c>
      <c r="AF202" s="208" t="s">
        <v>636</v>
      </c>
      <c r="AG202" s="209" t="s">
        <v>637</v>
      </c>
    </row>
    <row r="203" spans="1:33" ht="120" x14ac:dyDescent="0.35">
      <c r="A203" s="141">
        <f t="shared" si="4"/>
        <v>182</v>
      </c>
      <c r="B203" s="125"/>
      <c r="C203" s="125" t="s">
        <v>205</v>
      </c>
      <c r="D203" s="126">
        <v>80101706</v>
      </c>
      <c r="E203" s="127" t="s">
        <v>341</v>
      </c>
      <c r="F203" s="125" t="s">
        <v>70</v>
      </c>
      <c r="G203" s="125">
        <v>1</v>
      </c>
      <c r="H203" s="125" t="s">
        <v>96</v>
      </c>
      <c r="I203" s="125">
        <v>11</v>
      </c>
      <c r="J203" s="125" t="s">
        <v>247</v>
      </c>
      <c r="K203" s="125" t="s">
        <v>131</v>
      </c>
      <c r="L203" s="125" t="s">
        <v>282</v>
      </c>
      <c r="M203" s="124">
        <v>51700000</v>
      </c>
      <c r="N203" s="124">
        <v>51700000</v>
      </c>
      <c r="O203" s="125" t="s">
        <v>75</v>
      </c>
      <c r="P203" s="125" t="s">
        <v>76</v>
      </c>
      <c r="Q203" s="125" t="s">
        <v>209</v>
      </c>
      <c r="S203" s="200" t="s">
        <v>638</v>
      </c>
      <c r="T203" s="200" t="s">
        <v>639</v>
      </c>
      <c r="U203" s="210">
        <v>43483</v>
      </c>
      <c r="V203" s="202" t="s">
        <v>640</v>
      </c>
      <c r="W203" s="203" t="s">
        <v>439</v>
      </c>
      <c r="X203" s="204">
        <v>51700000</v>
      </c>
      <c r="Y203" s="205">
        <v>0</v>
      </c>
      <c r="Z203" s="204">
        <v>51700000</v>
      </c>
      <c r="AA203" s="207" t="s">
        <v>641</v>
      </c>
      <c r="AB203" s="208">
        <v>6319</v>
      </c>
      <c r="AC203" s="207" t="s">
        <v>452</v>
      </c>
      <c r="AD203" s="201">
        <v>43483</v>
      </c>
      <c r="AE203" s="201">
        <v>43816</v>
      </c>
      <c r="AF203" s="208" t="s">
        <v>636</v>
      </c>
      <c r="AG203" s="209" t="s">
        <v>637</v>
      </c>
    </row>
    <row r="204" spans="1:33" ht="120" x14ac:dyDescent="0.35">
      <c r="A204" s="141">
        <f t="shared" si="4"/>
        <v>183</v>
      </c>
      <c r="B204" s="125"/>
      <c r="C204" s="125" t="s">
        <v>205</v>
      </c>
      <c r="D204" s="126">
        <v>80101706</v>
      </c>
      <c r="E204" s="127" t="s">
        <v>341</v>
      </c>
      <c r="F204" s="125" t="s">
        <v>70</v>
      </c>
      <c r="G204" s="125">
        <v>1</v>
      </c>
      <c r="H204" s="125" t="s">
        <v>96</v>
      </c>
      <c r="I204" s="125">
        <v>11</v>
      </c>
      <c r="J204" s="125" t="s">
        <v>247</v>
      </c>
      <c r="K204" s="125" t="s">
        <v>131</v>
      </c>
      <c r="L204" s="125" t="s">
        <v>309</v>
      </c>
      <c r="M204" s="124">
        <v>67100000</v>
      </c>
      <c r="N204" s="124">
        <v>67100000</v>
      </c>
      <c r="O204" s="125" t="s">
        <v>75</v>
      </c>
      <c r="P204" s="125" t="s">
        <v>76</v>
      </c>
      <c r="Q204" s="125" t="s">
        <v>209</v>
      </c>
      <c r="S204" s="200" t="s">
        <v>642</v>
      </c>
      <c r="T204" s="200" t="s">
        <v>643</v>
      </c>
      <c r="U204" s="210">
        <v>43490</v>
      </c>
      <c r="V204" s="202" t="s">
        <v>644</v>
      </c>
      <c r="W204" s="203" t="s">
        <v>439</v>
      </c>
      <c r="X204" s="204">
        <v>67100000</v>
      </c>
      <c r="Y204" s="205">
        <v>0</v>
      </c>
      <c r="Z204" s="204">
        <v>67100000</v>
      </c>
      <c r="AA204" s="207" t="s">
        <v>645</v>
      </c>
      <c r="AB204" s="208">
        <v>11519</v>
      </c>
      <c r="AC204" s="207" t="s">
        <v>463</v>
      </c>
      <c r="AD204" s="201">
        <v>43490</v>
      </c>
      <c r="AE204" s="201">
        <v>43823</v>
      </c>
      <c r="AF204" s="208" t="s">
        <v>636</v>
      </c>
      <c r="AG204" s="209" t="s">
        <v>637</v>
      </c>
    </row>
    <row r="205" spans="1:33" ht="120" x14ac:dyDescent="0.35">
      <c r="A205" s="141">
        <f t="shared" si="4"/>
        <v>184</v>
      </c>
      <c r="B205" s="125"/>
      <c r="C205" s="125" t="s">
        <v>205</v>
      </c>
      <c r="D205" s="126">
        <v>80101706</v>
      </c>
      <c r="E205" s="127" t="s">
        <v>341</v>
      </c>
      <c r="F205" s="125" t="s">
        <v>70</v>
      </c>
      <c r="G205" s="125">
        <v>1</v>
      </c>
      <c r="H205" s="125" t="s">
        <v>96</v>
      </c>
      <c r="I205" s="125">
        <v>11</v>
      </c>
      <c r="J205" s="125" t="s">
        <v>247</v>
      </c>
      <c r="K205" s="125" t="s">
        <v>131</v>
      </c>
      <c r="L205" s="125" t="s">
        <v>282</v>
      </c>
      <c r="M205" s="124">
        <v>53900000</v>
      </c>
      <c r="N205" s="124">
        <v>53900000</v>
      </c>
      <c r="O205" s="125" t="s">
        <v>75</v>
      </c>
      <c r="P205" s="125" t="s">
        <v>76</v>
      </c>
      <c r="Q205" s="125" t="s">
        <v>209</v>
      </c>
      <c r="S205" s="200" t="s">
        <v>646</v>
      </c>
      <c r="T205" s="200" t="s">
        <v>647</v>
      </c>
      <c r="U205" s="210">
        <v>43483</v>
      </c>
      <c r="V205" s="202" t="s">
        <v>648</v>
      </c>
      <c r="W205" s="203" t="s">
        <v>439</v>
      </c>
      <c r="X205" s="204">
        <v>53900000</v>
      </c>
      <c r="Y205" s="205">
        <v>0</v>
      </c>
      <c r="Z205" s="204">
        <v>53900000</v>
      </c>
      <c r="AA205" s="207" t="s">
        <v>649</v>
      </c>
      <c r="AB205" s="208">
        <v>8119</v>
      </c>
      <c r="AC205" s="207" t="s">
        <v>452</v>
      </c>
      <c r="AD205" s="201">
        <v>43483</v>
      </c>
      <c r="AE205" s="201">
        <v>43816</v>
      </c>
      <c r="AF205" s="208" t="s">
        <v>636</v>
      </c>
      <c r="AG205" s="209" t="s">
        <v>637</v>
      </c>
    </row>
    <row r="206" spans="1:33" ht="120" x14ac:dyDescent="0.35">
      <c r="A206" s="141">
        <f t="shared" si="4"/>
        <v>185</v>
      </c>
      <c r="B206" s="125"/>
      <c r="C206" s="125" t="s">
        <v>205</v>
      </c>
      <c r="D206" s="126">
        <v>80101706</v>
      </c>
      <c r="E206" s="127" t="s">
        <v>342</v>
      </c>
      <c r="F206" s="125" t="s">
        <v>70</v>
      </c>
      <c r="G206" s="125">
        <v>1</v>
      </c>
      <c r="H206" s="125" t="s">
        <v>96</v>
      </c>
      <c r="I206" s="125">
        <v>11</v>
      </c>
      <c r="J206" s="125" t="s">
        <v>247</v>
      </c>
      <c r="K206" s="125" t="s">
        <v>131</v>
      </c>
      <c r="L206" s="125" t="s">
        <v>309</v>
      </c>
      <c r="M206" s="124">
        <v>23100000</v>
      </c>
      <c r="N206" s="124">
        <v>23100000</v>
      </c>
      <c r="O206" s="125" t="s">
        <v>75</v>
      </c>
      <c r="P206" s="125" t="s">
        <v>76</v>
      </c>
      <c r="Q206" s="125" t="s">
        <v>209</v>
      </c>
      <c r="S206" s="200" t="s">
        <v>650</v>
      </c>
      <c r="T206" s="200" t="s">
        <v>651</v>
      </c>
      <c r="U206" s="210">
        <v>43490</v>
      </c>
      <c r="V206" s="202" t="s">
        <v>652</v>
      </c>
      <c r="W206" s="203" t="s">
        <v>461</v>
      </c>
      <c r="X206" s="204">
        <v>23100000</v>
      </c>
      <c r="Y206" s="205">
        <v>0</v>
      </c>
      <c r="Z206" s="204">
        <v>23100000</v>
      </c>
      <c r="AA206" s="207" t="s">
        <v>653</v>
      </c>
      <c r="AB206" s="208">
        <v>12419</v>
      </c>
      <c r="AC206" s="207" t="s">
        <v>463</v>
      </c>
      <c r="AD206" s="201">
        <v>43490</v>
      </c>
      <c r="AE206" s="201">
        <v>43823</v>
      </c>
      <c r="AF206" s="208" t="s">
        <v>636</v>
      </c>
      <c r="AG206" s="209" t="s">
        <v>637</v>
      </c>
    </row>
    <row r="207" spans="1:33" ht="120" x14ac:dyDescent="0.35">
      <c r="A207" s="141">
        <f t="shared" si="4"/>
        <v>186</v>
      </c>
      <c r="B207" s="125"/>
      <c r="C207" s="125" t="s">
        <v>205</v>
      </c>
      <c r="D207" s="126">
        <v>80101706</v>
      </c>
      <c r="E207" s="127" t="s">
        <v>341</v>
      </c>
      <c r="F207" s="125" t="s">
        <v>70</v>
      </c>
      <c r="G207" s="125">
        <v>1</v>
      </c>
      <c r="H207" s="125" t="s">
        <v>96</v>
      </c>
      <c r="I207" s="125">
        <v>10.5</v>
      </c>
      <c r="J207" s="125" t="s">
        <v>247</v>
      </c>
      <c r="K207" s="125" t="s">
        <v>131</v>
      </c>
      <c r="L207" s="125" t="s">
        <v>309</v>
      </c>
      <c r="M207" s="124">
        <v>56700000</v>
      </c>
      <c r="N207" s="124">
        <v>56700000</v>
      </c>
      <c r="O207" s="125" t="s">
        <v>75</v>
      </c>
      <c r="P207" s="125" t="s">
        <v>76</v>
      </c>
      <c r="Q207" s="125" t="s">
        <v>209</v>
      </c>
      <c r="S207" s="200" t="s">
        <v>1029</v>
      </c>
      <c r="T207" s="200" t="s">
        <v>1030</v>
      </c>
      <c r="U207" s="201">
        <v>43528</v>
      </c>
      <c r="V207" s="202" t="s">
        <v>1031</v>
      </c>
      <c r="W207" s="203" t="s">
        <v>439</v>
      </c>
      <c r="X207" s="204">
        <v>51300000</v>
      </c>
      <c r="Y207" s="205">
        <v>0</v>
      </c>
      <c r="Z207" s="204">
        <v>51300000</v>
      </c>
      <c r="AA207" s="202" t="s">
        <v>1032</v>
      </c>
      <c r="AB207" s="203">
        <v>17819</v>
      </c>
      <c r="AC207" s="207" t="s">
        <v>1016</v>
      </c>
      <c r="AD207" s="201">
        <v>43528</v>
      </c>
      <c r="AE207" s="201">
        <v>43817</v>
      </c>
      <c r="AF207" s="208" t="s">
        <v>1033</v>
      </c>
      <c r="AG207" s="209" t="s">
        <v>637</v>
      </c>
    </row>
    <row r="208" spans="1:33" ht="131.25" x14ac:dyDescent="0.35">
      <c r="A208" s="141">
        <f t="shared" si="4"/>
        <v>187</v>
      </c>
      <c r="B208" s="125"/>
      <c r="C208" s="125" t="s">
        <v>205</v>
      </c>
      <c r="D208" s="126">
        <v>80101706</v>
      </c>
      <c r="E208" s="127" t="s">
        <v>341</v>
      </c>
      <c r="F208" s="125" t="s">
        <v>70</v>
      </c>
      <c r="G208" s="125">
        <v>1</v>
      </c>
      <c r="H208" s="125" t="s">
        <v>96</v>
      </c>
      <c r="I208" s="125">
        <v>11</v>
      </c>
      <c r="J208" s="125" t="s">
        <v>247</v>
      </c>
      <c r="K208" s="125" t="s">
        <v>131</v>
      </c>
      <c r="L208" s="125" t="s">
        <v>309</v>
      </c>
      <c r="M208" s="124">
        <v>59400000</v>
      </c>
      <c r="N208" s="124">
        <v>59400000</v>
      </c>
      <c r="O208" s="125" t="s">
        <v>75</v>
      </c>
      <c r="P208" s="125" t="s">
        <v>76</v>
      </c>
      <c r="Q208" s="125" t="s">
        <v>209</v>
      </c>
      <c r="S208" s="200" t="s">
        <v>918</v>
      </c>
      <c r="T208" s="200" t="s">
        <v>919</v>
      </c>
      <c r="U208" s="210">
        <v>43500</v>
      </c>
      <c r="V208" s="202" t="s">
        <v>920</v>
      </c>
      <c r="W208" s="203" t="s">
        <v>439</v>
      </c>
      <c r="X208" s="204">
        <v>56700000</v>
      </c>
      <c r="Y208" s="205">
        <v>0</v>
      </c>
      <c r="Z208" s="204">
        <v>56700000</v>
      </c>
      <c r="AA208" s="202" t="s">
        <v>921</v>
      </c>
      <c r="AB208" s="203">
        <v>13819</v>
      </c>
      <c r="AC208" s="207" t="s">
        <v>697</v>
      </c>
      <c r="AD208" s="201">
        <v>43500</v>
      </c>
      <c r="AE208" s="201">
        <v>43817</v>
      </c>
      <c r="AF208" s="208" t="s">
        <v>922</v>
      </c>
      <c r="AG208" s="209" t="s">
        <v>637</v>
      </c>
    </row>
    <row r="209" spans="1:33" ht="131.25" x14ac:dyDescent="0.35">
      <c r="A209" s="141">
        <f t="shared" si="4"/>
        <v>188</v>
      </c>
      <c r="B209" s="125"/>
      <c r="C209" s="125" t="s">
        <v>196</v>
      </c>
      <c r="D209" s="126">
        <v>80101706</v>
      </c>
      <c r="E209" s="127" t="s">
        <v>343</v>
      </c>
      <c r="F209" s="125" t="s">
        <v>70</v>
      </c>
      <c r="G209" s="125">
        <v>1</v>
      </c>
      <c r="H209" s="125" t="s">
        <v>96</v>
      </c>
      <c r="I209" s="125">
        <v>11</v>
      </c>
      <c r="J209" s="125" t="s">
        <v>247</v>
      </c>
      <c r="K209" s="125" t="s">
        <v>131</v>
      </c>
      <c r="L209" s="125" t="s">
        <v>309</v>
      </c>
      <c r="M209" s="124">
        <v>63800000</v>
      </c>
      <c r="N209" s="124">
        <v>63800000</v>
      </c>
      <c r="O209" s="125" t="s">
        <v>75</v>
      </c>
      <c r="P209" s="125" t="s">
        <v>76</v>
      </c>
      <c r="Q209" s="125" t="s">
        <v>199</v>
      </c>
      <c r="S209" s="200" t="s">
        <v>654</v>
      </c>
      <c r="T209" s="200" t="s">
        <v>655</v>
      </c>
      <c r="U209" s="210">
        <v>43490</v>
      </c>
      <c r="V209" s="202" t="s">
        <v>656</v>
      </c>
      <c r="W209" s="203" t="s">
        <v>439</v>
      </c>
      <c r="X209" s="204">
        <v>63800000</v>
      </c>
      <c r="Y209" s="205">
        <v>0</v>
      </c>
      <c r="Z209" s="204">
        <v>63800000</v>
      </c>
      <c r="AA209" s="207" t="s">
        <v>657</v>
      </c>
      <c r="AB209" s="208">
        <v>12119</v>
      </c>
      <c r="AC209" s="207" t="s">
        <v>463</v>
      </c>
      <c r="AD209" s="201">
        <v>43490</v>
      </c>
      <c r="AE209" s="201">
        <v>43823</v>
      </c>
      <c r="AF209" s="208" t="s">
        <v>658</v>
      </c>
      <c r="AG209" s="209" t="s">
        <v>659</v>
      </c>
    </row>
    <row r="210" spans="1:33" ht="120" x14ac:dyDescent="0.35">
      <c r="A210" s="141">
        <f>+A209+1</f>
        <v>189</v>
      </c>
      <c r="B210" s="125"/>
      <c r="C210" s="125" t="s">
        <v>344</v>
      </c>
      <c r="D210" s="126">
        <v>80101706</v>
      </c>
      <c r="E210" s="127" t="s">
        <v>345</v>
      </c>
      <c r="F210" s="125" t="s">
        <v>70</v>
      </c>
      <c r="G210" s="125">
        <v>1</v>
      </c>
      <c r="H210" s="125" t="s">
        <v>96</v>
      </c>
      <c r="I210" s="125">
        <v>11.5</v>
      </c>
      <c r="J210" s="125" t="s">
        <v>247</v>
      </c>
      <c r="K210" s="125" t="s">
        <v>131</v>
      </c>
      <c r="L210" s="125" t="s">
        <v>282</v>
      </c>
      <c r="M210" s="124">
        <v>66700000</v>
      </c>
      <c r="N210" s="124">
        <v>66700000</v>
      </c>
      <c r="O210" s="125" t="s">
        <v>75</v>
      </c>
      <c r="P210" s="125" t="s">
        <v>76</v>
      </c>
      <c r="Q210" s="125" t="s">
        <v>199</v>
      </c>
      <c r="S210" s="200" t="s">
        <v>660</v>
      </c>
      <c r="T210" s="200" t="s">
        <v>661</v>
      </c>
      <c r="U210" s="201">
        <v>43479</v>
      </c>
      <c r="V210" s="202" t="s">
        <v>662</v>
      </c>
      <c r="W210" s="203" t="s">
        <v>439</v>
      </c>
      <c r="X210" s="204">
        <v>66700000</v>
      </c>
      <c r="Y210" s="204">
        <v>0</v>
      </c>
      <c r="Z210" s="204">
        <v>66700000</v>
      </c>
      <c r="AA210" s="207" t="s">
        <v>663</v>
      </c>
      <c r="AB210" s="208">
        <v>2919</v>
      </c>
      <c r="AC210" s="207" t="s">
        <v>441</v>
      </c>
      <c r="AD210" s="201">
        <v>43479</v>
      </c>
      <c r="AE210" s="201">
        <v>43827</v>
      </c>
      <c r="AF210" s="208" t="s">
        <v>664</v>
      </c>
      <c r="AG210" s="209" t="s">
        <v>659</v>
      </c>
    </row>
    <row r="211" spans="1:33" ht="120" x14ac:dyDescent="0.35">
      <c r="A211" s="141">
        <f t="shared" si="4"/>
        <v>190</v>
      </c>
      <c r="B211" s="125"/>
      <c r="C211" s="125" t="s">
        <v>344</v>
      </c>
      <c r="D211" s="126">
        <v>80101706</v>
      </c>
      <c r="E211" s="127" t="s">
        <v>345</v>
      </c>
      <c r="F211" s="125" t="s">
        <v>70</v>
      </c>
      <c r="G211" s="125">
        <v>1</v>
      </c>
      <c r="H211" s="125" t="s">
        <v>96</v>
      </c>
      <c r="I211" s="125">
        <v>11</v>
      </c>
      <c r="J211" s="125" t="s">
        <v>247</v>
      </c>
      <c r="K211" s="125" t="s">
        <v>131</v>
      </c>
      <c r="L211" s="125" t="s">
        <v>282</v>
      </c>
      <c r="M211" s="124">
        <v>59400000</v>
      </c>
      <c r="N211" s="124">
        <v>59400000</v>
      </c>
      <c r="O211" s="125" t="s">
        <v>75</v>
      </c>
      <c r="P211" s="125" t="s">
        <v>76</v>
      </c>
      <c r="Q211" s="125" t="s">
        <v>199</v>
      </c>
      <c r="S211" s="200" t="s">
        <v>665</v>
      </c>
      <c r="T211" s="200" t="s">
        <v>666</v>
      </c>
      <c r="U211" s="201">
        <v>43487</v>
      </c>
      <c r="V211" s="202" t="s">
        <v>667</v>
      </c>
      <c r="W211" s="203" t="s">
        <v>439</v>
      </c>
      <c r="X211" s="204">
        <v>59400000</v>
      </c>
      <c r="Y211" s="204">
        <v>0</v>
      </c>
      <c r="Z211" s="204">
        <v>59400000</v>
      </c>
      <c r="AA211" s="207" t="s">
        <v>622</v>
      </c>
      <c r="AB211" s="208">
        <v>7619</v>
      </c>
      <c r="AC211" s="207" t="s">
        <v>452</v>
      </c>
      <c r="AD211" s="201">
        <v>43487</v>
      </c>
      <c r="AE211" s="201">
        <v>43820</v>
      </c>
      <c r="AF211" s="208" t="s">
        <v>668</v>
      </c>
      <c r="AG211" s="209" t="s">
        <v>659</v>
      </c>
    </row>
    <row r="212" spans="1:33" ht="120" x14ac:dyDescent="0.35">
      <c r="A212" s="141">
        <f t="shared" si="4"/>
        <v>191</v>
      </c>
      <c r="B212" s="125"/>
      <c r="C212" s="125" t="s">
        <v>344</v>
      </c>
      <c r="D212" s="126">
        <v>80101706</v>
      </c>
      <c r="E212" s="127" t="s">
        <v>345</v>
      </c>
      <c r="F212" s="125" t="s">
        <v>70</v>
      </c>
      <c r="G212" s="125">
        <v>1</v>
      </c>
      <c r="H212" s="125" t="s">
        <v>96</v>
      </c>
      <c r="I212" s="125">
        <v>11</v>
      </c>
      <c r="J212" s="125" t="s">
        <v>247</v>
      </c>
      <c r="K212" s="125" t="s">
        <v>131</v>
      </c>
      <c r="L212" s="125" t="s">
        <v>282</v>
      </c>
      <c r="M212" s="124">
        <v>59400000</v>
      </c>
      <c r="N212" s="124">
        <v>59400000</v>
      </c>
      <c r="O212" s="125" t="s">
        <v>75</v>
      </c>
      <c r="P212" s="125" t="s">
        <v>76</v>
      </c>
      <c r="Q212" s="125" t="s">
        <v>199</v>
      </c>
      <c r="S212" s="200" t="s">
        <v>669</v>
      </c>
      <c r="T212" s="200" t="s">
        <v>670</v>
      </c>
      <c r="U212" s="201">
        <v>43487</v>
      </c>
      <c r="V212" s="202" t="s">
        <v>667</v>
      </c>
      <c r="W212" s="203" t="s">
        <v>439</v>
      </c>
      <c r="X212" s="204">
        <v>59400000</v>
      </c>
      <c r="Y212" s="204">
        <v>0</v>
      </c>
      <c r="Z212" s="204">
        <v>59400000</v>
      </c>
      <c r="AA212" s="207" t="s">
        <v>622</v>
      </c>
      <c r="AB212" s="208">
        <v>7719</v>
      </c>
      <c r="AC212" s="207" t="s">
        <v>452</v>
      </c>
      <c r="AD212" s="201">
        <v>43487</v>
      </c>
      <c r="AE212" s="201">
        <v>43820</v>
      </c>
      <c r="AF212" s="208" t="s">
        <v>668</v>
      </c>
      <c r="AG212" s="209" t="s">
        <v>659</v>
      </c>
    </row>
    <row r="213" spans="1:33" ht="120" x14ac:dyDescent="0.35">
      <c r="A213" s="141">
        <f t="shared" si="4"/>
        <v>192</v>
      </c>
      <c r="B213" s="125"/>
      <c r="C213" s="125" t="s">
        <v>344</v>
      </c>
      <c r="D213" s="126">
        <v>80101706</v>
      </c>
      <c r="E213" s="127" t="s">
        <v>345</v>
      </c>
      <c r="F213" s="125" t="s">
        <v>70</v>
      </c>
      <c r="G213" s="125">
        <v>1</v>
      </c>
      <c r="H213" s="125" t="s">
        <v>96</v>
      </c>
      <c r="I213" s="125">
        <v>11</v>
      </c>
      <c r="J213" s="125" t="s">
        <v>247</v>
      </c>
      <c r="K213" s="125" t="s">
        <v>131</v>
      </c>
      <c r="L213" s="125" t="s">
        <v>282</v>
      </c>
      <c r="M213" s="124">
        <v>39644000</v>
      </c>
      <c r="N213" s="124">
        <v>39644000</v>
      </c>
      <c r="O213" s="125" t="s">
        <v>75</v>
      </c>
      <c r="P213" s="125" t="s">
        <v>76</v>
      </c>
      <c r="Q213" s="125" t="s">
        <v>199</v>
      </c>
      <c r="S213" s="200" t="s">
        <v>671</v>
      </c>
      <c r="T213" s="200" t="s">
        <v>672</v>
      </c>
      <c r="U213" s="201">
        <v>43488</v>
      </c>
      <c r="V213" s="202" t="s">
        <v>673</v>
      </c>
      <c r="W213" s="203" t="s">
        <v>439</v>
      </c>
      <c r="X213" s="204">
        <v>39644000</v>
      </c>
      <c r="Y213" s="205">
        <v>0</v>
      </c>
      <c r="Z213" s="204">
        <v>39644000</v>
      </c>
      <c r="AA213" s="202" t="s">
        <v>674</v>
      </c>
      <c r="AB213" s="203">
        <v>7219</v>
      </c>
      <c r="AC213" s="202" t="s">
        <v>463</v>
      </c>
      <c r="AD213" s="210">
        <v>43488</v>
      </c>
      <c r="AE213" s="210">
        <v>43821</v>
      </c>
      <c r="AF213" s="203" t="s">
        <v>668</v>
      </c>
      <c r="AG213" s="215" t="s">
        <v>659</v>
      </c>
    </row>
    <row r="214" spans="1:33" ht="131.25" x14ac:dyDescent="0.35">
      <c r="A214" s="141">
        <f t="shared" si="4"/>
        <v>193</v>
      </c>
      <c r="B214" s="125"/>
      <c r="C214" s="125" t="s">
        <v>344</v>
      </c>
      <c r="D214" s="126">
        <v>80101706</v>
      </c>
      <c r="E214" s="127" t="s">
        <v>345</v>
      </c>
      <c r="F214" s="125" t="s">
        <v>70</v>
      </c>
      <c r="G214" s="125">
        <v>1</v>
      </c>
      <c r="H214" s="125" t="s">
        <v>96</v>
      </c>
      <c r="I214" s="125">
        <v>11</v>
      </c>
      <c r="J214" s="125" t="s">
        <v>247</v>
      </c>
      <c r="K214" s="125" t="s">
        <v>131</v>
      </c>
      <c r="L214" s="125" t="s">
        <v>309</v>
      </c>
      <c r="M214" s="124">
        <v>38500000</v>
      </c>
      <c r="N214" s="124">
        <v>38500000</v>
      </c>
      <c r="O214" s="125" t="s">
        <v>75</v>
      </c>
      <c r="P214" s="125" t="s">
        <v>76</v>
      </c>
      <c r="Q214" s="125" t="s">
        <v>199</v>
      </c>
      <c r="S214" s="200" t="s">
        <v>675</v>
      </c>
      <c r="T214" s="200" t="s">
        <v>676</v>
      </c>
      <c r="U214" s="210">
        <v>43490</v>
      </c>
      <c r="V214" s="202" t="s">
        <v>677</v>
      </c>
      <c r="W214" s="203" t="s">
        <v>439</v>
      </c>
      <c r="X214" s="204">
        <v>38500000</v>
      </c>
      <c r="Y214" s="205">
        <v>0</v>
      </c>
      <c r="Z214" s="204">
        <v>38500000</v>
      </c>
      <c r="AA214" s="202" t="s">
        <v>678</v>
      </c>
      <c r="AB214" s="203">
        <v>10819</v>
      </c>
      <c r="AC214" s="202" t="s">
        <v>463</v>
      </c>
      <c r="AD214" s="210">
        <v>43490</v>
      </c>
      <c r="AE214" s="210">
        <v>43823</v>
      </c>
      <c r="AF214" s="203" t="s">
        <v>658</v>
      </c>
      <c r="AG214" s="215" t="s">
        <v>659</v>
      </c>
    </row>
    <row r="215" spans="1:33" ht="131.25" x14ac:dyDescent="0.35">
      <c r="A215" s="141">
        <f t="shared" si="4"/>
        <v>194</v>
      </c>
      <c r="B215" s="125"/>
      <c r="C215" s="125" t="s">
        <v>344</v>
      </c>
      <c r="D215" s="126">
        <v>80101706</v>
      </c>
      <c r="E215" s="127" t="s">
        <v>345</v>
      </c>
      <c r="F215" s="125" t="s">
        <v>70</v>
      </c>
      <c r="G215" s="125">
        <v>1</v>
      </c>
      <c r="H215" s="125" t="s">
        <v>96</v>
      </c>
      <c r="I215" s="125">
        <v>11</v>
      </c>
      <c r="J215" s="125" t="s">
        <v>247</v>
      </c>
      <c r="K215" s="125" t="s">
        <v>131</v>
      </c>
      <c r="L215" s="125" t="s">
        <v>309</v>
      </c>
      <c r="M215" s="124">
        <v>38500000</v>
      </c>
      <c r="N215" s="124">
        <v>38500000</v>
      </c>
      <c r="O215" s="125" t="s">
        <v>75</v>
      </c>
      <c r="P215" s="125" t="s">
        <v>76</v>
      </c>
      <c r="Q215" s="125" t="s">
        <v>199</v>
      </c>
      <c r="S215" s="200" t="s">
        <v>679</v>
      </c>
      <c r="T215" s="200" t="s">
        <v>680</v>
      </c>
      <c r="U215" s="210">
        <v>43490</v>
      </c>
      <c r="V215" s="202" t="s">
        <v>681</v>
      </c>
      <c r="W215" s="203" t="s">
        <v>439</v>
      </c>
      <c r="X215" s="204">
        <v>38500000</v>
      </c>
      <c r="Y215" s="205">
        <v>0</v>
      </c>
      <c r="Z215" s="204">
        <v>38500000</v>
      </c>
      <c r="AA215" s="207" t="s">
        <v>682</v>
      </c>
      <c r="AB215" s="208">
        <v>10719</v>
      </c>
      <c r="AC215" s="207" t="s">
        <v>463</v>
      </c>
      <c r="AD215" s="201">
        <v>43490</v>
      </c>
      <c r="AE215" s="201">
        <v>43823</v>
      </c>
      <c r="AF215" s="208" t="s">
        <v>658</v>
      </c>
      <c r="AG215" s="209" t="s">
        <v>659</v>
      </c>
    </row>
    <row r="216" spans="1:33" ht="120" x14ac:dyDescent="0.35">
      <c r="A216" s="141">
        <f t="shared" si="4"/>
        <v>195</v>
      </c>
      <c r="B216" s="125"/>
      <c r="C216" s="125" t="s">
        <v>344</v>
      </c>
      <c r="D216" s="126">
        <v>80101706</v>
      </c>
      <c r="E216" s="127" t="s">
        <v>345</v>
      </c>
      <c r="F216" s="125" t="s">
        <v>70</v>
      </c>
      <c r="G216" s="125">
        <v>1</v>
      </c>
      <c r="H216" s="125" t="s">
        <v>96</v>
      </c>
      <c r="I216" s="125">
        <v>11</v>
      </c>
      <c r="J216" s="125" t="s">
        <v>247</v>
      </c>
      <c r="K216" s="125" t="s">
        <v>131</v>
      </c>
      <c r="L216" s="125" t="s">
        <v>309</v>
      </c>
      <c r="M216" s="124">
        <v>44000000</v>
      </c>
      <c r="N216" s="124">
        <v>44000000</v>
      </c>
      <c r="O216" s="125" t="s">
        <v>75</v>
      </c>
      <c r="P216" s="125" t="s">
        <v>76</v>
      </c>
      <c r="Q216" s="125" t="s">
        <v>199</v>
      </c>
      <c r="S216" s="200" t="s">
        <v>683</v>
      </c>
      <c r="T216" s="200" t="s">
        <v>684</v>
      </c>
      <c r="U216" s="210">
        <v>43490</v>
      </c>
      <c r="V216" s="202" t="s">
        <v>685</v>
      </c>
      <c r="W216" s="203" t="s">
        <v>439</v>
      </c>
      <c r="X216" s="204">
        <v>44000000</v>
      </c>
      <c r="Y216" s="205">
        <v>0</v>
      </c>
      <c r="Z216" s="204">
        <v>44000000</v>
      </c>
      <c r="AA216" s="207" t="s">
        <v>686</v>
      </c>
      <c r="AB216" s="208">
        <v>10619</v>
      </c>
      <c r="AC216" s="207" t="s">
        <v>463</v>
      </c>
      <c r="AD216" s="201">
        <v>43490</v>
      </c>
      <c r="AE216" s="201">
        <v>43823</v>
      </c>
      <c r="AF216" s="208" t="s">
        <v>668</v>
      </c>
      <c r="AG216" s="209" t="s">
        <v>659</v>
      </c>
    </row>
    <row r="217" spans="1:33" ht="120" x14ac:dyDescent="0.35">
      <c r="A217" s="141">
        <f t="shared" si="4"/>
        <v>196</v>
      </c>
      <c r="B217" s="125"/>
      <c r="C217" s="125" t="s">
        <v>344</v>
      </c>
      <c r="D217" s="126">
        <v>80101706</v>
      </c>
      <c r="E217" s="127" t="s">
        <v>346</v>
      </c>
      <c r="F217" s="125" t="s">
        <v>70</v>
      </c>
      <c r="G217" s="125">
        <v>1</v>
      </c>
      <c r="H217" s="125" t="s">
        <v>71</v>
      </c>
      <c r="I217" s="125">
        <v>10</v>
      </c>
      <c r="J217" s="125" t="s">
        <v>247</v>
      </c>
      <c r="K217" s="125" t="s">
        <v>131</v>
      </c>
      <c r="L217" s="125" t="s">
        <v>309</v>
      </c>
      <c r="M217" s="124">
        <v>19500000</v>
      </c>
      <c r="N217" s="124">
        <v>19500000</v>
      </c>
      <c r="O217" s="125" t="s">
        <v>75</v>
      </c>
      <c r="P217" s="125" t="s">
        <v>76</v>
      </c>
      <c r="Q217" s="125" t="s">
        <v>199</v>
      </c>
      <c r="S217" s="200" t="s">
        <v>1034</v>
      </c>
      <c r="T217" s="200" t="s">
        <v>1035</v>
      </c>
      <c r="U217" s="201">
        <v>43511</v>
      </c>
      <c r="V217" s="202" t="s">
        <v>1036</v>
      </c>
      <c r="W217" s="203" t="s">
        <v>461</v>
      </c>
      <c r="X217" s="204">
        <v>19500000</v>
      </c>
      <c r="Y217" s="205">
        <v>0</v>
      </c>
      <c r="Z217" s="204">
        <v>19500000</v>
      </c>
      <c r="AA217" s="202" t="s">
        <v>1037</v>
      </c>
      <c r="AB217" s="203">
        <v>12719</v>
      </c>
      <c r="AC217" s="207" t="s">
        <v>888</v>
      </c>
      <c r="AD217" s="201">
        <v>43511</v>
      </c>
      <c r="AE217" s="201">
        <v>43813</v>
      </c>
      <c r="AF217" s="208" t="s">
        <v>1038</v>
      </c>
      <c r="AG217" s="209" t="s">
        <v>659</v>
      </c>
    </row>
    <row r="218" spans="1:33" ht="120" x14ac:dyDescent="0.35">
      <c r="A218" s="141">
        <f t="shared" si="4"/>
        <v>197</v>
      </c>
      <c r="B218" s="125"/>
      <c r="C218" s="125" t="s">
        <v>201</v>
      </c>
      <c r="D218" s="126">
        <v>80101706</v>
      </c>
      <c r="E218" s="127" t="s">
        <v>347</v>
      </c>
      <c r="F218" s="125" t="s">
        <v>70</v>
      </c>
      <c r="G218" s="125">
        <v>1</v>
      </c>
      <c r="H218" s="125" t="s">
        <v>96</v>
      </c>
      <c r="I218" s="125">
        <v>11</v>
      </c>
      <c r="J218" s="125" t="s">
        <v>247</v>
      </c>
      <c r="K218" s="125" t="s">
        <v>131</v>
      </c>
      <c r="L218" s="125" t="s">
        <v>309</v>
      </c>
      <c r="M218" s="124">
        <v>59400000</v>
      </c>
      <c r="N218" s="124">
        <v>59400000</v>
      </c>
      <c r="O218" s="125" t="s">
        <v>75</v>
      </c>
      <c r="P218" s="125" t="s">
        <v>76</v>
      </c>
      <c r="Q218" s="125" t="s">
        <v>204</v>
      </c>
      <c r="S218" s="200" t="s">
        <v>687</v>
      </c>
      <c r="T218" s="200" t="s">
        <v>688</v>
      </c>
      <c r="U218" s="210">
        <v>43490</v>
      </c>
      <c r="V218" s="202" t="s">
        <v>689</v>
      </c>
      <c r="W218" s="203" t="s">
        <v>439</v>
      </c>
      <c r="X218" s="204">
        <v>59400000</v>
      </c>
      <c r="Y218" s="205">
        <v>0</v>
      </c>
      <c r="Z218" s="204">
        <v>59400000</v>
      </c>
      <c r="AA218" s="207" t="s">
        <v>690</v>
      </c>
      <c r="AB218" s="208">
        <v>11819</v>
      </c>
      <c r="AC218" s="207" t="s">
        <v>463</v>
      </c>
      <c r="AD218" s="201">
        <v>43490</v>
      </c>
      <c r="AE218" s="201">
        <v>43823</v>
      </c>
      <c r="AF218" s="208" t="s">
        <v>691</v>
      </c>
      <c r="AG218" s="209" t="s">
        <v>692</v>
      </c>
    </row>
    <row r="219" spans="1:33" ht="150" x14ac:dyDescent="0.35">
      <c r="A219" s="141">
        <f t="shared" si="4"/>
        <v>198</v>
      </c>
      <c r="B219" s="125"/>
      <c r="C219" s="125" t="s">
        <v>116</v>
      </c>
      <c r="D219" s="126">
        <v>80101706</v>
      </c>
      <c r="E219" s="127" t="s">
        <v>348</v>
      </c>
      <c r="F219" s="125" t="s">
        <v>70</v>
      </c>
      <c r="G219" s="125">
        <v>1</v>
      </c>
      <c r="H219" s="125" t="s">
        <v>96</v>
      </c>
      <c r="I219" s="125">
        <v>10.5</v>
      </c>
      <c r="J219" s="125" t="s">
        <v>247</v>
      </c>
      <c r="K219" s="125" t="s">
        <v>131</v>
      </c>
      <c r="L219" s="125" t="s">
        <v>309</v>
      </c>
      <c r="M219" s="124">
        <v>69300000</v>
      </c>
      <c r="N219" s="124">
        <v>69300000</v>
      </c>
      <c r="O219" s="125" t="s">
        <v>75</v>
      </c>
      <c r="P219" s="125" t="s">
        <v>76</v>
      </c>
      <c r="Q219" s="125" t="s">
        <v>119</v>
      </c>
      <c r="S219" s="200" t="s">
        <v>923</v>
      </c>
      <c r="T219" s="200" t="s">
        <v>924</v>
      </c>
      <c r="U219" s="210">
        <v>43497</v>
      </c>
      <c r="V219" s="202" t="s">
        <v>925</v>
      </c>
      <c r="W219" s="203" t="s">
        <v>439</v>
      </c>
      <c r="X219" s="204">
        <v>69300000</v>
      </c>
      <c r="Y219" s="205">
        <v>0</v>
      </c>
      <c r="Z219" s="204">
        <v>69300000</v>
      </c>
      <c r="AA219" s="202" t="s">
        <v>926</v>
      </c>
      <c r="AB219" s="208">
        <v>15319</v>
      </c>
      <c r="AC219" s="207" t="s">
        <v>697</v>
      </c>
      <c r="AD219" s="201">
        <v>43497</v>
      </c>
      <c r="AE219" s="201">
        <v>43814</v>
      </c>
      <c r="AF219" s="208" t="s">
        <v>927</v>
      </c>
      <c r="AG219" s="209" t="s">
        <v>699</v>
      </c>
    </row>
    <row r="220" spans="1:33" ht="187.5" x14ac:dyDescent="0.35">
      <c r="A220" s="141">
        <f t="shared" si="4"/>
        <v>199</v>
      </c>
      <c r="B220" s="125"/>
      <c r="C220" s="125" t="s">
        <v>116</v>
      </c>
      <c r="D220" s="126">
        <v>80101706</v>
      </c>
      <c r="E220" s="127" t="s">
        <v>348</v>
      </c>
      <c r="F220" s="125" t="s">
        <v>70</v>
      </c>
      <c r="G220" s="125">
        <v>1</v>
      </c>
      <c r="H220" s="125" t="s">
        <v>96</v>
      </c>
      <c r="I220" s="125">
        <v>11</v>
      </c>
      <c r="J220" s="125" t="s">
        <v>247</v>
      </c>
      <c r="K220" s="125" t="s">
        <v>131</v>
      </c>
      <c r="L220" s="125" t="s">
        <v>309</v>
      </c>
      <c r="M220" s="124">
        <v>72600000</v>
      </c>
      <c r="N220" s="124">
        <v>72600000</v>
      </c>
      <c r="O220" s="125" t="s">
        <v>75</v>
      </c>
      <c r="P220" s="125" t="s">
        <v>76</v>
      </c>
      <c r="Q220" s="125" t="s">
        <v>119</v>
      </c>
      <c r="S220" s="200" t="s">
        <v>693</v>
      </c>
      <c r="T220" s="200" t="s">
        <v>694</v>
      </c>
      <c r="U220" s="210">
        <v>43495</v>
      </c>
      <c r="V220" s="202" t="s">
        <v>695</v>
      </c>
      <c r="W220" s="203" t="s">
        <v>439</v>
      </c>
      <c r="X220" s="204">
        <v>69300000</v>
      </c>
      <c r="Y220" s="205">
        <v>0</v>
      </c>
      <c r="Z220" s="204">
        <v>69300000</v>
      </c>
      <c r="AA220" s="207" t="s">
        <v>696</v>
      </c>
      <c r="AB220" s="208">
        <v>13319</v>
      </c>
      <c r="AC220" s="207" t="s">
        <v>697</v>
      </c>
      <c r="AD220" s="201">
        <v>43495</v>
      </c>
      <c r="AE220" s="201">
        <v>43812</v>
      </c>
      <c r="AF220" s="208" t="s">
        <v>698</v>
      </c>
      <c r="AG220" s="209" t="s">
        <v>699</v>
      </c>
    </row>
    <row r="221" spans="1:33" ht="120" x14ac:dyDescent="0.35">
      <c r="A221" s="141">
        <f t="shared" si="4"/>
        <v>200</v>
      </c>
      <c r="B221" s="125"/>
      <c r="C221" s="125" t="s">
        <v>116</v>
      </c>
      <c r="D221" s="126">
        <v>80101706</v>
      </c>
      <c r="E221" s="127" t="s">
        <v>348</v>
      </c>
      <c r="F221" s="125" t="s">
        <v>70</v>
      </c>
      <c r="G221" s="125">
        <v>1</v>
      </c>
      <c r="H221" s="125" t="s">
        <v>84</v>
      </c>
      <c r="I221" s="125">
        <v>9</v>
      </c>
      <c r="J221" s="125" t="s">
        <v>247</v>
      </c>
      <c r="K221" s="125" t="s">
        <v>131</v>
      </c>
      <c r="L221" s="125" t="s">
        <v>417</v>
      </c>
      <c r="M221" s="124">
        <v>82800000</v>
      </c>
      <c r="N221" s="124">
        <v>82800000</v>
      </c>
      <c r="O221" s="125" t="s">
        <v>75</v>
      </c>
      <c r="P221" s="125" t="s">
        <v>76</v>
      </c>
      <c r="Q221" s="125" t="s">
        <v>119</v>
      </c>
      <c r="S221" s="211" t="s">
        <v>1073</v>
      </c>
      <c r="T221" s="211" t="s">
        <v>1074</v>
      </c>
      <c r="U221" s="201">
        <v>43542</v>
      </c>
      <c r="V221" s="207" t="s">
        <v>1075</v>
      </c>
      <c r="W221" s="208" t="s">
        <v>439</v>
      </c>
      <c r="X221" s="212">
        <v>82800000</v>
      </c>
      <c r="Y221" s="213">
        <v>0</v>
      </c>
      <c r="Z221" s="212">
        <v>82800000</v>
      </c>
      <c r="AA221" s="207" t="s">
        <v>1076</v>
      </c>
      <c r="AB221" s="208">
        <v>17919</v>
      </c>
      <c r="AC221" s="207" t="s">
        <v>1077</v>
      </c>
      <c r="AD221" s="201">
        <v>43543</v>
      </c>
      <c r="AE221" s="201">
        <v>43817</v>
      </c>
      <c r="AF221" s="208" t="s">
        <v>664</v>
      </c>
      <c r="AG221" s="214" t="s">
        <v>659</v>
      </c>
    </row>
    <row r="222" spans="1:33" ht="120" x14ac:dyDescent="0.35">
      <c r="A222" s="141">
        <f t="shared" si="4"/>
        <v>201</v>
      </c>
      <c r="B222" s="125"/>
      <c r="C222" s="125" t="s">
        <v>116</v>
      </c>
      <c r="D222" s="126">
        <v>80101706</v>
      </c>
      <c r="E222" s="127" t="s">
        <v>348</v>
      </c>
      <c r="F222" s="125" t="s">
        <v>70</v>
      </c>
      <c r="G222" s="125">
        <v>1</v>
      </c>
      <c r="H222" s="125" t="s">
        <v>96</v>
      </c>
      <c r="I222" s="125">
        <v>11</v>
      </c>
      <c r="J222" s="125" t="s">
        <v>247</v>
      </c>
      <c r="K222" s="125" t="s">
        <v>131</v>
      </c>
      <c r="L222" s="125" t="s">
        <v>188</v>
      </c>
      <c r="M222" s="124">
        <v>49500000</v>
      </c>
      <c r="N222" s="124">
        <v>49500000</v>
      </c>
      <c r="O222" s="125" t="s">
        <v>75</v>
      </c>
      <c r="P222" s="125" t="s">
        <v>76</v>
      </c>
      <c r="Q222" s="125" t="s">
        <v>119</v>
      </c>
      <c r="S222" s="200" t="s">
        <v>700</v>
      </c>
      <c r="T222" s="200" t="s">
        <v>701</v>
      </c>
      <c r="U222" s="201">
        <v>43487</v>
      </c>
      <c r="V222" s="202" t="s">
        <v>702</v>
      </c>
      <c r="W222" s="203" t="s">
        <v>439</v>
      </c>
      <c r="X222" s="204">
        <v>49500000</v>
      </c>
      <c r="Y222" s="205">
        <v>0</v>
      </c>
      <c r="Z222" s="204">
        <v>49500000</v>
      </c>
      <c r="AA222" s="202" t="s">
        <v>703</v>
      </c>
      <c r="AB222" s="203">
        <v>6019</v>
      </c>
      <c r="AC222" s="202" t="s">
        <v>452</v>
      </c>
      <c r="AD222" s="210">
        <v>43487</v>
      </c>
      <c r="AE222" s="210">
        <v>43820</v>
      </c>
      <c r="AF222" s="203" t="s">
        <v>704</v>
      </c>
      <c r="AG222" s="215" t="s">
        <v>699</v>
      </c>
    </row>
    <row r="223" spans="1:33" ht="150" x14ac:dyDescent="0.35">
      <c r="A223" s="141">
        <f t="shared" si="4"/>
        <v>202</v>
      </c>
      <c r="B223" s="125"/>
      <c r="C223" s="125" t="s">
        <v>116</v>
      </c>
      <c r="D223" s="126">
        <v>80101706</v>
      </c>
      <c r="E223" s="127" t="s">
        <v>348</v>
      </c>
      <c r="F223" s="125" t="s">
        <v>70</v>
      </c>
      <c r="G223" s="125">
        <v>1</v>
      </c>
      <c r="H223" s="125" t="s">
        <v>96</v>
      </c>
      <c r="I223" s="125">
        <v>11</v>
      </c>
      <c r="J223" s="125" t="s">
        <v>247</v>
      </c>
      <c r="K223" s="125" t="s">
        <v>131</v>
      </c>
      <c r="L223" s="125" t="s">
        <v>188</v>
      </c>
      <c r="M223" s="124">
        <v>51750000</v>
      </c>
      <c r="N223" s="124">
        <v>51750000</v>
      </c>
      <c r="O223" s="125" t="s">
        <v>75</v>
      </c>
      <c r="P223" s="125" t="s">
        <v>76</v>
      </c>
      <c r="Q223" s="125" t="s">
        <v>119</v>
      </c>
      <c r="S223" s="200" t="s">
        <v>928</v>
      </c>
      <c r="T223" s="200" t="s">
        <v>929</v>
      </c>
      <c r="U223" s="210">
        <v>43497</v>
      </c>
      <c r="V223" s="202" t="s">
        <v>930</v>
      </c>
      <c r="W223" s="203" t="s">
        <v>439</v>
      </c>
      <c r="X223" s="204">
        <v>47250000</v>
      </c>
      <c r="Y223" s="205">
        <v>0</v>
      </c>
      <c r="Z223" s="204">
        <v>47250000</v>
      </c>
      <c r="AA223" s="202" t="s">
        <v>931</v>
      </c>
      <c r="AB223" s="203">
        <v>15519</v>
      </c>
      <c r="AC223" s="207" t="s">
        <v>697</v>
      </c>
      <c r="AD223" s="201">
        <v>43497</v>
      </c>
      <c r="AE223" s="201">
        <v>43814</v>
      </c>
      <c r="AF223" s="208" t="s">
        <v>704</v>
      </c>
      <c r="AG223" s="209" t="s">
        <v>699</v>
      </c>
    </row>
    <row r="224" spans="1:33" ht="131.25" x14ac:dyDescent="0.35">
      <c r="A224" s="141">
        <f t="shared" si="4"/>
        <v>203</v>
      </c>
      <c r="B224" s="125"/>
      <c r="C224" s="125" t="s">
        <v>116</v>
      </c>
      <c r="D224" s="126">
        <v>80101706</v>
      </c>
      <c r="E224" s="127" t="s">
        <v>348</v>
      </c>
      <c r="F224" s="125" t="s">
        <v>70</v>
      </c>
      <c r="G224" s="125">
        <v>1</v>
      </c>
      <c r="H224" s="125" t="s">
        <v>96</v>
      </c>
      <c r="I224" s="125">
        <v>11.2</v>
      </c>
      <c r="J224" s="125" t="s">
        <v>247</v>
      </c>
      <c r="K224" s="125" t="s">
        <v>131</v>
      </c>
      <c r="L224" s="125" t="s">
        <v>188</v>
      </c>
      <c r="M224" s="124">
        <v>80640000</v>
      </c>
      <c r="N224" s="124">
        <v>80640000</v>
      </c>
      <c r="O224" s="125" t="s">
        <v>75</v>
      </c>
      <c r="P224" s="125" t="s">
        <v>76</v>
      </c>
      <c r="Q224" s="125" t="s">
        <v>119</v>
      </c>
      <c r="S224" s="200" t="s">
        <v>705</v>
      </c>
      <c r="T224" s="200" t="s">
        <v>706</v>
      </c>
      <c r="U224" s="210">
        <v>43483</v>
      </c>
      <c r="V224" s="202" t="s">
        <v>707</v>
      </c>
      <c r="W224" s="203" t="s">
        <v>439</v>
      </c>
      <c r="X224" s="204">
        <v>80640000</v>
      </c>
      <c r="Y224" s="205">
        <v>0</v>
      </c>
      <c r="Z224" s="204">
        <v>80640000</v>
      </c>
      <c r="AA224" s="207" t="s">
        <v>708</v>
      </c>
      <c r="AB224" s="208">
        <v>4019</v>
      </c>
      <c r="AC224" s="207" t="s">
        <v>709</v>
      </c>
      <c r="AD224" s="201">
        <v>43483</v>
      </c>
      <c r="AE224" s="201">
        <v>43819</v>
      </c>
      <c r="AF224" s="208" t="s">
        <v>710</v>
      </c>
      <c r="AG224" s="209" t="s">
        <v>699</v>
      </c>
    </row>
    <row r="225" spans="1:33" ht="131.25" x14ac:dyDescent="0.35">
      <c r="A225" s="141">
        <f t="shared" si="4"/>
        <v>204</v>
      </c>
      <c r="B225" s="125"/>
      <c r="C225" s="125" t="s">
        <v>116</v>
      </c>
      <c r="D225" s="126">
        <v>80101706</v>
      </c>
      <c r="E225" s="127" t="s">
        <v>348</v>
      </c>
      <c r="F225" s="125" t="s">
        <v>70</v>
      </c>
      <c r="G225" s="125">
        <v>1</v>
      </c>
      <c r="H225" s="125" t="s">
        <v>96</v>
      </c>
      <c r="I225" s="125">
        <v>11</v>
      </c>
      <c r="J225" s="125" t="s">
        <v>247</v>
      </c>
      <c r="K225" s="125" t="s">
        <v>131</v>
      </c>
      <c r="L225" s="125" t="s">
        <v>188</v>
      </c>
      <c r="M225" s="124">
        <v>72600000</v>
      </c>
      <c r="N225" s="124">
        <v>72600000</v>
      </c>
      <c r="O225" s="125" t="s">
        <v>75</v>
      </c>
      <c r="P225" s="125" t="s">
        <v>76</v>
      </c>
      <c r="Q225" s="125" t="s">
        <v>119</v>
      </c>
      <c r="S225" s="200" t="s">
        <v>711</v>
      </c>
      <c r="T225" s="200" t="s">
        <v>712</v>
      </c>
      <c r="U225" s="201">
        <v>43488</v>
      </c>
      <c r="V225" s="202" t="s">
        <v>713</v>
      </c>
      <c r="W225" s="203" t="s">
        <v>439</v>
      </c>
      <c r="X225" s="204">
        <v>72600000</v>
      </c>
      <c r="Y225" s="205">
        <v>0</v>
      </c>
      <c r="Z225" s="204">
        <v>72600000</v>
      </c>
      <c r="AA225" s="202" t="s">
        <v>714</v>
      </c>
      <c r="AB225" s="203">
        <v>8219</v>
      </c>
      <c r="AC225" s="202" t="s">
        <v>463</v>
      </c>
      <c r="AD225" s="210">
        <v>43488</v>
      </c>
      <c r="AE225" s="210">
        <v>43821</v>
      </c>
      <c r="AF225" s="203" t="s">
        <v>715</v>
      </c>
      <c r="AG225" s="215" t="s">
        <v>699</v>
      </c>
    </row>
    <row r="226" spans="1:33" ht="120" x14ac:dyDescent="0.35">
      <c r="A226" s="141">
        <f t="shared" si="4"/>
        <v>205</v>
      </c>
      <c r="B226" s="125" t="s">
        <v>1059</v>
      </c>
      <c r="C226" s="125" t="s">
        <v>116</v>
      </c>
      <c r="D226" s="126">
        <v>80101706</v>
      </c>
      <c r="E226" s="127" t="s">
        <v>348</v>
      </c>
      <c r="F226" s="125" t="s">
        <v>70</v>
      </c>
      <c r="G226" s="125">
        <v>1</v>
      </c>
      <c r="H226" s="125" t="s">
        <v>84</v>
      </c>
      <c r="I226" s="125">
        <v>8</v>
      </c>
      <c r="J226" s="125" t="s">
        <v>247</v>
      </c>
      <c r="K226" s="125" t="s">
        <v>131</v>
      </c>
      <c r="L226" s="125" t="s">
        <v>417</v>
      </c>
      <c r="M226" s="124">
        <v>36000000</v>
      </c>
      <c r="N226" s="124">
        <v>36000000</v>
      </c>
      <c r="O226" s="125" t="s">
        <v>75</v>
      </c>
      <c r="P226" s="125" t="s">
        <v>76</v>
      </c>
      <c r="Q226" s="125" t="s">
        <v>119</v>
      </c>
      <c r="S226" s="140"/>
      <c r="T226" s="140"/>
      <c r="U226" s="140"/>
      <c r="V226" s="140"/>
      <c r="W226" s="140"/>
      <c r="X226" s="140"/>
      <c r="Y226" s="140"/>
      <c r="Z226" s="140"/>
      <c r="AA226" s="140"/>
      <c r="AB226" s="140"/>
      <c r="AC226" s="140"/>
      <c r="AD226" s="140"/>
      <c r="AE226" s="140"/>
      <c r="AF226" s="140"/>
      <c r="AG226" s="140"/>
    </row>
    <row r="227" spans="1:33" ht="120" x14ac:dyDescent="0.35">
      <c r="A227" s="141">
        <f t="shared" si="4"/>
        <v>206</v>
      </c>
      <c r="B227" s="125" t="s">
        <v>1060</v>
      </c>
      <c r="C227" s="125" t="s">
        <v>116</v>
      </c>
      <c r="D227" s="126">
        <v>80101706</v>
      </c>
      <c r="E227" s="127" t="s">
        <v>348</v>
      </c>
      <c r="F227" s="125" t="s">
        <v>70</v>
      </c>
      <c r="G227" s="125">
        <v>1</v>
      </c>
      <c r="H227" s="125" t="s">
        <v>84</v>
      </c>
      <c r="I227" s="125">
        <v>11</v>
      </c>
      <c r="J227" s="125" t="s">
        <v>247</v>
      </c>
      <c r="K227" s="125" t="s">
        <v>131</v>
      </c>
      <c r="L227" s="125" t="s">
        <v>417</v>
      </c>
      <c r="M227" s="124">
        <v>84150000</v>
      </c>
      <c r="N227" s="124">
        <v>84150000</v>
      </c>
      <c r="O227" s="125" t="s">
        <v>75</v>
      </c>
      <c r="P227" s="125" t="s">
        <v>76</v>
      </c>
      <c r="Q227" s="125" t="s">
        <v>119</v>
      </c>
      <c r="S227" s="140"/>
      <c r="T227" s="140"/>
      <c r="U227" s="140"/>
      <c r="V227" s="140"/>
      <c r="W227" s="140"/>
      <c r="X227" s="140"/>
      <c r="Y227" s="140"/>
      <c r="Z227" s="140"/>
      <c r="AA227" s="140"/>
      <c r="AB227" s="140"/>
      <c r="AC227" s="140"/>
      <c r="AD227" s="140"/>
      <c r="AE227" s="140"/>
      <c r="AF227" s="140"/>
      <c r="AG227" s="140"/>
    </row>
    <row r="228" spans="1:33" ht="120" x14ac:dyDescent="0.35">
      <c r="A228" s="141">
        <f t="shared" si="4"/>
        <v>207</v>
      </c>
      <c r="B228" s="125"/>
      <c r="C228" s="125" t="s">
        <v>116</v>
      </c>
      <c r="D228" s="126">
        <v>80101706</v>
      </c>
      <c r="E228" s="127" t="s">
        <v>348</v>
      </c>
      <c r="F228" s="125" t="s">
        <v>70</v>
      </c>
      <c r="G228" s="125">
        <v>1</v>
      </c>
      <c r="H228" s="125" t="s">
        <v>96</v>
      </c>
      <c r="I228" s="125">
        <v>11</v>
      </c>
      <c r="J228" s="125" t="s">
        <v>247</v>
      </c>
      <c r="K228" s="125" t="s">
        <v>131</v>
      </c>
      <c r="L228" s="125" t="s">
        <v>417</v>
      </c>
      <c r="M228" s="124">
        <v>72600000</v>
      </c>
      <c r="N228" s="124">
        <v>72600000</v>
      </c>
      <c r="O228" s="125" t="s">
        <v>75</v>
      </c>
      <c r="P228" s="125" t="s">
        <v>76</v>
      </c>
      <c r="Q228" s="125" t="s">
        <v>119</v>
      </c>
      <c r="S228" s="200" t="s">
        <v>932</v>
      </c>
      <c r="T228" s="200" t="s">
        <v>933</v>
      </c>
      <c r="U228" s="210">
        <v>43500</v>
      </c>
      <c r="V228" s="202" t="s">
        <v>934</v>
      </c>
      <c r="W228" s="203" t="s">
        <v>439</v>
      </c>
      <c r="X228" s="204">
        <v>69300000</v>
      </c>
      <c r="Y228" s="205">
        <v>0</v>
      </c>
      <c r="Z228" s="204">
        <v>69300000</v>
      </c>
      <c r="AA228" s="202" t="s">
        <v>935</v>
      </c>
      <c r="AB228" s="203">
        <v>12619</v>
      </c>
      <c r="AC228" s="207" t="s">
        <v>697</v>
      </c>
      <c r="AD228" s="201">
        <v>43500</v>
      </c>
      <c r="AE228" s="201">
        <v>43817</v>
      </c>
      <c r="AF228" s="208" t="s">
        <v>927</v>
      </c>
      <c r="AG228" s="209" t="s">
        <v>699</v>
      </c>
    </row>
    <row r="229" spans="1:33" s="140" customFormat="1" ht="150.6" customHeight="1" x14ac:dyDescent="0.35">
      <c r="A229" s="183">
        <f t="shared" si="4"/>
        <v>208</v>
      </c>
      <c r="B229" s="125" t="s">
        <v>797</v>
      </c>
      <c r="C229" s="125" t="s">
        <v>116</v>
      </c>
      <c r="D229" s="126">
        <v>80101706</v>
      </c>
      <c r="E229" s="127" t="s">
        <v>348</v>
      </c>
      <c r="F229" s="125" t="s">
        <v>70</v>
      </c>
      <c r="G229" s="125">
        <v>1</v>
      </c>
      <c r="H229" s="125" t="s">
        <v>96</v>
      </c>
      <c r="I229" s="125">
        <v>7</v>
      </c>
      <c r="J229" s="125" t="s">
        <v>247</v>
      </c>
      <c r="K229" s="125" t="s">
        <v>131</v>
      </c>
      <c r="L229" s="125" t="s">
        <v>282</v>
      </c>
      <c r="M229" s="124">
        <v>69000000</v>
      </c>
      <c r="N229" s="124">
        <v>69000000</v>
      </c>
      <c r="O229" s="125" t="s">
        <v>75</v>
      </c>
      <c r="P229" s="125" t="s">
        <v>76</v>
      </c>
      <c r="Q229" s="125" t="s">
        <v>119</v>
      </c>
      <c r="R229" s="139"/>
      <c r="S229" s="200" t="s">
        <v>1039</v>
      </c>
      <c r="T229" s="211" t="s">
        <v>1040</v>
      </c>
      <c r="U229" s="201">
        <v>43514</v>
      </c>
      <c r="V229" s="207" t="s">
        <v>1041</v>
      </c>
      <c r="W229" s="208" t="s">
        <v>439</v>
      </c>
      <c r="X229" s="204">
        <v>69000000</v>
      </c>
      <c r="Y229" s="217">
        <v>0</v>
      </c>
      <c r="Z229" s="204">
        <v>69000000</v>
      </c>
      <c r="AA229" s="207" t="s">
        <v>1042</v>
      </c>
      <c r="AB229" s="208" t="s">
        <v>1043</v>
      </c>
      <c r="AC229" s="207" t="s">
        <v>724</v>
      </c>
      <c r="AD229" s="201">
        <v>43514</v>
      </c>
      <c r="AE229" s="201">
        <v>43725</v>
      </c>
      <c r="AF229" s="208" t="s">
        <v>710</v>
      </c>
      <c r="AG229" s="209" t="s">
        <v>699</v>
      </c>
    </row>
    <row r="230" spans="1:33" s="140" customFormat="1" ht="159.94999999999999" customHeight="1" x14ac:dyDescent="0.35">
      <c r="A230" s="185"/>
      <c r="B230" s="125" t="s">
        <v>797</v>
      </c>
      <c r="C230" s="125" t="s">
        <v>116</v>
      </c>
      <c r="D230" s="126">
        <v>80101706</v>
      </c>
      <c r="E230" s="127" t="s">
        <v>348</v>
      </c>
      <c r="F230" s="125" t="s">
        <v>70</v>
      </c>
      <c r="G230" s="125">
        <v>1</v>
      </c>
      <c r="H230" s="125" t="s">
        <v>96</v>
      </c>
      <c r="I230" s="125">
        <v>7</v>
      </c>
      <c r="J230" s="125" t="s">
        <v>247</v>
      </c>
      <c r="K230" s="125" t="s">
        <v>131</v>
      </c>
      <c r="L230" s="125" t="s">
        <v>309</v>
      </c>
      <c r="M230" s="124">
        <v>11500000</v>
      </c>
      <c r="N230" s="124">
        <v>11500000</v>
      </c>
      <c r="O230" s="125" t="s">
        <v>75</v>
      </c>
      <c r="P230" s="125" t="s">
        <v>76</v>
      </c>
      <c r="Q230" s="125" t="s">
        <v>119</v>
      </c>
      <c r="R230" s="139"/>
      <c r="S230" s="200" t="s">
        <v>1039</v>
      </c>
      <c r="T230" s="211" t="s">
        <v>1040</v>
      </c>
      <c r="U230" s="201">
        <v>43514</v>
      </c>
      <c r="V230" s="207" t="s">
        <v>1041</v>
      </c>
      <c r="W230" s="208" t="s">
        <v>439</v>
      </c>
      <c r="X230" s="204">
        <v>11500000</v>
      </c>
      <c r="Y230" s="217">
        <v>0</v>
      </c>
      <c r="Z230" s="204">
        <v>11500000</v>
      </c>
      <c r="AA230" s="207" t="s">
        <v>1042</v>
      </c>
      <c r="AB230" s="208" t="s">
        <v>1043</v>
      </c>
      <c r="AC230" s="207" t="s">
        <v>724</v>
      </c>
      <c r="AD230" s="201">
        <v>43514</v>
      </c>
      <c r="AE230" s="201">
        <v>43725</v>
      </c>
      <c r="AF230" s="208" t="s">
        <v>710</v>
      </c>
      <c r="AG230" s="209" t="s">
        <v>699</v>
      </c>
    </row>
    <row r="231" spans="1:33" ht="168.75" x14ac:dyDescent="0.35">
      <c r="A231" s="141">
        <f>+A229+1</f>
        <v>209</v>
      </c>
      <c r="B231" s="125"/>
      <c r="C231" s="125" t="s">
        <v>116</v>
      </c>
      <c r="D231" s="126">
        <v>80101706</v>
      </c>
      <c r="E231" s="127" t="s">
        <v>348</v>
      </c>
      <c r="F231" s="125" t="s">
        <v>70</v>
      </c>
      <c r="G231" s="125">
        <v>1</v>
      </c>
      <c r="H231" s="125" t="s">
        <v>96</v>
      </c>
      <c r="I231" s="125">
        <v>11.5</v>
      </c>
      <c r="J231" s="125" t="s">
        <v>247</v>
      </c>
      <c r="K231" s="125" t="s">
        <v>131</v>
      </c>
      <c r="L231" s="125" t="s">
        <v>282</v>
      </c>
      <c r="M231" s="124">
        <v>94600000</v>
      </c>
      <c r="N231" s="124">
        <v>94600000</v>
      </c>
      <c r="O231" s="125" t="s">
        <v>75</v>
      </c>
      <c r="P231" s="125" t="s">
        <v>76</v>
      </c>
      <c r="Q231" s="125" t="s">
        <v>119</v>
      </c>
      <c r="S231" s="200" t="s">
        <v>716</v>
      </c>
      <c r="T231" s="200" t="s">
        <v>717</v>
      </c>
      <c r="U231" s="201">
        <v>43482</v>
      </c>
      <c r="V231" s="202" t="s">
        <v>718</v>
      </c>
      <c r="W231" s="203" t="s">
        <v>439</v>
      </c>
      <c r="X231" s="204">
        <v>94600000</v>
      </c>
      <c r="Y231" s="204">
        <v>0</v>
      </c>
      <c r="Z231" s="204">
        <v>94600000</v>
      </c>
      <c r="AA231" s="207" t="s">
        <v>719</v>
      </c>
      <c r="AB231" s="208">
        <v>1719</v>
      </c>
      <c r="AC231" s="207" t="s">
        <v>475</v>
      </c>
      <c r="AD231" s="201">
        <v>43482</v>
      </c>
      <c r="AE231" s="201">
        <v>43815</v>
      </c>
      <c r="AF231" s="208" t="s">
        <v>710</v>
      </c>
      <c r="AG231" s="209" t="s">
        <v>699</v>
      </c>
    </row>
    <row r="232" spans="1:33" ht="150" x14ac:dyDescent="0.35">
      <c r="A232" s="141">
        <f t="shared" si="4"/>
        <v>210</v>
      </c>
      <c r="B232" s="125"/>
      <c r="C232" s="125" t="s">
        <v>116</v>
      </c>
      <c r="D232" s="126">
        <v>80101706</v>
      </c>
      <c r="E232" s="127" t="s">
        <v>348</v>
      </c>
      <c r="F232" s="125" t="s">
        <v>70</v>
      </c>
      <c r="G232" s="125">
        <v>1</v>
      </c>
      <c r="H232" s="125" t="s">
        <v>96</v>
      </c>
      <c r="I232" s="125">
        <v>7</v>
      </c>
      <c r="J232" s="125" t="s">
        <v>247</v>
      </c>
      <c r="K232" s="125" t="s">
        <v>131</v>
      </c>
      <c r="L232" s="125" t="s">
        <v>282</v>
      </c>
      <c r="M232" s="124">
        <v>56700000</v>
      </c>
      <c r="N232" s="124">
        <v>56700000</v>
      </c>
      <c r="O232" s="125" t="s">
        <v>75</v>
      </c>
      <c r="P232" s="125" t="s">
        <v>76</v>
      </c>
      <c r="Q232" s="125" t="s">
        <v>119</v>
      </c>
      <c r="S232" s="200" t="s">
        <v>720</v>
      </c>
      <c r="T232" s="200" t="s">
        <v>721</v>
      </c>
      <c r="U232" s="201">
        <v>43482</v>
      </c>
      <c r="V232" s="202" t="s">
        <v>722</v>
      </c>
      <c r="W232" s="203" t="s">
        <v>439</v>
      </c>
      <c r="X232" s="204">
        <v>56700000</v>
      </c>
      <c r="Y232" s="204">
        <v>0</v>
      </c>
      <c r="Z232" s="204">
        <v>56700000</v>
      </c>
      <c r="AA232" s="207" t="s">
        <v>723</v>
      </c>
      <c r="AB232" s="208">
        <v>1819</v>
      </c>
      <c r="AC232" s="207" t="s">
        <v>724</v>
      </c>
      <c r="AD232" s="201">
        <v>43482</v>
      </c>
      <c r="AE232" s="201">
        <v>43693</v>
      </c>
      <c r="AF232" s="208" t="s">
        <v>710</v>
      </c>
      <c r="AG232" s="209" t="s">
        <v>699</v>
      </c>
    </row>
    <row r="233" spans="1:33" ht="131.25" x14ac:dyDescent="0.35">
      <c r="A233" s="141">
        <f t="shared" si="4"/>
        <v>211</v>
      </c>
      <c r="B233" s="125"/>
      <c r="C233" s="125" t="s">
        <v>116</v>
      </c>
      <c r="D233" s="126">
        <v>80101706</v>
      </c>
      <c r="E233" s="127" t="s">
        <v>348</v>
      </c>
      <c r="F233" s="125" t="s">
        <v>70</v>
      </c>
      <c r="G233" s="125">
        <v>1</v>
      </c>
      <c r="H233" s="125" t="s">
        <v>96</v>
      </c>
      <c r="I233" s="125">
        <v>7</v>
      </c>
      <c r="J233" s="125" t="s">
        <v>247</v>
      </c>
      <c r="K233" s="125" t="s">
        <v>131</v>
      </c>
      <c r="L233" s="125" t="s">
        <v>282</v>
      </c>
      <c r="M233" s="124">
        <v>42700000</v>
      </c>
      <c r="N233" s="124">
        <v>42700000</v>
      </c>
      <c r="O233" s="125" t="s">
        <v>75</v>
      </c>
      <c r="P233" s="125" t="s">
        <v>76</v>
      </c>
      <c r="Q233" s="125" t="s">
        <v>119</v>
      </c>
      <c r="S233" s="200" t="s">
        <v>725</v>
      </c>
      <c r="T233" s="200" t="s">
        <v>726</v>
      </c>
      <c r="U233" s="201">
        <v>43481</v>
      </c>
      <c r="V233" s="202" t="s">
        <v>727</v>
      </c>
      <c r="W233" s="203" t="s">
        <v>439</v>
      </c>
      <c r="X233" s="204">
        <v>42700000</v>
      </c>
      <c r="Y233" s="204">
        <v>0</v>
      </c>
      <c r="Z233" s="204">
        <v>42700000</v>
      </c>
      <c r="AA233" s="207" t="s">
        <v>728</v>
      </c>
      <c r="AB233" s="208">
        <v>1919</v>
      </c>
      <c r="AC233" s="207" t="s">
        <v>729</v>
      </c>
      <c r="AD233" s="201">
        <v>43481</v>
      </c>
      <c r="AE233" s="201">
        <v>43692</v>
      </c>
      <c r="AF233" s="208" t="s">
        <v>730</v>
      </c>
      <c r="AG233" s="209" t="s">
        <v>699</v>
      </c>
    </row>
    <row r="234" spans="1:33" ht="131.25" x14ac:dyDescent="0.35">
      <c r="A234" s="141">
        <f t="shared" si="4"/>
        <v>212</v>
      </c>
      <c r="B234" s="125"/>
      <c r="C234" s="125" t="s">
        <v>116</v>
      </c>
      <c r="D234" s="126">
        <v>80101706</v>
      </c>
      <c r="E234" s="127" t="s">
        <v>348</v>
      </c>
      <c r="F234" s="125" t="s">
        <v>70</v>
      </c>
      <c r="G234" s="125">
        <v>1</v>
      </c>
      <c r="H234" s="125" t="s">
        <v>96</v>
      </c>
      <c r="I234" s="125">
        <v>7</v>
      </c>
      <c r="J234" s="125" t="s">
        <v>247</v>
      </c>
      <c r="K234" s="125" t="s">
        <v>131</v>
      </c>
      <c r="L234" s="125" t="s">
        <v>282</v>
      </c>
      <c r="M234" s="124">
        <v>42700000</v>
      </c>
      <c r="N234" s="124">
        <v>42700000</v>
      </c>
      <c r="O234" s="125" t="s">
        <v>75</v>
      </c>
      <c r="P234" s="125" t="s">
        <v>76</v>
      </c>
      <c r="Q234" s="125" t="s">
        <v>119</v>
      </c>
      <c r="S234" s="200" t="s">
        <v>731</v>
      </c>
      <c r="T234" s="200" t="s">
        <v>732</v>
      </c>
      <c r="U234" s="201">
        <v>43481</v>
      </c>
      <c r="V234" s="202" t="s">
        <v>727</v>
      </c>
      <c r="W234" s="203" t="s">
        <v>439</v>
      </c>
      <c r="X234" s="204">
        <v>42700000</v>
      </c>
      <c r="Y234" s="204">
        <v>0</v>
      </c>
      <c r="Z234" s="204">
        <v>42700000</v>
      </c>
      <c r="AA234" s="207" t="s">
        <v>728</v>
      </c>
      <c r="AB234" s="208">
        <v>2019</v>
      </c>
      <c r="AC234" s="207" t="s">
        <v>729</v>
      </c>
      <c r="AD234" s="201">
        <v>43481</v>
      </c>
      <c r="AE234" s="201">
        <v>43692</v>
      </c>
      <c r="AF234" s="208" t="s">
        <v>733</v>
      </c>
      <c r="AG234" s="209" t="s">
        <v>699</v>
      </c>
    </row>
    <row r="235" spans="1:33" ht="131.25" x14ac:dyDescent="0.35">
      <c r="A235" s="141">
        <f t="shared" si="4"/>
        <v>213</v>
      </c>
      <c r="B235" s="125"/>
      <c r="C235" s="125" t="s">
        <v>116</v>
      </c>
      <c r="D235" s="126">
        <v>80101706</v>
      </c>
      <c r="E235" s="127" t="s">
        <v>348</v>
      </c>
      <c r="F235" s="125" t="s">
        <v>70</v>
      </c>
      <c r="G235" s="125">
        <v>1</v>
      </c>
      <c r="H235" s="125" t="s">
        <v>96</v>
      </c>
      <c r="I235" s="125">
        <v>7</v>
      </c>
      <c r="J235" s="125" t="s">
        <v>247</v>
      </c>
      <c r="K235" s="125" t="s">
        <v>131</v>
      </c>
      <c r="L235" s="125" t="s">
        <v>282</v>
      </c>
      <c r="M235" s="124">
        <v>42700000</v>
      </c>
      <c r="N235" s="124">
        <v>42700000</v>
      </c>
      <c r="O235" s="125" t="s">
        <v>75</v>
      </c>
      <c r="P235" s="125" t="s">
        <v>76</v>
      </c>
      <c r="Q235" s="125" t="s">
        <v>119</v>
      </c>
      <c r="S235" s="200" t="s">
        <v>734</v>
      </c>
      <c r="T235" s="200" t="s">
        <v>735</v>
      </c>
      <c r="U235" s="201">
        <v>43481</v>
      </c>
      <c r="V235" s="202" t="s">
        <v>727</v>
      </c>
      <c r="W235" s="203" t="s">
        <v>439</v>
      </c>
      <c r="X235" s="204">
        <v>42700000</v>
      </c>
      <c r="Y235" s="204">
        <v>0</v>
      </c>
      <c r="Z235" s="204">
        <v>42700000</v>
      </c>
      <c r="AA235" s="207" t="s">
        <v>728</v>
      </c>
      <c r="AB235" s="208">
        <v>2119</v>
      </c>
      <c r="AC235" s="207" t="s">
        <v>729</v>
      </c>
      <c r="AD235" s="201">
        <v>43481</v>
      </c>
      <c r="AE235" s="201">
        <v>43692</v>
      </c>
      <c r="AF235" s="208" t="s">
        <v>730</v>
      </c>
      <c r="AG235" s="209" t="s">
        <v>699</v>
      </c>
    </row>
    <row r="236" spans="1:33" ht="131.25" x14ac:dyDescent="0.35">
      <c r="A236" s="141">
        <f t="shared" si="4"/>
        <v>214</v>
      </c>
      <c r="B236" s="125"/>
      <c r="C236" s="125" t="s">
        <v>116</v>
      </c>
      <c r="D236" s="126">
        <v>80101706</v>
      </c>
      <c r="E236" s="127" t="s">
        <v>348</v>
      </c>
      <c r="F236" s="125" t="s">
        <v>70</v>
      </c>
      <c r="G236" s="125">
        <v>1</v>
      </c>
      <c r="H236" s="125" t="s">
        <v>96</v>
      </c>
      <c r="I236" s="125">
        <v>7</v>
      </c>
      <c r="J236" s="125" t="s">
        <v>247</v>
      </c>
      <c r="K236" s="125" t="s">
        <v>131</v>
      </c>
      <c r="L236" s="125" t="s">
        <v>282</v>
      </c>
      <c r="M236" s="124">
        <v>42700000</v>
      </c>
      <c r="N236" s="124">
        <v>42700000</v>
      </c>
      <c r="O236" s="125" t="s">
        <v>75</v>
      </c>
      <c r="P236" s="125" t="s">
        <v>76</v>
      </c>
      <c r="Q236" s="125" t="s">
        <v>119</v>
      </c>
      <c r="S236" s="200" t="s">
        <v>736</v>
      </c>
      <c r="T236" s="200" t="s">
        <v>737</v>
      </c>
      <c r="U236" s="201">
        <v>43481</v>
      </c>
      <c r="V236" s="202" t="s">
        <v>727</v>
      </c>
      <c r="W236" s="203" t="s">
        <v>439</v>
      </c>
      <c r="X236" s="204">
        <v>42700000</v>
      </c>
      <c r="Y236" s="204">
        <v>0</v>
      </c>
      <c r="Z236" s="204">
        <v>42700000</v>
      </c>
      <c r="AA236" s="207" t="s">
        <v>728</v>
      </c>
      <c r="AB236" s="208">
        <v>2219</v>
      </c>
      <c r="AC236" s="207" t="s">
        <v>729</v>
      </c>
      <c r="AD236" s="201">
        <v>43481</v>
      </c>
      <c r="AE236" s="201">
        <v>43692</v>
      </c>
      <c r="AF236" s="208" t="s">
        <v>733</v>
      </c>
      <c r="AG236" s="209" t="s">
        <v>699</v>
      </c>
    </row>
    <row r="237" spans="1:33" ht="131.25" x14ac:dyDescent="0.35">
      <c r="A237" s="141">
        <f t="shared" si="4"/>
        <v>215</v>
      </c>
      <c r="B237" s="125"/>
      <c r="C237" s="125" t="s">
        <v>116</v>
      </c>
      <c r="D237" s="126">
        <v>80101706</v>
      </c>
      <c r="E237" s="127" t="s">
        <v>348</v>
      </c>
      <c r="F237" s="125" t="s">
        <v>70</v>
      </c>
      <c r="G237" s="125">
        <v>1</v>
      </c>
      <c r="H237" s="125" t="s">
        <v>96</v>
      </c>
      <c r="I237" s="125">
        <v>7</v>
      </c>
      <c r="J237" s="125" t="s">
        <v>247</v>
      </c>
      <c r="K237" s="125" t="s">
        <v>131</v>
      </c>
      <c r="L237" s="125" t="s">
        <v>282</v>
      </c>
      <c r="M237" s="124">
        <v>42700000</v>
      </c>
      <c r="N237" s="124">
        <v>42700000</v>
      </c>
      <c r="O237" s="125" t="s">
        <v>75</v>
      </c>
      <c r="P237" s="125" t="s">
        <v>76</v>
      </c>
      <c r="Q237" s="125" t="s">
        <v>119</v>
      </c>
      <c r="S237" s="200" t="s">
        <v>738</v>
      </c>
      <c r="T237" s="200" t="s">
        <v>739</v>
      </c>
      <c r="U237" s="201">
        <v>43481</v>
      </c>
      <c r="V237" s="202" t="s">
        <v>727</v>
      </c>
      <c r="W237" s="203" t="s">
        <v>439</v>
      </c>
      <c r="X237" s="204">
        <v>42700000</v>
      </c>
      <c r="Y237" s="204">
        <v>0</v>
      </c>
      <c r="Z237" s="204">
        <v>42700000</v>
      </c>
      <c r="AA237" s="207" t="s">
        <v>728</v>
      </c>
      <c r="AB237" s="208">
        <v>2319</v>
      </c>
      <c r="AC237" s="207" t="s">
        <v>729</v>
      </c>
      <c r="AD237" s="201">
        <v>43481</v>
      </c>
      <c r="AE237" s="201">
        <v>43692</v>
      </c>
      <c r="AF237" s="208" t="s">
        <v>730</v>
      </c>
      <c r="AG237" s="209" t="s">
        <v>699</v>
      </c>
    </row>
    <row r="238" spans="1:33" ht="168.75" x14ac:dyDescent="0.35">
      <c r="A238" s="141">
        <f t="shared" si="4"/>
        <v>216</v>
      </c>
      <c r="B238" s="125"/>
      <c r="C238" s="125" t="s">
        <v>116</v>
      </c>
      <c r="D238" s="126">
        <v>80101706</v>
      </c>
      <c r="E238" s="127" t="s">
        <v>348</v>
      </c>
      <c r="F238" s="125" t="s">
        <v>70</v>
      </c>
      <c r="G238" s="125">
        <v>1</v>
      </c>
      <c r="H238" s="125" t="s">
        <v>96</v>
      </c>
      <c r="I238" s="125">
        <v>7</v>
      </c>
      <c r="J238" s="125" t="s">
        <v>247</v>
      </c>
      <c r="K238" s="125" t="s">
        <v>131</v>
      </c>
      <c r="L238" s="125" t="s">
        <v>282</v>
      </c>
      <c r="M238" s="124">
        <v>42700000</v>
      </c>
      <c r="N238" s="124">
        <v>42700000</v>
      </c>
      <c r="O238" s="125" t="s">
        <v>75</v>
      </c>
      <c r="P238" s="125" t="s">
        <v>76</v>
      </c>
      <c r="Q238" s="125" t="s">
        <v>119</v>
      </c>
      <c r="S238" s="200" t="s">
        <v>740</v>
      </c>
      <c r="T238" s="200" t="s">
        <v>741</v>
      </c>
      <c r="U238" s="201">
        <v>43488</v>
      </c>
      <c r="V238" s="202" t="s">
        <v>742</v>
      </c>
      <c r="W238" s="203" t="s">
        <v>439</v>
      </c>
      <c r="X238" s="204">
        <v>42700000</v>
      </c>
      <c r="Y238" s="205">
        <v>0</v>
      </c>
      <c r="Z238" s="204">
        <v>42700000</v>
      </c>
      <c r="AA238" s="207" t="s">
        <v>743</v>
      </c>
      <c r="AB238" s="208">
        <v>2419</v>
      </c>
      <c r="AC238" s="207" t="s">
        <v>744</v>
      </c>
      <c r="AD238" s="201">
        <v>43488</v>
      </c>
      <c r="AE238" s="201">
        <v>43699</v>
      </c>
      <c r="AF238" s="208" t="s">
        <v>698</v>
      </c>
      <c r="AG238" s="209" t="s">
        <v>699</v>
      </c>
    </row>
    <row r="239" spans="1:33" ht="187.5" x14ac:dyDescent="0.35">
      <c r="A239" s="141">
        <f t="shared" si="4"/>
        <v>217</v>
      </c>
      <c r="B239" s="125"/>
      <c r="C239" s="125" t="s">
        <v>116</v>
      </c>
      <c r="D239" s="126">
        <v>80101706</v>
      </c>
      <c r="E239" s="127" t="s">
        <v>348</v>
      </c>
      <c r="F239" s="125" t="s">
        <v>70</v>
      </c>
      <c r="G239" s="125">
        <v>1</v>
      </c>
      <c r="H239" s="125" t="s">
        <v>96</v>
      </c>
      <c r="I239" s="125">
        <v>7</v>
      </c>
      <c r="J239" s="125" t="s">
        <v>247</v>
      </c>
      <c r="K239" s="125" t="s">
        <v>131</v>
      </c>
      <c r="L239" s="125" t="s">
        <v>309</v>
      </c>
      <c r="M239" s="124">
        <v>23100000</v>
      </c>
      <c r="N239" s="124">
        <v>23100000</v>
      </c>
      <c r="O239" s="125" t="s">
        <v>75</v>
      </c>
      <c r="P239" s="125" t="s">
        <v>76</v>
      </c>
      <c r="Q239" s="125" t="s">
        <v>119</v>
      </c>
      <c r="S239" s="200" t="s">
        <v>936</v>
      </c>
      <c r="T239" s="200" t="s">
        <v>937</v>
      </c>
      <c r="U239" s="210">
        <v>43497</v>
      </c>
      <c r="V239" s="202" t="s">
        <v>938</v>
      </c>
      <c r="W239" s="203" t="s">
        <v>439</v>
      </c>
      <c r="X239" s="204">
        <v>23100000</v>
      </c>
      <c r="Y239" s="205">
        <v>0</v>
      </c>
      <c r="Z239" s="204">
        <v>23100000</v>
      </c>
      <c r="AA239" s="202" t="s">
        <v>939</v>
      </c>
      <c r="AB239" s="203">
        <v>13219</v>
      </c>
      <c r="AC239" s="207" t="s">
        <v>865</v>
      </c>
      <c r="AD239" s="201">
        <v>43497</v>
      </c>
      <c r="AE239" s="201">
        <v>44074</v>
      </c>
      <c r="AF239" s="208" t="s">
        <v>756</v>
      </c>
      <c r="AG239" s="209" t="s">
        <v>699</v>
      </c>
    </row>
    <row r="240" spans="1:33" ht="131.25" x14ac:dyDescent="0.35">
      <c r="A240" s="141">
        <f t="shared" si="4"/>
        <v>218</v>
      </c>
      <c r="B240" s="125"/>
      <c r="C240" s="125" t="s">
        <v>116</v>
      </c>
      <c r="D240" s="126">
        <v>80101706</v>
      </c>
      <c r="E240" s="127" t="s">
        <v>348</v>
      </c>
      <c r="F240" s="125" t="s">
        <v>70</v>
      </c>
      <c r="G240" s="125">
        <v>1</v>
      </c>
      <c r="H240" s="125" t="s">
        <v>96</v>
      </c>
      <c r="I240" s="125">
        <v>6</v>
      </c>
      <c r="J240" s="125" t="s">
        <v>247</v>
      </c>
      <c r="K240" s="125" t="s">
        <v>131</v>
      </c>
      <c r="L240" s="125" t="s">
        <v>309</v>
      </c>
      <c r="M240" s="124">
        <v>36600000</v>
      </c>
      <c r="N240" s="124">
        <v>36600000</v>
      </c>
      <c r="O240" s="125" t="s">
        <v>75</v>
      </c>
      <c r="P240" s="125" t="s">
        <v>76</v>
      </c>
      <c r="Q240" s="125" t="s">
        <v>119</v>
      </c>
      <c r="S240" s="200" t="s">
        <v>745</v>
      </c>
      <c r="T240" s="200" t="s">
        <v>746</v>
      </c>
      <c r="U240" s="210">
        <v>43490</v>
      </c>
      <c r="V240" s="202" t="s">
        <v>747</v>
      </c>
      <c r="W240" s="203" t="s">
        <v>439</v>
      </c>
      <c r="X240" s="204">
        <v>36600000</v>
      </c>
      <c r="Y240" s="205">
        <v>0</v>
      </c>
      <c r="Z240" s="204">
        <v>36600000</v>
      </c>
      <c r="AA240" s="207" t="s">
        <v>748</v>
      </c>
      <c r="AB240" s="208">
        <v>13119</v>
      </c>
      <c r="AC240" s="207" t="s">
        <v>749</v>
      </c>
      <c r="AD240" s="201">
        <v>43490</v>
      </c>
      <c r="AE240" s="201">
        <v>43670</v>
      </c>
      <c r="AF240" s="208" t="s">
        <v>750</v>
      </c>
      <c r="AG240" s="209" t="s">
        <v>699</v>
      </c>
    </row>
    <row r="241" spans="1:33" ht="150" x14ac:dyDescent="0.35">
      <c r="A241" s="141">
        <f t="shared" si="4"/>
        <v>219</v>
      </c>
      <c r="B241" s="125"/>
      <c r="C241" s="125" t="s">
        <v>116</v>
      </c>
      <c r="D241" s="126">
        <v>80101706</v>
      </c>
      <c r="E241" s="127" t="s">
        <v>348</v>
      </c>
      <c r="F241" s="125" t="s">
        <v>70</v>
      </c>
      <c r="G241" s="125">
        <v>1</v>
      </c>
      <c r="H241" s="125" t="s">
        <v>96</v>
      </c>
      <c r="I241" s="125">
        <v>7</v>
      </c>
      <c r="J241" s="125" t="s">
        <v>247</v>
      </c>
      <c r="K241" s="125" t="s">
        <v>131</v>
      </c>
      <c r="L241" s="125" t="s">
        <v>309</v>
      </c>
      <c r="M241" s="124">
        <v>42700000</v>
      </c>
      <c r="N241" s="124">
        <v>42700000</v>
      </c>
      <c r="O241" s="125" t="s">
        <v>75</v>
      </c>
      <c r="P241" s="125" t="s">
        <v>76</v>
      </c>
      <c r="Q241" s="125" t="s">
        <v>119</v>
      </c>
      <c r="S241" s="200" t="s">
        <v>751</v>
      </c>
      <c r="T241" s="200" t="s">
        <v>752</v>
      </c>
      <c r="U241" s="210">
        <v>43490</v>
      </c>
      <c r="V241" s="202" t="s">
        <v>753</v>
      </c>
      <c r="W241" s="203" t="s">
        <v>439</v>
      </c>
      <c r="X241" s="204">
        <v>42700000</v>
      </c>
      <c r="Y241" s="205">
        <v>0</v>
      </c>
      <c r="Z241" s="204">
        <v>42700000</v>
      </c>
      <c r="AA241" s="207" t="s">
        <v>754</v>
      </c>
      <c r="AB241" s="208">
        <v>13019</v>
      </c>
      <c r="AC241" s="207" t="s">
        <v>755</v>
      </c>
      <c r="AD241" s="201">
        <v>43490</v>
      </c>
      <c r="AE241" s="201">
        <v>43701</v>
      </c>
      <c r="AF241" s="208" t="s">
        <v>756</v>
      </c>
      <c r="AG241" s="209" t="s">
        <v>699</v>
      </c>
    </row>
    <row r="242" spans="1:33" ht="120" x14ac:dyDescent="0.35">
      <c r="A242" s="141">
        <f t="shared" si="4"/>
        <v>220</v>
      </c>
      <c r="B242" s="125"/>
      <c r="C242" s="125" t="s">
        <v>116</v>
      </c>
      <c r="D242" s="126">
        <v>80101706</v>
      </c>
      <c r="E242" s="127" t="s">
        <v>348</v>
      </c>
      <c r="F242" s="125" t="s">
        <v>70</v>
      </c>
      <c r="G242" s="125">
        <v>1</v>
      </c>
      <c r="H242" s="125" t="s">
        <v>96</v>
      </c>
      <c r="I242" s="125">
        <v>11.5</v>
      </c>
      <c r="J242" s="125" t="s">
        <v>247</v>
      </c>
      <c r="K242" s="125" t="s">
        <v>131</v>
      </c>
      <c r="L242" s="125" t="s">
        <v>282</v>
      </c>
      <c r="M242" s="124">
        <v>67100000</v>
      </c>
      <c r="N242" s="124">
        <v>67100000</v>
      </c>
      <c r="O242" s="125" t="s">
        <v>75</v>
      </c>
      <c r="P242" s="125" t="s">
        <v>76</v>
      </c>
      <c r="Q242" s="125" t="s">
        <v>119</v>
      </c>
      <c r="S242" s="200" t="s">
        <v>757</v>
      </c>
      <c r="T242" s="200" t="s">
        <v>758</v>
      </c>
      <c r="U242" s="201">
        <v>43486</v>
      </c>
      <c r="V242" s="202" t="s">
        <v>759</v>
      </c>
      <c r="W242" s="203" t="s">
        <v>439</v>
      </c>
      <c r="X242" s="204">
        <v>67100000</v>
      </c>
      <c r="Y242" s="205">
        <v>0</v>
      </c>
      <c r="Z242" s="204">
        <v>67100000</v>
      </c>
      <c r="AA242" s="207" t="s">
        <v>760</v>
      </c>
      <c r="AB242" s="208">
        <v>2519</v>
      </c>
      <c r="AC242" s="207" t="s">
        <v>475</v>
      </c>
      <c r="AD242" s="201">
        <v>43486</v>
      </c>
      <c r="AE242" s="201">
        <v>43819</v>
      </c>
      <c r="AF242" s="208" t="s">
        <v>761</v>
      </c>
      <c r="AG242" s="209" t="s">
        <v>699</v>
      </c>
    </row>
    <row r="243" spans="1:33" ht="120" x14ac:dyDescent="0.35">
      <c r="A243" s="141">
        <f t="shared" si="4"/>
        <v>221</v>
      </c>
      <c r="B243" s="125"/>
      <c r="C243" s="125" t="s">
        <v>116</v>
      </c>
      <c r="D243" s="126">
        <v>80101706</v>
      </c>
      <c r="E243" s="127" t="s">
        <v>348</v>
      </c>
      <c r="F243" s="125" t="s">
        <v>70</v>
      </c>
      <c r="G243" s="125">
        <v>1</v>
      </c>
      <c r="H243" s="125" t="s">
        <v>121</v>
      </c>
      <c r="I243" s="125">
        <v>4</v>
      </c>
      <c r="J243" s="125" t="s">
        <v>247</v>
      </c>
      <c r="K243" s="125" t="s">
        <v>131</v>
      </c>
      <c r="L243" s="125" t="s">
        <v>417</v>
      </c>
      <c r="M243" s="124">
        <v>36800000</v>
      </c>
      <c r="N243" s="124">
        <v>36800000</v>
      </c>
      <c r="O243" s="125" t="s">
        <v>75</v>
      </c>
      <c r="P243" s="125" t="s">
        <v>76</v>
      </c>
      <c r="Q243" s="125" t="s">
        <v>119</v>
      </c>
      <c r="S243" s="140"/>
      <c r="T243" s="140"/>
      <c r="U243" s="140"/>
      <c r="V243" s="140"/>
      <c r="W243" s="140"/>
      <c r="X243" s="140"/>
      <c r="Y243" s="140"/>
      <c r="Z243" s="140"/>
      <c r="AA243" s="140"/>
      <c r="AB243" s="140"/>
      <c r="AC243" s="140"/>
      <c r="AD243" s="140"/>
      <c r="AE243" s="140"/>
      <c r="AF243" s="140"/>
      <c r="AG243" s="140"/>
    </row>
    <row r="244" spans="1:33" ht="120" x14ac:dyDescent="0.35">
      <c r="A244" s="141">
        <f t="shared" si="4"/>
        <v>222</v>
      </c>
      <c r="B244" s="125"/>
      <c r="C244" s="125" t="s">
        <v>349</v>
      </c>
      <c r="D244" s="126">
        <v>80101706</v>
      </c>
      <c r="E244" s="127" t="s">
        <v>350</v>
      </c>
      <c r="F244" s="125" t="s">
        <v>70</v>
      </c>
      <c r="G244" s="125">
        <v>1</v>
      </c>
      <c r="H244" s="125" t="s">
        <v>96</v>
      </c>
      <c r="I244" s="125">
        <v>11.5</v>
      </c>
      <c r="J244" s="125" t="s">
        <v>247</v>
      </c>
      <c r="K244" s="125" t="s">
        <v>73</v>
      </c>
      <c r="L244" s="125" t="s">
        <v>163</v>
      </c>
      <c r="M244" s="124">
        <v>28750000</v>
      </c>
      <c r="N244" s="124">
        <v>28750000</v>
      </c>
      <c r="O244" s="125" t="s">
        <v>75</v>
      </c>
      <c r="P244" s="125" t="s">
        <v>76</v>
      </c>
      <c r="Q244" s="125" t="s">
        <v>351</v>
      </c>
      <c r="S244" s="200" t="s">
        <v>762</v>
      </c>
      <c r="T244" s="200" t="s">
        <v>763</v>
      </c>
      <c r="U244" s="210">
        <v>43476</v>
      </c>
      <c r="V244" s="202" t="s">
        <v>764</v>
      </c>
      <c r="W244" s="203" t="s">
        <v>439</v>
      </c>
      <c r="X244" s="204">
        <v>28750000</v>
      </c>
      <c r="Y244" s="204">
        <v>0</v>
      </c>
      <c r="Z244" s="204">
        <v>28750000</v>
      </c>
      <c r="AA244" s="207" t="s">
        <v>765</v>
      </c>
      <c r="AB244" s="208">
        <v>4319</v>
      </c>
      <c r="AC244" s="207" t="s">
        <v>441</v>
      </c>
      <c r="AD244" s="201">
        <v>43476</v>
      </c>
      <c r="AE244" s="201">
        <v>43824</v>
      </c>
      <c r="AF244" s="208" t="s">
        <v>766</v>
      </c>
      <c r="AG244" s="209" t="s">
        <v>767</v>
      </c>
    </row>
    <row r="245" spans="1:33" ht="150" x14ac:dyDescent="0.35">
      <c r="A245" s="141">
        <f t="shared" si="4"/>
        <v>223</v>
      </c>
      <c r="B245" s="125"/>
      <c r="C245" s="125" t="s">
        <v>327</v>
      </c>
      <c r="D245" s="126">
        <v>80101706</v>
      </c>
      <c r="E245" s="127" t="s">
        <v>328</v>
      </c>
      <c r="F245" s="125" t="s">
        <v>70</v>
      </c>
      <c r="G245" s="125">
        <v>1</v>
      </c>
      <c r="H245" s="125" t="s">
        <v>96</v>
      </c>
      <c r="I245" s="125">
        <v>11</v>
      </c>
      <c r="J245" s="125" t="s">
        <v>247</v>
      </c>
      <c r="K245" s="125" t="s">
        <v>131</v>
      </c>
      <c r="L245" s="125" t="s">
        <v>309</v>
      </c>
      <c r="M245" s="124">
        <v>96250000</v>
      </c>
      <c r="N245" s="124">
        <v>96250000</v>
      </c>
      <c r="O245" s="125" t="s">
        <v>75</v>
      </c>
      <c r="P245" s="125" t="s">
        <v>76</v>
      </c>
      <c r="Q245" s="125" t="s">
        <v>329</v>
      </c>
      <c r="S245" s="200" t="s">
        <v>940</v>
      </c>
      <c r="T245" s="200" t="s">
        <v>941</v>
      </c>
      <c r="U245" s="210">
        <v>43500</v>
      </c>
      <c r="V245" s="202" t="s">
        <v>942</v>
      </c>
      <c r="W245" s="203" t="s">
        <v>439</v>
      </c>
      <c r="X245" s="204">
        <v>91875000</v>
      </c>
      <c r="Y245" s="205">
        <v>0</v>
      </c>
      <c r="Z245" s="204">
        <v>91875000</v>
      </c>
      <c r="AA245" s="202" t="s">
        <v>943</v>
      </c>
      <c r="AB245" s="203">
        <v>11719</v>
      </c>
      <c r="AC245" s="207" t="s">
        <v>697</v>
      </c>
      <c r="AD245" s="201">
        <v>43500</v>
      </c>
      <c r="AE245" s="201">
        <v>43817</v>
      </c>
      <c r="AF245" s="208" t="s">
        <v>772</v>
      </c>
      <c r="AG245" s="209" t="s">
        <v>773</v>
      </c>
    </row>
    <row r="246" spans="1:33" ht="150" x14ac:dyDescent="0.35">
      <c r="A246" s="141">
        <f t="shared" si="4"/>
        <v>224</v>
      </c>
      <c r="B246" s="125"/>
      <c r="C246" s="125" t="s">
        <v>327</v>
      </c>
      <c r="D246" s="126">
        <v>80101706</v>
      </c>
      <c r="E246" s="127" t="s">
        <v>328</v>
      </c>
      <c r="F246" s="125" t="s">
        <v>70</v>
      </c>
      <c r="G246" s="125">
        <v>1</v>
      </c>
      <c r="H246" s="125" t="s">
        <v>96</v>
      </c>
      <c r="I246" s="125">
        <v>11.5</v>
      </c>
      <c r="J246" s="125" t="s">
        <v>247</v>
      </c>
      <c r="K246" s="125" t="s">
        <v>131</v>
      </c>
      <c r="L246" s="125" t="s">
        <v>282</v>
      </c>
      <c r="M246" s="124">
        <v>100625000</v>
      </c>
      <c r="N246" s="124">
        <v>100625000</v>
      </c>
      <c r="O246" s="125" t="s">
        <v>75</v>
      </c>
      <c r="P246" s="125" t="s">
        <v>76</v>
      </c>
      <c r="Q246" s="125" t="s">
        <v>329</v>
      </c>
      <c r="S246" s="200" t="s">
        <v>768</v>
      </c>
      <c r="T246" s="200" t="s">
        <v>769</v>
      </c>
      <c r="U246" s="210">
        <v>43476</v>
      </c>
      <c r="V246" s="202" t="s">
        <v>770</v>
      </c>
      <c r="W246" s="203" t="s">
        <v>439</v>
      </c>
      <c r="X246" s="204">
        <v>100625000</v>
      </c>
      <c r="Y246" s="204">
        <v>0</v>
      </c>
      <c r="Z246" s="204">
        <v>100625000</v>
      </c>
      <c r="AA246" s="207" t="s">
        <v>771</v>
      </c>
      <c r="AB246" s="208">
        <v>2819</v>
      </c>
      <c r="AC246" s="207" t="s">
        <v>441</v>
      </c>
      <c r="AD246" s="201">
        <v>43476</v>
      </c>
      <c r="AE246" s="201">
        <v>43824</v>
      </c>
      <c r="AF246" s="208" t="s">
        <v>772</v>
      </c>
      <c r="AG246" s="209" t="s">
        <v>773</v>
      </c>
    </row>
    <row r="247" spans="1:33" ht="150" x14ac:dyDescent="0.35">
      <c r="A247" s="141">
        <f t="shared" si="4"/>
        <v>225</v>
      </c>
      <c r="B247" s="125"/>
      <c r="C247" s="125" t="s">
        <v>327</v>
      </c>
      <c r="D247" s="126">
        <v>80101706</v>
      </c>
      <c r="E247" s="127" t="s">
        <v>328</v>
      </c>
      <c r="F247" s="125" t="s">
        <v>70</v>
      </c>
      <c r="G247" s="125">
        <v>1</v>
      </c>
      <c r="H247" s="125" t="s">
        <v>96</v>
      </c>
      <c r="I247" s="125">
        <v>11.5</v>
      </c>
      <c r="J247" s="125" t="s">
        <v>247</v>
      </c>
      <c r="K247" s="125" t="s">
        <v>131</v>
      </c>
      <c r="L247" s="125" t="s">
        <v>282</v>
      </c>
      <c r="M247" s="124">
        <v>31050000</v>
      </c>
      <c r="N247" s="124">
        <v>31050000</v>
      </c>
      <c r="O247" s="125" t="s">
        <v>75</v>
      </c>
      <c r="P247" s="125" t="s">
        <v>76</v>
      </c>
      <c r="Q247" s="125" t="s">
        <v>329</v>
      </c>
      <c r="S247" s="200" t="s">
        <v>774</v>
      </c>
      <c r="T247" s="200" t="s">
        <v>775</v>
      </c>
      <c r="U247" s="210">
        <v>43476</v>
      </c>
      <c r="V247" s="202" t="s">
        <v>776</v>
      </c>
      <c r="W247" s="203" t="s">
        <v>439</v>
      </c>
      <c r="X247" s="204">
        <v>31050000</v>
      </c>
      <c r="Y247" s="204">
        <v>0</v>
      </c>
      <c r="Z247" s="204">
        <v>31050000</v>
      </c>
      <c r="AA247" s="207" t="s">
        <v>777</v>
      </c>
      <c r="AB247" s="208">
        <v>2719</v>
      </c>
      <c r="AC247" s="207" t="s">
        <v>441</v>
      </c>
      <c r="AD247" s="201">
        <v>43476</v>
      </c>
      <c r="AE247" s="201">
        <v>43824</v>
      </c>
      <c r="AF247" s="208" t="s">
        <v>1044</v>
      </c>
      <c r="AG247" s="209" t="s">
        <v>773</v>
      </c>
    </row>
    <row r="248" spans="1:33" ht="150" x14ac:dyDescent="0.35">
      <c r="A248" s="141">
        <f t="shared" ref="A248:A249" si="5">+A247+1</f>
        <v>226</v>
      </c>
      <c r="B248" s="125"/>
      <c r="C248" s="125" t="s">
        <v>327</v>
      </c>
      <c r="D248" s="126">
        <v>80101706</v>
      </c>
      <c r="E248" s="127" t="s">
        <v>328</v>
      </c>
      <c r="F248" s="125" t="s">
        <v>70</v>
      </c>
      <c r="G248" s="125">
        <v>1</v>
      </c>
      <c r="H248" s="125" t="s">
        <v>96</v>
      </c>
      <c r="I248" s="125">
        <v>11</v>
      </c>
      <c r="J248" s="125" t="s">
        <v>247</v>
      </c>
      <c r="K248" s="125" t="s">
        <v>131</v>
      </c>
      <c r="L248" s="125" t="s">
        <v>282</v>
      </c>
      <c r="M248" s="124">
        <v>132000000</v>
      </c>
      <c r="N248" s="124">
        <v>132000000</v>
      </c>
      <c r="O248" s="125" t="s">
        <v>75</v>
      </c>
      <c r="P248" s="125" t="s">
        <v>76</v>
      </c>
      <c r="Q248" s="125" t="s">
        <v>329</v>
      </c>
      <c r="S248" s="200" t="s">
        <v>778</v>
      </c>
      <c r="T248" s="200" t="s">
        <v>779</v>
      </c>
      <c r="U248" s="201">
        <v>43489</v>
      </c>
      <c r="V248" s="202" t="s">
        <v>780</v>
      </c>
      <c r="W248" s="203" t="s">
        <v>439</v>
      </c>
      <c r="X248" s="204">
        <v>132000000</v>
      </c>
      <c r="Y248" s="205">
        <v>0</v>
      </c>
      <c r="Z248" s="204">
        <v>132000000</v>
      </c>
      <c r="AA248" s="202" t="s">
        <v>781</v>
      </c>
      <c r="AB248" s="203">
        <v>6719</v>
      </c>
      <c r="AC248" s="202" t="s">
        <v>463</v>
      </c>
      <c r="AD248" s="210">
        <v>43489</v>
      </c>
      <c r="AE248" s="210">
        <v>43822</v>
      </c>
      <c r="AF248" s="203" t="s">
        <v>772</v>
      </c>
      <c r="AG248" s="215" t="s">
        <v>773</v>
      </c>
    </row>
    <row r="249" spans="1:33" ht="120" x14ac:dyDescent="0.35">
      <c r="A249" s="141">
        <f t="shared" si="5"/>
        <v>227</v>
      </c>
      <c r="B249" s="125"/>
      <c r="C249" s="125" t="s">
        <v>311</v>
      </c>
      <c r="D249" s="126">
        <v>80101706</v>
      </c>
      <c r="E249" s="127" t="s">
        <v>312</v>
      </c>
      <c r="F249" s="125" t="s">
        <v>70</v>
      </c>
      <c r="G249" s="125">
        <v>1</v>
      </c>
      <c r="H249" s="125" t="s">
        <v>86</v>
      </c>
      <c r="I249" s="125">
        <v>4</v>
      </c>
      <c r="J249" s="125" t="s">
        <v>247</v>
      </c>
      <c r="K249" s="125" t="s">
        <v>131</v>
      </c>
      <c r="L249" s="125" t="s">
        <v>309</v>
      </c>
      <c r="M249" s="124">
        <v>33200000</v>
      </c>
      <c r="N249" s="124">
        <v>33200000</v>
      </c>
      <c r="O249" s="125" t="s">
        <v>75</v>
      </c>
      <c r="P249" s="125" t="s">
        <v>76</v>
      </c>
      <c r="Q249" s="125" t="s">
        <v>313</v>
      </c>
      <c r="S249" s="140"/>
      <c r="T249" s="140"/>
      <c r="U249" s="140"/>
      <c r="V249" s="140"/>
      <c r="W249" s="140"/>
      <c r="X249" s="140"/>
      <c r="Y249" s="140"/>
      <c r="Z249" s="140"/>
      <c r="AA249" s="140"/>
      <c r="AB249" s="140"/>
      <c r="AC249" s="140"/>
      <c r="AD249" s="140"/>
      <c r="AE249" s="140"/>
      <c r="AF249" s="140"/>
      <c r="AG249" s="140"/>
    </row>
    <row r="250" spans="1:33" ht="120" x14ac:dyDescent="0.35">
      <c r="A250" s="141">
        <v>228</v>
      </c>
      <c r="B250" s="137"/>
      <c r="C250" s="125" t="s">
        <v>68</v>
      </c>
      <c r="D250" s="126">
        <v>92101501</v>
      </c>
      <c r="E250" s="127" t="s">
        <v>352</v>
      </c>
      <c r="F250" s="125" t="s">
        <v>70</v>
      </c>
      <c r="G250" s="125">
        <v>1</v>
      </c>
      <c r="H250" s="125" t="s">
        <v>80</v>
      </c>
      <c r="I250" s="125" t="s">
        <v>353</v>
      </c>
      <c r="J250" s="125" t="s">
        <v>423</v>
      </c>
      <c r="K250" s="125" t="s">
        <v>73</v>
      </c>
      <c r="L250" s="125" t="s">
        <v>354</v>
      </c>
      <c r="M250" s="124">
        <v>248260000</v>
      </c>
      <c r="N250" s="124">
        <v>17000000</v>
      </c>
      <c r="O250" s="125" t="s">
        <v>90</v>
      </c>
      <c r="P250" s="125" t="s">
        <v>91</v>
      </c>
      <c r="Q250" s="125" t="s">
        <v>77</v>
      </c>
      <c r="S250" s="140"/>
      <c r="T250" s="140"/>
      <c r="U250" s="140"/>
      <c r="V250" s="140"/>
      <c r="W250" s="140"/>
      <c r="X250" s="140"/>
      <c r="Y250" s="140"/>
      <c r="Z250" s="140"/>
      <c r="AA250" s="140"/>
      <c r="AB250" s="140"/>
      <c r="AC250" s="140"/>
      <c r="AD250" s="140"/>
      <c r="AE250" s="140"/>
      <c r="AF250" s="140"/>
      <c r="AG250" s="140"/>
    </row>
    <row r="251" spans="1:33" ht="120" x14ac:dyDescent="0.35">
      <c r="A251" s="141">
        <v>229</v>
      </c>
      <c r="B251" s="137"/>
      <c r="C251" s="125" t="s">
        <v>68</v>
      </c>
      <c r="D251" s="126" t="s">
        <v>127</v>
      </c>
      <c r="E251" s="127" t="s">
        <v>128</v>
      </c>
      <c r="F251" s="125" t="s">
        <v>70</v>
      </c>
      <c r="G251" s="125">
        <v>1</v>
      </c>
      <c r="H251" s="129" t="s">
        <v>121</v>
      </c>
      <c r="I251" s="125">
        <v>8</v>
      </c>
      <c r="J251" s="125" t="s">
        <v>81</v>
      </c>
      <c r="K251" s="125" t="s">
        <v>73</v>
      </c>
      <c r="L251" s="125" t="s">
        <v>129</v>
      </c>
      <c r="M251" s="124">
        <v>37000000</v>
      </c>
      <c r="N251" s="130">
        <v>37000000</v>
      </c>
      <c r="O251" s="125" t="s">
        <v>75</v>
      </c>
      <c r="P251" s="125" t="s">
        <v>76</v>
      </c>
      <c r="Q251" s="125" t="s">
        <v>77</v>
      </c>
      <c r="S251" s="140"/>
      <c r="T251" s="140"/>
      <c r="U251" s="140"/>
      <c r="V251" s="140"/>
      <c r="W251" s="140"/>
      <c r="X251" s="140"/>
      <c r="Y251" s="140"/>
      <c r="Z251" s="140"/>
      <c r="AA251" s="140"/>
      <c r="AB251" s="140"/>
      <c r="AC251" s="140"/>
      <c r="AD251" s="140"/>
      <c r="AE251" s="140"/>
      <c r="AF251" s="140"/>
      <c r="AG251" s="140"/>
    </row>
    <row r="252" spans="1:33" ht="139.5" x14ac:dyDescent="0.35">
      <c r="A252" s="141">
        <v>230</v>
      </c>
      <c r="B252" s="192" t="str">
        <f>VLOOKUP(A252,'[4]Contratos de PSPYAG 2019'!$B$5:$C$142,2,FALSE)</f>
        <v>Servicio de Asistencia técnica en la implementación de las políticas de Función Pública</v>
      </c>
      <c r="C252" s="125" t="s">
        <v>156</v>
      </c>
      <c r="D252" s="126">
        <v>80101706</v>
      </c>
      <c r="E252" s="127" t="s">
        <v>325</v>
      </c>
      <c r="F252" s="125" t="s">
        <v>70</v>
      </c>
      <c r="G252" s="125">
        <v>1</v>
      </c>
      <c r="H252" s="125" t="s">
        <v>96</v>
      </c>
      <c r="I252" s="125">
        <v>11</v>
      </c>
      <c r="J252" s="125" t="s">
        <v>247</v>
      </c>
      <c r="K252" s="125" t="s">
        <v>131</v>
      </c>
      <c r="L252" s="125" t="s">
        <v>282</v>
      </c>
      <c r="M252" s="124">
        <v>12100000</v>
      </c>
      <c r="N252" s="130">
        <v>12100000</v>
      </c>
      <c r="O252" s="125" t="s">
        <v>75</v>
      </c>
      <c r="P252" s="125" t="s">
        <v>76</v>
      </c>
      <c r="Q252" s="125" t="s">
        <v>158</v>
      </c>
      <c r="S252" s="200" t="s">
        <v>782</v>
      </c>
      <c r="T252" s="200" t="s">
        <v>783</v>
      </c>
      <c r="U252" s="201">
        <v>43482</v>
      </c>
      <c r="V252" s="202" t="s">
        <v>784</v>
      </c>
      <c r="W252" s="203" t="s">
        <v>461</v>
      </c>
      <c r="X252" s="204">
        <v>12100000</v>
      </c>
      <c r="Y252" s="204">
        <v>0</v>
      </c>
      <c r="Z252" s="204">
        <v>12100000</v>
      </c>
      <c r="AA252" s="207" t="s">
        <v>785</v>
      </c>
      <c r="AB252" s="208">
        <v>6819</v>
      </c>
      <c r="AC252" s="207" t="s">
        <v>463</v>
      </c>
      <c r="AD252" s="201">
        <v>43482</v>
      </c>
      <c r="AE252" s="201">
        <v>43815</v>
      </c>
      <c r="AF252" s="208" t="s">
        <v>550</v>
      </c>
      <c r="AG252" s="209" t="s">
        <v>545</v>
      </c>
    </row>
    <row r="253" spans="1:33" ht="150" x14ac:dyDescent="0.35">
      <c r="A253" s="141">
        <v>231</v>
      </c>
      <c r="B253" s="192" t="str">
        <f>VLOOKUP(A253,'[4]Contratos de PSPYAG 2019'!$B$5:$C$142,2,FALSE)</f>
        <v>Servicio de Asistencia técnica en la implementación de las políticas de Función Pública</v>
      </c>
      <c r="C253" s="125" t="s">
        <v>314</v>
      </c>
      <c r="D253" s="126">
        <v>80101706</v>
      </c>
      <c r="E253" s="127" t="s">
        <v>317</v>
      </c>
      <c r="F253" s="125" t="s">
        <v>70</v>
      </c>
      <c r="G253" s="125">
        <v>1</v>
      </c>
      <c r="H253" s="125" t="s">
        <v>96</v>
      </c>
      <c r="I253" s="125">
        <v>10.5</v>
      </c>
      <c r="J253" s="125" t="s">
        <v>247</v>
      </c>
      <c r="K253" s="125" t="s">
        <v>131</v>
      </c>
      <c r="L253" s="125" t="s">
        <v>282</v>
      </c>
      <c r="M253" s="124">
        <v>26250000</v>
      </c>
      <c r="N253" s="130">
        <v>26250000</v>
      </c>
      <c r="O253" s="125" t="s">
        <v>75</v>
      </c>
      <c r="P253" s="125" t="s">
        <v>76</v>
      </c>
      <c r="Q253" s="125" t="s">
        <v>316</v>
      </c>
      <c r="S253" s="200" t="s">
        <v>944</v>
      </c>
      <c r="T253" s="200" t="s">
        <v>945</v>
      </c>
      <c r="U253" s="210">
        <v>43500</v>
      </c>
      <c r="V253" s="202" t="s">
        <v>946</v>
      </c>
      <c r="W253" s="203" t="s">
        <v>439</v>
      </c>
      <c r="X253" s="204">
        <v>26250000</v>
      </c>
      <c r="Y253" s="205">
        <v>0</v>
      </c>
      <c r="Z253" s="204">
        <v>26250000</v>
      </c>
      <c r="AA253" s="202" t="s">
        <v>947</v>
      </c>
      <c r="AB253" s="203">
        <v>15419</v>
      </c>
      <c r="AC253" s="207" t="s">
        <v>697</v>
      </c>
      <c r="AD253" s="201">
        <v>43500</v>
      </c>
      <c r="AE253" s="201">
        <v>43817</v>
      </c>
      <c r="AF253" s="208" t="s">
        <v>948</v>
      </c>
      <c r="AG253" s="209" t="s">
        <v>491</v>
      </c>
    </row>
    <row r="254" spans="1:33" s="140" customFormat="1" ht="150" x14ac:dyDescent="0.35">
      <c r="A254" s="141">
        <v>232</v>
      </c>
      <c r="B254" s="137"/>
      <c r="C254" s="125" t="s">
        <v>68</v>
      </c>
      <c r="D254" s="126">
        <v>30191502</v>
      </c>
      <c r="E254" s="127" t="s">
        <v>427</v>
      </c>
      <c r="F254" s="125" t="s">
        <v>70</v>
      </c>
      <c r="G254" s="125">
        <v>1</v>
      </c>
      <c r="H254" s="129" t="s">
        <v>71</v>
      </c>
      <c r="I254" s="125">
        <v>1</v>
      </c>
      <c r="J254" s="125" t="s">
        <v>223</v>
      </c>
      <c r="K254" s="125" t="s">
        <v>73</v>
      </c>
      <c r="L254" s="125" t="s">
        <v>110</v>
      </c>
      <c r="M254" s="124">
        <v>4000000</v>
      </c>
      <c r="N254" s="130">
        <v>4000000</v>
      </c>
      <c r="O254" s="125" t="s">
        <v>75</v>
      </c>
      <c r="P254" s="125" t="s">
        <v>76</v>
      </c>
      <c r="Q254" s="125" t="s">
        <v>77</v>
      </c>
      <c r="R254" s="139"/>
      <c r="S254" s="200" t="s">
        <v>949</v>
      </c>
      <c r="T254" s="200" t="s">
        <v>950</v>
      </c>
      <c r="U254" s="210">
        <v>43502</v>
      </c>
      <c r="V254" s="202" t="s">
        <v>951</v>
      </c>
      <c r="W254" s="203" t="s">
        <v>952</v>
      </c>
      <c r="X254" s="204">
        <v>4000000</v>
      </c>
      <c r="Y254" s="205">
        <v>0</v>
      </c>
      <c r="Z254" s="204">
        <v>4000000</v>
      </c>
      <c r="AA254" s="202" t="s">
        <v>953</v>
      </c>
      <c r="AB254" s="203">
        <v>15019</v>
      </c>
      <c r="AC254" s="207" t="s">
        <v>954</v>
      </c>
      <c r="AD254" s="201">
        <v>43502</v>
      </c>
      <c r="AE254" s="201">
        <v>43529</v>
      </c>
      <c r="AF254" s="208" t="s">
        <v>804</v>
      </c>
      <c r="AG254" s="209" t="s">
        <v>577</v>
      </c>
    </row>
    <row r="255" spans="1:33" s="140" customFormat="1" ht="150" x14ac:dyDescent="0.35">
      <c r="A255" s="141">
        <v>233</v>
      </c>
      <c r="B255" s="137"/>
      <c r="C255" s="125" t="s">
        <v>327</v>
      </c>
      <c r="D255" s="126">
        <v>80101706</v>
      </c>
      <c r="E255" s="127" t="s">
        <v>420</v>
      </c>
      <c r="F255" s="125" t="s">
        <v>70</v>
      </c>
      <c r="G255" s="125">
        <v>1</v>
      </c>
      <c r="H255" s="129" t="s">
        <v>84</v>
      </c>
      <c r="I255" s="125">
        <v>1</v>
      </c>
      <c r="J255" s="125" t="s">
        <v>285</v>
      </c>
      <c r="K255" s="125" t="s">
        <v>131</v>
      </c>
      <c r="L255" s="125" t="s">
        <v>309</v>
      </c>
      <c r="M255" s="124">
        <v>378000000</v>
      </c>
      <c r="N255" s="124">
        <v>378000000</v>
      </c>
      <c r="O255" s="125" t="s">
        <v>75</v>
      </c>
      <c r="P255" s="125" t="s">
        <v>76</v>
      </c>
      <c r="Q255" s="125" t="s">
        <v>329</v>
      </c>
      <c r="R255" s="139"/>
    </row>
    <row r="256" spans="1:33" s="140" customFormat="1" ht="120" x14ac:dyDescent="0.35">
      <c r="A256" s="141">
        <v>234</v>
      </c>
      <c r="B256" s="125" t="s">
        <v>418</v>
      </c>
      <c r="C256" s="125" t="s">
        <v>116</v>
      </c>
      <c r="D256" s="126">
        <v>81112501</v>
      </c>
      <c r="E256" s="127" t="s">
        <v>426</v>
      </c>
      <c r="F256" s="125" t="s">
        <v>70</v>
      </c>
      <c r="G256" s="125">
        <v>1</v>
      </c>
      <c r="H256" s="129" t="s">
        <v>121</v>
      </c>
      <c r="I256" s="125">
        <v>2</v>
      </c>
      <c r="J256" s="125" t="s">
        <v>88</v>
      </c>
      <c r="K256" s="125" t="s">
        <v>131</v>
      </c>
      <c r="L256" s="125" t="s">
        <v>188</v>
      </c>
      <c r="M256" s="124">
        <v>30000000</v>
      </c>
      <c r="N256" s="130">
        <v>30000000</v>
      </c>
      <c r="O256" s="125" t="s">
        <v>75</v>
      </c>
      <c r="P256" s="125" t="s">
        <v>76</v>
      </c>
      <c r="Q256" s="125" t="s">
        <v>119</v>
      </c>
      <c r="R256" s="139"/>
    </row>
    <row r="257" spans="1:33" s="140" customFormat="1" ht="120" x14ac:dyDescent="0.35">
      <c r="A257" s="141">
        <v>235</v>
      </c>
      <c r="B257" s="137"/>
      <c r="C257" s="125" t="s">
        <v>116</v>
      </c>
      <c r="D257" s="126">
        <v>81112501</v>
      </c>
      <c r="E257" s="127" t="s">
        <v>419</v>
      </c>
      <c r="F257" s="125" t="s">
        <v>70</v>
      </c>
      <c r="G257" s="125">
        <v>1</v>
      </c>
      <c r="H257" s="129" t="s">
        <v>96</v>
      </c>
      <c r="I257" s="125">
        <v>2</v>
      </c>
      <c r="J257" s="125" t="s">
        <v>99</v>
      </c>
      <c r="K257" s="125" t="s">
        <v>131</v>
      </c>
      <c r="L257" s="125" t="s">
        <v>188</v>
      </c>
      <c r="M257" s="124">
        <v>2500000</v>
      </c>
      <c r="N257" s="130">
        <v>2500000</v>
      </c>
      <c r="O257" s="125" t="s">
        <v>75</v>
      </c>
      <c r="P257" s="125" t="s">
        <v>76</v>
      </c>
      <c r="Q257" s="125" t="s">
        <v>119</v>
      </c>
      <c r="R257" s="139"/>
      <c r="S257" s="200" t="s">
        <v>955</v>
      </c>
      <c r="T257" s="200" t="s">
        <v>956</v>
      </c>
      <c r="U257" s="210">
        <v>43495</v>
      </c>
      <c r="V257" s="202" t="s">
        <v>957</v>
      </c>
      <c r="W257" s="203" t="s">
        <v>789</v>
      </c>
      <c r="X257" s="204">
        <v>2321375</v>
      </c>
      <c r="Y257" s="205">
        <v>0</v>
      </c>
      <c r="Z257" s="204">
        <v>2321375</v>
      </c>
      <c r="AA257" s="202" t="s">
        <v>958</v>
      </c>
      <c r="AB257" s="208">
        <v>5919</v>
      </c>
      <c r="AC257" s="207" t="s">
        <v>959</v>
      </c>
      <c r="AD257" s="201">
        <v>43495</v>
      </c>
      <c r="AE257" s="201">
        <v>43859</v>
      </c>
      <c r="AF257" s="208" t="s">
        <v>960</v>
      </c>
      <c r="AG257" s="209" t="s">
        <v>699</v>
      </c>
    </row>
    <row r="258" spans="1:33" s="140" customFormat="1" ht="206.25" x14ac:dyDescent="0.35">
      <c r="A258" s="141">
        <v>236</v>
      </c>
      <c r="B258" s="125"/>
      <c r="C258" s="125" t="s">
        <v>156</v>
      </c>
      <c r="D258" s="125" t="s">
        <v>159</v>
      </c>
      <c r="E258" s="127" t="s">
        <v>160</v>
      </c>
      <c r="F258" s="125" t="s">
        <v>70</v>
      </c>
      <c r="G258" s="125">
        <v>1</v>
      </c>
      <c r="H258" s="129" t="s">
        <v>96</v>
      </c>
      <c r="I258" s="125">
        <v>12</v>
      </c>
      <c r="J258" s="125" t="s">
        <v>99</v>
      </c>
      <c r="K258" s="125" t="s">
        <v>73</v>
      </c>
      <c r="L258" s="125" t="s">
        <v>161</v>
      </c>
      <c r="M258" s="124">
        <v>22740000</v>
      </c>
      <c r="N258" s="130">
        <v>22740000</v>
      </c>
      <c r="O258" s="125" t="s">
        <v>75</v>
      </c>
      <c r="P258" s="125" t="s">
        <v>76</v>
      </c>
      <c r="Q258" s="125" t="s">
        <v>158</v>
      </c>
      <c r="R258" s="139"/>
      <c r="S258" s="200" t="s">
        <v>786</v>
      </c>
      <c r="T258" s="200" t="s">
        <v>787</v>
      </c>
      <c r="U258" s="201">
        <v>43494</v>
      </c>
      <c r="V258" s="202" t="s">
        <v>788</v>
      </c>
      <c r="W258" s="203" t="s">
        <v>789</v>
      </c>
      <c r="X258" s="204">
        <v>14889577</v>
      </c>
      <c r="Y258" s="205">
        <v>0</v>
      </c>
      <c r="Z258" s="204">
        <v>14889577</v>
      </c>
      <c r="AA258" s="207" t="s">
        <v>790</v>
      </c>
      <c r="AB258" s="208">
        <v>4619</v>
      </c>
      <c r="AC258" s="207" t="s">
        <v>791</v>
      </c>
      <c r="AD258" s="201">
        <v>43494</v>
      </c>
      <c r="AE258" s="201">
        <v>43766</v>
      </c>
      <c r="AF258" s="208" t="s">
        <v>792</v>
      </c>
      <c r="AG258" s="209" t="s">
        <v>545</v>
      </c>
    </row>
    <row r="259" spans="1:33" s="140" customFormat="1" ht="173.1" customHeight="1" x14ac:dyDescent="0.35">
      <c r="A259" s="141">
        <v>237</v>
      </c>
      <c r="B259" s="125" t="s">
        <v>429</v>
      </c>
      <c r="C259" s="125" t="s">
        <v>327</v>
      </c>
      <c r="D259" s="126">
        <v>80101706</v>
      </c>
      <c r="E259" s="127" t="s">
        <v>430</v>
      </c>
      <c r="F259" s="125" t="s">
        <v>70</v>
      </c>
      <c r="G259" s="125">
        <v>1</v>
      </c>
      <c r="H259" s="129" t="s">
        <v>71</v>
      </c>
      <c r="I259" s="125">
        <v>4</v>
      </c>
      <c r="J259" s="125" t="s">
        <v>247</v>
      </c>
      <c r="K259" s="125" t="s">
        <v>131</v>
      </c>
      <c r="L259" s="125" t="s">
        <v>309</v>
      </c>
      <c r="M259" s="124">
        <v>30000000</v>
      </c>
      <c r="N259" s="130">
        <f>+M259</f>
        <v>30000000</v>
      </c>
      <c r="O259" s="125" t="s">
        <v>75</v>
      </c>
      <c r="P259" s="125" t="s">
        <v>76</v>
      </c>
      <c r="Q259" s="125" t="s">
        <v>329</v>
      </c>
      <c r="R259" s="139"/>
      <c r="S259" s="200" t="s">
        <v>1045</v>
      </c>
      <c r="T259" s="200" t="s">
        <v>1046</v>
      </c>
      <c r="U259" s="201">
        <v>43521</v>
      </c>
      <c r="V259" s="202" t="s">
        <v>1047</v>
      </c>
      <c r="W259" s="203" t="s">
        <v>439</v>
      </c>
      <c r="X259" s="204">
        <v>30000000</v>
      </c>
      <c r="Y259" s="205">
        <v>0</v>
      </c>
      <c r="Z259" s="204">
        <v>30000000</v>
      </c>
      <c r="AA259" s="202" t="s">
        <v>1048</v>
      </c>
      <c r="AB259" s="203">
        <v>16819</v>
      </c>
      <c r="AC259" s="207" t="s">
        <v>1049</v>
      </c>
      <c r="AD259" s="201">
        <v>43522</v>
      </c>
      <c r="AE259" s="201">
        <v>43641</v>
      </c>
      <c r="AF259" s="208" t="s">
        <v>772</v>
      </c>
      <c r="AG259" s="209" t="s">
        <v>773</v>
      </c>
    </row>
    <row r="260" spans="1:33" s="140" customFormat="1" ht="229.5" customHeight="1" x14ac:dyDescent="0.35">
      <c r="A260" s="141">
        <v>238</v>
      </c>
      <c r="B260" s="137"/>
      <c r="C260" s="125" t="s">
        <v>141</v>
      </c>
      <c r="D260" s="126">
        <v>49181507</v>
      </c>
      <c r="E260" s="127" t="s">
        <v>428</v>
      </c>
      <c r="F260" s="125" t="s">
        <v>70</v>
      </c>
      <c r="G260" s="125">
        <v>1</v>
      </c>
      <c r="H260" s="129" t="s">
        <v>71</v>
      </c>
      <c r="I260" s="125">
        <v>1</v>
      </c>
      <c r="J260" s="125" t="s">
        <v>223</v>
      </c>
      <c r="K260" s="125" t="s">
        <v>73</v>
      </c>
      <c r="L260" s="125" t="s">
        <v>169</v>
      </c>
      <c r="M260" s="124">
        <v>2000000</v>
      </c>
      <c r="N260" s="130">
        <v>2000000</v>
      </c>
      <c r="O260" s="125" t="s">
        <v>75</v>
      </c>
      <c r="P260" s="125" t="s">
        <v>76</v>
      </c>
      <c r="Q260" s="125" t="s">
        <v>144</v>
      </c>
      <c r="R260" s="139"/>
      <c r="S260" s="200" t="s">
        <v>961</v>
      </c>
      <c r="T260" s="200" t="s">
        <v>950</v>
      </c>
      <c r="U260" s="210">
        <v>43504</v>
      </c>
      <c r="V260" s="202" t="s">
        <v>962</v>
      </c>
      <c r="W260" s="203" t="s">
        <v>952</v>
      </c>
      <c r="X260" s="204">
        <v>1999800</v>
      </c>
      <c r="Y260" s="205">
        <v>0</v>
      </c>
      <c r="Z260" s="204">
        <v>1999800</v>
      </c>
      <c r="AA260" s="202" t="s">
        <v>963</v>
      </c>
      <c r="AB260" s="203">
        <v>15819</v>
      </c>
      <c r="AC260" s="207" t="s">
        <v>954</v>
      </c>
      <c r="AD260" s="201">
        <v>43504</v>
      </c>
      <c r="AE260" s="201">
        <v>43531</v>
      </c>
      <c r="AF260" s="208" t="s">
        <v>964</v>
      </c>
      <c r="AG260" s="209" t="s">
        <v>604</v>
      </c>
    </row>
    <row r="261" spans="1:33" s="140" customFormat="1" ht="229.5" customHeight="1" x14ac:dyDescent="0.35">
      <c r="A261" s="141">
        <v>239</v>
      </c>
      <c r="B261" s="125"/>
      <c r="C261" s="125" t="s">
        <v>116</v>
      </c>
      <c r="D261" s="126">
        <v>80101706</v>
      </c>
      <c r="E261" s="127" t="s">
        <v>793</v>
      </c>
      <c r="F261" s="125" t="s">
        <v>70</v>
      </c>
      <c r="G261" s="125">
        <v>1</v>
      </c>
      <c r="H261" s="125" t="s">
        <v>84</v>
      </c>
      <c r="I261" s="125">
        <v>4</v>
      </c>
      <c r="J261" s="125" t="s">
        <v>81</v>
      </c>
      <c r="K261" s="125" t="s">
        <v>131</v>
      </c>
      <c r="L261" s="125" t="s">
        <v>417</v>
      </c>
      <c r="M261" s="124">
        <v>330000000</v>
      </c>
      <c r="N261" s="124">
        <v>330000000</v>
      </c>
      <c r="O261" s="125" t="s">
        <v>75</v>
      </c>
      <c r="P261" s="125" t="s">
        <v>76</v>
      </c>
      <c r="Q261" s="125" t="s">
        <v>119</v>
      </c>
      <c r="R261" s="139"/>
    </row>
    <row r="262" spans="1:33" s="140" customFormat="1" ht="229.5" customHeight="1" x14ac:dyDescent="0.35">
      <c r="A262" s="141">
        <v>240</v>
      </c>
      <c r="B262" s="125"/>
      <c r="C262" s="125" t="s">
        <v>116</v>
      </c>
      <c r="D262" s="126">
        <v>80101706</v>
      </c>
      <c r="E262" s="127" t="s">
        <v>794</v>
      </c>
      <c r="F262" s="125" t="s">
        <v>70</v>
      </c>
      <c r="G262" s="125">
        <v>1</v>
      </c>
      <c r="H262" s="125" t="s">
        <v>121</v>
      </c>
      <c r="I262" s="125">
        <v>4</v>
      </c>
      <c r="J262" s="125" t="s">
        <v>424</v>
      </c>
      <c r="K262" s="125" t="s">
        <v>131</v>
      </c>
      <c r="L262" s="125" t="s">
        <v>417</v>
      </c>
      <c r="M262" s="124">
        <v>50000000</v>
      </c>
      <c r="N262" s="124">
        <v>50000000</v>
      </c>
      <c r="O262" s="125" t="s">
        <v>75</v>
      </c>
      <c r="P262" s="125" t="s">
        <v>76</v>
      </c>
      <c r="Q262" s="125" t="s">
        <v>119</v>
      </c>
      <c r="R262" s="139"/>
    </row>
    <row r="263" spans="1:33" s="140" customFormat="1" ht="229.5" customHeight="1" x14ac:dyDescent="0.35">
      <c r="A263" s="141">
        <v>241</v>
      </c>
      <c r="B263" s="125"/>
      <c r="C263" s="125" t="s">
        <v>116</v>
      </c>
      <c r="D263" s="126">
        <v>80101706</v>
      </c>
      <c r="E263" s="127" t="s">
        <v>1055</v>
      </c>
      <c r="F263" s="125" t="s">
        <v>70</v>
      </c>
      <c r="G263" s="125">
        <v>1</v>
      </c>
      <c r="H263" s="125" t="s">
        <v>121</v>
      </c>
      <c r="I263" s="125">
        <v>4</v>
      </c>
      <c r="J263" s="125" t="s">
        <v>230</v>
      </c>
      <c r="K263" s="125" t="s">
        <v>131</v>
      </c>
      <c r="L263" s="125" t="s">
        <v>188</v>
      </c>
      <c r="M263" s="124">
        <v>400372500</v>
      </c>
      <c r="N263" s="124">
        <v>400372500</v>
      </c>
      <c r="O263" s="125" t="s">
        <v>75</v>
      </c>
      <c r="P263" s="125" t="s">
        <v>76</v>
      </c>
      <c r="Q263" s="125" t="s">
        <v>119</v>
      </c>
      <c r="R263" s="139"/>
    </row>
    <row r="264" spans="1:33" s="140" customFormat="1" ht="229.5" customHeight="1" x14ac:dyDescent="0.35">
      <c r="A264" s="141">
        <v>242</v>
      </c>
      <c r="B264" s="131"/>
      <c r="C264" s="131" t="s">
        <v>116</v>
      </c>
      <c r="D264" s="132">
        <v>80101706</v>
      </c>
      <c r="E264" s="133" t="s">
        <v>795</v>
      </c>
      <c r="F264" s="131" t="s">
        <v>70</v>
      </c>
      <c r="G264" s="131">
        <v>1</v>
      </c>
      <c r="H264" s="131" t="s">
        <v>84</v>
      </c>
      <c r="I264" s="131">
        <v>4</v>
      </c>
      <c r="J264" s="131" t="s">
        <v>230</v>
      </c>
      <c r="K264" s="131" t="s">
        <v>131</v>
      </c>
      <c r="L264" s="131" t="s">
        <v>417</v>
      </c>
      <c r="M264" s="134"/>
      <c r="N264" s="134"/>
      <c r="O264" s="131" t="s">
        <v>75</v>
      </c>
      <c r="P264" s="131" t="s">
        <v>76</v>
      </c>
      <c r="Q264" s="131" t="s">
        <v>119</v>
      </c>
      <c r="R264" s="139"/>
    </row>
    <row r="265" spans="1:33" s="140" customFormat="1" ht="130.5" customHeight="1" x14ac:dyDescent="0.35">
      <c r="A265" s="141">
        <v>243</v>
      </c>
      <c r="B265" s="125"/>
      <c r="C265" s="125" t="s">
        <v>116</v>
      </c>
      <c r="D265" s="126">
        <v>80101706</v>
      </c>
      <c r="E265" s="127" t="s">
        <v>796</v>
      </c>
      <c r="F265" s="125" t="s">
        <v>70</v>
      </c>
      <c r="G265" s="125">
        <v>1</v>
      </c>
      <c r="H265" s="125" t="s">
        <v>80</v>
      </c>
      <c r="I265" s="125">
        <v>4</v>
      </c>
      <c r="J265" s="125" t="s">
        <v>424</v>
      </c>
      <c r="K265" s="125" t="s">
        <v>131</v>
      </c>
      <c r="L265" s="125" t="s">
        <v>417</v>
      </c>
      <c r="M265" s="124">
        <v>36000000</v>
      </c>
      <c r="N265" s="124">
        <v>36000000</v>
      </c>
      <c r="O265" s="125" t="s">
        <v>75</v>
      </c>
      <c r="P265" s="125" t="s">
        <v>76</v>
      </c>
      <c r="Q265" s="125" t="s">
        <v>119</v>
      </c>
      <c r="R265" s="139"/>
    </row>
    <row r="266" spans="1:33" s="140" customFormat="1" ht="130.5" customHeight="1" x14ac:dyDescent="0.35">
      <c r="A266" s="141">
        <v>244</v>
      </c>
      <c r="B266" s="125" t="s">
        <v>969</v>
      </c>
      <c r="C266" s="125" t="s">
        <v>327</v>
      </c>
      <c r="D266" s="126">
        <v>80101706</v>
      </c>
      <c r="E266" s="127" t="s">
        <v>970</v>
      </c>
      <c r="F266" s="125" t="s">
        <v>70</v>
      </c>
      <c r="G266" s="125">
        <v>1</v>
      </c>
      <c r="H266" s="129" t="s">
        <v>84</v>
      </c>
      <c r="I266" s="125">
        <v>6</v>
      </c>
      <c r="J266" s="125" t="s">
        <v>247</v>
      </c>
      <c r="K266" s="125" t="s">
        <v>131</v>
      </c>
      <c r="L266" s="125" t="s">
        <v>309</v>
      </c>
      <c r="M266" s="193">
        <v>42000000</v>
      </c>
      <c r="N266" s="130">
        <v>42000000</v>
      </c>
      <c r="O266" s="125" t="s">
        <v>75</v>
      </c>
      <c r="P266" s="125" t="s">
        <v>76</v>
      </c>
      <c r="Q266" s="125" t="s">
        <v>329</v>
      </c>
      <c r="R266" s="139"/>
    </row>
    <row r="267" spans="1:33" s="140" customFormat="1" ht="130.5" customHeight="1" x14ac:dyDescent="0.35">
      <c r="A267" s="141">
        <v>245</v>
      </c>
      <c r="B267" s="125"/>
      <c r="C267" s="125" t="s">
        <v>68</v>
      </c>
      <c r="D267" s="125">
        <v>77111602</v>
      </c>
      <c r="E267" s="127" t="s">
        <v>972</v>
      </c>
      <c r="F267" s="125" t="s">
        <v>70</v>
      </c>
      <c r="G267" s="125">
        <v>2</v>
      </c>
      <c r="H267" s="129" t="s">
        <v>84</v>
      </c>
      <c r="I267" s="125">
        <v>9</v>
      </c>
      <c r="J267" s="125" t="s">
        <v>99</v>
      </c>
      <c r="K267" s="125" t="s">
        <v>73</v>
      </c>
      <c r="L267" s="125" t="s">
        <v>971</v>
      </c>
      <c r="M267" s="193">
        <v>2400000</v>
      </c>
      <c r="N267" s="130">
        <v>2400000</v>
      </c>
      <c r="O267" s="125" t="s">
        <v>75</v>
      </c>
      <c r="P267" s="125" t="s">
        <v>76</v>
      </c>
      <c r="Q267" s="125" t="s">
        <v>77</v>
      </c>
      <c r="R267" s="139"/>
    </row>
    <row r="268" spans="1:33" s="140" customFormat="1" ht="186" customHeight="1" x14ac:dyDescent="0.35">
      <c r="A268" s="141">
        <v>246</v>
      </c>
      <c r="B268" s="125"/>
      <c r="C268" s="125" t="s">
        <v>141</v>
      </c>
      <c r="D268" s="125">
        <v>80101706</v>
      </c>
      <c r="E268" s="127" t="s">
        <v>1051</v>
      </c>
      <c r="F268" s="125" t="s">
        <v>70</v>
      </c>
      <c r="G268" s="125">
        <v>1</v>
      </c>
      <c r="H268" s="129" t="s">
        <v>121</v>
      </c>
      <c r="I268" s="125">
        <v>9</v>
      </c>
      <c r="J268" s="125" t="s">
        <v>99</v>
      </c>
      <c r="K268" s="125" t="s">
        <v>73</v>
      </c>
      <c r="L268" s="125" t="s">
        <v>163</v>
      </c>
      <c r="M268" s="193">
        <v>9000000</v>
      </c>
      <c r="N268" s="130">
        <v>9000000</v>
      </c>
      <c r="O268" s="125" t="s">
        <v>75</v>
      </c>
      <c r="P268" s="125" t="s">
        <v>76</v>
      </c>
      <c r="Q268" s="125" t="s">
        <v>144</v>
      </c>
      <c r="R268" s="139"/>
    </row>
    <row r="269" spans="1:33" s="140" customFormat="1" ht="164.45" customHeight="1" x14ac:dyDescent="0.35">
      <c r="A269" s="141">
        <v>247</v>
      </c>
      <c r="B269" s="125" t="s">
        <v>1058</v>
      </c>
      <c r="C269" s="125" t="s">
        <v>116</v>
      </c>
      <c r="D269" s="126">
        <v>81112501</v>
      </c>
      <c r="E269" s="127" t="s">
        <v>1056</v>
      </c>
      <c r="F269" s="125" t="s">
        <v>70</v>
      </c>
      <c r="G269" s="125">
        <v>1</v>
      </c>
      <c r="H269" s="129" t="s">
        <v>109</v>
      </c>
      <c r="I269" s="125">
        <v>12</v>
      </c>
      <c r="J269" s="127" t="s">
        <v>1057</v>
      </c>
      <c r="K269" s="125" t="s">
        <v>131</v>
      </c>
      <c r="L269" s="125" t="s">
        <v>188</v>
      </c>
      <c r="M269" s="193">
        <v>200000000</v>
      </c>
      <c r="N269" s="130">
        <v>2000000000</v>
      </c>
      <c r="O269" s="125" t="s">
        <v>75</v>
      </c>
      <c r="P269" s="125" t="s">
        <v>76</v>
      </c>
      <c r="Q269" s="125" t="s">
        <v>119</v>
      </c>
      <c r="R269" s="139"/>
    </row>
    <row r="270" spans="1:33" s="140" customFormat="1" ht="164.45" customHeight="1" x14ac:dyDescent="0.35">
      <c r="A270" s="194"/>
      <c r="B270" s="195"/>
      <c r="C270" s="195"/>
      <c r="D270" s="195"/>
      <c r="E270" s="196"/>
      <c r="F270" s="195"/>
      <c r="G270" s="195"/>
      <c r="H270" s="197"/>
      <c r="I270" s="195"/>
      <c r="J270" s="195"/>
      <c r="K270" s="195"/>
      <c r="L270" s="195"/>
      <c r="M270" s="198"/>
      <c r="N270" s="199"/>
      <c r="O270" s="195"/>
      <c r="P270" s="195"/>
      <c r="Q270" s="195"/>
      <c r="R270" s="139"/>
    </row>
    <row r="271" spans="1:33" s="140" customFormat="1" ht="141" customHeight="1" x14ac:dyDescent="0.35">
      <c r="A271" s="138"/>
      <c r="B271" s="143"/>
      <c r="C271" s="143"/>
      <c r="D271" s="143"/>
      <c r="E271" s="143" t="s">
        <v>965</v>
      </c>
      <c r="F271" s="143"/>
      <c r="G271" s="143"/>
      <c r="H271" s="143"/>
      <c r="I271" s="143"/>
      <c r="J271" s="143"/>
      <c r="K271" s="143"/>
      <c r="L271" s="148" t="s">
        <v>355</v>
      </c>
      <c r="M271" s="148"/>
      <c r="N271" s="143"/>
      <c r="O271" s="143"/>
      <c r="P271" s="143"/>
      <c r="Q271" s="143"/>
      <c r="R271" s="139"/>
    </row>
    <row r="272" spans="1:33" s="140" customFormat="1" ht="141" customHeight="1" x14ac:dyDescent="0.35">
      <c r="A272" s="138"/>
      <c r="B272" s="143"/>
      <c r="C272" s="143"/>
      <c r="D272" s="143"/>
      <c r="E272" s="143"/>
      <c r="F272" s="143"/>
      <c r="G272" s="143"/>
      <c r="H272" s="143"/>
      <c r="I272" s="143"/>
      <c r="J272" s="143"/>
      <c r="K272" s="143"/>
      <c r="L272" s="143"/>
      <c r="M272" s="143"/>
      <c r="N272" s="143"/>
      <c r="O272" s="143"/>
      <c r="P272" s="143"/>
      <c r="Q272" s="143"/>
      <c r="R272" s="139"/>
    </row>
    <row r="273" spans="1:18" s="140" customFormat="1" ht="141" customHeight="1" x14ac:dyDescent="0.35">
      <c r="A273" s="138"/>
      <c r="B273" s="143"/>
      <c r="C273" s="143"/>
      <c r="D273" s="143"/>
      <c r="E273" s="143"/>
      <c r="F273" s="143"/>
      <c r="G273" s="143"/>
      <c r="H273" s="143"/>
      <c r="I273" s="143"/>
      <c r="J273" s="143"/>
      <c r="K273" s="143"/>
      <c r="L273" s="143"/>
      <c r="M273" s="143"/>
      <c r="N273" s="143"/>
      <c r="O273" s="143"/>
      <c r="P273" s="143"/>
      <c r="Q273" s="143"/>
      <c r="R273" s="139"/>
    </row>
    <row r="274" spans="1:18" ht="30" x14ac:dyDescent="0.35">
      <c r="F274" s="148"/>
      <c r="G274" s="148"/>
      <c r="H274" s="148"/>
    </row>
  </sheetData>
  <autoFilter ref="A19:AG271"/>
  <mergeCells count="23">
    <mergeCell ref="C2:Q2"/>
    <mergeCell ref="D4:E4"/>
    <mergeCell ref="E5:F5"/>
    <mergeCell ref="J5:N9"/>
    <mergeCell ref="E6:F6"/>
    <mergeCell ref="E7:F7"/>
    <mergeCell ref="E8:F8"/>
    <mergeCell ref="E9:F9"/>
    <mergeCell ref="J11:N15"/>
    <mergeCell ref="E12:F12"/>
    <mergeCell ref="E13:F13"/>
    <mergeCell ref="E14:F14"/>
    <mergeCell ref="E15:F15"/>
    <mergeCell ref="A41:A42"/>
    <mergeCell ref="A111:A112"/>
    <mergeCell ref="A229:A230"/>
    <mergeCell ref="E10:F10"/>
    <mergeCell ref="E11:F11"/>
    <mergeCell ref="L271:M271"/>
    <mergeCell ref="F274:H274"/>
    <mergeCell ref="D17:E17"/>
    <mergeCell ref="H17:I17"/>
    <mergeCell ref="H18:I18"/>
  </mergeCells>
  <pageMargins left="0.70866141732283472" right="0.70866141732283472" top="0.74803149606299213" bottom="0.74803149606299213" header="0.31496062992125984" footer="0.31496062992125984"/>
  <pageSetup paperSize="14" scale="10" orientation="landscape" horizontalDpi="4294967294" verticalDpi="4294967294" r:id="rId1"/>
  <rowBreaks count="6" manualBreakCount="6">
    <brk id="43" max="32" man="1"/>
    <brk id="76" max="32" man="1"/>
    <brk id="111" max="32" man="1"/>
    <brk id="183" max="32" man="1"/>
    <brk id="218" max="32" man="1"/>
    <brk id="252" max="32" man="1"/>
  </rowBreaks>
  <legacyDrawing r:id="rId2"/>
  <extLst>
    <ext xmlns:x14="http://schemas.microsoft.com/office/spreadsheetml/2009/9/main" uri="{CCE6A557-97BC-4b89-ADB6-D9C93CAAB3DF}">
      <x14:dataValidations xmlns:xm="http://schemas.microsoft.com/office/excel/2006/main" disablePrompts="1" count="4">
        <x14:dataValidation type="list" allowBlank="1" showInputMessage="1" showErrorMessage="1">
          <x14:formula1>
            <xm:f>[5]LISTAS!#REF!</xm:f>
          </x14:formula1>
          <xm:sqref>AG161:AG162 AG229:AG230 AG177 AG172 AG127 AG135 AG217 AG137:AG141 AG41:AG42 AG111:AG112 AG207 AG259 AG121 AG159 AG247 W162 W229:W230 W177 W127 W135 W217 W137:W141 W41:W42 W111:W112 W207 W259</xm:sqref>
        </x14:dataValidation>
        <x14:dataValidation type="list" allowBlank="1" showInputMessage="1" showErrorMessage="1">
          <x14:formula1>
            <xm:f>[1]LISTAS!#REF!</xm:f>
          </x14:formula1>
          <xm:sqref>W149:W161 AG163 AG248 AG160 AG183 W163 W189:W206 W183 AG35 AG119:AG120 AG145:AG147 AG257:AG258 AG218:AG220 AG122:AG126 AG68 AG252:AG254 AG222:AG225 AG231:AG242 AG244:AG246 AG165:AG171 AG178:AG181 AG228 AG208:AG216 AG187 AG142:AG143 AG128:AG134 AG173:AG176 AG260 AG149:AG158 W35 W145:W147 W257:W258 W218:W220 W119:W126 W68 W252:W254 W222:W225 W231:W242 W244:W248 W178:W181 W228 W208:W216 W187 W142:W143 W128:W134 W165:W176 W260 AG189:AG190 AG194:AG206</xm:sqref>
        </x14:dataValidation>
        <x14:dataValidation type="list" allowBlank="1" showInputMessage="1" showErrorMessage="1">
          <x14:formula1>
            <xm:f>[5]LISTAS!#REF!</xm:f>
          </x14:formula1>
          <xm:sqref>W136 W59:W61 W221 W98</xm:sqref>
        </x14:dataValidation>
        <x14:dataValidation type="list" allowBlank="1" showInputMessage="1" showErrorMessage="1">
          <x14:formula1>
            <xm:f>[5]LISTAS!#REF!</xm:f>
          </x14:formula1>
          <xm:sqref>AG136 AG59:AG61 AG221 AG98 AG191:AG193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TRASLADOS</vt:lpstr>
      <vt:lpstr>TRASLADOS (2)</vt:lpstr>
      <vt:lpstr>PAA 20-03-2019</vt:lpstr>
      <vt:lpstr>'PAA 20-03-2019'!Área_de_impresión</vt:lpstr>
      <vt:lpstr>'PAA 20-03-2019'!Títulos_a_imprimir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 Mauricio Martínez</dc:creator>
  <cp:lastModifiedBy>Frank Alexander Yara Guevara</cp:lastModifiedBy>
  <cp:lastPrinted>2019-03-26T13:44:11Z</cp:lastPrinted>
  <dcterms:created xsi:type="dcterms:W3CDTF">2019-01-12T23:01:37Z</dcterms:created>
  <dcterms:modified xsi:type="dcterms:W3CDTF">2019-03-26T13:44:23Z</dcterms:modified>
</cp:coreProperties>
</file>