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bookViews>
  <sheets>
    <sheet name="2019-12-18-PAA" sheetId="26"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'2019-12-18-PAA'!$A$19:$AG$310</definedName>
    <definedName name="_xlnm.Print_Area" localSheetId="0">'2019-12-18-PAA'!$A$1:$AG$310</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'2019-12-18-PAA'!$19:$19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6" l="1"/>
  <c r="M285" i="26"/>
  <c r="N285" i="26" s="1"/>
  <c r="N277" i="26"/>
  <c r="N275" i="26"/>
  <c r="N274" i="26"/>
  <c r="N262" i="26"/>
  <c r="B256" i="26"/>
  <c r="B255" i="26"/>
  <c r="Z240" i="26"/>
  <c r="Z167" i="26"/>
  <c r="Z121" i="26"/>
  <c r="A63" i="26"/>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56" i="26"/>
  <c r="A57" i="26" s="1"/>
  <c r="A58" i="26" s="1"/>
  <c r="A59" i="26" s="1"/>
  <c r="A60" i="26" s="1"/>
  <c r="A61" i="26" s="1"/>
  <c r="A34" i="26"/>
  <c r="A35" i="26" s="1"/>
  <c r="A36" i="26" s="1"/>
  <c r="A37" i="26" s="1"/>
  <c r="A38" i="26" s="1"/>
  <c r="A39" i="26" s="1"/>
  <c r="A40" i="26" s="1"/>
  <c r="A41" i="26" s="1"/>
  <c r="A42" i="26" s="1"/>
  <c r="A43" i="26" s="1"/>
  <c r="A45" i="26" s="1"/>
  <c r="A46" i="26" s="1"/>
  <c r="A47" i="26" s="1"/>
  <c r="A48" i="26" s="1"/>
  <c r="A49" i="26" s="1"/>
  <c r="A50" i="26" s="1"/>
  <c r="A51" i="26" s="1"/>
  <c r="A52" i="26" s="1"/>
  <c r="A53" i="26" s="1"/>
  <c r="A54" i="26" s="1"/>
  <c r="Z32" i="26"/>
  <c r="A28" i="26"/>
  <c r="A29" i="26" s="1"/>
  <c r="A21" i="26"/>
  <c r="A24" i="26" s="1"/>
  <c r="A25" i="26" s="1"/>
  <c r="A26" i="26" s="1"/>
  <c r="Y18" i="26"/>
  <c r="X18" i="26"/>
  <c r="N18" i="26"/>
  <c r="E12" i="26" s="1"/>
  <c r="V14" i="26"/>
  <c r="V12" i="26"/>
  <c r="T12" i="26"/>
  <c r="V11" i="26"/>
  <c r="U11" i="26"/>
  <c r="T11" i="26"/>
  <c r="V10" i="26"/>
  <c r="U10" i="26"/>
  <c r="U12" i="26" s="1"/>
  <c r="T10" i="26"/>
  <c r="M18" i="26" l="1"/>
  <c r="Z18" i="26"/>
  <c r="V13" i="26"/>
  <c r="V15" i="26"/>
</calcChain>
</file>

<file path=xl/comments1.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2" authorId="1" shapeId="0">
      <text>
        <r>
          <rPr>
            <b/>
            <sz val="9"/>
            <color indexed="81"/>
            <rFont val="Tahoma"/>
            <family val="2"/>
          </rPr>
          <t>Julian Mauricio Martínez:</t>
        </r>
        <r>
          <rPr>
            <sz val="9"/>
            <color indexed="81"/>
            <rFont val="Tahoma"/>
            <family val="2"/>
          </rPr>
          <t xml:space="preserve">
</t>
        </r>
      </text>
    </comment>
    <comment ref="D252"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<sst xmlns="http://schemas.openxmlformats.org/spreadsheetml/2006/main" count="4960" uniqueCount="1509">
  <si>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</si>
  <si>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</si>
  <si>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</si>
  <si>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</si>
  <si>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</si>
  <si>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</si>
  <si>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</si>
  <si>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</si>
  <si>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</si>
  <si>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</si>
  <si>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</si>
  <si>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</si>
  <si>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</si>
  <si>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</si>
  <si>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</si>
  <si>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</si>
  <si>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</si>
  <si>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</si>
  <si>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</si>
  <si>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</si>
  <si>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</si>
  <si>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</si>
  <si>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</si>
  <si>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</si>
  <si>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</si>
  <si>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</si>
  <si>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</si>
  <si>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</si>
  <si>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</si>
  <si>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</si>
  <si>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</si>
  <si>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</si>
  <si>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</si>
  <si>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</si>
  <si>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</si>
  <si>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</si>
  <si>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</si>
  <si>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</si>
  <si>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</si>
  <si>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</si>
  <si>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</si>
  <si>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</si>
  <si>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</si>
  <si>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</si>
  <si>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</si>
  <si>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</si>
  <si>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</si>
  <si>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</si>
  <si>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</si>
  <si>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</si>
  <si>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</si>
  <si>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</si>
  <si>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</si>
  <si>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</si>
  <si>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</si>
  <si>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</si>
  <si>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</si>
  <si>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</si>
  <si>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</si>
  <si>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</si>
  <si>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</si>
  <si>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</si>
  <si>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</si>
  <si>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</si>
  <si>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</si>
  <si>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</si>
  <si>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</si>
  <si>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</si>
  <si>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</si>
  <si>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</si>
  <si>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</si>
  <si>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</si>
  <si>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</si>
  <si>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</si>
  <si>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</si>
  <si>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</si>
  <si>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</si>
  <si>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</si>
  <si>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</si>
  <si>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</si>
  <si>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</si>
  <si>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</si>
  <si>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</si>
  <si>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</si>
  <si>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</si>
  <si>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</si>
  <si>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</si>
  <si>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</si>
  <si>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</si>
  <si>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</si>
  <si>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</si>
  <si>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</si>
  <si>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</si>
  <si>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</si>
  <si>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</si>
  <si>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</si>
  <si>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</si>
  <si>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</si>
  <si>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</si>
  <si>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</si>
  <si>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</si>
  <si>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</si>
  <si>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</si>
  <si>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</si>
  <si>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</si>
  <si>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</si>
  <si>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</si>
  <si>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</si>
  <si>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</si>
  <si>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</si>
  <si>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</si>
  <si>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</si>
  <si>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</si>
  <si>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</si>
  <si>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</si>
  <si>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</si>
  <si>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</si>
  <si>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</si>
  <si>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</si>
  <si>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</si>
  <si>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</si>
  <si>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</si>
  <si>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</si>
  <si>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</si>
  <si>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</si>
  <si>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</si>
  <si>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</si>
  <si>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</si>
  <si>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</si>
  <si>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</si>
  <si>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</si>
  <si>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</si>
  <si>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</si>
  <si>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</si>
  <si>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</si>
  <si>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</si>
  <si>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</si>
  <si>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</si>
  <si>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</si>
  <si>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</si>
  <si>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</si>
  <si>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</si>
  <si>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</si>
  <si>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</si>
  <si>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</si>
  <si>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</si>
  <si>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</si>
  <si>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</si>
  <si>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</si>
  <si>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</si>
  <si>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</si>
  <si>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</si>
  <si>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</si>
  <si>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</si>
  <si>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</si>
  <si>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</si>
  <si>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</si>
  <si>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</si>
  <si>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</si>
  <si>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</si>
  <si>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</si>
  <si>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</si>
  <si>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</si>
  <si>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</si>
  <si>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</si>
  <si>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</si>
  <si>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</si>
  <si>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</si>
  <si>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</si>
  <si>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</si>
  <si>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</si>
  <si>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</si>
  <si>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</si>
  <si>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</si>
  <si>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</si>
  <si>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</si>
  <si>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</si>
  <si>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</si>
  <si>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</si>
  <si>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</si>
  <si>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</si>
  <si>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</si>
  <si>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</si>
  <si>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</si>
  <si>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</si>
  <si>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</si>
  <si>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</si>
  <si>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</si>
  <si>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A-02-02-02-009-006-09 SERVICIOS DE ESPARCIMIENTO, CULTURALES Y DEPORTIVOS</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</si>
  <si>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</si>
  <si>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</si>
  <si>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</si>
  <si>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</si>
  <si>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</si>
  <si>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</si>
  <si>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</si>
  <si>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</si>
  <si>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</si>
  <si>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</si>
  <si>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</si>
  <si>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</si>
  <si>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</si>
  <si>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</si>
  <si>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</si>
  <si>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</si>
  <si>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</si>
  <si>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</si>
  <si>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</si>
  <si>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</si>
  <si>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</si>
  <si>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</si>
  <si>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</si>
  <si>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</si>
  <si>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</si>
  <si>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</si>
  <si>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</si>
  <si>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</si>
  <si>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</si>
  <si>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</si>
  <si>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</si>
  <si>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</si>
  <si>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</si>
  <si>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</si>
  <si>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</si>
  <si>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</si>
  <si>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</si>
  <si>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</si>
  <si>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</si>
  <si>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</si>
  <si>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</si>
  <si>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</si>
  <si>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</si>
  <si>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</si>
  <si>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</si>
  <si>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</si>
  <si>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</si>
  <si>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</si>
  <si>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</si>
  <si>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</si>
  <si>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</si>
  <si>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</si>
  <si>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</si>
  <si>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</si>
  <si>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</si>
  <si>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</si>
  <si>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</si>
  <si>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</si>
  <si>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</si>
  <si>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</si>
  <si>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</si>
  <si>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</si>
  <si>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</si>
  <si>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</si>
  <si>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</si>
  <si>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</si>
  <si>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</si>
  <si>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</si>
  <si>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</si>
  <si>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</si>
  <si>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</si>
  <si>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</si>
  <si>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</si>
  <si>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</si>
  <si>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</si>
  <si>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</si>
  <si>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</si>
  <si>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</si>
  <si>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</si>
  <si>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</si>
  <si>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</si>
  <si>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</si>
  <si>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</si>
  <si>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</si>
  <si>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</si>
  <si>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</si>
  <si>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</si>
  <si>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</si>
  <si>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</si>
  <si>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</si>
  <si>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</si>
  <si>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</si>
  <si>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</si>
  <si>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</si>
  <si>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</si>
  <si>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</si>
  <si>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</si>
  <si>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</si>
  <si>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</si>
  <si>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</si>
  <si>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</si>
  <si>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</si>
  <si>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</si>
  <si>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</si>
  <si>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</si>
  <si>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</si>
  <si>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</si>
  <si>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</si>
  <si>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</si>
  <si>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</si>
  <si>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</si>
  <si>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</si>
  <si>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</si>
  <si>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</si>
  <si>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</si>
  <si>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</si>
  <si>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</si>
  <si>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</si>
  <si>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</si>
  <si>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</si>
  <si>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</si>
  <si>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</si>
  <si>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</si>
  <si>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</si>
  <si>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</si>
  <si>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</si>
  <si>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</si>
  <si>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</si>
  <si>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</si>
  <si>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</si>
  <si>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</si>
  <si>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</si>
  <si>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</si>
  <si>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</si>
  <si>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</si>
  <si>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</si>
  <si>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</si>
  <si>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</si>
  <si>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</si>
  <si>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</si>
  <si>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</si>
  <si>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</si>
  <si>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</si>
  <si>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</si>
  <si>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</si>
  <si>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</si>
  <si>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</si>
  <si>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</si>
  <si>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</si>
  <si>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</si>
  <si>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</si>
  <si>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</si>
  <si>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</si>
  <si>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</si>
  <si>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</si>
  <si>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</si>
  <si>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</si>
  <si>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</si>
  <si>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</si>
  <si>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</si>
  <si>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</si>
  <si>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</si>
  <si>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</si>
  <si>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</si>
  <si>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</si>
  <si>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</si>
  <si>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</si>
  <si>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</si>
  <si>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</si>
  <si>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</si>
  <si>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</si>
  <si>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</si>
  <si>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</si>
  <si>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</si>
  <si>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</si>
  <si>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</si>
  <si>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</si>
  <si>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</si>
  <si>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</si>
  <si>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</si>
  <si>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</si>
  <si>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</si>
  <si>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</si>
  <si>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</si>
  <si>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</si>
  <si>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</si>
  <si>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</si>
  <si>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</si>
  <si>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</si>
  <si>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</si>
  <si>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</si>
  <si>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</si>
  <si>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</si>
  <si>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</si>
  <si>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</si>
  <si>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</si>
  <si>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</si>
  <si>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</si>
  <si>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</si>
  <si>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</si>
  <si>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</si>
  <si>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</si>
  <si>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</si>
  <si>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</si>
  <si>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</si>
  <si>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</si>
  <si>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</si>
  <si>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</si>
  <si>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</si>
  <si>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</si>
  <si>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</si>
  <si>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</si>
  <si>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</si>
  <si>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</si>
  <si>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</si>
  <si>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</si>
  <si>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</si>
  <si>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</si>
  <si>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</si>
  <si>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</si>
  <si>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</si>
  <si>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</si>
  <si>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</si>
  <si>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</si>
  <si>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</si>
  <si>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</si>
  <si>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</si>
  <si>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</si>
  <si>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</si>
  <si>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</si>
  <si>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</si>
  <si>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</si>
  <si>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</si>
  <si>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</si>
  <si>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</si>
  <si>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</si>
  <si>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</si>
  <si>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</si>
  <si>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</si>
  <si>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</si>
  <si>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</si>
  <si>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</si>
  <si>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</si>
  <si>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</si>
  <si>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</si>
  <si>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</si>
  <si>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</si>
  <si>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</si>
  <si>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</si>
  <si>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</si>
  <si>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</si>
  <si>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</si>
  <si>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</si>
  <si>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</si>
  <si>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</si>
  <si>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</si>
  <si>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</si>
  <si>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</si>
  <si>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</si>
  <si>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</si>
  <si>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</si>
  <si>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</si>
  <si>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</si>
  <si>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</si>
  <si>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</si>
  <si>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</si>
  <si>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</si>
  <si>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</si>
  <si>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</si>
  <si>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</si>
  <si>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</si>
  <si>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</si>
  <si>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</si>
  <si>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</si>
  <si>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</si>
  <si>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</si>
  <si>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</si>
  <si>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</si>
  <si>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</si>
  <si>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</si>
  <si>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</si>
  <si>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</si>
  <si>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</si>
  <si>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</si>
  <si>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</si>
  <si>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</si>
  <si>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</si>
  <si>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</si>
  <si>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</si>
  <si>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</si>
  <si>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</si>
  <si>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</si>
  <si>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</si>
  <si>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</si>
  <si>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</si>
  <si>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</si>
  <si>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</si>
  <si>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</si>
  <si>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</si>
  <si>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</si>
  <si>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</si>
  <si>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</si>
  <si>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</si>
  <si>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</si>
  <si>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</si>
  <si>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</si>
  <si>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</si>
  <si>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</si>
  <si>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</si>
  <si>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</si>
  <si>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</si>
  <si>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</si>
  <si>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</si>
  <si>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</si>
  <si>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</si>
  <si>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</si>
  <si>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</si>
  <si>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</si>
  <si>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</si>
  <si>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</si>
  <si>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</si>
  <si>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</si>
  <si>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</si>
  <si>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</si>
  <si>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</si>
  <si>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</si>
  <si>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</si>
  <si>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</si>
  <si>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</si>
  <si>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</si>
  <si>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</si>
  <si>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</si>
  <si>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</si>
  <si>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</si>
  <si>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</si>
  <si>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</si>
  <si>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</si>
  <si>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</si>
  <si>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</si>
  <si>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</si>
  <si>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</si>
  <si>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</si>
  <si>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</si>
  <si>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</si>
  <si>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</si>
  <si>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</si>
  <si>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</si>
  <si>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</si>
  <si>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</si>
  <si>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</si>
  <si>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</si>
  <si>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</si>
  <si>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</si>
  <si>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</si>
  <si>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</si>
  <si>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</si>
  <si>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</si>
  <si>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</si>
  <si>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</si>
  <si>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</si>
  <si>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</si>
  <si>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</si>
  <si>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</si>
  <si>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</si>
  <si>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</si>
  <si>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</si>
  <si>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</si>
  <si>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</si>
  <si>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</si>
  <si>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</si>
  <si>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</si>
  <si>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</si>
  <si>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</si>
  <si>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</si>
  <si>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</si>
  <si>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</si>
  <si>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</si>
  <si>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</si>
  <si>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</si>
  <si>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</si>
  <si>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</si>
  <si>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</si>
  <si>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</si>
  <si>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</si>
  <si>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</si>
  <si>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</si>
  <si>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</si>
  <si>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</si>
  <si>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</si>
  <si>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</si>
  <si>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</si>
  <si>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</si>
  <si>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</si>
  <si>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</si>
  <si>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</si>
  <si>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</si>
  <si>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</si>
  <si>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</si>
  <si>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</si>
  <si>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</si>
  <si>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</si>
  <si>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</si>
  <si>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</si>
  <si>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</si>
  <si>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</si>
  <si>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</si>
  <si>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</si>
  <si>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</si>
  <si>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</si>
  <si>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</si>
  <si>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</si>
  <si>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</si>
  <si>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</si>
  <si>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</si>
  <si>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</si>
  <si>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</si>
  <si>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</si>
  <si>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</si>
  <si>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</si>
  <si>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</si>
  <si>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</si>
  <si>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</si>
  <si>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</si>
  <si>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</si>
  <si>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</si>
  <si>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</si>
  <si>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</si>
  <si>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</si>
  <si>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</si>
  <si>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</si>
  <si>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</si>
  <si>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</si>
  <si>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</si>
  <si>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</si>
  <si>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</si>
  <si>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</si>
  <si>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</si>
  <si>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</si>
  <si>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</si>
  <si>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</si>
  <si>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</si>
  <si>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</si>
  <si>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</si>
  <si>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</si>
  <si>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</si>
  <si>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</si>
  <si>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</si>
  <si>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</si>
  <si>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</si>
  <si>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</si>
  <si>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</si>
  <si>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</si>
  <si>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</si>
  <si>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</si>
  <si>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</si>
  <si>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</si>
  <si>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</si>
  <si>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</si>
  <si>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</si>
  <si>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</si>
  <si>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</si>
  <si>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</si>
  <si>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</si>
  <si>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</si>
  <si>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</si>
  <si>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</si>
  <si>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</si>
  <si>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</si>
  <si>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</si>
  <si>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</si>
  <si>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</si>
  <si>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</si>
  <si>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</si>
  <si>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</si>
  <si>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</si>
  <si>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</si>
  <si>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</si>
  <si>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</si>
  <si>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</si>
  <si>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</si>
  <si>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</si>
  <si>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</si>
  <si>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</si>
  <si>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</si>
  <si>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</si>
  <si>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</si>
  <si>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</si>
  <si>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</si>
  <si>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</si>
  <si>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</si>
  <si>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</si>
  <si>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</si>
  <si>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</si>
  <si>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</si>
  <si>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</si>
  <si>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</si>
  <si>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</si>
  <si>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</si>
  <si>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</si>
  <si>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</si>
  <si>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</si>
  <si>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</si>
  <si>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</si>
  <si>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</si>
  <si>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</si>
  <si>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</si>
  <si>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</si>
  <si>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</si>
  <si>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</si>
  <si>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</si>
  <si>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</si>
  <si>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</si>
  <si>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</si>
  <si>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</si>
  <si>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</si>
  <si>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</si>
  <si>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</si>
  <si>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</si>
  <si>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</si>
  <si>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</si>
  <si>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</si>
  <si>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</si>
  <si>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</si>
  <si>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</si>
  <si>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</si>
  <si>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</si>
  <si>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</si>
  <si>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</si>
  <si>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</si>
  <si>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</si>
  <si>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</si>
  <si>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</si>
  <si>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</si>
  <si>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</si>
  <si>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</si>
  <si>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</si>
  <si>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</si>
  <si>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</si>
  <si>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</si>
  <si>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</si>
  <si>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</si>
  <si>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</si>
  <si>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</si>
  <si>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</si>
  <si>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</si>
  <si>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</si>
  <si>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</si>
  <si>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</si>
  <si>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</si>
  <si>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</si>
  <si>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</si>
  <si>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</si>
  <si>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</si>
  <si>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</si>
  <si>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</si>
  <si>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</si>
  <si>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</si>
  <si>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</si>
  <si>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</si>
  <si>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</si>
  <si>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</si>
  <si>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</si>
  <si>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</si>
  <si>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</si>
  <si>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</si>
  <si>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</si>
  <si>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</si>
  <si>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</si>
  <si>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</si>
  <si>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</si>
  <si>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</si>
  <si>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</si>
  <si>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</si>
  <si>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</si>
  <si>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</si>
  <si>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</si>
  <si>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</si>
  <si>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</si>
  <si>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</si>
  <si>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</si>
  <si>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</si>
  <si>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</si>
  <si>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</si>
  <si>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</si>
  <si>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</si>
  <si>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</si>
  <si>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</si>
  <si>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</si>
  <si>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</si>
  <si>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</si>
  <si>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</si>
  <si>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</si>
  <si>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</si>
  <si>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</si>
  <si>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</si>
  <si>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</si>
  <si>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</si>
  <si>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</si>
  <si>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</si>
  <si>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</si>
  <si>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</si>
  <si>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</si>
  <si>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</si>
  <si>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</si>
  <si>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</si>
  <si>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</si>
  <si>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</si>
  <si>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</si>
  <si>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</si>
  <si>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</si>
  <si>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</si>
  <si>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</si>
  <si>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</si>
  <si>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</si>
  <si>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</si>
  <si>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</si>
  <si>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</si>
  <si>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</si>
  <si>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</si>
  <si>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</si>
  <si>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</si>
  <si>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</si>
  <si>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</si>
  <si>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</si>
  <si>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</si>
  <si>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</si>
  <si>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</si>
  <si>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</si>
  <si>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</si>
  <si>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</si>
  <si>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</si>
  <si>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</si>
  <si>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</si>
  <si>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</si>
  <si>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</si>
  <si>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</si>
  <si>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</si>
  <si>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</si>
  <si>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</si>
  <si>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</si>
  <si>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</si>
  <si>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</si>
  <si>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</si>
  <si>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</si>
  <si>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</si>
  <si>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</si>
  <si>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</si>
  <si>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</si>
  <si>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</si>
  <si>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</si>
  <si>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</si>
  <si>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</si>
  <si>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</si>
  <si>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</si>
  <si>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</si>
  <si>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</si>
  <si>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</si>
  <si>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</si>
  <si>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</si>
  <si>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</si>
  <si>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</si>
  <si>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</si>
  <si>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</si>
  <si>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</si>
  <si>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</si>
  <si>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</si>
  <si>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</si>
  <si>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</si>
  <si>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</si>
  <si>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</si>
  <si>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</si>
  <si>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</si>
  <si>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</si>
  <si>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</si>
  <si>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</si>
  <si>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</si>
  <si>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</si>
  <si>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</si>
  <si>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</si>
  <si>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</si>
  <si>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</si>
  <si>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</si>
  <si>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</si>
  <si>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</si>
  <si>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</si>
  <si>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</si>
  <si>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</si>
  <si>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</si>
  <si>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</si>
  <si>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</si>
  <si>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</si>
  <si>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</si>
  <si>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</si>
  <si>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</si>
  <si>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</si>
  <si>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</si>
  <si>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</si>
  <si>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</si>
  <si>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</si>
  <si>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</si>
  <si>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</si>
  <si>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</si>
  <si>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</si>
  <si>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</si>
  <si>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</si>
  <si>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</si>
  <si>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</si>
  <si>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</si>
  <si>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</si>
  <si>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</si>
  <si>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</si>
  <si>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</si>
  <si>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</si>
  <si>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</si>
  <si>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</si>
  <si>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</si>
  <si>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</si>
  <si>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</si>
  <si>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</si>
  <si>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</si>
  <si>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</si>
  <si>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</si>
  <si>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</si>
  <si>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</si>
  <si>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</si>
  <si>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</si>
  <si>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</si>
  <si>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</si>
  <si>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</si>
  <si>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</si>
  <si>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</si>
  <si>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</si>
  <si>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</si>
  <si>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</si>
  <si>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</si>
  <si>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</si>
  <si>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</si>
  <si>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</si>
  <si>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</si>
  <si>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</si>
  <si>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</si>
  <si>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</si>
  <si>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</si>
  <si>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</si>
  <si>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</si>
  <si>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</si>
  <si>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</si>
  <si>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</si>
  <si>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</si>
  <si>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</si>
  <si>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</si>
  <si>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</si>
  <si>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</si>
  <si>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</si>
  <si>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</si>
  <si>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</si>
  <si>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</si>
  <si>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</si>
  <si>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</si>
  <si>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</si>
  <si>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</si>
  <si>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</si>
  <si>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</si>
  <si>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</si>
  <si>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</si>
  <si>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</si>
  <si>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</si>
  <si>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</si>
  <si>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</si>
  <si>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</si>
  <si>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</si>
  <si>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</si>
  <si>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</si>
  <si>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</si>
  <si>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</si>
  <si>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</si>
  <si>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</si>
  <si>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</si>
  <si>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</si>
  <si>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</si>
  <si>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</si>
  <si>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</si>
  <si>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</si>
  <si>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</si>
  <si>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</si>
  <si>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</si>
  <si>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</si>
  <si>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</si>
  <si>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</si>
  <si>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</si>
  <si>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</si>
  <si>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</si>
  <si>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</si>
  <si>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</si>
  <si>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</si>
  <si>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</si>
  <si>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</si>
  <si>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</si>
  <si>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</si>
  <si>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</si>
  <si>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</si>
  <si>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</si>
  <si>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</si>
  <si>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</si>
  <si>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</si>
  <si>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</si>
  <si>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</si>
  <si>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</si>
  <si>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</si>
  <si>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</si>
  <si>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</si>
  <si>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</si>
  <si>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</si>
  <si>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</si>
  <si>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</si>
  <si>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</si>
  <si>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</si>
  <si>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</si>
  <si>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</si>
  <si>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</si>
  <si>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</si>
  <si>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</si>
  <si>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</si>
  <si>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</si>
  <si>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</si>
  <si>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</si>
  <si>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</si>
  <si>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</si>
  <si>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</si>
  <si>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</si>
  <si>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</si>
  <si>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</si>
  <si>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</si>
  <si>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</si>
  <si>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</si>
  <si>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</si>
  <si>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</si>
  <si>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</si>
  <si>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</si>
  <si>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</si>
  <si>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</si>
  <si>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</si>
  <si>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</si>
  <si>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</si>
  <si>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</si>
  <si>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</si>
  <si>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</si>
  <si>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</si>
  <si>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</si>
  <si>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</si>
  <si>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</si>
  <si>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</si>
  <si>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</si>
  <si>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</si>
  <si>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</si>
  <si>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</si>
  <si>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</si>
  <si>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</si>
  <si>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</si>
  <si>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</si>
  <si>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</si>
  <si>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</si>
  <si>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</si>
  <si>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</si>
  <si>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</si>
  <si>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</si>
  <si>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</si>
  <si>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A-02-02-02-005-004-05 SERVICIOS ESPECIALES DE CONSTRUCCIÓN</t>
  </si>
  <si>
    <t xml:space="preserve">A-02-02-02-008-007-02-4 SERVICIOS DE REPARACIÓN DE MUEBLES </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</si>
  <si>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</si>
  <si>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</si>
  <si>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</si>
  <si>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</si>
  <si>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</si>
  <si>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</si>
  <si>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</si>
  <si>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</si>
  <si>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</si>
  <si>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</si>
  <si>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</si>
  <si>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</si>
  <si>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</si>
  <si>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</si>
  <si>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</si>
  <si>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</si>
  <si>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</si>
  <si>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</si>
  <si>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</si>
  <si>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</si>
  <si>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</si>
  <si>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</si>
  <si>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</si>
  <si>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</si>
  <si>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</si>
  <si>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</si>
  <si>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</si>
  <si>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</si>
  <si>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</si>
  <si>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</si>
  <si>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</si>
  <si>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</si>
  <si>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</si>
  <si>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</si>
  <si>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</si>
  <si>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</si>
  <si>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</si>
  <si>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</si>
  <si>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</si>
  <si>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</si>
  <si>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</si>
  <si>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</si>
  <si>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</si>
  <si>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</si>
  <si>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</si>
  <si>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</si>
  <si>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</si>
  <si>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</si>
  <si>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</si>
  <si>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</si>
  <si>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</si>
  <si>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</si>
  <si>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</si>
  <si>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</si>
  <si>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</si>
  <si>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</si>
  <si>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</si>
  <si>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</si>
  <si>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</si>
  <si>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</si>
  <si>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</si>
  <si>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</si>
  <si>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</si>
  <si>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</si>
  <si>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</si>
  <si>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</si>
  <si>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</si>
  <si>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</si>
  <si>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</si>
  <si>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</si>
  <si>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</si>
  <si>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</si>
  <si>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</si>
  <si>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</si>
  <si>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</si>
  <si>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</si>
  <si>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</si>
  <si>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</si>
  <si>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</si>
  <si>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</si>
  <si>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</si>
  <si>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</si>
  <si>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</si>
  <si>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</si>
  <si>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</si>
  <si>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</si>
  <si>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</si>
  <si>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</si>
  <si>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</si>
  <si>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</si>
  <si>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</si>
  <si>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</si>
  <si>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</si>
  <si>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</si>
  <si>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</si>
  <si>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</si>
  <si>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</si>
  <si>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</si>
  <si>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</si>
  <si>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</si>
  <si>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</si>
  <si>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</si>
  <si>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</si>
  <si>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</si>
  <si>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</si>
  <si>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</si>
  <si>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</si>
  <si>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</si>
  <si>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</si>
  <si>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</si>
  <si>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</si>
  <si>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</si>
  <si>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</si>
  <si>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</si>
  <si>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</si>
  <si>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</si>
  <si>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</si>
  <si>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</si>
  <si>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</si>
  <si>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</si>
  <si>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</si>
  <si>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</si>
  <si>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</si>
  <si>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</si>
  <si>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</si>
  <si>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</si>
  <si>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</si>
  <si>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</si>
  <si>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</si>
  <si>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</si>
  <si>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</si>
  <si>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</si>
  <si>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</si>
  <si>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</si>
  <si>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</si>
  <si>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</si>
  <si>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</si>
  <si>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</si>
  <si>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</si>
  <si>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</si>
  <si>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</si>
  <si>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</si>
  <si>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</si>
  <si>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</si>
  <si>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</si>
  <si>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</si>
  <si>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</si>
  <si>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</si>
  <si>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</si>
  <si>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</si>
  <si>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</si>
  <si>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</si>
  <si>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</si>
  <si>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</si>
  <si>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</si>
  <si>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</si>
  <si>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</si>
  <si>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</si>
  <si>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</si>
  <si>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</si>
  <si>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</si>
  <si>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</si>
  <si>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</si>
  <si>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</si>
  <si>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</si>
  <si>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</si>
  <si>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</si>
  <si>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</si>
  <si>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</si>
  <si>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</si>
  <si>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</si>
  <si>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</si>
  <si>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</si>
  <si>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</si>
  <si>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</si>
  <si>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</si>
  <si>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</si>
  <si>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</si>
  <si>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</si>
  <si>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</si>
  <si>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</si>
  <si>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</si>
  <si>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</si>
  <si>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</si>
  <si>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</si>
  <si>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</si>
  <si>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</si>
  <si>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</si>
  <si>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</si>
  <si>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</si>
  <si>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</si>
  <si>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</si>
  <si>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</si>
  <si>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</si>
  <si>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</si>
  <si>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</si>
  <si>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</si>
  <si>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</si>
  <si>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</si>
  <si>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</si>
  <si>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</si>
  <si>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</si>
  <si>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</si>
  <si>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</si>
  <si>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</si>
  <si>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</si>
  <si>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</si>
  <si>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</si>
  <si>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</si>
  <si>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</si>
  <si>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</si>
  <si>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</si>
  <si>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</si>
  <si>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</si>
  <si>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</si>
  <si>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</si>
  <si>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</si>
  <si>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</si>
  <si>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</si>
  <si>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</si>
  <si>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</si>
  <si>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</si>
  <si>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</si>
  <si>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</si>
  <si>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</si>
  <si>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</si>
  <si>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</si>
  <si>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</si>
  <si>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</si>
  <si>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</si>
  <si>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</si>
  <si>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</si>
  <si>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</si>
  <si>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</si>
  <si>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</si>
  <si>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</si>
  <si>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</si>
  <si>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</si>
  <si>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</si>
  <si>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</si>
  <si>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</si>
  <si>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</si>
  <si>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</si>
  <si>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</si>
  <si>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</si>
  <si>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</si>
  <si>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</si>
  <si>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</si>
  <si>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</si>
  <si>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</si>
  <si>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</si>
  <si>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</si>
  <si>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</si>
  <si>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</si>
  <si>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</si>
  <si>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</si>
  <si>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</si>
  <si>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</si>
  <si>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</si>
  <si>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</si>
  <si>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</si>
  <si>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</si>
  <si>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</si>
  <si>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</si>
  <si>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</si>
  <si>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</si>
  <si>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</si>
  <si>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</si>
  <si>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</si>
  <si>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</si>
  <si>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</si>
  <si>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</si>
  <si>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</si>
  <si>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</si>
  <si>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</si>
  <si>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</si>
  <si>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</si>
  <si>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veinte (20) de agosto del 2021, contando a partir del perfeccionamiento del mismo, expedición del registro presupuestal, aprobación de garantía y suscripción del acta de inicio.</t>
  </si>
  <si>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</si>
  <si>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</si>
  <si>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</si>
  <si>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</si>
  <si>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</si>
  <si>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A -02-01-01-004-007-02 APARATOS TRANSMISORES DE TELEVISIÓN Y RADIO; TELEVISIÓN , VIDEO Y CÁMARAS DIGITALES; TELÉFONOS</t>
  </si>
  <si>
    <t>SUMINISTRO E INSTALACIÓN DE  TELEVISOR PARA AUDITORIO</t>
  </si>
  <si>
    <t>SISTEMA DE PARARRAYOS EDIFICIO SEDE DAFP</t>
  </si>
  <si>
    <t>214-2019</t>
  </si>
  <si>
    <t>LILIA MARINA MONTES RODRÍGUEZ</t>
  </si>
  <si>
    <t>Prestar los servicios profesionales en la Dirección de Participación, Transparencia y Servicio al ciudadano para apoyar en la implementación de la estrategia  de comunicac ión de  los componentes  de  la  política  pública de transparencia, integridad y legalidad; en el marco del cumplimiento de la meta del Plan Nacional de Desarrollo 2018 - 2022: Pacto por Colombia, Pacto por la Equidad" y demás iniciativas del gobierno nacional para la lucha contra la corrupción.</t>
  </si>
  <si>
    <t>Tres (3) pagos, así: a) Dos (2) mensualidades vencidas cada una por valor de SIETE MILLONES DE PESOS ($7'000.000) M/CTE., incluidos impuestos y demás gastos asociados a la ejecución , previa presentación del informe correspondiente, y del certificado de cumplimiento y evaluación del contratista firmado por el supervisor ; y, b) Un tercer y último pago con corte al veinte (20) de diciembre de 2019, por valor de UN MILLON CUATROC IENTOS MIL PESOS ($1'400.000) M/CTE.</t>
  </si>
  <si>
    <t>Hasta el veinte (20) de diciembre de 2019, contados a partir del perfeccionamiento del mismo y expedición del reoistro presupuestal.</t>
  </si>
  <si>
    <t xml:space="preserve">FERNANDO AUGUSTO SEGURA RESTREPO                  </t>
  </si>
  <si>
    <t xml:space="preserve">DIRECCIÓN DE PARTICIPACIÓN, TRANSPARENCIA Y SERVICIO AL CIUDADANO                                             </t>
  </si>
  <si>
    <t>215-2019</t>
  </si>
  <si>
    <t>Adquirir los Tóner para las impresoras Ricoh MP 305 Monocromáticas y las Unidades de imagen Lexmark para Función Pública, de conformidad con los lineamientos establecidos en la Tienda Virtual del Estado Colombiano – Grandes Superficies.</t>
  </si>
  <si>
    <t>Función Pública pagará el valor del contrato en un (1) solo pago, por un valor estimado de TRES MILLONES CATORCE MIL OCHOCIENTOS SESENTA Y CINCO PESOS M/CTE ($3’014.865,00),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</si>
  <si>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Cuarenta y cinco (45) días calendario contados a partir del registro presupuestal. En todo caso el Contratista deberá entregar al Departamento Administrativo de la Función Pública, los bienes a más tardar dentro de los veinte (20) días calendario siguientes, a la fecha de la colocación de la Orden de Compra en la Tienda Virtual del Estado Colombiano. </t>
  </si>
  <si>
    <t>217-2019</t>
  </si>
  <si>
    <t xml:space="preserve">EXTINTORES PROTECCION Y SEÑALIZACIONES DE COLOMBIA  SAS </t>
  </si>
  <si>
    <t>Prestar el servicio de revisión, mantenimiento, recarga y etiquetado de los extintores de propiedad de Función Pública para su correcto y normal funcionamiento, incluyendo el suministro de los repuestos a que haya lugar, conforme a las cantidades y especificaciones técnicas solicitadas por la Entidad.</t>
  </si>
  <si>
    <t>IVAN ADOLFO MORANTES MOJICA</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</si>
  <si>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</si>
  <si>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</si>
  <si>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</si>
  <si>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</si>
  <si>
    <t>Un (1) mes contado  a partir del perfeccionamiento  del mismo, registro  presupuesta!  y aprobación de pólizas.</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</si>
  <si>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</si>
  <si>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</si>
  <si>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</si>
  <si>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</si>
  <si>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</si>
  <si>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</si>
  <si>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</si>
  <si>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</si>
  <si>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</si>
  <si>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</si>
  <si>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</si>
  <si>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</si>
  <si>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218-2019</t>
  </si>
  <si>
    <t>Adquisición de sillas ergonómicas giratorias para dotar las diferentes dependencias del Departamento Administrativo de la Función Pública, según las especificaciones mínimas establecidas.</t>
  </si>
  <si>
    <t>Función Pública pagará el valor del contrato en un (1) solo pago, por un valor estimado de VE INTITRÉS MILLONES DE PESOS ($23.000.000)  M/CTE, incluido IVA y demás
gastos asociados , dentro de los treinta (30) días calendar 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</si>
  <si>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</si>
  <si>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DICIEMBRE</t>
  </si>
  <si>
    <t>221-2019</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</si>
  <si>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</si>
  <si>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</si>
  <si>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</si>
  <si>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Doce (12) meses, contados a partir del dieciocho (18) de noviembre de 2019, previa expedición de la Orden de Compra y Registro Presupuestal.</t>
  </si>
  <si>
    <t>227-2019</t>
  </si>
  <si>
    <t>ARUS S.A.</t>
  </si>
  <si>
    <t>Contratar la adquisición y puesta en funcionamiento de una solución de hiperconvergencia, para Función Pública, acorde con el requerimiento detallado en la ficha técnica.</t>
  </si>
  <si>
    <t xml:space="preserve">Función Pública pagará el valor del contrato en dos (2) pagos así: a) Un primer pago a la entrega del SISTEMA HIPERCONVERGENTE, SWITCHES ToR y SOFTWARE DE BACKUP previa presentación de la respectiva factura y expedición del certificado de recibido a satisfacción por parte del Supervisor del Contrato y el ingreso de los bienes al almacén.
b) Un segundo y último pago a la finalización de la instalación y migración de la solución, previa entrega del software y las garantías de la solución previa presentación de la respectiva factura y expedición del certificado de recibido a satisfacción por parte del Supervisor del Contrato.
</t>
  </si>
  <si>
    <t xml:space="preserve">Será hasta el veintisiete (27) de diciembre de 2019, a partir perfeccionamiento del mismo, expedición del registro presupuestal y aprobación de las garantías.  </t>
  </si>
  <si>
    <t>EDWIN ALBERTO VARGAS ANTOLINEZ                       EVELIO LOPEZ SUAREZ</t>
  </si>
  <si>
    <t>232-2019</t>
  </si>
  <si>
    <t>ENTELGY COLOMBIA SAS</t>
  </si>
  <si>
    <t>Contratar la suscripción al servicio de soporte y las Licencias para los productos Linux Red Hat detallados en la Ficha técnica para Función Pública.</t>
  </si>
  <si>
    <t>Función Pública pagará el valor del contrato en un (1) único pago, previa entrega de todas las suscripciones al Supervisor del Contrato, presentación de la respectiva factura y expedición del certificado de recibido a satisfacción por parte del Supervisor del Contrato y el ingreso al almacén de las licencias y suscripciones, sin que el monto total de los servicios suministrados pueda exceder la cuantía total del Contrato.</t>
  </si>
  <si>
    <t>Será de un (1) año y diez (10) días calendario, previo perfeccionamiento del contrato, registro presupuestal y aprobación de pólizas.</t>
  </si>
  <si>
    <t>220-2019</t>
  </si>
  <si>
    <t>DIGITAL WARE S.A .S.</t>
  </si>
  <si>
    <t>Contratar el Licenciamiento a perpetuidad del Software de Nómina Kactus HCM bajo la modalidad de extensión del Licenciamiento que le fue otorgada por la ESAP a través del convenio 210 de 2019; así como los servicios de instalación, implementación , migración y transferencia de conocimientos requeridos para la puesta en producción del Software de Nomina en Función Pública.</t>
  </si>
  <si>
    <t xml:space="preserve">Un (1) primer pago por valor de SETENTA Y UN MILLONES CUATROCIENTOS MIL PESOS ($71.400.000) M/CTE, incluido iva y
demás gastos asociados, a la entrega del licenciamiento del Software de Nomina Kactus HCM, previa presentación del informe de ejecución correspondiente y del certificado de cumplimiento y evaluación del contratista firmado por el superv isor, sin que el monto total  de los servicios prestados pueda exceder la cuantía total de cada contrato.
Un segundo pago por valor de SESENTA Y NUEVE MILLONES SEISCIENTOS QUINCE MIL PESOS ($69.615.000) M/CTE, incluido IVA
y demás gastos asociados a plan de trabajo detallado del proyecto, la entrega de software instalado, entrega del certificado de sitio seguro entrega de la estructura de datos requerida para la migración y cumplimiento del 50% de horas asignadas (350 horas)
y último pago por valor de SESENTA Y NUEVE MILLONES SEISCIENTOS QUINCE MIL PESOS ($69.615.000) M/CTE, incluido IVA
y demás gastos asociados a la entrega de la implementación, migración, cargue de información, transferencia de conocimientos y cumplimiento del 50% de horas asignadas (350 horas) requeridos para la puesta en producción del Software de Nomina en la Función Pública.
</t>
  </si>
  <si>
    <t>LINA ESPERANZA ESCOBAR RODRIGUEZ                     JULIAN FELIPE AGUILAR ARBOLEDA</t>
  </si>
  <si>
    <t xml:space="preserve">17719                                                                   17619 </t>
  </si>
  <si>
    <t>233-2019</t>
  </si>
  <si>
    <t>CORPORACIÓN COLOMBIA DIGITAL</t>
  </si>
  <si>
    <t>Implementación IPv6 en doble pila para los equipos de usuario final en la red interna y el Portal Web Institucional , del Departamento Administrativo de la Función Pública utilizando el direccionamiento IPv6 propiedad de la Entidad, acorde a lo solicitado en la Ficha Técnica.</t>
  </si>
  <si>
    <t xml:space="preserve">Función Pública cancelará el valor total del contrato en dos (2) pagos así:
a) Un primer pago correspondiente al cincuenta por ciento (50%), del valor total del contrato a la entrega de los siguientes productos: Plan de trabajo, Matriz de riesgos de transición a IPV6, Planeamiento, Análisis y Distribución del Direccionamiento IPV6 y Pruebas de funcionalidad, con el fin de validar que todos los PCs de la red sean alcanzables desde el DHCP
b) Un segundo pago correspondiente al cincuenta por ciento (50
%) restante del valor total del contrato , una vez realizada la entrega de los productos: Pruebas de funcionalidad del Portal de la entidad en Protocolo 1Pv6, Configuración de objetos y políticas en el FW para proteger equipos 1Pv6 definidos y Resultado de pruebas externas.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</si>
  <si>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Será hasta el treinta (30) de diciembre de 2019, contado a partir del perfeccionamiento del mismo, previo registro presupuesta!, aprobación de pólizas y a la firma del acta de inicio.</t>
  </si>
  <si>
    <t>216-2019</t>
  </si>
  <si>
    <t>Adquisición, entrega e instalación de una (1) maquina impresora y sus insumos, para el carnet de identificación de funcionarios, contratistas y pasantes del Departamento Administrativo de la Función Pública.</t>
  </si>
  <si>
    <t>Función Pública cancelará el valor total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</si>
  <si>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229-2019</t>
  </si>
  <si>
    <t>Prestar  los  servicios profesionales en  la  Dirección de  Empleo  Público de Función  Pública ,  para  apoyar  la  revisión, documentación  y  presentación metodológica de los contenidos de los módulos del curso virtual sobre empleo público.</t>
  </si>
  <si>
    <t>Función Pública cancelará el valor total del contrato en un (1) pago por valor de DIECINUEVE    MILLONES    SETECIENTOS    OCHENTA    MIL    PESOS ($19.780 .000) M/CTE., incluido IVA y demás gastos asociados a la ejecución,
previa presentación del informe correspondiente,de la entrega de los productos encomendados y del certificado de cumplimiento y evaluación del contratista firmado por el supervisor, sin que el monto total de los servicios prestados pueda exceder la cuantía total pactada.</t>
  </si>
  <si>
    <t>Treinta (30) días calendario, contados a partir del perfeccionamiento del mismo
y expedición del registro presupuestal.</t>
  </si>
  <si>
    <t>219-2019</t>
  </si>
  <si>
    <t>Adquirir los elementos y materiales de ferretería que se requieren para el mantenimiento y conservacion de las intslaciones fisicas del Departamento Administrativo de la Función püblica, según las especificaciones mínimas establecidas.</t>
  </si>
  <si>
    <t>Función Pública pagará el valor del contrato en un (1) solo pago, por el valor total de la
orden de compra, incluido IVA y demás gastos asociados, dentro de los treinta (30) días
calendario siguientes a la presentación de la factura y a la expedición del certificado de
recibido a satisfacción por parte del Supervisor del Contrato, sin que el monto total de la
compra pueda exceder la cuantía total del mismo.</t>
  </si>
  <si>
    <t>226-2019</t>
  </si>
  <si>
    <t>Adquisición de elementos de papelería, útiles de escritorio y oficina, necesarios para el cumplimiento de metas institucionales y el normal funcionamiento de Función Pública, con los lineamientos establecidos en la Tienda Virtual del Estado Colombiano – Grandes Superficies.</t>
  </si>
  <si>
    <t>Función Pública pagará el valor de los contratos en un (1) único pago, a la entrega de los elementos, previa presentación de las dos (2) facturas (factura por cada rubro con el cual se financian los elementos), expedición de los certificados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</si>
  <si>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</si>
  <si>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 xml:space="preserve">MARIA PRISCILA RODRIGUEZ </t>
  </si>
  <si>
    <t>228-2019</t>
  </si>
  <si>
    <t>SOCIEDAD CAMERAL DE CERTIFICACIÓN DIGITAL CERTICAMARA S.A.</t>
  </si>
  <si>
    <t>Adquirir tokens con sus certificados digitales compatibles con el sistema de gestión documental de Función Pública y el servicio estándar de soporte de suscriptor por un (1) año.</t>
  </si>
  <si>
    <t>Función Pública pagará el valor total del contrato en un (1) único pago, previa entrega, instalación y verificación por parte del supervisor de la compatibilidad e integración de los certificados digitales con su respectivo dispositivo de almacenamiento (token), con el sistema de gestión documental de la entidad y a la expedición del certificado de recibido a satisfacción y evaluación del contratista por parte del supervisor del contrato, así como a la presentación de la respectiva factura.</t>
  </si>
  <si>
    <t>El plazo de ejecución del contrato será hasta el año siguiente a la activación de la totalidad de tokens, contado a partir del perfeccionamiento del mismo, previa expedición del registro presupuestal y aprobación de pólizas.</t>
  </si>
  <si>
    <t>GRUPO DE GESTIÓN DOCUMENTAL</t>
  </si>
  <si>
    <t>222-2019</t>
  </si>
  <si>
    <t>ORIGIN IT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</si>
  <si>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</si>
  <si>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LP-AMP-138-2017, para la adquisición de computadores y periféricos, previa presentación de la respectiva factura y expedición del certificado de recibido a satisfacción por parte del Supervisor del Contrato, sin que el monto total de los servicios de soporte pueda exceder la cuantía total del contrato.</t>
  </si>
  <si>
    <t>El plazo de ejecución del contrato será hasta el veinte (20) de diciembre del 2019.</t>
  </si>
  <si>
    <t>223-2019</t>
  </si>
  <si>
    <t>SISTETRONICS LTDA</t>
  </si>
  <si>
    <t>224-2019</t>
  </si>
  <si>
    <t>SUMIMAS SAS</t>
  </si>
  <si>
    <t xml:space="preserve">$               6.100.000,00 </t>
  </si>
  <si>
    <t>capturado de video  para facebook life</t>
  </si>
  <si>
    <t>Prestar servicios profesionales en la Dirección de Desarrollo Organizacional</t>
  </si>
  <si>
    <t>22 DIAS</t>
  </si>
  <si>
    <t>25 DIAS</t>
  </si>
  <si>
    <t>234-2019</t>
  </si>
  <si>
    <t>BUSINESSMIND COLOMBIA S.A.</t>
  </si>
  <si>
    <t>Adquirir la suscripción al servicio de soporte especializado del fabricante, para todo el licenciamiento del software TOAD que posee Función Pública, de acuerdo con las especificaciones técnicas mínimas establecidas.</t>
  </si>
  <si>
    <t>Función Pública pagará el valor del contrato en un (1) único pago, previa entrega del documento donde indique la suscripción al servicio de soporte del fabricante para el licenciamiento del software TOAD que posee Función Pública y la entrega del documento del soporte especializado, previa presentación de la respectiva factura y expedición del certificado de recibido a satisfacción por parte del Supervisor del Contrato, sin que el monto total de los bienes suministrados pueda exceder la cuantía total del Contrato.</t>
  </si>
  <si>
    <t>Hasta el catorce (14) de diciembre de 2020, previo perfeccionamiento del mismo, expedición del registro presupuestal y aprobación de pólizas.</t>
  </si>
  <si>
    <t xml:space="preserve">EDUARD ALFONSO GAVIRIA VERA </t>
  </si>
  <si>
    <t>236-2019</t>
  </si>
  <si>
    <t>GRUPO MICROSISTEMAS COLOMBIA SAS</t>
  </si>
  <si>
    <t>Adquirir la renovación de la suscripción al Licenciamiento del Antivirus y la protección de los buzones de correo, así como el servicio de soporte para los productos Kaspersky detallados en las condiciones técnicas del proceso.</t>
  </si>
  <si>
    <t xml:space="preserve">Función Pública pagará el valor del contrato en un (1) único pago, una vez realizado el perfeccionamiento del contrato, expedido el registro presupuestal, efectuada la aprobación de pólizas y realizada la entrega del licenciamiento y documento donde se relacione el derecho a usar los servicios de soporte por un (1) año para todos los productos Kaspersky que posee Función Pública. </t>
  </si>
  <si>
    <t>Hasta el veintiocho (28) de diciembre de 2020, contado a partir del perfeccionamiento del mismo, expedición del registro presupuestal y aprobación de las garantías.</t>
  </si>
  <si>
    <t>235-2019</t>
  </si>
  <si>
    <t xml:space="preserve">CORPORACIÓN AGENCIA NACIONAL DE GOBIERNO DIGITAL </t>
  </si>
  <si>
    <t>Aunar esfuerzos entre la FUNCiÓN PÚBLICA Y la AGENCIA  NACIONAL DIGITAL, con el fin de diseñar, desarrollar e implementar la nueva versión del Sistema de Información para la gestión del Formulario Único Reporte de Avances de la Gestión (FURAG).</t>
  </si>
  <si>
    <t xml:space="preserve">APORTES   DE  FUNCiÓN  PÚBLICA;  Hasta  por  MIL QUINIENTOS  TREINTA  Y CINCO MILLONES SEISCIENTOS MIL PESOS ($1.535'600.000)  MCTE, los cuales
serán cubiertos con cargo al Presupuesto de Inversión, proyecto "IMPLEMENTACiÓN  y  FORTALECIMIENTO DE  LAS  POLíTICAS  LIDERADAS
POR FUNCiÓN  PÚBLICA A NIVEL NACIONAL distribuidos así:
Vigencia 2019: La suma de hasta DOSCIENTOS TREINTA Y UN MILLONES DE PESOS ($231 '000.000) MICTE, recursos que serán cubiertos con cargo al presupuesto de Inversión de la presente vigencia fiscal, de conformidad con el certificado de disponibilidad  presupuestal número 26719 de octubre de 2019.
Vigencia   2020:  La  suma  de  hasta  MIL  TRESCIENTOS CUATRO   MILLONES SEISCIENTOS  MIL PESOS MCTE ($1.304.600.000),  de conformidad  con el oficio de aprobación  de vigencia futura  con radicado  N° 2-2019-042425,  incluido  IVAy demás gastos asociados.
</t>
  </si>
  <si>
    <t>Será de once (11) meses, contado a  partir del acta de inicio, previa expedición del registro presupuestal y aprobación de las garantías.</t>
  </si>
  <si>
    <t xml:space="preserve">MARÍA DEL PILAR GARCÍA GONZÁLEZ                             JULIO CESAR RIVERA MORATO   </t>
  </si>
  <si>
    <t>237-2019</t>
  </si>
  <si>
    <t>SEGURIDAD ORIENTAL LTDA</t>
  </si>
  <si>
    <t>Prestación del servicio integral de vigilancia, seguridad privada y recepción, con armas y sin armas de fuego, con medios de apoyo humano, para la protección de los funcionarios, usuarios, bienes muebles e inmuebles de las instalaciones de la sede del Departamento Administrativo de la Función Pública, ubicado en la Carrera 6 N° 12 – 62 de la ciudad de BOGOTÁ D.C, de conformidad con lo establecido en el anexo técnico.</t>
  </si>
  <si>
    <t>Función Pública pagará el valor del contrato así: a.) Para la vigencia 2019, un (1) pago por valor de hasta DIECISIETE MILLONES NOVECIENTOS TREINTA Y DOS MIL NOVECIENTOS CUARENTA Y SEIS PESOS ($17’932.946) M/CTE incluido IVA, Gastos de Administración y Supervisión, para el periodo del primero (1) de diciembre al treinta y uno (31) de diciembre de 2019, previa presentación de la respectiva factura y expedición del certificado de recibido a satisfacción por parte del Supervisor del Contrato. b.) Para la vigencia 2020: Un primer pago por valor DIECINUEVE MILLONES CIENTO CATORCE MIL SEISCIENTOS SEIS PESOS CON 67 CENTAVOS ($19'114.606,67) M/CTE, y once (11) pagos cada uno por valor de hasta DIECINUEVE MILLONES CIENTO CATORCE
4
MIL SEISCIENTOS CINCO PESOS CON 67 CENTAVOS ($19'114.605,67) M/CTE, incluido IVA, Gastos de Administración y Supervisión, previa presentación de la respectiva factura y expedición del certificado de recibido a satisfacción por parte del Supervisor del Contrato,. c) Para la vigencia 2021, once (11) pagos por valor de hasta VEINTE MILLONES TRESCIENTOS SETENTA Y CUATRO MIL CIENTO TREINTA PESOS CON 36 CENTAVOS ($20'374.130,36) M/CTE, incluido IVA, Gastos de Administración y Supervisión, previa presentación de la respectiva factura y expedición del certificado de recibido a satisfacción por parte del Supervisor del Contrato.</t>
  </si>
  <si>
    <t>será de veinticuatro (24) meses, contado a partir del primero (01) de diciembre de 2019, previo perfeccionamiento del mismo, expedición del registro presupuestal y aprobación de las garantías.</t>
  </si>
  <si>
    <t>238-2019</t>
  </si>
  <si>
    <t>TICBRIDGE SAS</t>
  </si>
  <si>
    <t>Contratar la renovación de la garantía extendida de Fábrica
para el Switch de Core HP7506 Serie CN60HH101N, incluidos todos sus componentes, acorde
con la Ficha Técnica del proceso.</t>
  </si>
  <si>
    <t>Función Pública pagará el valor del contrato en un (1) único pago, previa entrega de la certificación de la garantía extendida de Fábrica para el Switch de Core HP7506 Serie CN60HH101N, previa presentación de la respectiva factura y expedición del certificado de recibido a satisfacción por parte del Supervisor del Contrato, sin que el monto total de los servicios prestados pueda exceder la cuantía total del Contrato.</t>
  </si>
  <si>
    <t>Será hasta el siete (07) de diciembre de 2020, contado a partir del perfeccionamiento del contrato, registró presupuestal, aprobación de pólizas y entrega del documento de garantía extendida. Nota: En todo caso la garantía extendida de Fabrica tendrá una vigencia de un (1) año contados a partir del ocho (8) de diciembre de 2019.</t>
  </si>
  <si>
    <t>LEONARDO CALDERÓN BARRIOS</t>
  </si>
  <si>
    <t>225-2019</t>
  </si>
  <si>
    <t xml:space="preserve">53101902 53102102
53101904 53111501
53111601 53111601
46181503 46181604
</t>
  </si>
  <si>
    <t xml:space="preserve">Adquisición de bonos para  dotación de labor y elementos de trabajo.  </t>
  </si>
  <si>
    <t>15 DÍAS</t>
  </si>
  <si>
    <t>239-2019</t>
  </si>
  <si>
    <t>PSIGMA CORPORATION SAS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</si>
  <si>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</si>
  <si>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 xml:space="preserve">Función Pública cancelará el valor del Contrato en un (1) solo pago por valor de TREINTA  Y  DOS MILLONES  DE PESOS  ($32.000.000)  M/CTE., previa
certificación emitida por el contratista , en la cual indique la activación de dos mil (2000) Códigos de Acceso (PIN) para desarrollar la prueba KOMPE Estatal, la certificación de recibo a satisfacción expedida por el Supervisor del contrato en la cual señale que el contratista cumplió con el objeto y las obligaciones pactadas sin que el monto total pueda exceder la cuantía total del mismo. </t>
  </si>
  <si>
    <t>Dos (2) años contado a partir del perfeccionamiento del mismo y expedición del registro presupuestal.</t>
  </si>
  <si>
    <t>FRANCISCO JAVIER AMÉZQUITA RODRÍGUEZ</t>
  </si>
  <si>
    <t>GRUPO DE APOYO A LA MERITOCRACIA</t>
  </si>
  <si>
    <t>240-2019</t>
  </si>
  <si>
    <t>Adquisición de un escáner y software de captura, para la digitalización de la información producida por las dependencias del Departamento Administrativo de la Función Pública, según las especificaciones mínimas establecidas.</t>
  </si>
  <si>
    <t>Función Pública pagará el valor del contrato en un (1) solo pago, por un valor estimado de DIECISIENTE MILLONES CUATROCIENTOS OCHENTA Y SIETE MIL CINCUENTA PESOS M/CTE ($17’487.050,00),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</si>
  <si>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El Plazo de Ejecución del Contrato será de veinte (20) días calendario contado a partir de la expedición del registro presupuestal.</t>
  </si>
  <si>
    <t>241-2019</t>
  </si>
  <si>
    <t xml:space="preserve">Adquirir capturadora de video con conexión al computador vía USB 3.0. </t>
  </si>
  <si>
    <t>Función Pública cancelará el valor total del contrato en un (1) solo pago, por un valor estimado de NOVEC IENTOS CUARENTA MIL CIEN PESOS M/CTE. ($ 940.100,00),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</si>
  <si>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quince (15) días calendario, contados a partir de la expedición del registro presupuestal.</t>
  </si>
  <si>
    <t>CARLOS MARIO RÍOS OSORIO</t>
  </si>
  <si>
    <t>242-2019</t>
  </si>
  <si>
    <t>Prestar servicios profesionales en la Oficina de Tecnologías de la Información y las Comunicaciones de Función Pública para apoyar las actividades de aseguramiento de calidad de los sistemas de información SIGEP II y demás sistemas de información misionales aue le sean asianados.</t>
  </si>
  <si>
    <t xml:space="preserve">Función Pública cancelará el valor total del contrato en un (1) pago por valor de TRES  MILLONES  SEISCIENTOS  SESENTA  MIL PESOS ($3.660.000) MCTE., incluido impuestos y demás gastos asociados a la ejecución, previa presentación del informe correspond iente, de los productos definidos y del certificado de cumplimiento y evaluación del contratista firmado por el supervisor, sin que el monto total de los servicios prestados pueda exceder la cuantía total pactada.
</t>
  </si>
  <si>
    <t>El plazo de ejecución del contrato será a partir del perfeccionamiento del mismo y expedición del registro presupuesta! y hasta el veintisiete (27) de diciembre de 2019.</t>
  </si>
  <si>
    <t>243-2019</t>
  </si>
  <si>
    <t>Prestar servicios profesionales en la Oficina de Tecnologías de la Información y las Comunicaciones de Función Pública para apoyar las actividades de aseguran:iiento de calidad de los sistemas de información SIGEP II y demás sistemas de información misionales que le sean asionados.</t>
  </si>
  <si>
    <t>244-2019</t>
  </si>
  <si>
    <t>Prestar servicios profesionales en la Oficina de Tecnologías de la información y las Comunicaciones de Función Pública para apoyar la optimización y ajustes de la infraestructura tecnológica, necesarios para la implementación y puesta en marcha del Sistema de Información y Gestión del Empleo Público en su segunda versión (SIGEP II).</t>
  </si>
  <si>
    <t xml:space="preserve">EDWIN ALBERTO VARGAS ANTOLINEZ    </t>
  </si>
  <si>
    <t>Hasta el 30 de noviembre del 2021 previo perfeccionamiento del mismo, expedición del registro presupuesta! y aprobación de las garantías.</t>
  </si>
  <si>
    <t>Función Pública pagará el va 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</si>
  <si>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Treinta (30) días calendario , contados a partir del perfeccionamiento del mismo, previo registro presupuesta! y aprobación de pólizas.</t>
  </si>
  <si>
    <t>Un (1) mes, contado a partir del perfeccionamiento del contrato, registro presupuesta! y aprobación de  pólizas.</t>
  </si>
  <si>
    <t>Tres (3) meses. contados a partir del perfeccionamiento del mismo y expedición  del registro presupuestal.</t>
  </si>
  <si>
    <t>Función Pública cancelará el valor del contrato en pagos mensuales, incluidos impuestos y demas gastos asociados a la ejecución del contrato, previa presentación de la factura, a la expedición del certificado de recibido a satisfacción por parte del supervisor del contrato, sin que el monto total de los servicios prestados pueda exceder la cuantia total del mismo.</t>
  </si>
  <si>
    <t>Hasta el 27 de diciembre de 2019, previa expedición del registro presupuestal, aprobación de las garantías y suscripción del acta de inicio correspondiente.</t>
  </si>
  <si>
    <t xml:space="preserve">17719                                                                 17619 </t>
  </si>
  <si>
    <t xml:space="preserve">14719                                                                   1619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</si>
</sst>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7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trike/>
      <sz val="24"/>
      <color theme="1"/>
      <name val="Arial"/>
      <family val="2"/>
    </font>
    <font>
      <b/>
      <sz val="20"/>
      <color indexed="81"/>
      <name val="Tahoma"/>
      <family val="2"/>
    </font>
    <font>
      <sz val="20"/>
      <color indexed="81"/>
      <name val="Tahoma"/>
      <family val="2"/>
    </font>
    <font>
      <sz val="24"/>
      <name val="Calibri"/>
      <family val="2"/>
      <scheme val="minor"/>
    </font>
    <font>
      <strike/>
      <sz val="24"/>
      <name val="Calibri"/>
      <family val="2"/>
      <scheme val="minor"/>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
      <strike/>
      <sz val="2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s>
  <cellStyleXfs count="101">
    <xf numFmtId="0" fontId="0" fillId="0" borderId="0"/>
    <xf numFmtId="0" fontId="18" fillId="2" borderId="0" applyNumberFormat="0" applyBorder="0" applyAlignment="0" applyProtection="0"/>
    <xf numFmtId="165" fontId="23" fillId="0" borderId="0" applyFont="0" applyFill="0" applyBorder="0" applyAlignment="0" applyProtection="0"/>
    <xf numFmtId="0" fontId="32" fillId="0" borderId="0" applyNumberForma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16" fillId="0" borderId="0" applyFont="0" applyFill="0" applyBorder="0" applyAlignment="0" applyProtection="0"/>
    <xf numFmtId="165" fontId="23" fillId="0" borderId="0" applyFont="0" applyFill="0" applyBorder="0" applyAlignment="0" applyProtection="0"/>
    <xf numFmtId="0" fontId="63" fillId="0" borderId="0"/>
    <xf numFmtId="0" fontId="23" fillId="0" borderId="0"/>
    <xf numFmtId="9" fontId="23"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3"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cellStyleXfs>
  <cellXfs count="237">
    <xf numFmtId="0" fontId="0" fillId="0" borderId="0" xfId="0"/>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2"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24" fillId="4" borderId="0" xfId="0" applyFont="1" applyFill="1" applyBorder="1" applyAlignment="1">
      <alignment vertical="center" wrapText="1"/>
    </xf>
    <xf numFmtId="0" fontId="0" fillId="0" borderId="0" xfId="0" applyFont="1" applyAlignment="1">
      <alignment horizontal="center" vertical="center" wrapText="1"/>
    </xf>
    <xf numFmtId="0" fontId="26"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9" fillId="0" borderId="0" xfId="0" applyFont="1" applyFill="1" applyAlignment="1">
      <alignment horizontal="center" wrapText="1"/>
    </xf>
    <xf numFmtId="0" fontId="20" fillId="0" borderId="0" xfId="0" applyFont="1" applyFill="1" applyAlignment="1">
      <alignment horizontal="center" wrapText="1"/>
    </xf>
    <xf numFmtId="0" fontId="28" fillId="4"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22" fillId="0" borderId="0" xfId="0" applyFont="1" applyBorder="1" applyAlignment="1">
      <alignment horizontal="left"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3" borderId="0" xfId="0" applyFont="1" applyFill="1" applyAlignment="1">
      <alignment horizontal="center" vertical="center" wrapText="1"/>
    </xf>
    <xf numFmtId="0" fontId="21" fillId="0" borderId="2" xfId="0" applyFont="1" applyBorder="1" applyAlignment="1">
      <alignment horizontal="center" vertical="center" wrapText="1"/>
    </xf>
    <xf numFmtId="0" fontId="24" fillId="4" borderId="0" xfId="0" applyFont="1" applyFill="1" applyAlignment="1">
      <alignment vertical="center" wrapText="1"/>
    </xf>
    <xf numFmtId="0" fontId="21"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33" fillId="0" borderId="0" xfId="3" quotePrefix="1" applyFont="1" applyBorder="1" applyAlignment="1">
      <alignment horizontal="center" vertical="center" wrapText="1"/>
    </xf>
    <xf numFmtId="0" fontId="1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34" fillId="0" borderId="2" xfId="0" applyFont="1" applyBorder="1" applyAlignment="1">
      <alignment horizontal="center" vertical="center" wrapText="1"/>
    </xf>
    <xf numFmtId="44" fontId="24" fillId="4" borderId="0" xfId="0" applyNumberFormat="1" applyFont="1" applyFill="1" applyAlignment="1">
      <alignment vertical="center" wrapText="1"/>
    </xf>
    <xf numFmtId="171" fontId="24" fillId="4" borderId="0" xfId="0" applyNumberFormat="1" applyFont="1" applyFill="1" applyAlignment="1">
      <alignment vertical="center" wrapText="1"/>
    </xf>
    <xf numFmtId="0" fontId="46" fillId="6" borderId="16" xfId="1" applyFont="1" applyFill="1" applyBorder="1" applyAlignment="1">
      <alignment horizontal="center" vertical="center" wrapText="1"/>
    </xf>
    <xf numFmtId="0" fontId="47" fillId="4" borderId="17" xfId="1" applyFont="1" applyFill="1" applyBorder="1" applyAlignment="1">
      <alignment horizontal="center" vertical="center" wrapText="1"/>
    </xf>
    <xf numFmtId="0" fontId="0" fillId="4" borderId="0" xfId="0" applyFill="1"/>
    <xf numFmtId="0" fontId="0" fillId="0" borderId="0" xfId="0" applyFill="1"/>
    <xf numFmtId="0" fontId="48"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2" xfId="0" applyFont="1" applyFill="1" applyBorder="1" applyAlignment="1">
      <alignment horizontal="left" vertical="center" wrapText="1"/>
    </xf>
    <xf numFmtId="0" fontId="55" fillId="0" borderId="2" xfId="0" applyFont="1" applyFill="1" applyBorder="1" applyAlignment="1">
      <alignment horizontal="center" vertical="center" wrapText="1"/>
    </xf>
    <xf numFmtId="0" fontId="57" fillId="4" borderId="0" xfId="0" applyFont="1" applyFill="1"/>
    <xf numFmtId="0" fontId="57" fillId="0" borderId="0" xfId="0" applyFont="1" applyFill="1"/>
    <xf numFmtId="0" fontId="49" fillId="4" borderId="2"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60" fillId="0" borderId="0" xfId="1" applyFont="1" applyFill="1" applyBorder="1" applyAlignment="1">
      <alignment horizontal="center" vertical="center" wrapText="1"/>
    </xf>
    <xf numFmtId="39" fontId="53" fillId="3" borderId="2" xfId="9" applyNumberFormat="1" applyFont="1" applyFill="1" applyBorder="1" applyAlignment="1">
      <alignment horizontal="right" vertical="center" wrapText="1"/>
    </xf>
    <xf numFmtId="0" fontId="0" fillId="3" borderId="0" xfId="0" applyFill="1"/>
    <xf numFmtId="0" fontId="45" fillId="7" borderId="16" xfId="1" applyFont="1" applyFill="1" applyBorder="1" applyAlignment="1">
      <alignment horizontal="center" vertical="center" wrapText="1"/>
    </xf>
    <xf numFmtId="0" fontId="46" fillId="7" borderId="16" xfId="1" applyFont="1" applyFill="1" applyBorder="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21"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34"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6"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6" fillId="3" borderId="2" xfId="0" applyNumberFormat="1" applyFont="1" applyFill="1" applyBorder="1" applyAlignment="1">
      <alignment wrapText="1"/>
    </xf>
    <xf numFmtId="0" fontId="21" fillId="3" borderId="11" xfId="0" applyFont="1" applyFill="1" applyBorder="1" applyAlignment="1">
      <alignment horizontal="center" vertical="center" wrapText="1"/>
    </xf>
    <xf numFmtId="14" fontId="40"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22"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6" fillId="3" borderId="0" xfId="0" applyFont="1" applyFill="1" applyAlignment="1">
      <alignment wrapText="1"/>
    </xf>
    <xf numFmtId="171" fontId="16" fillId="3" borderId="0" xfId="0" applyNumberFormat="1" applyFont="1" applyFill="1" applyBorder="1" applyAlignment="1">
      <alignment horizontal="center" vertical="center" wrapText="1"/>
    </xf>
    <xf numFmtId="171" fontId="41"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9" fillId="3" borderId="0" xfId="0" applyFont="1" applyFill="1" applyBorder="1" applyAlignment="1">
      <alignment horizontal="center" vertical="center" wrapText="1"/>
    </xf>
    <xf numFmtId="0" fontId="42" fillId="3" borderId="0" xfId="0" applyFont="1" applyFill="1" applyBorder="1" applyAlignment="1">
      <alignment horizontal="left" vertical="center" wrapText="1"/>
    </xf>
    <xf numFmtId="0" fontId="16" fillId="3" borderId="0"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17" xfId="0" applyFont="1" applyFill="1" applyBorder="1" applyAlignment="1">
      <alignment horizontal="left" vertical="center" wrapText="1"/>
    </xf>
    <xf numFmtId="14" fontId="50"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51" fillId="0" borderId="0" xfId="0" applyFont="1" applyFill="1" applyBorder="1" applyAlignment="1">
      <alignment horizontal="center" vertical="center" wrapText="1"/>
    </xf>
    <xf numFmtId="15" fontId="52" fillId="0" borderId="0" xfId="0" applyNumberFormat="1" applyFont="1" applyFill="1" applyBorder="1" applyAlignment="1">
      <alignment horizontal="center" vertical="center" wrapText="1"/>
    </xf>
    <xf numFmtId="0" fontId="52" fillId="0" borderId="0" xfId="0" applyFont="1" applyFill="1" applyBorder="1" applyAlignment="1">
      <alignment horizontal="left" vertical="center" wrapText="1"/>
    </xf>
    <xf numFmtId="0" fontId="52" fillId="0" borderId="0" xfId="0" applyFont="1" applyFill="1" applyBorder="1" applyAlignment="1">
      <alignment horizontal="center" vertical="center" wrapText="1"/>
    </xf>
    <xf numFmtId="169" fontId="52" fillId="0" borderId="0" xfId="7" applyNumberFormat="1" applyFont="1" applyFill="1" applyBorder="1" applyAlignment="1">
      <alignment horizontal="center" vertical="center" wrapText="1"/>
    </xf>
    <xf numFmtId="0" fontId="48" fillId="0" borderId="17" xfId="0" applyFont="1" applyFill="1" applyBorder="1" applyAlignment="1">
      <alignment horizontal="center" vertical="center" wrapText="1"/>
    </xf>
    <xf numFmtId="0" fontId="0" fillId="0" borderId="0" xfId="0" applyAlignment="1">
      <alignment horizontal="center" vertical="center"/>
    </xf>
    <xf numFmtId="0" fontId="69" fillId="0" borderId="0" xfId="0" applyFont="1" applyAlignment="1">
      <alignment wrapText="1"/>
    </xf>
    <xf numFmtId="0" fontId="69" fillId="0" borderId="0" xfId="0" applyFont="1" applyAlignment="1">
      <alignment horizontal="center" vertical="center" wrapText="1"/>
    </xf>
    <xf numFmtId="44" fontId="69" fillId="0" borderId="0" xfId="0" applyNumberFormat="1" applyFont="1" applyAlignment="1">
      <alignment wrapText="1"/>
    </xf>
    <xf numFmtId="0" fontId="69" fillId="3" borderId="0" xfId="0" applyFont="1" applyFill="1" applyAlignment="1">
      <alignment wrapText="1"/>
    </xf>
    <xf numFmtId="0" fontId="69" fillId="3" borderId="0" xfId="0" applyFont="1" applyFill="1" applyAlignment="1">
      <alignment horizontal="center" vertical="center" wrapText="1"/>
    </xf>
    <xf numFmtId="44" fontId="69" fillId="3" borderId="0" xfId="0" applyNumberFormat="1" applyFont="1" applyFill="1" applyAlignment="1">
      <alignment wrapText="1"/>
    </xf>
    <xf numFmtId="166" fontId="69" fillId="3" borderId="0" xfId="0" applyNumberFormat="1" applyFont="1" applyFill="1" applyAlignment="1">
      <alignment wrapText="1"/>
    </xf>
    <xf numFmtId="44" fontId="70" fillId="3" borderId="0" xfId="0" applyNumberFormat="1" applyFont="1" applyFill="1" applyAlignment="1">
      <alignment wrapText="1"/>
    </xf>
    <xf numFmtId="171" fontId="69" fillId="3" borderId="0" xfId="0" applyNumberFormat="1" applyFont="1" applyFill="1" applyAlignment="1">
      <alignment wrapText="1"/>
    </xf>
    <xf numFmtId="171" fontId="69" fillId="3" borderId="0" xfId="0" applyNumberFormat="1" applyFont="1" applyFill="1" applyAlignment="1">
      <alignment horizontal="center" vertical="center" wrapText="1"/>
    </xf>
    <xf numFmtId="44" fontId="39" fillId="3" borderId="0" xfId="0" applyNumberFormat="1" applyFont="1" applyFill="1" applyAlignment="1">
      <alignment horizontal="center" vertical="center" wrapText="1"/>
    </xf>
    <xf numFmtId="0" fontId="45" fillId="6" borderId="16" xfId="1" applyFont="1" applyFill="1" applyBorder="1" applyAlignment="1">
      <alignment horizontal="center" vertical="center" wrapText="1"/>
    </xf>
    <xf numFmtId="0" fontId="69" fillId="0" borderId="0" xfId="0" applyFont="1" applyFill="1"/>
    <xf numFmtId="0" fontId="69" fillId="0" borderId="0" xfId="0" applyFont="1"/>
    <xf numFmtId="0" fontId="57" fillId="0" borderId="0" xfId="0" applyFont="1"/>
    <xf numFmtId="0" fontId="57" fillId="3" borderId="0" xfId="0" applyFont="1" applyFill="1"/>
    <xf numFmtId="0" fontId="76" fillId="0" borderId="0" xfId="0" applyFont="1" applyFill="1"/>
    <xf numFmtId="44" fontId="72" fillId="0" borderId="0" xfId="7" applyFont="1" applyFill="1" applyBorder="1" applyAlignment="1">
      <alignment horizontal="center" vertical="center" wrapText="1"/>
    </xf>
    <xf numFmtId="169" fontId="73" fillId="0" borderId="0" xfId="7" applyNumberFormat="1" applyFont="1" applyFill="1" applyBorder="1" applyAlignment="1">
      <alignment horizontal="center" vertical="center" wrapText="1"/>
    </xf>
    <xf numFmtId="0" fontId="47" fillId="0" borderId="0" xfId="1" applyFont="1" applyFill="1" applyBorder="1" applyAlignment="1">
      <alignment horizontal="center" vertical="center" wrapText="1"/>
    </xf>
    <xf numFmtId="165" fontId="1" fillId="0" borderId="0" xfId="92" applyFont="1" applyBorder="1" applyAlignment="1">
      <alignment horizontal="right" vertical="center" wrapText="1"/>
    </xf>
    <xf numFmtId="0" fontId="25" fillId="0" borderId="0" xfId="92" applyNumberFormat="1" applyFont="1" applyAlignment="1">
      <alignment horizontal="left" wrapText="1"/>
    </xf>
    <xf numFmtId="0" fontId="20" fillId="0" borderId="2" xfId="92" applyNumberFormat="1" applyFont="1" applyBorder="1" applyAlignment="1">
      <alignment horizontal="center" vertical="center" wrapText="1"/>
    </xf>
    <xf numFmtId="165" fontId="1" fillId="0" borderId="0" xfId="92" applyFont="1" applyFill="1" applyAlignment="1">
      <alignment horizontal="right" vertical="center" wrapText="1"/>
    </xf>
    <xf numFmtId="168" fontId="35" fillId="0" borderId="2" xfId="93" applyNumberFormat="1" applyFont="1" applyBorder="1" applyAlignment="1">
      <alignment horizontal="left" wrapText="1"/>
    </xf>
    <xf numFmtId="168" fontId="36" fillId="0" borderId="2" xfId="93" applyNumberFormat="1" applyFont="1" applyBorder="1" applyAlignment="1">
      <alignment wrapText="1"/>
    </xf>
    <xf numFmtId="168" fontId="35" fillId="3" borderId="2" xfId="93" applyNumberFormat="1" applyFont="1" applyFill="1" applyBorder="1" applyAlignment="1">
      <alignment horizontal="left" wrapText="1"/>
    </xf>
    <xf numFmtId="168" fontId="36" fillId="3" borderId="2" xfId="93" applyNumberFormat="1" applyFont="1" applyFill="1" applyBorder="1" applyAlignment="1">
      <alignment wrapText="1"/>
    </xf>
    <xf numFmtId="0" fontId="25" fillId="3" borderId="2" xfId="92" applyNumberFormat="1" applyFont="1" applyFill="1" applyBorder="1" applyAlignment="1">
      <alignment horizontal="left" wrapText="1"/>
    </xf>
    <xf numFmtId="165" fontId="1" fillId="3" borderId="0" xfId="92" applyFont="1" applyFill="1" applyBorder="1" applyAlignment="1">
      <alignment horizontal="right" vertical="center" wrapText="1"/>
    </xf>
    <xf numFmtId="0" fontId="25" fillId="3" borderId="0" xfId="92" applyNumberFormat="1" applyFont="1" applyFill="1" applyAlignment="1">
      <alignment horizontal="left" wrapText="1"/>
    </xf>
    <xf numFmtId="167" fontId="16" fillId="3" borderId="0" xfId="93" applyFont="1" applyFill="1" applyBorder="1" applyAlignment="1">
      <alignment horizontal="center" wrapText="1"/>
    </xf>
    <xf numFmtId="165" fontId="41" fillId="3" borderId="0" xfId="92" applyFont="1" applyFill="1" applyAlignment="1">
      <alignment horizontal="center" vertical="center" wrapText="1"/>
    </xf>
    <xf numFmtId="166" fontId="25" fillId="3" borderId="0" xfId="92" applyNumberFormat="1" applyFont="1" applyFill="1" applyAlignment="1">
      <alignment horizontal="left" wrapText="1"/>
    </xf>
    <xf numFmtId="167" fontId="16" fillId="3" borderId="0" xfId="93" applyFont="1" applyFill="1" applyBorder="1" applyAlignment="1">
      <alignment horizontal="center" vertical="center" wrapText="1"/>
    </xf>
    <xf numFmtId="44" fontId="43" fillId="3" borderId="0" xfId="94" applyFont="1" applyFill="1" applyAlignment="1">
      <alignment horizontal="right" vertical="center" wrapText="1"/>
    </xf>
    <xf numFmtId="44" fontId="71" fillId="3" borderId="0" xfId="94" applyFont="1" applyFill="1" applyAlignment="1">
      <alignment horizontal="right" vertical="center" wrapText="1"/>
    </xf>
    <xf numFmtId="44" fontId="44" fillId="3" borderId="0" xfId="94" applyFont="1" applyFill="1" applyAlignment="1">
      <alignment horizontal="right" vertical="center" wrapText="1"/>
    </xf>
    <xf numFmtId="41" fontId="46" fillId="7" borderId="16" xfId="95" applyFont="1" applyFill="1" applyBorder="1" applyAlignment="1">
      <alignment horizontal="center" vertical="center" wrapText="1"/>
    </xf>
    <xf numFmtId="170" fontId="50" fillId="0" borderId="17" xfId="92" applyNumberFormat="1" applyFont="1" applyFill="1" applyBorder="1" applyAlignment="1">
      <alignment vertical="center" wrapText="1"/>
    </xf>
    <xf numFmtId="44" fontId="50" fillId="0" borderId="17" xfId="94" applyNumberFormat="1" applyFont="1" applyFill="1" applyBorder="1" applyAlignment="1">
      <alignment vertical="center" wrapText="1"/>
    </xf>
    <xf numFmtId="170" fontId="50" fillId="0" borderId="2" xfId="92" applyNumberFormat="1" applyFont="1" applyFill="1" applyBorder="1" applyAlignment="1">
      <alignment horizontal="right" vertical="center" wrapText="1"/>
    </xf>
    <xf numFmtId="44" fontId="50" fillId="0" borderId="2" xfId="94" applyNumberFormat="1" applyFont="1" applyFill="1" applyBorder="1" applyAlignment="1">
      <alignment horizontal="center" vertical="center" wrapText="1"/>
    </xf>
    <xf numFmtId="170" fontId="50" fillId="0" borderId="2" xfId="97" applyNumberFormat="1" applyFont="1" applyFill="1" applyBorder="1" applyAlignment="1">
      <alignment horizontal="right" vertical="center" wrapText="1"/>
    </xf>
    <xf numFmtId="0" fontId="27"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2" xfId="0" applyFont="1" applyBorder="1" applyAlignment="1">
      <alignment horizontal="center" vertical="center" wrapText="1"/>
    </xf>
    <xf numFmtId="0" fontId="31" fillId="0" borderId="2" xfId="0" applyFont="1" applyFill="1" applyBorder="1" applyAlignment="1">
      <alignment horizontal="center" vertical="center" wrapText="1"/>
    </xf>
    <xf numFmtId="0" fontId="30" fillId="0" borderId="2" xfId="0" quotePrefix="1" applyFont="1" applyBorder="1" applyAlignment="1">
      <alignment horizontal="center" vertical="center" wrapText="1"/>
    </xf>
    <xf numFmtId="0" fontId="30" fillId="0" borderId="0" xfId="0" quotePrefix="1" applyFont="1" applyAlignment="1">
      <alignment horizontal="center" vertical="center"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7"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169" fontId="38" fillId="3" borderId="4" xfId="0" applyNumberFormat="1" applyFont="1" applyFill="1" applyBorder="1" applyAlignment="1">
      <alignment horizontal="right" vertical="center" wrapText="1"/>
    </xf>
    <xf numFmtId="169" fontId="38" fillId="3" borderId="5" xfId="0" applyNumberFormat="1" applyFont="1" applyFill="1" applyBorder="1" applyAlignment="1">
      <alignment horizontal="right" vertical="center" wrapText="1"/>
    </xf>
    <xf numFmtId="170" fontId="39" fillId="3" borderId="2" xfId="0" applyNumberFormat="1" applyFont="1" applyFill="1" applyBorder="1" applyAlignment="1">
      <alignment horizontal="right" vertical="center" wrapText="1"/>
    </xf>
    <xf numFmtId="167" fontId="39" fillId="3" borderId="2" xfId="93" applyFont="1" applyFill="1" applyBorder="1" applyAlignment="1">
      <alignment horizontal="right" vertical="center" wrapText="1"/>
    </xf>
    <xf numFmtId="14" fontId="38" fillId="5" borderId="4" xfId="0" applyNumberFormat="1" applyFont="1" applyFill="1" applyBorder="1" applyAlignment="1">
      <alignment horizontal="right" vertical="center" wrapText="1"/>
    </xf>
    <xf numFmtId="14" fontId="38" fillId="5" borderId="5" xfId="0" applyNumberFormat="1" applyFont="1" applyFill="1" applyBorder="1" applyAlignment="1">
      <alignment horizontal="right" vertical="center" wrapText="1"/>
    </xf>
    <xf numFmtId="0" fontId="29" fillId="3" borderId="15" xfId="0" applyFont="1" applyFill="1" applyBorder="1" applyAlignment="1">
      <alignment horizontal="left" vertical="center" wrapText="1"/>
    </xf>
    <xf numFmtId="167" fontId="16" fillId="3" borderId="0" xfId="93" applyFont="1" applyFill="1" applyBorder="1" applyAlignment="1">
      <alignment horizontal="center" wrapText="1"/>
    </xf>
    <xf numFmtId="167" fontId="16" fillId="3" borderId="0" xfId="93" applyFont="1" applyFill="1" applyBorder="1" applyAlignment="1">
      <alignment horizontal="center" vertical="center" wrapText="1"/>
    </xf>
    <xf numFmtId="0" fontId="47" fillId="0" borderId="0" xfId="1" applyFont="1" applyFill="1" applyBorder="1" applyAlignment="1">
      <alignment horizontal="center" vertical="center" wrapText="1"/>
    </xf>
    <xf numFmtId="44" fontId="72" fillId="0" borderId="2" xfId="7" applyFont="1" applyFill="1" applyBorder="1" applyAlignment="1">
      <alignment horizontal="center" vertical="center" wrapText="1"/>
    </xf>
    <xf numFmtId="169" fontId="73" fillId="0" borderId="2" xfId="7" applyNumberFormat="1"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2" xfId="0" applyFont="1" applyFill="1" applyBorder="1" applyAlignment="1">
      <alignment horizontal="left" vertical="center" wrapText="1"/>
    </xf>
    <xf numFmtId="14" fontId="49" fillId="0" borderId="2" xfId="0" applyNumberFormat="1" applyFont="1" applyFill="1" applyBorder="1" applyAlignment="1">
      <alignment horizontal="center" vertical="center" wrapText="1"/>
    </xf>
    <xf numFmtId="170" fontId="49" fillId="0" borderId="2" xfId="92" applyNumberFormat="1" applyFont="1" applyFill="1" applyBorder="1" applyAlignment="1">
      <alignment horizontal="right" vertical="center" wrapText="1"/>
    </xf>
    <xf numFmtId="44" fontId="49" fillId="0" borderId="2" xfId="94" applyNumberFormat="1"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9" fillId="0" borderId="19" xfId="0" applyFont="1" applyFill="1" applyBorder="1" applyAlignment="1">
      <alignment horizontal="center" vertical="center" wrapText="1"/>
    </xf>
    <xf numFmtId="170" fontId="49" fillId="0" borderId="17" xfId="92" applyNumberFormat="1" applyFont="1" applyFill="1" applyBorder="1" applyAlignment="1">
      <alignment horizontal="right" vertical="center" wrapText="1"/>
    </xf>
    <xf numFmtId="44" fontId="49" fillId="0" borderId="17" xfId="94" applyNumberFormat="1"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17" xfId="0" applyFont="1" applyFill="1" applyBorder="1" applyAlignment="1">
      <alignment horizontal="center" vertical="center" wrapText="1"/>
    </xf>
    <xf numFmtId="16" fontId="49" fillId="0" borderId="2" xfId="0" applyNumberFormat="1"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2" xfId="0" applyFont="1" applyFill="1" applyBorder="1" applyAlignment="1">
      <alignment vertical="center" wrapText="1"/>
    </xf>
    <xf numFmtId="170" fontId="49" fillId="0" borderId="2" xfId="92" applyNumberFormat="1" applyFont="1" applyFill="1" applyBorder="1" applyAlignment="1">
      <alignment vertical="center" wrapText="1"/>
    </xf>
    <xf numFmtId="0" fontId="68" fillId="0" borderId="20" xfId="0" applyFont="1" applyFill="1" applyBorder="1" applyAlignment="1">
      <alignment horizontal="center" vertical="center" wrapText="1"/>
    </xf>
    <xf numFmtId="170" fontId="50" fillId="0" borderId="2" xfId="92" applyNumberFormat="1" applyFont="1" applyFill="1" applyBorder="1" applyAlignment="1">
      <alignment vertical="center" wrapText="1"/>
    </xf>
    <xf numFmtId="0" fontId="49" fillId="0" borderId="19" xfId="0" applyFont="1" applyFill="1" applyBorder="1" applyAlignment="1">
      <alignment horizontal="center" vertical="center" wrapText="1"/>
    </xf>
    <xf numFmtId="44" fontId="49" fillId="0" borderId="2" xfId="94" applyNumberFormat="1" applyFont="1" applyFill="1" applyBorder="1" applyAlignment="1">
      <alignment vertical="center" wrapText="1"/>
    </xf>
    <xf numFmtId="0" fontId="67" fillId="0" borderId="20" xfId="0" applyFont="1" applyFill="1" applyBorder="1" applyAlignment="1">
      <alignment horizontal="center" vertical="center" wrapText="1"/>
    </xf>
    <xf numFmtId="0" fontId="49" fillId="0" borderId="17" xfId="0" applyFont="1" applyFill="1" applyBorder="1" applyAlignment="1">
      <alignment vertical="center" wrapText="1"/>
    </xf>
    <xf numFmtId="170" fontId="49" fillId="0" borderId="17" xfId="96" applyNumberFormat="1" applyFont="1" applyFill="1" applyBorder="1" applyAlignment="1">
      <alignment vertical="center" wrapText="1"/>
    </xf>
    <xf numFmtId="0" fontId="49" fillId="0" borderId="2" xfId="0" applyNumberFormat="1" applyFont="1" applyFill="1" applyBorder="1" applyAlignment="1">
      <alignment horizontal="center" vertical="center" wrapText="1"/>
    </xf>
    <xf numFmtId="0" fontId="58"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xf>
    <xf numFmtId="170" fontId="49" fillId="0" borderId="2" xfId="97" applyNumberFormat="1" applyFont="1" applyFill="1" applyBorder="1" applyAlignment="1">
      <alignment horizontal="right" vertical="center" wrapText="1"/>
    </xf>
    <xf numFmtId="17" fontId="49" fillId="0" borderId="2" xfId="0" applyNumberFormat="1" applyFont="1" applyFill="1" applyBorder="1" applyAlignment="1">
      <alignment horizontal="center" vertical="center" wrapText="1"/>
    </xf>
    <xf numFmtId="6" fontId="49" fillId="0" borderId="2" xfId="94" applyNumberFormat="1" applyFont="1" applyFill="1" applyBorder="1" applyAlignment="1">
      <alignment horizontal="right" vertical="center" wrapText="1"/>
    </xf>
    <xf numFmtId="44" fontId="49" fillId="0" borderId="2" xfId="94" applyNumberFormat="1" applyFont="1" applyFill="1" applyBorder="1" applyAlignment="1">
      <alignment horizontal="right" vertical="center" wrapText="1"/>
    </xf>
    <xf numFmtId="170" fontId="49" fillId="0" borderId="2" xfId="98" applyNumberFormat="1" applyFont="1" applyFill="1" applyBorder="1" applyAlignment="1">
      <alignment horizontal="right" vertical="center" wrapText="1"/>
    </xf>
    <xf numFmtId="44" fontId="49" fillId="0" borderId="2" xfId="99" applyNumberFormat="1" applyFont="1" applyFill="1" applyBorder="1" applyAlignment="1">
      <alignment horizontal="center" vertical="center" wrapText="1"/>
    </xf>
    <xf numFmtId="170" fontId="50" fillId="0" borderId="2" xfId="98" applyNumberFormat="1" applyFont="1" applyFill="1" applyBorder="1" applyAlignment="1">
      <alignment horizontal="right" vertical="center" wrapText="1"/>
    </xf>
    <xf numFmtId="44" fontId="50" fillId="0" borderId="2" xfId="99"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8" xfId="0" applyFont="1" applyFill="1" applyBorder="1" applyAlignment="1">
      <alignment horizontal="center" vertical="center" wrapText="1"/>
    </xf>
    <xf numFmtId="170" fontId="49" fillId="0" borderId="17" xfId="92" applyNumberFormat="1" applyFont="1" applyFill="1" applyBorder="1" applyAlignment="1">
      <alignment horizontal="center" vertical="center" wrapText="1"/>
    </xf>
    <xf numFmtId="44" fontId="49" fillId="0" borderId="17" xfId="94" applyNumberFormat="1" applyFont="1" applyFill="1" applyBorder="1" applyAlignment="1">
      <alignment horizontal="center" vertical="center" wrapText="1"/>
    </xf>
    <xf numFmtId="0" fontId="48" fillId="0" borderId="10" xfId="0" applyFont="1" applyFill="1" applyBorder="1" applyAlignment="1">
      <alignment horizontal="center" vertical="center" wrapText="1"/>
    </xf>
    <xf numFmtId="170" fontId="49" fillId="0" borderId="19" xfId="92" applyNumberFormat="1" applyFont="1" applyFill="1" applyBorder="1" applyAlignment="1">
      <alignment horizontal="center" vertical="center" wrapText="1"/>
    </xf>
    <xf numFmtId="44" fontId="49" fillId="0" borderId="19" xfId="94" applyNumberFormat="1" applyFont="1" applyFill="1" applyBorder="1" applyAlignment="1">
      <alignment horizontal="center" vertical="center" wrapText="1"/>
    </xf>
    <xf numFmtId="0" fontId="48" fillId="0" borderId="14" xfId="0" applyFont="1" applyFill="1" applyBorder="1" applyAlignment="1">
      <alignment horizontal="center" vertical="center" wrapText="1"/>
    </xf>
    <xf numFmtId="170" fontId="49" fillId="0" borderId="18" xfId="92" applyNumberFormat="1" applyFont="1" applyFill="1" applyBorder="1" applyAlignment="1">
      <alignment horizontal="center" vertical="center" wrapText="1"/>
    </xf>
    <xf numFmtId="44" fontId="49" fillId="0" borderId="18" xfId="94" applyNumberFormat="1" applyFont="1" applyFill="1" applyBorder="1" applyAlignment="1">
      <alignment horizontal="center" vertical="center" wrapText="1"/>
    </xf>
    <xf numFmtId="0" fontId="55" fillId="0" borderId="5" xfId="0" applyFont="1" applyFill="1" applyBorder="1" applyAlignment="1">
      <alignment horizontal="center" vertical="center" wrapText="1"/>
    </xf>
    <xf numFmtId="0" fontId="51" fillId="0" borderId="2" xfId="0" applyFont="1" applyFill="1" applyBorder="1" applyAlignment="1">
      <alignment horizontal="center" vertical="center" wrapText="1"/>
    </xf>
    <xf numFmtId="15" fontId="52" fillId="0" borderId="2" xfId="0" applyNumberFormat="1" applyFont="1" applyFill="1" applyBorder="1" applyAlignment="1">
      <alignment horizontal="center"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wrapText="1"/>
    </xf>
    <xf numFmtId="169" fontId="52" fillId="0" borderId="2" xfId="7" applyNumberFormat="1" applyFont="1" applyFill="1" applyBorder="1" applyAlignment="1">
      <alignment horizontal="center" vertical="center" wrapText="1"/>
    </xf>
    <xf numFmtId="0" fontId="52" fillId="0" borderId="2" xfId="7" applyNumberFormat="1" applyFont="1" applyFill="1" applyBorder="1" applyAlignment="1">
      <alignment horizontal="center" vertical="center" wrapText="1"/>
    </xf>
    <xf numFmtId="0" fontId="54" fillId="0" borderId="2" xfId="0" applyFont="1" applyFill="1" applyBorder="1" applyAlignment="1">
      <alignment horizontal="left" vertical="center" wrapText="1"/>
    </xf>
    <xf numFmtId="15" fontId="54" fillId="0" borderId="2" xfId="0"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2" xfId="100" applyNumberFormat="1" applyFont="1" applyFill="1" applyBorder="1" applyAlignment="1">
      <alignment horizontal="center" vertical="center" wrapText="1"/>
    </xf>
    <xf numFmtId="44" fontId="74" fillId="0" borderId="2" xfId="7" applyFont="1" applyFill="1" applyBorder="1" applyAlignment="1">
      <alignment horizontal="center" vertical="center" wrapText="1"/>
    </xf>
    <xf numFmtId="169" fontId="75" fillId="0" borderId="2" xfId="7" applyNumberFormat="1" applyFont="1" applyFill="1" applyBorder="1" applyAlignment="1">
      <alignment horizontal="center" vertical="center" wrapText="1"/>
    </xf>
    <xf numFmtId="0" fontId="56" fillId="0" borderId="2" xfId="0" applyFont="1" applyFill="1" applyBorder="1" applyAlignment="1">
      <alignment horizontal="center" vertical="center" wrapText="1"/>
    </xf>
    <xf numFmtId="0" fontId="54" fillId="0" borderId="2" xfId="7" applyNumberFormat="1" applyFont="1" applyFill="1" applyBorder="1" applyAlignment="1">
      <alignment horizontal="center" vertical="center" wrapText="1"/>
    </xf>
    <xf numFmtId="169" fontId="54" fillId="0" borderId="2" xfId="7" applyNumberFormat="1" applyFont="1" applyFill="1" applyBorder="1" applyAlignment="1">
      <alignment horizontal="center" vertical="center" wrapText="1"/>
    </xf>
    <xf numFmtId="44" fontId="72" fillId="0" borderId="2" xfId="94" applyNumberFormat="1" applyFont="1" applyFill="1" applyBorder="1" applyAlignment="1">
      <alignment horizontal="center" vertical="center" wrapText="1"/>
    </xf>
    <xf numFmtId="44" fontId="52" fillId="0" borderId="2" xfId="7" applyFont="1" applyFill="1" applyBorder="1" applyAlignment="1">
      <alignment horizontal="center" vertical="center" wrapText="1"/>
    </xf>
    <xf numFmtId="169" fontId="53" fillId="0" borderId="2" xfId="7" applyNumberFormat="1" applyFont="1" applyFill="1" applyBorder="1" applyAlignment="1">
      <alignment horizontal="center" vertical="center" wrapText="1"/>
    </xf>
    <xf numFmtId="14" fontId="54" fillId="0" borderId="2" xfId="0" applyNumberFormat="1" applyFont="1" applyFill="1" applyBorder="1" applyAlignment="1">
      <alignment horizontal="center" vertical="center" wrapText="1"/>
    </xf>
    <xf numFmtId="14" fontId="52" fillId="0" borderId="2" xfId="0" applyNumberFormat="1" applyFont="1" applyFill="1" applyBorder="1" applyAlignment="1">
      <alignment horizontal="center" vertical="center" wrapText="1"/>
    </xf>
    <xf numFmtId="44" fontId="52" fillId="0" borderId="2" xfId="100" applyFont="1" applyFill="1" applyBorder="1" applyAlignment="1">
      <alignment horizontal="center" vertical="center" wrapText="1"/>
    </xf>
    <xf numFmtId="169" fontId="53" fillId="0" borderId="2" xfId="100" applyNumberFormat="1" applyFont="1" applyFill="1" applyBorder="1" applyAlignment="1">
      <alignment horizontal="center" vertical="center" wrapText="1"/>
    </xf>
    <xf numFmtId="0" fontId="52" fillId="0" borderId="2" xfId="100" applyNumberFormat="1" applyFont="1" applyFill="1" applyBorder="1" applyAlignment="1">
      <alignment horizontal="center" vertical="center" wrapText="1"/>
    </xf>
    <xf numFmtId="15" fontId="54" fillId="0" borderId="17" xfId="0" applyNumberFormat="1" applyFont="1" applyFill="1" applyBorder="1" applyAlignment="1">
      <alignment horizontal="center" vertical="center" wrapText="1"/>
    </xf>
    <xf numFmtId="15" fontId="52" fillId="0" borderId="17" xfId="0" applyNumberFormat="1" applyFont="1" applyFill="1" applyBorder="1" applyAlignment="1">
      <alignment horizontal="center" vertical="center" wrapText="1"/>
    </xf>
  </cellXfs>
  <cellStyles count="101">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oneda" xfId="100"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3" xfId="8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3" xfId="91"/>
    <cellStyle name="Normal" xfId="0" builtinId="0"/>
    <cellStyle name="Normal 2" xfId="9"/>
    <cellStyle name="Normal 3" xfId="10"/>
    <cellStyle name="Normal 3 2" xfId="87"/>
    <cellStyle name="Normal 3 3" xfId="90"/>
    <cellStyle name="Normal 4" xfId="42"/>
    <cellStyle name="Porcentaje 2" xfId="11"/>
    <cellStyle name="Porcentaje 2 2" xfId="89"/>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0"/>
  <sheetViews>
    <sheetView tabSelected="1" zoomScale="10" zoomScaleNormal="10" zoomScaleSheetLayoutView="11" zoomScalePageLayoutView="24" workbookViewId="0">
      <selection activeCell="J58" sqref="J58"/>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48.453125" customWidth="1"/>
    <col min="6" max="6" width="15.7265625" customWidth="1"/>
    <col min="7" max="7" width="18.08984375" customWidth="1"/>
    <col min="8" max="8" width="24.81640625" customWidth="1"/>
    <col min="9" max="9" width="18.54296875" customWidth="1"/>
    <col min="10" max="10" width="27.36328125" style="90" customWidth="1"/>
    <col min="11" max="11" width="31.453125" customWidth="1"/>
    <col min="12" max="12" width="49.90625" customWidth="1"/>
    <col min="13" max="14" width="41.81640625" customWidth="1"/>
    <col min="15" max="15" width="12" customWidth="1"/>
    <col min="16" max="16" width="16.179687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47.90625" style="104" customWidth="1"/>
    <col min="25" max="26" width="39.7265625" style="104"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111"/>
      <c r="N1" s="7"/>
      <c r="O1" s="4"/>
      <c r="P1" s="4"/>
      <c r="Q1" s="4"/>
      <c r="R1" s="8"/>
      <c r="S1" s="9"/>
      <c r="T1" s="112"/>
      <c r="U1" s="10"/>
      <c r="V1" s="11"/>
      <c r="W1" s="11"/>
      <c r="X1" s="91"/>
      <c r="Y1" s="92"/>
      <c r="Z1" s="93"/>
      <c r="AA1" s="11"/>
      <c r="AB1" s="11"/>
      <c r="AC1" s="11"/>
      <c r="AD1" s="11"/>
      <c r="AE1" s="11"/>
      <c r="AF1" s="11"/>
      <c r="AG1" s="12"/>
    </row>
    <row r="2" spans="1:33" ht="46.5" x14ac:dyDescent="0.7">
      <c r="A2" s="13"/>
      <c r="B2" s="14"/>
      <c r="C2" s="135" t="s">
        <v>0</v>
      </c>
      <c r="D2" s="135"/>
      <c r="E2" s="135"/>
      <c r="F2" s="135"/>
      <c r="G2" s="135"/>
      <c r="H2" s="135"/>
      <c r="I2" s="135"/>
      <c r="J2" s="135"/>
      <c r="K2" s="135"/>
      <c r="L2" s="135"/>
      <c r="M2" s="135"/>
      <c r="N2" s="135"/>
      <c r="O2" s="135"/>
      <c r="P2" s="135"/>
      <c r="Q2" s="135"/>
      <c r="R2" s="15"/>
      <c r="S2" s="9"/>
      <c r="T2" s="112"/>
      <c r="U2" s="10"/>
      <c r="V2" s="11"/>
      <c r="W2" s="11"/>
      <c r="X2" s="91"/>
      <c r="Y2" s="92"/>
      <c r="Z2" s="93"/>
      <c r="AA2" s="11"/>
      <c r="AB2" s="11"/>
      <c r="AC2" s="11"/>
      <c r="AD2" s="11"/>
      <c r="AE2" s="11"/>
      <c r="AF2" s="11"/>
      <c r="AG2" s="12"/>
    </row>
    <row r="3" spans="1:33" ht="46.5" x14ac:dyDescent="0.5">
      <c r="A3" s="1"/>
      <c r="B3" s="2"/>
      <c r="C3" s="3"/>
      <c r="D3" s="16"/>
      <c r="E3" s="17"/>
      <c r="F3" s="4"/>
      <c r="G3" s="4"/>
      <c r="H3" s="4"/>
      <c r="I3" s="4"/>
      <c r="J3" s="4"/>
      <c r="K3" s="6"/>
      <c r="L3" s="4"/>
      <c r="M3" s="111"/>
      <c r="N3" s="7"/>
      <c r="O3" s="4"/>
      <c r="P3" s="4"/>
      <c r="Q3" s="4"/>
      <c r="R3" s="8"/>
      <c r="S3" s="9"/>
      <c r="T3" s="112"/>
      <c r="U3" s="10"/>
      <c r="V3" s="11"/>
      <c r="W3" s="11"/>
      <c r="X3" s="91"/>
      <c r="Y3" s="92"/>
      <c r="Z3" s="93"/>
      <c r="AA3" s="11"/>
      <c r="AB3" s="11"/>
      <c r="AC3" s="11"/>
      <c r="AD3" s="11"/>
      <c r="AE3" s="11"/>
      <c r="AF3" s="11"/>
      <c r="AG3" s="12"/>
    </row>
    <row r="4" spans="1:33" ht="46.5" x14ac:dyDescent="0.5">
      <c r="A4" s="1"/>
      <c r="B4" s="2"/>
      <c r="C4" s="3"/>
      <c r="D4" s="136" t="s">
        <v>1</v>
      </c>
      <c r="E4" s="136"/>
      <c r="F4" s="4"/>
      <c r="G4" s="4"/>
      <c r="H4" s="4"/>
      <c r="I4" s="4"/>
      <c r="J4" s="4"/>
      <c r="K4" s="6"/>
      <c r="L4" s="4"/>
      <c r="M4" s="111"/>
      <c r="N4" s="7"/>
      <c r="O4" s="4"/>
      <c r="P4" s="4"/>
      <c r="Q4" s="4"/>
      <c r="R4" s="8"/>
      <c r="S4" s="9"/>
      <c r="T4" s="112"/>
      <c r="U4" s="10"/>
      <c r="V4" s="11"/>
      <c r="W4" s="11"/>
      <c r="X4" s="91"/>
      <c r="Y4" s="92"/>
      <c r="Z4" s="93"/>
      <c r="AA4" s="11"/>
      <c r="AB4" s="11"/>
      <c r="AC4" s="11"/>
      <c r="AD4" s="11"/>
      <c r="AE4" s="11"/>
      <c r="AF4" s="11"/>
      <c r="AG4" s="12"/>
    </row>
    <row r="5" spans="1:33" ht="46.5" x14ac:dyDescent="0.5">
      <c r="A5" s="18"/>
      <c r="B5" s="19"/>
      <c r="C5" s="20"/>
      <c r="D5" s="21" t="s">
        <v>2</v>
      </c>
      <c r="E5" s="137" t="s">
        <v>3</v>
      </c>
      <c r="F5" s="137"/>
      <c r="G5" s="4"/>
      <c r="H5" s="9"/>
      <c r="I5" s="9"/>
      <c r="J5" s="138" t="s">
        <v>4</v>
      </c>
      <c r="K5" s="138"/>
      <c r="L5" s="138"/>
      <c r="M5" s="138"/>
      <c r="N5" s="138"/>
      <c r="O5" s="9"/>
      <c r="P5" s="9"/>
      <c r="Q5" s="9"/>
      <c r="R5" s="22"/>
      <c r="S5" s="9"/>
      <c r="T5" s="112"/>
      <c r="U5" s="10"/>
      <c r="V5" s="11"/>
      <c r="W5" s="11"/>
      <c r="X5" s="91"/>
      <c r="Y5" s="92"/>
      <c r="Z5" s="93"/>
      <c r="AA5" s="11"/>
      <c r="AB5" s="11"/>
      <c r="AC5" s="11"/>
      <c r="AD5" s="11"/>
      <c r="AE5" s="11"/>
      <c r="AF5" s="11"/>
      <c r="AG5" s="12"/>
    </row>
    <row r="6" spans="1:33" ht="46.5" x14ac:dyDescent="0.5">
      <c r="A6" s="18"/>
      <c r="B6" s="19"/>
      <c r="C6" s="20"/>
      <c r="D6" s="23" t="s">
        <v>5</v>
      </c>
      <c r="E6" s="137" t="s">
        <v>6</v>
      </c>
      <c r="F6" s="137"/>
      <c r="G6" s="4"/>
      <c r="H6" s="9"/>
      <c r="I6" s="9"/>
      <c r="J6" s="138"/>
      <c r="K6" s="138"/>
      <c r="L6" s="138"/>
      <c r="M6" s="138"/>
      <c r="N6" s="138"/>
      <c r="O6" s="9"/>
      <c r="P6" s="9"/>
      <c r="Q6" s="9"/>
      <c r="R6" s="22"/>
      <c r="S6" s="9"/>
      <c r="T6" s="112"/>
      <c r="U6" s="10"/>
      <c r="V6" s="11"/>
      <c r="W6" s="11"/>
      <c r="X6" s="91"/>
      <c r="Y6" s="92"/>
      <c r="Z6" s="93"/>
      <c r="AA6" s="11"/>
      <c r="AB6" s="11"/>
      <c r="AC6" s="11"/>
      <c r="AD6" s="11"/>
      <c r="AE6" s="11"/>
      <c r="AF6" s="11"/>
      <c r="AG6" s="12"/>
    </row>
    <row r="7" spans="1:33" ht="46.5" x14ac:dyDescent="0.5">
      <c r="A7" s="18"/>
      <c r="B7" s="19"/>
      <c r="C7" s="20"/>
      <c r="D7" s="23" t="s">
        <v>7</v>
      </c>
      <c r="E7" s="139">
        <v>7395656</v>
      </c>
      <c r="F7" s="139"/>
      <c r="G7" s="24"/>
      <c r="H7" s="9"/>
      <c r="I7" s="9"/>
      <c r="J7" s="138"/>
      <c r="K7" s="138"/>
      <c r="L7" s="138"/>
      <c r="M7" s="138"/>
      <c r="N7" s="138"/>
      <c r="O7" s="9"/>
      <c r="P7" s="9"/>
      <c r="Q7" s="9"/>
      <c r="R7" s="22"/>
      <c r="S7" s="9"/>
      <c r="T7" s="112"/>
      <c r="U7" s="10" t="s">
        <v>8</v>
      </c>
      <c r="V7" s="11"/>
      <c r="W7" s="11"/>
      <c r="X7" s="91"/>
      <c r="Y7" s="92"/>
      <c r="Z7" s="93"/>
      <c r="AA7" s="11"/>
      <c r="AB7" s="11"/>
      <c r="AC7" s="11"/>
      <c r="AD7" s="11"/>
      <c r="AE7" s="11"/>
      <c r="AF7" s="11"/>
      <c r="AG7" s="12"/>
    </row>
    <row r="8" spans="1:33" ht="46.5" x14ac:dyDescent="0.5">
      <c r="A8" s="18"/>
      <c r="B8" s="19"/>
      <c r="C8" s="20"/>
      <c r="D8" s="23" t="s">
        <v>9</v>
      </c>
      <c r="E8" s="140" t="s">
        <v>10</v>
      </c>
      <c r="F8" s="140"/>
      <c r="G8" s="25"/>
      <c r="H8" s="9"/>
      <c r="I8" s="9"/>
      <c r="J8" s="138"/>
      <c r="K8" s="138"/>
      <c r="L8" s="138"/>
      <c r="M8" s="138"/>
      <c r="N8" s="138"/>
      <c r="O8" s="9"/>
      <c r="P8" s="9"/>
      <c r="Q8" s="9"/>
      <c r="R8" s="22"/>
      <c r="S8" s="9"/>
      <c r="T8" s="112"/>
      <c r="U8" s="10"/>
      <c r="V8" s="11"/>
      <c r="W8" s="11"/>
      <c r="X8" s="91"/>
      <c r="Y8" s="92"/>
      <c r="Z8" s="93"/>
      <c r="AA8" s="11"/>
      <c r="AB8" s="11"/>
      <c r="AC8" s="11"/>
      <c r="AD8" s="11"/>
      <c r="AE8" s="11"/>
      <c r="AF8" s="11"/>
      <c r="AG8" s="12"/>
    </row>
    <row r="9" spans="1:33" ht="46.5" x14ac:dyDescent="0.5">
      <c r="A9" s="18"/>
      <c r="B9" s="19"/>
      <c r="C9" s="20"/>
      <c r="D9" s="23" t="s">
        <v>11</v>
      </c>
      <c r="E9" s="137" t="s">
        <v>12</v>
      </c>
      <c r="F9" s="137"/>
      <c r="G9" s="4"/>
      <c r="H9" s="9"/>
      <c r="I9" s="9"/>
      <c r="J9" s="138"/>
      <c r="K9" s="138"/>
      <c r="L9" s="138"/>
      <c r="M9" s="138"/>
      <c r="N9" s="138"/>
      <c r="O9" s="9"/>
      <c r="P9" s="9"/>
      <c r="Q9" s="9"/>
      <c r="R9" s="22"/>
      <c r="S9" s="26" t="s">
        <v>13</v>
      </c>
      <c r="T9" s="113" t="s">
        <v>14</v>
      </c>
      <c r="U9" s="26" t="s">
        <v>15</v>
      </c>
      <c r="V9" s="26" t="s">
        <v>16</v>
      </c>
      <c r="W9" s="11"/>
      <c r="X9" s="91"/>
      <c r="Y9" s="92"/>
      <c r="Z9" s="93"/>
      <c r="AA9" s="11"/>
      <c r="AB9" s="11"/>
      <c r="AC9" s="11"/>
      <c r="AD9" s="11"/>
      <c r="AE9" s="11"/>
      <c r="AF9" s="11"/>
      <c r="AG9" s="12"/>
    </row>
    <row r="10" spans="1:33" ht="46.5" x14ac:dyDescent="0.5">
      <c r="A10" s="18"/>
      <c r="B10" s="19"/>
      <c r="C10" s="20"/>
      <c r="D10" s="23" t="s">
        <v>17</v>
      </c>
      <c r="E10" s="141" t="s">
        <v>18</v>
      </c>
      <c r="F10" s="141"/>
      <c r="G10" s="27"/>
      <c r="H10" s="9"/>
      <c r="I10" s="9"/>
      <c r="J10" s="28"/>
      <c r="K10" s="28"/>
      <c r="L10" s="28"/>
      <c r="M10" s="114"/>
      <c r="N10" s="29"/>
      <c r="O10" s="9"/>
      <c r="P10" s="9"/>
      <c r="Q10" s="9"/>
      <c r="R10" s="22"/>
      <c r="S10" s="30" t="s">
        <v>19</v>
      </c>
      <c r="T10" s="115" t="e">
        <f>SUM(#REF!)</f>
        <v>#REF!</v>
      </c>
      <c r="U10" s="116" t="e">
        <f>SUM(#REF!)</f>
        <v>#REF!</v>
      </c>
      <c r="V10" s="116" t="e">
        <f>SUM(#REF!)</f>
        <v>#REF!</v>
      </c>
      <c r="W10" s="11"/>
      <c r="X10" s="91"/>
      <c r="Y10" s="92"/>
      <c r="Z10" s="93"/>
      <c r="AA10" s="11"/>
      <c r="AB10" s="11"/>
      <c r="AC10" s="11"/>
      <c r="AD10" s="11"/>
      <c r="AE10" s="11"/>
      <c r="AF10" s="11"/>
      <c r="AG10" s="12"/>
    </row>
    <row r="11" spans="1:33" s="49" customFormat="1" ht="46.5" x14ac:dyDescent="0.5">
      <c r="A11" s="52"/>
      <c r="B11" s="53"/>
      <c r="C11" s="20"/>
      <c r="D11" s="54" t="s">
        <v>20</v>
      </c>
      <c r="E11" s="142" t="s">
        <v>21</v>
      </c>
      <c r="F11" s="143"/>
      <c r="G11" s="27"/>
      <c r="H11" s="55"/>
      <c r="I11" s="55"/>
      <c r="J11" s="144" t="s">
        <v>22</v>
      </c>
      <c r="K11" s="145"/>
      <c r="L11" s="145"/>
      <c r="M11" s="145"/>
      <c r="N11" s="146"/>
      <c r="O11" s="55"/>
      <c r="P11" s="55"/>
      <c r="Q11" s="55"/>
      <c r="R11" s="22"/>
      <c r="S11" s="56" t="s">
        <v>23</v>
      </c>
      <c r="T11" s="117" t="e">
        <f>SUM(#REF!)</f>
        <v>#REF!</v>
      </c>
      <c r="U11" s="118" t="e">
        <f>SUM(#REF!)</f>
        <v>#REF!</v>
      </c>
      <c r="V11" s="118" t="e">
        <f>SUM(#REF!)</f>
        <v>#REF!</v>
      </c>
      <c r="W11" s="57"/>
      <c r="X11" s="94"/>
      <c r="Y11" s="95"/>
      <c r="Z11" s="96"/>
      <c r="AA11" s="57"/>
      <c r="AB11" s="57"/>
      <c r="AC11" s="57"/>
      <c r="AD11" s="57"/>
      <c r="AE11" s="57"/>
      <c r="AF11" s="57"/>
      <c r="AG11" s="58"/>
    </row>
    <row r="12" spans="1:33" s="49" customFormat="1" ht="46.5" x14ac:dyDescent="0.5">
      <c r="A12" s="52"/>
      <c r="B12" s="53"/>
      <c r="C12" s="20"/>
      <c r="D12" s="54" t="s">
        <v>24</v>
      </c>
      <c r="E12" s="153">
        <f>SUM(N18)</f>
        <v>17484813713</v>
      </c>
      <c r="F12" s="154"/>
      <c r="G12" s="59"/>
      <c r="H12" s="55"/>
      <c r="I12" s="55"/>
      <c r="J12" s="147"/>
      <c r="K12" s="148"/>
      <c r="L12" s="148"/>
      <c r="M12" s="148"/>
      <c r="N12" s="149"/>
      <c r="O12" s="55"/>
      <c r="P12" s="55"/>
      <c r="Q12" s="55"/>
      <c r="R12" s="22"/>
      <c r="S12" s="60" t="s">
        <v>25</v>
      </c>
      <c r="T12" s="117" t="e">
        <f>SUM(T10:T11)</f>
        <v>#REF!</v>
      </c>
      <c r="U12" s="117" t="e">
        <f>SUM(U10:U11)</f>
        <v>#REF!</v>
      </c>
      <c r="V12" s="117" t="e">
        <f>SUM(V10:V11)</f>
        <v>#REF!</v>
      </c>
      <c r="W12" s="57"/>
      <c r="X12" s="94"/>
      <c r="Y12" s="95"/>
      <c r="Z12" s="96"/>
      <c r="AA12" s="57"/>
      <c r="AB12" s="57"/>
      <c r="AC12" s="57"/>
      <c r="AD12" s="57"/>
      <c r="AE12" s="57"/>
      <c r="AF12" s="57"/>
      <c r="AG12" s="58"/>
    </row>
    <row r="13" spans="1:33" s="49" customFormat="1" ht="46.5" x14ac:dyDescent="0.5">
      <c r="A13" s="52"/>
      <c r="B13" s="53"/>
      <c r="C13" s="20"/>
      <c r="D13" s="54" t="s">
        <v>26</v>
      </c>
      <c r="E13" s="155" t="s">
        <v>27</v>
      </c>
      <c r="F13" s="155"/>
      <c r="G13" s="61"/>
      <c r="H13" s="55"/>
      <c r="I13" s="55"/>
      <c r="J13" s="147"/>
      <c r="K13" s="148"/>
      <c r="L13" s="148"/>
      <c r="M13" s="148"/>
      <c r="N13" s="149"/>
      <c r="O13" s="55"/>
      <c r="P13" s="55"/>
      <c r="Q13" s="27"/>
      <c r="R13" s="22"/>
      <c r="S13" s="62"/>
      <c r="T13" s="119"/>
      <c r="U13" s="119" t="s">
        <v>28</v>
      </c>
      <c r="V13" s="63" t="e">
        <f>SUM(T10-U10)</f>
        <v>#REF!</v>
      </c>
      <c r="W13" s="57"/>
      <c r="X13" s="94"/>
      <c r="Y13" s="95"/>
      <c r="Z13" s="96"/>
      <c r="AA13" s="57"/>
      <c r="AB13" s="57"/>
      <c r="AC13" s="57"/>
      <c r="AD13" s="57"/>
      <c r="AE13" s="57"/>
      <c r="AF13" s="57"/>
      <c r="AG13" s="58"/>
    </row>
    <row r="14" spans="1:33" s="49" customFormat="1" ht="46.5" x14ac:dyDescent="0.5">
      <c r="A14" s="52"/>
      <c r="B14" s="53"/>
      <c r="C14" s="20"/>
      <c r="D14" s="54" t="s">
        <v>29</v>
      </c>
      <c r="E14" s="156" t="s">
        <v>30</v>
      </c>
      <c r="F14" s="156"/>
      <c r="G14" s="61"/>
      <c r="H14" s="55"/>
      <c r="I14" s="55"/>
      <c r="J14" s="147"/>
      <c r="K14" s="148"/>
      <c r="L14" s="148"/>
      <c r="M14" s="148"/>
      <c r="N14" s="149"/>
      <c r="O14" s="55"/>
      <c r="P14" s="55"/>
      <c r="Q14" s="55"/>
      <c r="R14" s="22"/>
      <c r="S14" s="62"/>
      <c r="T14" s="119"/>
      <c r="U14" s="119" t="s">
        <v>28</v>
      </c>
      <c r="V14" s="63" t="e">
        <f>SUM(T11-U11)</f>
        <v>#REF!</v>
      </c>
      <c r="W14" s="57"/>
      <c r="X14" s="97"/>
      <c r="Y14" s="95"/>
      <c r="Z14" s="96"/>
      <c r="AA14" s="57"/>
      <c r="AB14" s="57"/>
      <c r="AC14" s="57"/>
      <c r="AD14" s="57"/>
      <c r="AE14" s="57"/>
      <c r="AF14" s="57"/>
      <c r="AG14" s="58"/>
    </row>
    <row r="15" spans="1:33" s="49" customFormat="1" ht="47.25" thickBot="1" x14ac:dyDescent="0.55000000000000004">
      <c r="A15" s="52"/>
      <c r="B15" s="53"/>
      <c r="C15" s="20"/>
      <c r="D15" s="64" t="s">
        <v>31</v>
      </c>
      <c r="E15" s="157">
        <v>43817</v>
      </c>
      <c r="F15" s="158"/>
      <c r="G15" s="65"/>
      <c r="H15" s="55"/>
      <c r="I15" s="55"/>
      <c r="J15" s="150"/>
      <c r="K15" s="151"/>
      <c r="L15" s="151"/>
      <c r="M15" s="151"/>
      <c r="N15" s="152"/>
      <c r="O15" s="55"/>
      <c r="P15" s="66"/>
      <c r="Q15" s="55"/>
      <c r="R15" s="22"/>
      <c r="S15" s="62"/>
      <c r="T15" s="119"/>
      <c r="U15" s="119" t="s">
        <v>28</v>
      </c>
      <c r="V15" s="63" t="e">
        <f>SUM(T12-U12)</f>
        <v>#REF!</v>
      </c>
      <c r="W15" s="57"/>
      <c r="X15" s="94"/>
      <c r="Y15" s="95"/>
      <c r="Z15" s="96"/>
      <c r="AA15" s="57"/>
      <c r="AB15" s="57"/>
      <c r="AC15" s="57"/>
      <c r="AD15" s="57"/>
      <c r="AE15" s="57"/>
      <c r="AF15" s="57"/>
      <c r="AG15" s="58"/>
    </row>
    <row r="16" spans="1:33" s="49" customFormat="1" ht="46.5" x14ac:dyDescent="0.5">
      <c r="A16" s="52"/>
      <c r="B16" s="53"/>
      <c r="C16" s="20"/>
      <c r="D16" s="27"/>
      <c r="E16" s="67"/>
      <c r="F16" s="68"/>
      <c r="G16" s="68"/>
      <c r="H16" s="55"/>
      <c r="I16" s="55"/>
      <c r="J16" s="27"/>
      <c r="K16" s="69"/>
      <c r="L16" s="70"/>
      <c r="M16" s="120"/>
      <c r="N16" s="71"/>
      <c r="O16" s="55"/>
      <c r="P16" s="55"/>
      <c r="Q16" s="72"/>
      <c r="R16" s="31"/>
      <c r="S16" s="55"/>
      <c r="T16" s="121"/>
      <c r="U16" s="73"/>
      <c r="V16" s="57"/>
      <c r="W16" s="57"/>
      <c r="X16" s="98"/>
      <c r="Y16" s="95"/>
      <c r="Z16" s="96"/>
      <c r="AA16" s="57"/>
      <c r="AB16" s="57"/>
      <c r="AC16" s="57"/>
      <c r="AD16" s="57"/>
      <c r="AE16" s="57"/>
      <c r="AF16" s="57"/>
      <c r="AG16" s="58"/>
    </row>
    <row r="17" spans="1:33" s="49" customFormat="1" ht="62.25" thickBot="1" x14ac:dyDescent="0.55000000000000004">
      <c r="A17" s="52"/>
      <c r="B17" s="53"/>
      <c r="C17" s="20"/>
      <c r="D17" s="159" t="s">
        <v>32</v>
      </c>
      <c r="E17" s="159"/>
      <c r="F17" s="55"/>
      <c r="G17" s="74"/>
      <c r="H17" s="160"/>
      <c r="I17" s="160"/>
      <c r="J17" s="55"/>
      <c r="K17" s="74"/>
      <c r="L17" s="122"/>
      <c r="M17" s="123" t="s">
        <v>33</v>
      </c>
      <c r="N17" s="75" t="s">
        <v>34</v>
      </c>
      <c r="O17" s="55"/>
      <c r="P17" s="55"/>
      <c r="Q17" s="76"/>
      <c r="R17" s="32"/>
      <c r="S17" s="55"/>
      <c r="T17" s="124"/>
      <c r="U17" s="73"/>
      <c r="V17" s="57"/>
      <c r="W17" s="57"/>
      <c r="X17" s="99"/>
      <c r="Y17" s="100"/>
      <c r="Z17" s="101" t="s">
        <v>35</v>
      </c>
      <c r="AA17" s="48"/>
      <c r="AB17" s="57"/>
      <c r="AC17" s="57"/>
      <c r="AD17" s="57"/>
      <c r="AE17" s="57"/>
      <c r="AF17" s="57"/>
      <c r="AG17" s="58"/>
    </row>
    <row r="18" spans="1:33" s="49" customFormat="1" ht="67.5" customHeight="1" x14ac:dyDescent="0.4">
      <c r="A18" s="52"/>
      <c r="B18" s="53"/>
      <c r="C18" s="20"/>
      <c r="D18" s="77"/>
      <c r="E18" s="78"/>
      <c r="F18" s="55"/>
      <c r="G18" s="79"/>
      <c r="H18" s="161"/>
      <c r="I18" s="161"/>
      <c r="J18" s="55"/>
      <c r="K18" s="79"/>
      <c r="L18" s="125"/>
      <c r="M18" s="126">
        <f>SUBTOTAL(9,M20:M308)</f>
        <v>21053112253</v>
      </c>
      <c r="N18" s="126">
        <f>SUBTOTAL(9,N20:N308)</f>
        <v>17484813713</v>
      </c>
      <c r="O18" s="126"/>
      <c r="P18" s="55"/>
      <c r="Q18" s="55"/>
      <c r="R18" s="22"/>
      <c r="S18" s="55"/>
      <c r="T18" s="121"/>
      <c r="U18" s="73"/>
      <c r="V18" s="57"/>
      <c r="W18" s="57"/>
      <c r="X18" s="127">
        <f>SUBTOTAL(9,X20:X308)</f>
        <v>17366227890.02</v>
      </c>
      <c r="Y18" s="127">
        <f>SUBTOTAL(9,Y20:Y308)</f>
        <v>-79895400</v>
      </c>
      <c r="Z18" s="127">
        <f>SUBTOTAL(9,Z20:Z308)</f>
        <v>17001608381.210001</v>
      </c>
      <c r="AA18" s="128"/>
      <c r="AB18" s="128"/>
      <c r="AC18" s="57"/>
      <c r="AD18" s="57"/>
      <c r="AE18" s="57"/>
      <c r="AF18" s="57"/>
      <c r="AG18" s="58"/>
    </row>
    <row r="19" spans="1:33" ht="272.45" customHeight="1" x14ac:dyDescent="0.35">
      <c r="A19" s="50" t="s">
        <v>36</v>
      </c>
      <c r="B19" s="51" t="s">
        <v>37</v>
      </c>
      <c r="C19" s="51" t="s">
        <v>38</v>
      </c>
      <c r="D19" s="51" t="s">
        <v>39</v>
      </c>
      <c r="E19" s="51" t="s">
        <v>40</v>
      </c>
      <c r="F19" s="51" t="s">
        <v>41</v>
      </c>
      <c r="G19" s="51" t="s">
        <v>42</v>
      </c>
      <c r="H19" s="51" t="s">
        <v>43</v>
      </c>
      <c r="I19" s="51" t="s">
        <v>44</v>
      </c>
      <c r="J19" s="51" t="s">
        <v>45</v>
      </c>
      <c r="K19" s="51" t="s">
        <v>46</v>
      </c>
      <c r="L19" s="51" t="s">
        <v>47</v>
      </c>
      <c r="M19" s="129" t="s">
        <v>48</v>
      </c>
      <c r="N19" s="51" t="s">
        <v>49</v>
      </c>
      <c r="O19" s="51" t="s">
        <v>50</v>
      </c>
      <c r="P19" s="51" t="s">
        <v>51</v>
      </c>
      <c r="Q19" s="51" t="s">
        <v>52</v>
      </c>
      <c r="R19" s="34"/>
      <c r="S19" s="33" t="s">
        <v>53</v>
      </c>
      <c r="T19" s="33" t="s">
        <v>54</v>
      </c>
      <c r="U19" s="33" t="s">
        <v>55</v>
      </c>
      <c r="V19" s="33" t="s">
        <v>56</v>
      </c>
      <c r="W19" s="33" t="s">
        <v>57</v>
      </c>
      <c r="X19" s="102" t="s">
        <v>58</v>
      </c>
      <c r="Y19" s="102" t="s">
        <v>59</v>
      </c>
      <c r="Z19" s="102" t="s">
        <v>1317</v>
      </c>
      <c r="AA19" s="33" t="s">
        <v>60</v>
      </c>
      <c r="AB19" s="33" t="s">
        <v>61</v>
      </c>
      <c r="AC19" s="33" t="s">
        <v>62</v>
      </c>
      <c r="AD19" s="33" t="s">
        <v>63</v>
      </c>
      <c r="AE19" s="33" t="s">
        <v>64</v>
      </c>
      <c r="AF19" s="33" t="s">
        <v>65</v>
      </c>
      <c r="AG19" s="33" t="s">
        <v>66</v>
      </c>
    </row>
    <row r="20" spans="1:33" s="44" customFormat="1" ht="272.45" customHeight="1" x14ac:dyDescent="0.5">
      <c r="A20" s="42">
        <v>1</v>
      </c>
      <c r="B20" s="39"/>
      <c r="C20" s="39" t="s">
        <v>67</v>
      </c>
      <c r="D20" s="40">
        <v>25172504</v>
      </c>
      <c r="E20" s="41" t="s">
        <v>68</v>
      </c>
      <c r="F20" s="39" t="s">
        <v>69</v>
      </c>
      <c r="G20" s="39">
        <v>1</v>
      </c>
      <c r="H20" s="82" t="s">
        <v>92</v>
      </c>
      <c r="I20" s="39">
        <v>1</v>
      </c>
      <c r="J20" s="39" t="s">
        <v>71</v>
      </c>
      <c r="K20" s="39" t="s">
        <v>72</v>
      </c>
      <c r="L20" s="39" t="s">
        <v>73</v>
      </c>
      <c r="M20" s="132"/>
      <c r="N20" s="133"/>
      <c r="O20" s="39" t="s">
        <v>74</v>
      </c>
      <c r="P20" s="39" t="s">
        <v>75</v>
      </c>
      <c r="Q20" s="39" t="s">
        <v>76</v>
      </c>
      <c r="R20" s="35"/>
      <c r="X20" s="107"/>
      <c r="Y20" s="107"/>
      <c r="Z20" s="107"/>
    </row>
    <row r="21" spans="1:33" ht="361.5" customHeight="1" x14ac:dyDescent="0.35">
      <c r="A21" s="165">
        <f>SUM(A20+1)</f>
        <v>2</v>
      </c>
      <c r="B21" s="166"/>
      <c r="C21" s="38" t="s">
        <v>67</v>
      </c>
      <c r="D21" s="167" t="s">
        <v>77</v>
      </c>
      <c r="E21" s="168" t="s">
        <v>78</v>
      </c>
      <c r="F21" s="38" t="s">
        <v>69</v>
      </c>
      <c r="G21" s="38">
        <v>1</v>
      </c>
      <c r="H21" s="169" t="s">
        <v>79</v>
      </c>
      <c r="I21" s="38">
        <v>2</v>
      </c>
      <c r="J21" s="38" t="s">
        <v>1058</v>
      </c>
      <c r="K21" s="38" t="s">
        <v>72</v>
      </c>
      <c r="L21" s="38" t="s">
        <v>81</v>
      </c>
      <c r="M21" s="170">
        <v>17380745</v>
      </c>
      <c r="N21" s="171">
        <v>17380745</v>
      </c>
      <c r="O21" s="38" t="s">
        <v>74</v>
      </c>
      <c r="P21" s="38" t="s">
        <v>75</v>
      </c>
      <c r="Q21" s="38" t="s">
        <v>76</v>
      </c>
      <c r="S21" s="212" t="s">
        <v>1109</v>
      </c>
      <c r="T21" s="212" t="s">
        <v>211</v>
      </c>
      <c r="U21" s="213">
        <v>43629</v>
      </c>
      <c r="V21" s="214" t="s">
        <v>1110</v>
      </c>
      <c r="W21" s="215" t="s">
        <v>142</v>
      </c>
      <c r="X21" s="163">
        <v>1861480</v>
      </c>
      <c r="Y21" s="164">
        <v>0</v>
      </c>
      <c r="Z21" s="163">
        <v>1861480</v>
      </c>
      <c r="AA21" s="214" t="s">
        <v>1111</v>
      </c>
      <c r="AB21" s="215">
        <v>21019</v>
      </c>
      <c r="AC21" s="214" t="s">
        <v>214</v>
      </c>
      <c r="AD21" s="213">
        <v>43630</v>
      </c>
      <c r="AE21" s="213">
        <v>43659</v>
      </c>
      <c r="AF21" s="215" t="s">
        <v>131</v>
      </c>
      <c r="AG21" s="216" t="s">
        <v>115</v>
      </c>
    </row>
    <row r="22" spans="1:33" ht="360" customHeight="1" x14ac:dyDescent="0.35">
      <c r="A22" s="172"/>
      <c r="B22" s="173"/>
      <c r="C22" s="38" t="s">
        <v>67</v>
      </c>
      <c r="D22" s="167" t="s">
        <v>77</v>
      </c>
      <c r="E22" s="168" t="s">
        <v>78</v>
      </c>
      <c r="F22" s="38" t="s">
        <v>69</v>
      </c>
      <c r="G22" s="38">
        <v>1</v>
      </c>
      <c r="H22" s="169" t="s">
        <v>79</v>
      </c>
      <c r="I22" s="38">
        <v>2</v>
      </c>
      <c r="J22" s="38" t="s">
        <v>1058</v>
      </c>
      <c r="K22" s="38" t="s">
        <v>72</v>
      </c>
      <c r="L22" s="38" t="s">
        <v>1339</v>
      </c>
      <c r="M22" s="174">
        <v>5960800</v>
      </c>
      <c r="N22" s="175">
        <v>5960800</v>
      </c>
      <c r="O22" s="38" t="s">
        <v>74</v>
      </c>
      <c r="P22" s="38" t="s">
        <v>75</v>
      </c>
      <c r="Q22" s="38" t="s">
        <v>76</v>
      </c>
      <c r="S22" s="212" t="s">
        <v>1109</v>
      </c>
      <c r="T22" s="212" t="s">
        <v>211</v>
      </c>
      <c r="U22" s="213">
        <v>43630</v>
      </c>
      <c r="V22" s="214" t="s">
        <v>1110</v>
      </c>
      <c r="W22" s="215" t="s">
        <v>142</v>
      </c>
      <c r="X22" s="163">
        <v>5960800</v>
      </c>
      <c r="Y22" s="164">
        <v>0</v>
      </c>
      <c r="Z22" s="163">
        <v>5960800</v>
      </c>
      <c r="AA22" s="214" t="s">
        <v>1111</v>
      </c>
      <c r="AB22" s="215">
        <v>21020</v>
      </c>
      <c r="AC22" s="214" t="s">
        <v>214</v>
      </c>
      <c r="AD22" s="213">
        <v>43630</v>
      </c>
      <c r="AE22" s="213">
        <v>43659</v>
      </c>
      <c r="AF22" s="215" t="s">
        <v>131</v>
      </c>
      <c r="AG22" s="216" t="s">
        <v>115</v>
      </c>
    </row>
    <row r="23" spans="1:33" ht="321.60000000000002" customHeight="1" x14ac:dyDescent="0.35">
      <c r="A23" s="176"/>
      <c r="B23" s="177"/>
      <c r="C23" s="38" t="s">
        <v>67</v>
      </c>
      <c r="D23" s="167" t="s">
        <v>77</v>
      </c>
      <c r="E23" s="168" t="s">
        <v>78</v>
      </c>
      <c r="F23" s="38" t="s">
        <v>69</v>
      </c>
      <c r="G23" s="38">
        <v>1</v>
      </c>
      <c r="H23" s="169" t="s">
        <v>79</v>
      </c>
      <c r="I23" s="38">
        <v>2</v>
      </c>
      <c r="J23" s="38" t="s">
        <v>1058</v>
      </c>
      <c r="K23" s="38" t="s">
        <v>72</v>
      </c>
      <c r="L23" s="38" t="s">
        <v>1340</v>
      </c>
      <c r="M23" s="174">
        <v>1658455</v>
      </c>
      <c r="N23" s="175">
        <v>1658455</v>
      </c>
      <c r="O23" s="38" t="s">
        <v>74</v>
      </c>
      <c r="P23" s="38" t="s">
        <v>75</v>
      </c>
      <c r="Q23" s="38" t="s">
        <v>76</v>
      </c>
      <c r="S23" s="212" t="s">
        <v>1109</v>
      </c>
      <c r="T23" s="212" t="s">
        <v>211</v>
      </c>
      <c r="U23" s="213">
        <v>43631</v>
      </c>
      <c r="V23" s="214" t="s">
        <v>1110</v>
      </c>
      <c r="W23" s="215" t="s">
        <v>142</v>
      </c>
      <c r="X23" s="163">
        <v>1656680</v>
      </c>
      <c r="Y23" s="164">
        <v>0</v>
      </c>
      <c r="Z23" s="163">
        <v>1656680</v>
      </c>
      <c r="AA23" s="214" t="s">
        <v>1111</v>
      </c>
      <c r="AB23" s="215">
        <v>21021</v>
      </c>
      <c r="AC23" s="214" t="s">
        <v>214</v>
      </c>
      <c r="AD23" s="213">
        <v>43630</v>
      </c>
      <c r="AE23" s="213">
        <v>43659</v>
      </c>
      <c r="AF23" s="215" t="s">
        <v>131</v>
      </c>
      <c r="AG23" s="216" t="s">
        <v>115</v>
      </c>
    </row>
    <row r="24" spans="1:33" ht="272.45" customHeight="1" x14ac:dyDescent="0.5">
      <c r="A24" s="89">
        <f>SUM(A21+1)</f>
        <v>3</v>
      </c>
      <c r="B24" s="80"/>
      <c r="C24" s="39" t="s">
        <v>67</v>
      </c>
      <c r="D24" s="80">
        <v>44103103</v>
      </c>
      <c r="E24" s="81" t="s">
        <v>82</v>
      </c>
      <c r="F24" s="80" t="s">
        <v>69</v>
      </c>
      <c r="G24" s="80">
        <v>0</v>
      </c>
      <c r="H24" s="82" t="s">
        <v>92</v>
      </c>
      <c r="I24" s="39">
        <v>2</v>
      </c>
      <c r="J24" s="39" t="s">
        <v>80</v>
      </c>
      <c r="K24" s="80" t="s">
        <v>72</v>
      </c>
      <c r="L24" s="39" t="s">
        <v>84</v>
      </c>
      <c r="M24" s="130"/>
      <c r="N24" s="131"/>
      <c r="O24" s="80" t="s">
        <v>74</v>
      </c>
      <c r="P24" s="80" t="s">
        <v>75</v>
      </c>
      <c r="Q24" s="39" t="s">
        <v>76</v>
      </c>
      <c r="S24" s="36"/>
      <c r="T24" s="36"/>
      <c r="U24" s="36"/>
      <c r="V24" s="36"/>
      <c r="W24" s="36"/>
      <c r="X24" s="103"/>
      <c r="Y24" s="103"/>
      <c r="Z24" s="103"/>
      <c r="AA24" s="36"/>
      <c r="AB24" s="36"/>
      <c r="AC24" s="36"/>
      <c r="AD24" s="36"/>
      <c r="AE24" s="36"/>
      <c r="AF24" s="36"/>
      <c r="AG24" s="36"/>
    </row>
    <row r="25" spans="1:33" ht="272.45" customHeight="1" x14ac:dyDescent="0.35">
      <c r="A25" s="37">
        <f>SUM(A24+1)</f>
        <v>4</v>
      </c>
      <c r="B25" s="38"/>
      <c r="C25" s="38" t="s">
        <v>67</v>
      </c>
      <c r="D25" s="167">
        <v>44103103</v>
      </c>
      <c r="E25" s="168" t="s">
        <v>82</v>
      </c>
      <c r="F25" s="38" t="s">
        <v>69</v>
      </c>
      <c r="G25" s="38">
        <v>1</v>
      </c>
      <c r="H25" s="169" t="s">
        <v>92</v>
      </c>
      <c r="I25" s="38">
        <v>2</v>
      </c>
      <c r="J25" s="38" t="s">
        <v>71</v>
      </c>
      <c r="K25" s="38" t="s">
        <v>72</v>
      </c>
      <c r="L25" s="38" t="s">
        <v>84</v>
      </c>
      <c r="M25" s="170">
        <v>1500000</v>
      </c>
      <c r="N25" s="170">
        <v>1500000</v>
      </c>
      <c r="O25" s="38" t="s">
        <v>74</v>
      </c>
      <c r="P25" s="38" t="s">
        <v>75</v>
      </c>
      <c r="Q25" s="38" t="s">
        <v>76</v>
      </c>
      <c r="S25" s="212" t="s">
        <v>1351</v>
      </c>
      <c r="T25" s="212" t="s">
        <v>140</v>
      </c>
      <c r="U25" s="213">
        <v>43755</v>
      </c>
      <c r="V25" s="214" t="s">
        <v>1352</v>
      </c>
      <c r="W25" s="215" t="s">
        <v>142</v>
      </c>
      <c r="X25" s="163">
        <v>1468460</v>
      </c>
      <c r="Y25" s="164">
        <v>0</v>
      </c>
      <c r="Z25" s="163">
        <v>1468460</v>
      </c>
      <c r="AA25" s="217" t="s">
        <v>1353</v>
      </c>
      <c r="AB25" s="215">
        <v>26619</v>
      </c>
      <c r="AC25" s="218" t="s">
        <v>1354</v>
      </c>
      <c r="AD25" s="219">
        <v>43755</v>
      </c>
      <c r="AE25" s="219">
        <v>43800</v>
      </c>
      <c r="AF25" s="220" t="s">
        <v>131</v>
      </c>
      <c r="AG25" s="220" t="s">
        <v>1220</v>
      </c>
    </row>
    <row r="26" spans="1:33" ht="272.45" customHeight="1" x14ac:dyDescent="0.35">
      <c r="A26" s="37">
        <f>SUM(A25+1)</f>
        <v>5</v>
      </c>
      <c r="B26" s="38"/>
      <c r="C26" s="38" t="s">
        <v>67</v>
      </c>
      <c r="D26" s="167">
        <v>72101506</v>
      </c>
      <c r="E26" s="168" t="s">
        <v>86</v>
      </c>
      <c r="F26" s="38" t="s">
        <v>69</v>
      </c>
      <c r="G26" s="38">
        <v>1</v>
      </c>
      <c r="H26" s="169" t="s">
        <v>85</v>
      </c>
      <c r="I26" s="38">
        <v>24</v>
      </c>
      <c r="J26" s="38" t="s">
        <v>125</v>
      </c>
      <c r="K26" s="38" t="s">
        <v>72</v>
      </c>
      <c r="L26" s="38" t="s">
        <v>88</v>
      </c>
      <c r="M26" s="170">
        <v>89000000</v>
      </c>
      <c r="N26" s="171">
        <v>20000000</v>
      </c>
      <c r="O26" s="38" t="s">
        <v>89</v>
      </c>
      <c r="P26" s="38" t="s">
        <v>90</v>
      </c>
      <c r="Q26" s="38" t="s">
        <v>76</v>
      </c>
      <c r="S26" s="212" t="s">
        <v>1295</v>
      </c>
      <c r="T26" s="212" t="s">
        <v>1296</v>
      </c>
      <c r="U26" s="213">
        <v>43707</v>
      </c>
      <c r="V26" s="214" t="s">
        <v>1297</v>
      </c>
      <c r="W26" s="215" t="s">
        <v>1232</v>
      </c>
      <c r="X26" s="163">
        <v>85191667</v>
      </c>
      <c r="Y26" s="164">
        <v>0</v>
      </c>
      <c r="Z26" s="163">
        <v>19166667</v>
      </c>
      <c r="AA26" s="217" t="s">
        <v>1298</v>
      </c>
      <c r="AB26" s="215">
        <v>22919</v>
      </c>
      <c r="AC26" s="218" t="s">
        <v>1500</v>
      </c>
      <c r="AD26" s="219">
        <v>43710</v>
      </c>
      <c r="AE26" s="219">
        <v>44530</v>
      </c>
      <c r="AF26" s="215" t="s">
        <v>1299</v>
      </c>
      <c r="AG26" s="215" t="s">
        <v>1220</v>
      </c>
    </row>
    <row r="27" spans="1:33" ht="272.45" customHeight="1" x14ac:dyDescent="0.35">
      <c r="A27" s="37">
        <v>6</v>
      </c>
      <c r="B27" s="38"/>
      <c r="C27" s="38" t="s">
        <v>67</v>
      </c>
      <c r="D27" s="167">
        <v>72102900</v>
      </c>
      <c r="E27" s="168" t="s">
        <v>91</v>
      </c>
      <c r="F27" s="38" t="s">
        <v>69</v>
      </c>
      <c r="G27" s="38">
        <v>1</v>
      </c>
      <c r="H27" s="169" t="s">
        <v>105</v>
      </c>
      <c r="I27" s="38">
        <v>12</v>
      </c>
      <c r="J27" s="38" t="s">
        <v>93</v>
      </c>
      <c r="K27" s="38" t="s">
        <v>72</v>
      </c>
      <c r="L27" s="38" t="s">
        <v>94</v>
      </c>
      <c r="M27" s="170">
        <v>289525000</v>
      </c>
      <c r="N27" s="171">
        <v>32170000</v>
      </c>
      <c r="O27" s="38" t="s">
        <v>89</v>
      </c>
      <c r="P27" s="38" t="s">
        <v>1266</v>
      </c>
      <c r="Q27" s="38" t="s">
        <v>76</v>
      </c>
      <c r="S27" s="212" t="s">
        <v>1381</v>
      </c>
      <c r="T27" s="212" t="s">
        <v>1382</v>
      </c>
      <c r="U27" s="213">
        <v>43775</v>
      </c>
      <c r="V27" s="214" t="s">
        <v>1383</v>
      </c>
      <c r="W27" s="215" t="s">
        <v>1232</v>
      </c>
      <c r="X27" s="163">
        <v>239847644.36000001</v>
      </c>
      <c r="Y27" s="164">
        <v>0</v>
      </c>
      <c r="Z27" s="163">
        <v>29980955.550000001</v>
      </c>
      <c r="AA27" s="217" t="s">
        <v>1384</v>
      </c>
      <c r="AB27" s="215">
        <v>22619</v>
      </c>
      <c r="AC27" s="214" t="s">
        <v>1385</v>
      </c>
      <c r="AD27" s="213">
        <v>43787</v>
      </c>
      <c r="AE27" s="213">
        <v>44152</v>
      </c>
      <c r="AF27" s="215" t="s">
        <v>114</v>
      </c>
      <c r="AG27" s="215" t="s">
        <v>1220</v>
      </c>
    </row>
    <row r="28" spans="1:33" s="49" customFormat="1" ht="272.45" customHeight="1" x14ac:dyDescent="0.35">
      <c r="A28" s="37">
        <f>SUM(A27+1)</f>
        <v>7</v>
      </c>
      <c r="B28" s="38"/>
      <c r="C28" s="38" t="s">
        <v>67</v>
      </c>
      <c r="D28" s="167">
        <v>84131603</v>
      </c>
      <c r="E28" s="168" t="s">
        <v>95</v>
      </c>
      <c r="F28" s="38" t="s">
        <v>69</v>
      </c>
      <c r="G28" s="38">
        <v>1</v>
      </c>
      <c r="H28" s="169" t="s">
        <v>83</v>
      </c>
      <c r="I28" s="38">
        <v>1</v>
      </c>
      <c r="J28" s="38" t="s">
        <v>1083</v>
      </c>
      <c r="K28" s="38" t="s">
        <v>72</v>
      </c>
      <c r="L28" s="38" t="s">
        <v>96</v>
      </c>
      <c r="M28" s="170">
        <v>4650000</v>
      </c>
      <c r="N28" s="171">
        <v>4650000</v>
      </c>
      <c r="O28" s="38" t="s">
        <v>74</v>
      </c>
      <c r="P28" s="38" t="s">
        <v>75</v>
      </c>
      <c r="Q28" s="38" t="s">
        <v>76</v>
      </c>
      <c r="R28" s="35"/>
      <c r="S28" s="212" t="s">
        <v>1112</v>
      </c>
      <c r="T28" s="212" t="s">
        <v>1113</v>
      </c>
      <c r="U28" s="213">
        <v>43629</v>
      </c>
      <c r="V28" s="214" t="s">
        <v>1114</v>
      </c>
      <c r="W28" s="215" t="s">
        <v>142</v>
      </c>
      <c r="X28" s="163">
        <v>2916650</v>
      </c>
      <c r="Y28" s="164"/>
      <c r="Z28" s="163">
        <v>2916650</v>
      </c>
      <c r="AA28" s="214" t="s">
        <v>1115</v>
      </c>
      <c r="AB28" s="215">
        <v>5519</v>
      </c>
      <c r="AC28" s="214" t="s">
        <v>1116</v>
      </c>
      <c r="AD28" s="213">
        <v>43630</v>
      </c>
      <c r="AE28" s="213">
        <v>43830</v>
      </c>
      <c r="AF28" s="215" t="s">
        <v>992</v>
      </c>
      <c r="AG28" s="216" t="s">
        <v>115</v>
      </c>
    </row>
    <row r="29" spans="1:33" ht="272.45" customHeight="1" x14ac:dyDescent="0.5">
      <c r="A29" s="37">
        <f>SUM(A28+1)</f>
        <v>8</v>
      </c>
      <c r="B29" s="39"/>
      <c r="C29" s="39" t="s">
        <v>67</v>
      </c>
      <c r="D29" s="40" t="s">
        <v>97</v>
      </c>
      <c r="E29" s="41" t="s">
        <v>98</v>
      </c>
      <c r="F29" s="39" t="s">
        <v>69</v>
      </c>
      <c r="G29" s="39">
        <v>0</v>
      </c>
      <c r="H29" s="82" t="s">
        <v>99</v>
      </c>
      <c r="I29" s="39">
        <v>1</v>
      </c>
      <c r="J29" s="39" t="s">
        <v>100</v>
      </c>
      <c r="K29" s="39" t="s">
        <v>72</v>
      </c>
      <c r="L29" s="39" t="s">
        <v>101</v>
      </c>
      <c r="M29" s="132"/>
      <c r="N29" s="133"/>
      <c r="O29" s="39" t="s">
        <v>74</v>
      </c>
      <c r="P29" s="39" t="s">
        <v>75</v>
      </c>
      <c r="Q29" s="39" t="s">
        <v>76</v>
      </c>
      <c r="S29" s="36"/>
      <c r="T29" s="36"/>
      <c r="U29" s="36"/>
      <c r="V29" s="36"/>
      <c r="W29" s="36"/>
      <c r="X29" s="103"/>
      <c r="Y29" s="103"/>
      <c r="Z29" s="103"/>
      <c r="AA29" s="36"/>
      <c r="AB29" s="36"/>
      <c r="AC29" s="36"/>
      <c r="AD29" s="36"/>
      <c r="AE29" s="36"/>
      <c r="AF29" s="36"/>
      <c r="AG29" s="36"/>
    </row>
    <row r="30" spans="1:33" ht="272.45" customHeight="1" x14ac:dyDescent="0.5">
      <c r="A30" s="37">
        <v>9</v>
      </c>
      <c r="B30" s="38"/>
      <c r="C30" s="38" t="s">
        <v>67</v>
      </c>
      <c r="D30" s="40">
        <v>72101516</v>
      </c>
      <c r="E30" s="41" t="s">
        <v>102</v>
      </c>
      <c r="F30" s="39" t="s">
        <v>69</v>
      </c>
      <c r="G30" s="39">
        <v>0</v>
      </c>
      <c r="H30" s="82" t="s">
        <v>103</v>
      </c>
      <c r="I30" s="39">
        <v>2</v>
      </c>
      <c r="J30" s="39" t="s">
        <v>100</v>
      </c>
      <c r="K30" s="39" t="s">
        <v>72</v>
      </c>
      <c r="L30" s="39" t="s">
        <v>104</v>
      </c>
      <c r="M30" s="132"/>
      <c r="N30" s="133"/>
      <c r="O30" s="39" t="s">
        <v>74</v>
      </c>
      <c r="P30" s="39" t="s">
        <v>75</v>
      </c>
      <c r="Q30" s="39" t="s">
        <v>76</v>
      </c>
      <c r="S30" s="36"/>
      <c r="T30" s="36"/>
      <c r="U30" s="36"/>
      <c r="V30" s="36"/>
      <c r="W30" s="36"/>
      <c r="X30" s="103"/>
      <c r="Y30" s="103"/>
      <c r="Z30" s="103"/>
      <c r="AA30" s="36"/>
      <c r="AB30" s="36"/>
      <c r="AC30" s="36"/>
      <c r="AD30" s="36"/>
      <c r="AE30" s="36"/>
      <c r="AF30" s="36"/>
      <c r="AG30" s="36"/>
    </row>
    <row r="31" spans="1:33" ht="272.45" customHeight="1" x14ac:dyDescent="0.35">
      <c r="A31" s="89">
        <v>10</v>
      </c>
      <c r="B31" s="178"/>
      <c r="C31" s="38" t="s">
        <v>67</v>
      </c>
      <c r="D31" s="167">
        <v>72101517</v>
      </c>
      <c r="E31" s="168" t="s">
        <v>102</v>
      </c>
      <c r="F31" s="38" t="s">
        <v>69</v>
      </c>
      <c r="G31" s="38">
        <v>1</v>
      </c>
      <c r="H31" s="169" t="s">
        <v>105</v>
      </c>
      <c r="I31" s="38">
        <v>2</v>
      </c>
      <c r="J31" s="38" t="s">
        <v>100</v>
      </c>
      <c r="K31" s="38" t="s">
        <v>72</v>
      </c>
      <c r="L31" s="38" t="s">
        <v>104</v>
      </c>
      <c r="M31" s="170">
        <v>3500000</v>
      </c>
      <c r="N31" s="171">
        <v>3500000</v>
      </c>
      <c r="O31" s="38" t="s">
        <v>74</v>
      </c>
      <c r="P31" s="38" t="s">
        <v>75</v>
      </c>
      <c r="Q31" s="38" t="s">
        <v>76</v>
      </c>
      <c r="S31" s="212" t="s">
        <v>1355</v>
      </c>
      <c r="T31" s="212" t="s">
        <v>1356</v>
      </c>
      <c r="U31" s="213">
        <v>43763</v>
      </c>
      <c r="V31" s="214" t="s">
        <v>1357</v>
      </c>
      <c r="W31" s="215" t="s">
        <v>1232</v>
      </c>
      <c r="X31" s="163">
        <v>932000</v>
      </c>
      <c r="Y31" s="164">
        <v>0</v>
      </c>
      <c r="Z31" s="163">
        <v>932000</v>
      </c>
      <c r="AA31" s="221" t="s">
        <v>1501</v>
      </c>
      <c r="AB31" s="220">
        <v>26119</v>
      </c>
      <c r="AC31" s="218" t="s">
        <v>1502</v>
      </c>
      <c r="AD31" s="219">
        <v>43763</v>
      </c>
      <c r="AE31" s="219">
        <v>43793</v>
      </c>
      <c r="AF31" s="220" t="s">
        <v>1358</v>
      </c>
      <c r="AG31" s="220" t="s">
        <v>1220</v>
      </c>
    </row>
    <row r="32" spans="1:33" ht="272.45" customHeight="1" x14ac:dyDescent="0.35">
      <c r="A32" s="89">
        <v>11</v>
      </c>
      <c r="B32" s="178"/>
      <c r="C32" s="38" t="s">
        <v>67</v>
      </c>
      <c r="D32" s="167" t="s">
        <v>106</v>
      </c>
      <c r="E32" s="168" t="s">
        <v>107</v>
      </c>
      <c r="F32" s="38" t="s">
        <v>69</v>
      </c>
      <c r="G32" s="38">
        <v>1</v>
      </c>
      <c r="H32" s="169" t="s">
        <v>103</v>
      </c>
      <c r="I32" s="38">
        <v>9</v>
      </c>
      <c r="J32" s="38" t="s">
        <v>100</v>
      </c>
      <c r="K32" s="38" t="s">
        <v>72</v>
      </c>
      <c r="L32" s="38" t="s">
        <v>104</v>
      </c>
      <c r="M32" s="170">
        <v>22000000</v>
      </c>
      <c r="N32" s="171">
        <v>22000000</v>
      </c>
      <c r="O32" s="38" t="s">
        <v>74</v>
      </c>
      <c r="P32" s="38" t="s">
        <v>75</v>
      </c>
      <c r="Q32" s="38" t="s">
        <v>76</v>
      </c>
      <c r="S32" s="212" t="s">
        <v>108</v>
      </c>
      <c r="T32" s="212" t="s">
        <v>109</v>
      </c>
      <c r="U32" s="213">
        <v>43563</v>
      </c>
      <c r="V32" s="214" t="s">
        <v>110</v>
      </c>
      <c r="W32" s="215" t="s">
        <v>111</v>
      </c>
      <c r="X32" s="222">
        <v>10679000</v>
      </c>
      <c r="Y32" s="223">
        <v>5070000</v>
      </c>
      <c r="Z32" s="222">
        <f>X32+Y32</f>
        <v>15749000</v>
      </c>
      <c r="AA32" s="214" t="s">
        <v>112</v>
      </c>
      <c r="AB32" s="215">
        <v>17319</v>
      </c>
      <c r="AC32" s="214" t="s">
        <v>113</v>
      </c>
      <c r="AD32" s="213">
        <v>43566</v>
      </c>
      <c r="AE32" s="213">
        <v>43814</v>
      </c>
      <c r="AF32" s="215" t="s">
        <v>114</v>
      </c>
      <c r="AG32" s="216" t="s">
        <v>115</v>
      </c>
    </row>
    <row r="33" spans="1:33" s="105" customFormat="1" ht="272.45" customHeight="1" x14ac:dyDescent="0.5">
      <c r="A33" s="42">
        <v>12</v>
      </c>
      <c r="B33" s="39"/>
      <c r="C33" s="39" t="s">
        <v>67</v>
      </c>
      <c r="D33" s="40">
        <v>72152302</v>
      </c>
      <c r="E33" s="41" t="s">
        <v>1318</v>
      </c>
      <c r="F33" s="39" t="s">
        <v>69</v>
      </c>
      <c r="G33" s="39">
        <v>1</v>
      </c>
      <c r="H33" s="82" t="s">
        <v>1380</v>
      </c>
      <c r="I33" s="39">
        <v>1</v>
      </c>
      <c r="J33" s="39" t="s">
        <v>100</v>
      </c>
      <c r="K33" s="39" t="s">
        <v>72</v>
      </c>
      <c r="L33" s="39" t="s">
        <v>1057</v>
      </c>
      <c r="M33" s="132"/>
      <c r="N33" s="133"/>
      <c r="O33" s="39" t="s">
        <v>74</v>
      </c>
      <c r="P33" s="39" t="s">
        <v>75</v>
      </c>
      <c r="Q33" s="39" t="s">
        <v>76</v>
      </c>
      <c r="R33" s="43"/>
      <c r="S33" s="44"/>
      <c r="T33" s="44"/>
      <c r="U33" s="44"/>
      <c r="V33" s="44"/>
      <c r="W33" s="44"/>
      <c r="X33" s="107"/>
      <c r="Y33" s="107"/>
      <c r="Z33" s="107"/>
      <c r="AA33" s="44"/>
      <c r="AB33" s="44"/>
      <c r="AC33" s="44"/>
      <c r="AD33" s="44"/>
      <c r="AE33" s="44"/>
      <c r="AF33" s="44"/>
      <c r="AG33" s="44"/>
    </row>
    <row r="34" spans="1:33" ht="272.45" customHeight="1" x14ac:dyDescent="0.35">
      <c r="A34" s="37">
        <f>SUM(A33+1)</f>
        <v>13</v>
      </c>
      <c r="B34" s="38"/>
      <c r="C34" s="38" t="s">
        <v>67</v>
      </c>
      <c r="D34" s="167" t="s">
        <v>116</v>
      </c>
      <c r="E34" s="168" t="s">
        <v>117</v>
      </c>
      <c r="F34" s="38" t="s">
        <v>69</v>
      </c>
      <c r="G34" s="38">
        <v>1</v>
      </c>
      <c r="H34" s="169" t="s">
        <v>79</v>
      </c>
      <c r="I34" s="38">
        <v>1</v>
      </c>
      <c r="J34" s="38" t="s">
        <v>71</v>
      </c>
      <c r="K34" s="38" t="s">
        <v>72</v>
      </c>
      <c r="L34" s="38" t="s">
        <v>118</v>
      </c>
      <c r="M34" s="170">
        <v>5500000</v>
      </c>
      <c r="N34" s="171">
        <v>5500000</v>
      </c>
      <c r="O34" s="38" t="s">
        <v>74</v>
      </c>
      <c r="P34" s="38" t="s">
        <v>75</v>
      </c>
      <c r="Q34" s="38" t="s">
        <v>76</v>
      </c>
      <c r="S34" s="212" t="s">
        <v>1092</v>
      </c>
      <c r="T34" s="212" t="s">
        <v>211</v>
      </c>
      <c r="U34" s="213">
        <v>43613</v>
      </c>
      <c r="V34" s="214" t="s">
        <v>1093</v>
      </c>
      <c r="W34" s="215" t="s">
        <v>142</v>
      </c>
      <c r="X34" s="163">
        <v>5500000</v>
      </c>
      <c r="Y34" s="164">
        <v>0</v>
      </c>
      <c r="Z34" s="163">
        <v>5500000</v>
      </c>
      <c r="AA34" s="214" t="s">
        <v>1094</v>
      </c>
      <c r="AB34" s="215">
        <v>20719</v>
      </c>
      <c r="AC34" s="214" t="s">
        <v>214</v>
      </c>
      <c r="AD34" s="213">
        <v>43613</v>
      </c>
      <c r="AE34" s="213">
        <v>43643</v>
      </c>
      <c r="AF34" s="215" t="s">
        <v>131</v>
      </c>
      <c r="AG34" s="216" t="s">
        <v>115</v>
      </c>
    </row>
    <row r="35" spans="1:33" ht="272.45" customHeight="1" x14ac:dyDescent="0.35">
      <c r="A35" s="37">
        <f t="shared" ref="A35:A43" si="0">SUM(A34+1)</f>
        <v>14</v>
      </c>
      <c r="B35" s="38"/>
      <c r="C35" s="38" t="s">
        <v>67</v>
      </c>
      <c r="D35" s="167" t="s">
        <v>116</v>
      </c>
      <c r="E35" s="168" t="s">
        <v>119</v>
      </c>
      <c r="F35" s="38" t="s">
        <v>69</v>
      </c>
      <c r="G35" s="38">
        <v>1</v>
      </c>
      <c r="H35" s="169" t="s">
        <v>79</v>
      </c>
      <c r="I35" s="38">
        <v>1</v>
      </c>
      <c r="J35" s="38" t="s">
        <v>71</v>
      </c>
      <c r="K35" s="38" t="s">
        <v>72</v>
      </c>
      <c r="L35" s="38" t="s">
        <v>120</v>
      </c>
      <c r="M35" s="170">
        <v>8900000</v>
      </c>
      <c r="N35" s="171">
        <v>8900000</v>
      </c>
      <c r="O35" s="38" t="s">
        <v>74</v>
      </c>
      <c r="P35" s="38" t="s">
        <v>75</v>
      </c>
      <c r="Q35" s="38" t="s">
        <v>76</v>
      </c>
      <c r="S35" s="212" t="s">
        <v>1092</v>
      </c>
      <c r="T35" s="212" t="s">
        <v>211</v>
      </c>
      <c r="U35" s="213">
        <v>43613</v>
      </c>
      <c r="V35" s="214" t="s">
        <v>1093</v>
      </c>
      <c r="W35" s="215" t="s">
        <v>142</v>
      </c>
      <c r="X35" s="163">
        <v>8900000</v>
      </c>
      <c r="Y35" s="164">
        <v>0</v>
      </c>
      <c r="Z35" s="163">
        <v>8900000</v>
      </c>
      <c r="AA35" s="214" t="s">
        <v>1094</v>
      </c>
      <c r="AB35" s="215">
        <v>20719</v>
      </c>
      <c r="AC35" s="214" t="s">
        <v>214</v>
      </c>
      <c r="AD35" s="213">
        <v>43613</v>
      </c>
      <c r="AE35" s="213">
        <v>43643</v>
      </c>
      <c r="AF35" s="215" t="s">
        <v>131</v>
      </c>
      <c r="AG35" s="216" t="s">
        <v>115</v>
      </c>
    </row>
    <row r="36" spans="1:33" ht="272.45" customHeight="1" x14ac:dyDescent="0.35">
      <c r="A36" s="37">
        <f t="shared" si="0"/>
        <v>15</v>
      </c>
      <c r="B36" s="38"/>
      <c r="C36" s="38" t="s">
        <v>67</v>
      </c>
      <c r="D36" s="167">
        <v>84131512</v>
      </c>
      <c r="E36" s="168" t="s">
        <v>121</v>
      </c>
      <c r="F36" s="38" t="s">
        <v>69</v>
      </c>
      <c r="G36" s="38">
        <v>1</v>
      </c>
      <c r="H36" s="169" t="s">
        <v>85</v>
      </c>
      <c r="I36" s="38">
        <v>12</v>
      </c>
      <c r="J36" s="38" t="s">
        <v>80</v>
      </c>
      <c r="K36" s="38" t="s">
        <v>72</v>
      </c>
      <c r="L36" s="38" t="s">
        <v>122</v>
      </c>
      <c r="M36" s="170">
        <v>23000000</v>
      </c>
      <c r="N36" s="171">
        <v>23000000</v>
      </c>
      <c r="O36" s="38" t="s">
        <v>74</v>
      </c>
      <c r="P36" s="38" t="s">
        <v>75</v>
      </c>
      <c r="Q36" s="38" t="s">
        <v>76</v>
      </c>
      <c r="S36" s="224" t="s">
        <v>1267</v>
      </c>
      <c r="T36" s="224" t="s">
        <v>1113</v>
      </c>
      <c r="U36" s="219">
        <v>43703</v>
      </c>
      <c r="V36" s="218" t="s">
        <v>1268</v>
      </c>
      <c r="W36" s="220" t="s">
        <v>1269</v>
      </c>
      <c r="X36" s="222">
        <v>18601971</v>
      </c>
      <c r="Y36" s="223">
        <v>0</v>
      </c>
      <c r="Z36" s="222">
        <v>18601971</v>
      </c>
      <c r="AA36" s="225" t="s">
        <v>1270</v>
      </c>
      <c r="AB36" s="220">
        <v>24619</v>
      </c>
      <c r="AC36" s="218" t="s">
        <v>1271</v>
      </c>
      <c r="AD36" s="219">
        <v>43703</v>
      </c>
      <c r="AE36" s="219">
        <v>44068</v>
      </c>
      <c r="AF36" s="220" t="s">
        <v>710</v>
      </c>
      <c r="AG36" s="220" t="s">
        <v>1220</v>
      </c>
    </row>
    <row r="37" spans="1:33" s="36" customFormat="1" ht="272.45" customHeight="1" x14ac:dyDescent="0.35">
      <c r="A37" s="37">
        <f t="shared" si="0"/>
        <v>16</v>
      </c>
      <c r="B37" s="178"/>
      <c r="C37" s="38" t="s">
        <v>67</v>
      </c>
      <c r="D37" s="167">
        <v>81111820</v>
      </c>
      <c r="E37" s="168" t="s">
        <v>123</v>
      </c>
      <c r="F37" s="38" t="s">
        <v>69</v>
      </c>
      <c r="G37" s="38">
        <v>1</v>
      </c>
      <c r="H37" s="169" t="s">
        <v>124</v>
      </c>
      <c r="I37" s="38">
        <v>12</v>
      </c>
      <c r="J37" s="38" t="s">
        <v>125</v>
      </c>
      <c r="K37" s="38" t="s">
        <v>72</v>
      </c>
      <c r="L37" s="38" t="s">
        <v>104</v>
      </c>
      <c r="M37" s="170">
        <v>6800000</v>
      </c>
      <c r="N37" s="171">
        <v>6800000</v>
      </c>
      <c r="O37" s="38" t="s">
        <v>74</v>
      </c>
      <c r="P37" s="38" t="s">
        <v>75</v>
      </c>
      <c r="Q37" s="38" t="s">
        <v>76</v>
      </c>
      <c r="R37" s="35"/>
      <c r="S37" s="212" t="s">
        <v>126</v>
      </c>
      <c r="T37" s="212" t="s">
        <v>127</v>
      </c>
      <c r="U37" s="219">
        <v>43500</v>
      </c>
      <c r="V37" s="214" t="s">
        <v>128</v>
      </c>
      <c r="W37" s="215" t="s">
        <v>111</v>
      </c>
      <c r="X37" s="163">
        <v>6428328</v>
      </c>
      <c r="Y37" s="164">
        <v>0</v>
      </c>
      <c r="Z37" s="163">
        <v>6428328</v>
      </c>
      <c r="AA37" s="214" t="s">
        <v>129</v>
      </c>
      <c r="AB37" s="217">
        <v>5619</v>
      </c>
      <c r="AC37" s="218" t="s">
        <v>130</v>
      </c>
      <c r="AD37" s="219">
        <v>43504</v>
      </c>
      <c r="AE37" s="219">
        <v>43868</v>
      </c>
      <c r="AF37" s="220" t="s">
        <v>131</v>
      </c>
      <c r="AG37" s="226" t="s">
        <v>115</v>
      </c>
    </row>
    <row r="38" spans="1:33" ht="272.45" customHeight="1" x14ac:dyDescent="0.35">
      <c r="A38" s="37">
        <f t="shared" si="0"/>
        <v>17</v>
      </c>
      <c r="B38" s="38"/>
      <c r="C38" s="38" t="s">
        <v>132</v>
      </c>
      <c r="D38" s="167">
        <v>43211701</v>
      </c>
      <c r="E38" s="168" t="s">
        <v>133</v>
      </c>
      <c r="F38" s="38" t="s">
        <v>69</v>
      </c>
      <c r="G38" s="38">
        <v>1</v>
      </c>
      <c r="H38" s="169" t="s">
        <v>79</v>
      </c>
      <c r="I38" s="38">
        <v>1</v>
      </c>
      <c r="J38" s="38" t="s">
        <v>71</v>
      </c>
      <c r="K38" s="38" t="s">
        <v>72</v>
      </c>
      <c r="L38" s="38" t="s">
        <v>134</v>
      </c>
      <c r="M38" s="170">
        <v>17700000</v>
      </c>
      <c r="N38" s="171">
        <v>17700000</v>
      </c>
      <c r="O38" s="38" t="s">
        <v>74</v>
      </c>
      <c r="P38" s="38" t="s">
        <v>75</v>
      </c>
      <c r="Q38" s="38" t="s">
        <v>135</v>
      </c>
      <c r="S38" s="212" t="s">
        <v>1095</v>
      </c>
      <c r="T38" s="212" t="s">
        <v>211</v>
      </c>
      <c r="U38" s="219">
        <v>43613</v>
      </c>
      <c r="V38" s="214" t="s">
        <v>1096</v>
      </c>
      <c r="W38" s="215" t="s">
        <v>142</v>
      </c>
      <c r="X38" s="163">
        <v>17684810</v>
      </c>
      <c r="Y38" s="164">
        <v>0</v>
      </c>
      <c r="Z38" s="163">
        <v>17684810</v>
      </c>
      <c r="AA38" s="214" t="s">
        <v>1097</v>
      </c>
      <c r="AB38" s="217">
        <v>20619</v>
      </c>
      <c r="AC38" s="218" t="s">
        <v>214</v>
      </c>
      <c r="AD38" s="219">
        <v>43613</v>
      </c>
      <c r="AE38" s="219">
        <v>43643</v>
      </c>
      <c r="AF38" s="220" t="s">
        <v>131</v>
      </c>
      <c r="AG38" s="226" t="s">
        <v>115</v>
      </c>
    </row>
    <row r="39" spans="1:33" ht="272.45" customHeight="1" x14ac:dyDescent="0.35">
      <c r="A39" s="37">
        <f t="shared" si="0"/>
        <v>18</v>
      </c>
      <c r="B39" s="38"/>
      <c r="C39" s="38" t="s">
        <v>67</v>
      </c>
      <c r="D39" s="167">
        <v>44101706</v>
      </c>
      <c r="E39" s="168" t="s">
        <v>136</v>
      </c>
      <c r="F39" s="38" t="s">
        <v>69</v>
      </c>
      <c r="G39" s="38">
        <v>1</v>
      </c>
      <c r="H39" s="169" t="s">
        <v>190</v>
      </c>
      <c r="I39" s="38">
        <v>2</v>
      </c>
      <c r="J39" s="38" t="s">
        <v>71</v>
      </c>
      <c r="K39" s="38" t="s">
        <v>72</v>
      </c>
      <c r="L39" s="38" t="s">
        <v>84</v>
      </c>
      <c r="M39" s="170">
        <v>1600000</v>
      </c>
      <c r="N39" s="170">
        <v>1600000</v>
      </c>
      <c r="O39" s="38" t="s">
        <v>74</v>
      </c>
      <c r="P39" s="38" t="s">
        <v>75</v>
      </c>
      <c r="Q39" s="38" t="s">
        <v>76</v>
      </c>
      <c r="S39" s="212" t="s">
        <v>1351</v>
      </c>
      <c r="T39" s="212" t="s">
        <v>140</v>
      </c>
      <c r="U39" s="213">
        <v>43755</v>
      </c>
      <c r="V39" s="214" t="s">
        <v>1352</v>
      </c>
      <c r="W39" s="215" t="s">
        <v>142</v>
      </c>
      <c r="X39" s="163">
        <v>1546405</v>
      </c>
      <c r="Y39" s="164">
        <v>0</v>
      </c>
      <c r="Z39" s="163">
        <v>1546405</v>
      </c>
      <c r="AA39" s="217" t="s">
        <v>1353</v>
      </c>
      <c r="AB39" s="215">
        <v>26619</v>
      </c>
      <c r="AC39" s="218" t="s">
        <v>1354</v>
      </c>
      <c r="AD39" s="219">
        <v>43755</v>
      </c>
      <c r="AE39" s="219">
        <v>43800</v>
      </c>
      <c r="AF39" s="220" t="s">
        <v>131</v>
      </c>
      <c r="AG39" s="220" t="s">
        <v>1220</v>
      </c>
    </row>
    <row r="40" spans="1:33" ht="272.45" customHeight="1" x14ac:dyDescent="0.35">
      <c r="A40" s="37">
        <f t="shared" si="0"/>
        <v>19</v>
      </c>
      <c r="B40" s="38"/>
      <c r="C40" s="38" t="s">
        <v>67</v>
      </c>
      <c r="D40" s="167">
        <v>56120000</v>
      </c>
      <c r="E40" s="168" t="s">
        <v>137</v>
      </c>
      <c r="F40" s="38" t="s">
        <v>69</v>
      </c>
      <c r="G40" s="38">
        <v>1</v>
      </c>
      <c r="H40" s="169" t="s">
        <v>70</v>
      </c>
      <c r="I40" s="38">
        <v>2</v>
      </c>
      <c r="J40" s="38" t="s">
        <v>71</v>
      </c>
      <c r="K40" s="38" t="s">
        <v>72</v>
      </c>
      <c r="L40" s="38" t="s">
        <v>138</v>
      </c>
      <c r="M40" s="170">
        <v>20000000</v>
      </c>
      <c r="N40" s="171">
        <v>20000000</v>
      </c>
      <c r="O40" s="38" t="s">
        <v>74</v>
      </c>
      <c r="P40" s="38" t="s">
        <v>75</v>
      </c>
      <c r="Q40" s="38" t="s">
        <v>76</v>
      </c>
      <c r="S40" s="212" t="s">
        <v>139</v>
      </c>
      <c r="T40" s="212" t="s">
        <v>140</v>
      </c>
      <c r="U40" s="213">
        <v>43585</v>
      </c>
      <c r="V40" s="214" t="s">
        <v>141</v>
      </c>
      <c r="W40" s="215" t="s">
        <v>142</v>
      </c>
      <c r="X40" s="163">
        <v>19908938</v>
      </c>
      <c r="Y40" s="164">
        <v>0</v>
      </c>
      <c r="Z40" s="163">
        <v>19908938</v>
      </c>
      <c r="AA40" s="214" t="s">
        <v>143</v>
      </c>
      <c r="AB40" s="215">
        <v>19719</v>
      </c>
      <c r="AC40" s="214" t="s">
        <v>144</v>
      </c>
      <c r="AD40" s="213">
        <v>43585</v>
      </c>
      <c r="AE40" s="213">
        <v>43614</v>
      </c>
      <c r="AF40" s="215" t="s">
        <v>131</v>
      </c>
      <c r="AG40" s="216" t="s">
        <v>115</v>
      </c>
    </row>
    <row r="41" spans="1:33" ht="272.45" customHeight="1" x14ac:dyDescent="0.35">
      <c r="A41" s="37">
        <f t="shared" si="0"/>
        <v>20</v>
      </c>
      <c r="B41" s="38"/>
      <c r="C41" s="38" t="s">
        <v>67</v>
      </c>
      <c r="D41" s="167">
        <v>45111800</v>
      </c>
      <c r="E41" s="168" t="s">
        <v>1213</v>
      </c>
      <c r="F41" s="38" t="s">
        <v>69</v>
      </c>
      <c r="G41" s="38">
        <v>1</v>
      </c>
      <c r="H41" s="169" t="s">
        <v>85</v>
      </c>
      <c r="I41" s="38">
        <v>4</v>
      </c>
      <c r="J41" s="38" t="s">
        <v>125</v>
      </c>
      <c r="K41" s="38" t="s">
        <v>72</v>
      </c>
      <c r="L41" s="38" t="s">
        <v>104</v>
      </c>
      <c r="M41" s="170">
        <v>5000000</v>
      </c>
      <c r="N41" s="171">
        <v>5000000</v>
      </c>
      <c r="O41" s="38" t="s">
        <v>74</v>
      </c>
      <c r="P41" s="38" t="s">
        <v>75</v>
      </c>
      <c r="Q41" s="38" t="s">
        <v>76</v>
      </c>
      <c r="S41" s="212" t="s">
        <v>1300</v>
      </c>
      <c r="T41" s="212" t="s">
        <v>1301</v>
      </c>
      <c r="U41" s="213">
        <v>43707</v>
      </c>
      <c r="V41" s="214" t="s">
        <v>1302</v>
      </c>
      <c r="W41" s="215" t="s">
        <v>1232</v>
      </c>
      <c r="X41" s="163">
        <v>5000000</v>
      </c>
      <c r="Y41" s="164">
        <v>0</v>
      </c>
      <c r="Z41" s="163">
        <v>5000000</v>
      </c>
      <c r="AA41" s="217" t="s">
        <v>1303</v>
      </c>
      <c r="AB41" s="215">
        <v>24319</v>
      </c>
      <c r="AC41" s="218" t="s">
        <v>1503</v>
      </c>
      <c r="AD41" s="219">
        <v>43714</v>
      </c>
      <c r="AE41" s="219">
        <v>43743</v>
      </c>
      <c r="AF41" s="215" t="s">
        <v>131</v>
      </c>
      <c r="AG41" s="216" t="s">
        <v>1220</v>
      </c>
    </row>
    <row r="42" spans="1:33" ht="272.45" customHeight="1" x14ac:dyDescent="0.35">
      <c r="A42" s="89">
        <f t="shared" si="0"/>
        <v>21</v>
      </c>
      <c r="B42" s="38"/>
      <c r="C42" s="38" t="s">
        <v>67</v>
      </c>
      <c r="D42" s="167" t="s">
        <v>145</v>
      </c>
      <c r="E42" s="168" t="s">
        <v>146</v>
      </c>
      <c r="F42" s="38" t="s">
        <v>69</v>
      </c>
      <c r="G42" s="38">
        <v>1</v>
      </c>
      <c r="H42" s="169" t="s">
        <v>103</v>
      </c>
      <c r="I42" s="38">
        <v>9</v>
      </c>
      <c r="J42" s="38" t="s">
        <v>87</v>
      </c>
      <c r="K42" s="38" t="s">
        <v>72</v>
      </c>
      <c r="L42" s="38" t="s">
        <v>147</v>
      </c>
      <c r="M42" s="170">
        <v>164000000</v>
      </c>
      <c r="N42" s="171">
        <v>164000000</v>
      </c>
      <c r="O42" s="38" t="s">
        <v>74</v>
      </c>
      <c r="P42" s="38" t="s">
        <v>75</v>
      </c>
      <c r="Q42" s="38" t="s">
        <v>76</v>
      </c>
      <c r="S42" s="212" t="s">
        <v>1059</v>
      </c>
      <c r="T42" s="212" t="s">
        <v>1060</v>
      </c>
      <c r="U42" s="213">
        <v>43592</v>
      </c>
      <c r="V42" s="214" t="s">
        <v>1061</v>
      </c>
      <c r="W42" s="215" t="s">
        <v>111</v>
      </c>
      <c r="X42" s="163">
        <v>131793000</v>
      </c>
      <c r="Y42" s="164">
        <v>0</v>
      </c>
      <c r="Z42" s="163">
        <v>131793000</v>
      </c>
      <c r="AA42" s="214" t="s">
        <v>1062</v>
      </c>
      <c r="AB42" s="215">
        <v>16019</v>
      </c>
      <c r="AC42" s="214" t="s">
        <v>1063</v>
      </c>
      <c r="AD42" s="213">
        <v>43594</v>
      </c>
      <c r="AE42" s="213">
        <v>43889</v>
      </c>
      <c r="AF42" s="215" t="s">
        <v>131</v>
      </c>
      <c r="AG42" s="216" t="s">
        <v>115</v>
      </c>
    </row>
    <row r="43" spans="1:33" ht="272.45" customHeight="1" x14ac:dyDescent="0.35">
      <c r="A43" s="165">
        <f t="shared" si="0"/>
        <v>22</v>
      </c>
      <c r="B43" s="167"/>
      <c r="C43" s="38" t="s">
        <v>67</v>
      </c>
      <c r="D43" s="167" t="s">
        <v>148</v>
      </c>
      <c r="E43" s="168" t="s">
        <v>149</v>
      </c>
      <c r="F43" s="38" t="s">
        <v>69</v>
      </c>
      <c r="G43" s="38">
        <v>1</v>
      </c>
      <c r="H43" s="169" t="s">
        <v>150</v>
      </c>
      <c r="I43" s="179" t="s">
        <v>151</v>
      </c>
      <c r="J43" s="38" t="s">
        <v>100</v>
      </c>
      <c r="K43" s="38" t="s">
        <v>72</v>
      </c>
      <c r="L43" s="38" t="s">
        <v>152</v>
      </c>
      <c r="M43" s="170">
        <v>3000000</v>
      </c>
      <c r="N43" s="171">
        <v>3000000</v>
      </c>
      <c r="O43" s="38" t="s">
        <v>74</v>
      </c>
      <c r="P43" s="38" t="s">
        <v>75</v>
      </c>
      <c r="Q43" s="38" t="s">
        <v>76</v>
      </c>
      <c r="S43" s="212" t="s">
        <v>153</v>
      </c>
      <c r="T43" s="212" t="s">
        <v>154</v>
      </c>
      <c r="U43" s="213">
        <v>43521</v>
      </c>
      <c r="V43" s="214" t="s">
        <v>155</v>
      </c>
      <c r="W43" s="215" t="s">
        <v>156</v>
      </c>
      <c r="X43" s="163">
        <v>3000000</v>
      </c>
      <c r="Y43" s="164">
        <v>0</v>
      </c>
      <c r="Z43" s="163">
        <v>3000000</v>
      </c>
      <c r="AA43" s="214" t="s">
        <v>157</v>
      </c>
      <c r="AB43" s="215">
        <v>9919</v>
      </c>
      <c r="AC43" s="218" t="s">
        <v>158</v>
      </c>
      <c r="AD43" s="219">
        <v>43522</v>
      </c>
      <c r="AE43" s="219">
        <v>43585</v>
      </c>
      <c r="AF43" s="220" t="s">
        <v>159</v>
      </c>
      <c r="AG43" s="226" t="s">
        <v>115</v>
      </c>
    </row>
    <row r="44" spans="1:33" ht="272.45" customHeight="1" x14ac:dyDescent="0.35">
      <c r="A44" s="176"/>
      <c r="B44" s="180"/>
      <c r="C44" s="38" t="s">
        <v>160</v>
      </c>
      <c r="D44" s="167" t="s">
        <v>148</v>
      </c>
      <c r="E44" s="168" t="s">
        <v>149</v>
      </c>
      <c r="F44" s="38" t="s">
        <v>69</v>
      </c>
      <c r="G44" s="38">
        <v>1</v>
      </c>
      <c r="H44" s="169" t="s">
        <v>150</v>
      </c>
      <c r="I44" s="179" t="s">
        <v>151</v>
      </c>
      <c r="J44" s="38" t="s">
        <v>100</v>
      </c>
      <c r="K44" s="38" t="s">
        <v>161</v>
      </c>
      <c r="L44" s="38" t="s">
        <v>162</v>
      </c>
      <c r="M44" s="170">
        <v>20000000</v>
      </c>
      <c r="N44" s="171">
        <v>20000000</v>
      </c>
      <c r="O44" s="38" t="s">
        <v>74</v>
      </c>
      <c r="P44" s="38" t="s">
        <v>75</v>
      </c>
      <c r="Q44" s="38" t="s">
        <v>163</v>
      </c>
      <c r="S44" s="212" t="s">
        <v>153</v>
      </c>
      <c r="T44" s="212" t="s">
        <v>154</v>
      </c>
      <c r="U44" s="213">
        <v>43521</v>
      </c>
      <c r="V44" s="214" t="s">
        <v>155</v>
      </c>
      <c r="W44" s="215" t="s">
        <v>156</v>
      </c>
      <c r="X44" s="163">
        <v>20000000</v>
      </c>
      <c r="Y44" s="164"/>
      <c r="Z44" s="163">
        <v>20000000</v>
      </c>
      <c r="AA44" s="214" t="s">
        <v>157</v>
      </c>
      <c r="AB44" s="215">
        <v>9919</v>
      </c>
      <c r="AC44" s="218" t="s">
        <v>158</v>
      </c>
      <c r="AD44" s="219">
        <v>43522</v>
      </c>
      <c r="AE44" s="219">
        <v>43585</v>
      </c>
      <c r="AF44" s="220" t="s">
        <v>159</v>
      </c>
      <c r="AG44" s="226" t="s">
        <v>115</v>
      </c>
    </row>
    <row r="45" spans="1:33" s="36" customFormat="1" ht="272.45" customHeight="1" x14ac:dyDescent="0.35">
      <c r="A45" s="37">
        <f>SUM(A43+1)</f>
        <v>23</v>
      </c>
      <c r="B45" s="167"/>
      <c r="C45" s="38" t="s">
        <v>67</v>
      </c>
      <c r="D45" s="38" t="s">
        <v>1166</v>
      </c>
      <c r="E45" s="168" t="s">
        <v>164</v>
      </c>
      <c r="F45" s="38" t="s">
        <v>69</v>
      </c>
      <c r="G45" s="38">
        <v>1</v>
      </c>
      <c r="H45" s="169" t="s">
        <v>85</v>
      </c>
      <c r="I45" s="38">
        <v>3</v>
      </c>
      <c r="J45" s="38" t="s">
        <v>100</v>
      </c>
      <c r="K45" s="38" t="s">
        <v>72</v>
      </c>
      <c r="L45" s="38" t="s">
        <v>165</v>
      </c>
      <c r="M45" s="171">
        <v>23187000</v>
      </c>
      <c r="N45" s="171">
        <v>23187000</v>
      </c>
      <c r="O45" s="38" t="s">
        <v>74</v>
      </c>
      <c r="P45" s="38" t="s">
        <v>75</v>
      </c>
      <c r="Q45" s="38" t="s">
        <v>76</v>
      </c>
      <c r="R45" s="35"/>
      <c r="S45" s="212" t="s">
        <v>1359</v>
      </c>
      <c r="T45" s="212" t="s">
        <v>1360</v>
      </c>
      <c r="U45" s="213">
        <v>43734</v>
      </c>
      <c r="V45" s="214" t="s">
        <v>1361</v>
      </c>
      <c r="W45" s="215" t="s">
        <v>1232</v>
      </c>
      <c r="X45" s="163">
        <v>15500000</v>
      </c>
      <c r="Y45" s="164">
        <v>0</v>
      </c>
      <c r="Z45" s="163">
        <v>15500000</v>
      </c>
      <c r="AA45" s="217" t="s">
        <v>1362</v>
      </c>
      <c r="AB45" s="215">
        <v>24219</v>
      </c>
      <c r="AC45" s="214" t="s">
        <v>1363</v>
      </c>
      <c r="AD45" s="213">
        <v>43742</v>
      </c>
      <c r="AE45" s="213">
        <v>43772</v>
      </c>
      <c r="AF45" s="215" t="s">
        <v>114</v>
      </c>
      <c r="AG45" s="215" t="s">
        <v>1220</v>
      </c>
    </row>
    <row r="46" spans="1:33" ht="272.45" customHeight="1" x14ac:dyDescent="0.35">
      <c r="A46" s="37">
        <f>SUM(A45+1)</f>
        <v>24</v>
      </c>
      <c r="B46" s="38"/>
      <c r="C46" s="38" t="s">
        <v>166</v>
      </c>
      <c r="D46" s="38" t="s">
        <v>167</v>
      </c>
      <c r="E46" s="168" t="s">
        <v>168</v>
      </c>
      <c r="F46" s="38" t="s">
        <v>69</v>
      </c>
      <c r="G46" s="38">
        <v>1</v>
      </c>
      <c r="H46" s="169" t="s">
        <v>103</v>
      </c>
      <c r="I46" s="38">
        <v>1</v>
      </c>
      <c r="J46" s="38" t="s">
        <v>71</v>
      </c>
      <c r="K46" s="38" t="s">
        <v>72</v>
      </c>
      <c r="L46" s="38" t="s">
        <v>81</v>
      </c>
      <c r="M46" s="170">
        <v>3200000</v>
      </c>
      <c r="N46" s="171">
        <v>3200000</v>
      </c>
      <c r="O46" s="38" t="s">
        <v>74</v>
      </c>
      <c r="P46" s="38" t="s">
        <v>75</v>
      </c>
      <c r="Q46" s="38" t="s">
        <v>169</v>
      </c>
      <c r="S46" s="212" t="s">
        <v>170</v>
      </c>
      <c r="T46" s="212" t="s">
        <v>140</v>
      </c>
      <c r="U46" s="213">
        <v>43585</v>
      </c>
      <c r="V46" s="214" t="s">
        <v>171</v>
      </c>
      <c r="W46" s="215" t="s">
        <v>142</v>
      </c>
      <c r="X46" s="163">
        <v>3174801</v>
      </c>
      <c r="Y46" s="164">
        <v>0</v>
      </c>
      <c r="Z46" s="163">
        <v>3174801</v>
      </c>
      <c r="AA46" s="214" t="s">
        <v>172</v>
      </c>
      <c r="AB46" s="215">
        <v>18419</v>
      </c>
      <c r="AC46" s="214" t="s">
        <v>144</v>
      </c>
      <c r="AD46" s="213">
        <v>43585</v>
      </c>
      <c r="AE46" s="213">
        <v>43614</v>
      </c>
      <c r="AF46" s="215" t="s">
        <v>173</v>
      </c>
      <c r="AG46" s="216" t="s">
        <v>174</v>
      </c>
    </row>
    <row r="47" spans="1:33" s="36" customFormat="1" ht="272.45" customHeight="1" x14ac:dyDescent="0.35">
      <c r="A47" s="89">
        <f>SUM(A46+1)</f>
        <v>25</v>
      </c>
      <c r="B47" s="167"/>
      <c r="C47" s="38" t="s">
        <v>175</v>
      </c>
      <c r="D47" s="38" t="s">
        <v>176</v>
      </c>
      <c r="E47" s="168" t="s">
        <v>177</v>
      </c>
      <c r="F47" s="181" t="s">
        <v>69</v>
      </c>
      <c r="G47" s="38">
        <v>1</v>
      </c>
      <c r="H47" s="169" t="s">
        <v>103</v>
      </c>
      <c r="I47" s="38">
        <v>9</v>
      </c>
      <c r="J47" s="38" t="s">
        <v>100</v>
      </c>
      <c r="K47" s="38" t="s">
        <v>72</v>
      </c>
      <c r="L47" s="38" t="s">
        <v>178</v>
      </c>
      <c r="M47" s="182">
        <v>23000000</v>
      </c>
      <c r="N47" s="182">
        <v>23000000</v>
      </c>
      <c r="O47" s="181" t="s">
        <v>74</v>
      </c>
      <c r="P47" s="38" t="s">
        <v>75</v>
      </c>
      <c r="Q47" s="38" t="s">
        <v>179</v>
      </c>
      <c r="R47" s="35"/>
      <c r="S47" s="212" t="s">
        <v>180</v>
      </c>
      <c r="T47" s="212" t="s">
        <v>181</v>
      </c>
      <c r="U47" s="213">
        <v>43580</v>
      </c>
      <c r="V47" s="214" t="s">
        <v>182</v>
      </c>
      <c r="W47" s="215" t="s">
        <v>156</v>
      </c>
      <c r="X47" s="163">
        <v>16080000</v>
      </c>
      <c r="Y47" s="164">
        <v>0</v>
      </c>
      <c r="Z47" s="163">
        <v>16080000</v>
      </c>
      <c r="AA47" s="214" t="s">
        <v>183</v>
      </c>
      <c r="AB47" s="215">
        <v>18619</v>
      </c>
      <c r="AC47" s="214" t="s">
        <v>184</v>
      </c>
      <c r="AD47" s="213">
        <v>43584</v>
      </c>
      <c r="AE47" s="213">
        <v>43826</v>
      </c>
      <c r="AF47" s="215" t="s">
        <v>185</v>
      </c>
      <c r="AG47" s="216" t="s">
        <v>186</v>
      </c>
    </row>
    <row r="48" spans="1:33" ht="272.45" customHeight="1" x14ac:dyDescent="0.35">
      <c r="A48" s="37">
        <f>SUM(A47+1)</f>
        <v>26</v>
      </c>
      <c r="B48" s="38"/>
      <c r="C48" s="38" t="s">
        <v>175</v>
      </c>
      <c r="D48" s="38" t="s">
        <v>1214</v>
      </c>
      <c r="E48" s="168" t="s">
        <v>187</v>
      </c>
      <c r="F48" s="38" t="s">
        <v>69</v>
      </c>
      <c r="G48" s="38">
        <v>1</v>
      </c>
      <c r="H48" s="169" t="s">
        <v>85</v>
      </c>
      <c r="I48" s="38">
        <v>9</v>
      </c>
      <c r="J48" s="38" t="s">
        <v>100</v>
      </c>
      <c r="K48" s="38" t="s">
        <v>72</v>
      </c>
      <c r="L48" s="38" t="s">
        <v>178</v>
      </c>
      <c r="M48" s="170">
        <v>3000000</v>
      </c>
      <c r="N48" s="182">
        <v>3000000</v>
      </c>
      <c r="O48" s="38" t="s">
        <v>74</v>
      </c>
      <c r="P48" s="38" t="s">
        <v>75</v>
      </c>
      <c r="Q48" s="38" t="s">
        <v>1105</v>
      </c>
      <c r="S48" s="224" t="s">
        <v>1272</v>
      </c>
      <c r="T48" s="224" t="s">
        <v>1273</v>
      </c>
      <c r="U48" s="219">
        <v>43693</v>
      </c>
      <c r="V48" s="218" t="s">
        <v>1274</v>
      </c>
      <c r="W48" s="220" t="s">
        <v>156</v>
      </c>
      <c r="X48" s="222">
        <v>1789200</v>
      </c>
      <c r="Y48" s="223">
        <v>0</v>
      </c>
      <c r="Z48" s="222">
        <v>1789200</v>
      </c>
      <c r="AA48" s="225" t="s">
        <v>1275</v>
      </c>
      <c r="AB48" s="220">
        <v>21919</v>
      </c>
      <c r="AC48" s="218" t="s">
        <v>1276</v>
      </c>
      <c r="AD48" s="219">
        <v>43697</v>
      </c>
      <c r="AE48" s="219">
        <v>43826</v>
      </c>
      <c r="AF48" s="220" t="s">
        <v>1277</v>
      </c>
      <c r="AG48" s="220" t="s">
        <v>1255</v>
      </c>
    </row>
    <row r="49" spans="1:33" ht="272.45" customHeight="1" x14ac:dyDescent="0.5">
      <c r="A49" s="42">
        <f>SUM(A48+1)</f>
        <v>27</v>
      </c>
      <c r="B49" s="39"/>
      <c r="C49" s="39" t="s">
        <v>175</v>
      </c>
      <c r="D49" s="183" t="s">
        <v>1293</v>
      </c>
      <c r="E49" s="183" t="s">
        <v>1294</v>
      </c>
      <c r="F49" s="39" t="s">
        <v>69</v>
      </c>
      <c r="G49" s="39">
        <v>1</v>
      </c>
      <c r="H49" s="82" t="s">
        <v>105</v>
      </c>
      <c r="I49" s="39">
        <v>3</v>
      </c>
      <c r="J49" s="39" t="s">
        <v>125</v>
      </c>
      <c r="K49" s="39" t="s">
        <v>72</v>
      </c>
      <c r="L49" s="39" t="s">
        <v>188</v>
      </c>
      <c r="M49" s="132"/>
      <c r="N49" s="184"/>
      <c r="O49" s="39" t="s">
        <v>74</v>
      </c>
      <c r="P49" s="39" t="s">
        <v>75</v>
      </c>
      <c r="Q49" s="39" t="s">
        <v>1105</v>
      </c>
      <c r="S49" s="36"/>
      <c r="T49" s="36"/>
      <c r="U49" s="36"/>
      <c r="V49" s="36"/>
      <c r="W49" s="36"/>
      <c r="X49" s="103"/>
      <c r="Y49" s="103"/>
      <c r="Z49" s="103"/>
      <c r="AA49" s="36"/>
      <c r="AB49" s="36"/>
      <c r="AC49" s="36"/>
      <c r="AD49" s="36"/>
      <c r="AE49" s="36"/>
      <c r="AF49" s="36"/>
      <c r="AG49" s="36"/>
    </row>
    <row r="50" spans="1:33" ht="272.45" customHeight="1" x14ac:dyDescent="0.5">
      <c r="A50" s="37">
        <f t="shared" ref="A50:A113" si="1">SUM(A49+1)</f>
        <v>28</v>
      </c>
      <c r="B50" s="38"/>
      <c r="C50" s="38" t="s">
        <v>175</v>
      </c>
      <c r="D50" s="38" t="s">
        <v>1293</v>
      </c>
      <c r="E50" s="168" t="s">
        <v>1294</v>
      </c>
      <c r="F50" s="38" t="s">
        <v>69</v>
      </c>
      <c r="G50" s="38">
        <v>1</v>
      </c>
      <c r="H50" s="169" t="s">
        <v>190</v>
      </c>
      <c r="I50" s="38">
        <v>1</v>
      </c>
      <c r="J50" s="38" t="s">
        <v>125</v>
      </c>
      <c r="K50" s="38" t="s">
        <v>72</v>
      </c>
      <c r="L50" s="38" t="s">
        <v>188</v>
      </c>
      <c r="M50" s="170">
        <v>40000000</v>
      </c>
      <c r="N50" s="171">
        <v>40000000</v>
      </c>
      <c r="O50" s="38" t="s">
        <v>74</v>
      </c>
      <c r="P50" s="38" t="s">
        <v>75</v>
      </c>
      <c r="Q50" s="38" t="s">
        <v>1105</v>
      </c>
      <c r="S50" s="36"/>
      <c r="T50" s="36"/>
      <c r="U50" s="36"/>
      <c r="V50" s="36"/>
      <c r="W50" s="36"/>
      <c r="X50" s="103"/>
      <c r="Y50" s="103"/>
      <c r="Z50" s="103"/>
      <c r="AA50" s="36"/>
      <c r="AB50" s="36"/>
      <c r="AC50" s="36"/>
      <c r="AD50" s="36"/>
      <c r="AE50" s="36"/>
      <c r="AF50" s="36"/>
      <c r="AG50" s="36"/>
    </row>
    <row r="51" spans="1:33" ht="272.45" customHeight="1" x14ac:dyDescent="0.5">
      <c r="A51" s="42">
        <f t="shared" si="1"/>
        <v>29</v>
      </c>
      <c r="B51" s="39"/>
      <c r="C51" s="39" t="s">
        <v>132</v>
      </c>
      <c r="D51" s="39">
        <v>81112502</v>
      </c>
      <c r="E51" s="41" t="s">
        <v>189</v>
      </c>
      <c r="F51" s="39" t="s">
        <v>69</v>
      </c>
      <c r="G51" s="39">
        <v>0</v>
      </c>
      <c r="H51" s="82" t="s">
        <v>190</v>
      </c>
      <c r="I51" s="39">
        <v>13</v>
      </c>
      <c r="J51" s="39" t="s">
        <v>80</v>
      </c>
      <c r="K51" s="39" t="s">
        <v>72</v>
      </c>
      <c r="L51" s="39" t="s">
        <v>191</v>
      </c>
      <c r="M51" s="133"/>
      <c r="N51" s="133"/>
      <c r="O51" s="39" t="s">
        <v>89</v>
      </c>
      <c r="P51" s="38" t="s">
        <v>90</v>
      </c>
      <c r="Q51" s="39" t="s">
        <v>135</v>
      </c>
      <c r="S51" s="36"/>
      <c r="T51" s="36"/>
      <c r="U51" s="36"/>
      <c r="V51" s="36"/>
      <c r="W51" s="36"/>
      <c r="X51" s="103"/>
      <c r="Y51" s="103"/>
      <c r="Z51" s="103"/>
      <c r="AA51" s="36"/>
      <c r="AB51" s="36"/>
      <c r="AC51" s="36"/>
      <c r="AD51" s="36"/>
      <c r="AE51" s="36"/>
      <c r="AF51" s="36"/>
      <c r="AG51" s="36"/>
    </row>
    <row r="52" spans="1:33" ht="272.45" customHeight="1" x14ac:dyDescent="0.5">
      <c r="A52" s="37">
        <f t="shared" si="1"/>
        <v>30</v>
      </c>
      <c r="B52" s="38"/>
      <c r="C52" s="38" t="s">
        <v>132</v>
      </c>
      <c r="D52" s="38">
        <v>43211507</v>
      </c>
      <c r="E52" s="41" t="s">
        <v>192</v>
      </c>
      <c r="F52" s="39" t="s">
        <v>69</v>
      </c>
      <c r="G52" s="39">
        <v>0</v>
      </c>
      <c r="H52" s="82" t="s">
        <v>83</v>
      </c>
      <c r="I52" s="39">
        <v>2</v>
      </c>
      <c r="J52" s="39" t="s">
        <v>80</v>
      </c>
      <c r="K52" s="39" t="s">
        <v>72</v>
      </c>
      <c r="L52" s="39" t="s">
        <v>134</v>
      </c>
      <c r="M52" s="133"/>
      <c r="N52" s="133"/>
      <c r="O52" s="39" t="s">
        <v>74</v>
      </c>
      <c r="P52" s="39" t="s">
        <v>75</v>
      </c>
      <c r="Q52" s="39" t="s">
        <v>135</v>
      </c>
      <c r="S52" s="36"/>
      <c r="T52" s="36"/>
      <c r="U52" s="36"/>
      <c r="V52" s="36"/>
      <c r="W52" s="36"/>
      <c r="X52" s="103"/>
      <c r="Y52" s="103"/>
      <c r="Z52" s="103"/>
      <c r="AA52" s="36"/>
      <c r="AB52" s="36"/>
      <c r="AC52" s="36"/>
      <c r="AD52" s="36"/>
      <c r="AE52" s="36"/>
      <c r="AF52" s="36"/>
      <c r="AG52" s="36"/>
    </row>
    <row r="53" spans="1:33" ht="272.45" customHeight="1" x14ac:dyDescent="0.5">
      <c r="A53" s="42">
        <f t="shared" si="1"/>
        <v>31</v>
      </c>
      <c r="B53" s="39"/>
      <c r="C53" s="39" t="s">
        <v>132</v>
      </c>
      <c r="D53" s="39">
        <v>81112006</v>
      </c>
      <c r="E53" s="41" t="s">
        <v>193</v>
      </c>
      <c r="F53" s="39" t="s">
        <v>69</v>
      </c>
      <c r="G53" s="39">
        <v>0</v>
      </c>
      <c r="H53" s="82" t="s">
        <v>150</v>
      </c>
      <c r="I53" s="39">
        <v>12</v>
      </c>
      <c r="J53" s="39" t="s">
        <v>100</v>
      </c>
      <c r="K53" s="39" t="s">
        <v>72</v>
      </c>
      <c r="L53" s="39" t="s">
        <v>191</v>
      </c>
      <c r="M53" s="132"/>
      <c r="N53" s="133"/>
      <c r="O53" s="39" t="s">
        <v>74</v>
      </c>
      <c r="P53" s="38" t="s">
        <v>75</v>
      </c>
      <c r="Q53" s="39" t="s">
        <v>135</v>
      </c>
      <c r="S53" s="36"/>
      <c r="T53" s="36"/>
      <c r="U53" s="36"/>
      <c r="V53" s="36"/>
      <c r="W53" s="36"/>
      <c r="X53" s="103"/>
      <c r="Y53" s="103"/>
      <c r="Z53" s="103"/>
      <c r="AA53" s="36"/>
      <c r="AB53" s="36"/>
      <c r="AC53" s="36"/>
      <c r="AD53" s="36"/>
      <c r="AE53" s="36"/>
      <c r="AF53" s="36"/>
      <c r="AG53" s="36"/>
    </row>
    <row r="54" spans="1:33" ht="272.45" customHeight="1" x14ac:dyDescent="0.35">
      <c r="A54" s="37">
        <f t="shared" si="1"/>
        <v>32</v>
      </c>
      <c r="B54" s="38"/>
      <c r="C54" s="38" t="s">
        <v>194</v>
      </c>
      <c r="D54" s="38">
        <v>32101617</v>
      </c>
      <c r="E54" s="168" t="s">
        <v>195</v>
      </c>
      <c r="F54" s="38" t="s">
        <v>69</v>
      </c>
      <c r="G54" s="38">
        <v>1</v>
      </c>
      <c r="H54" s="169" t="s">
        <v>85</v>
      </c>
      <c r="I54" s="38">
        <v>12</v>
      </c>
      <c r="J54" s="38" t="s">
        <v>100</v>
      </c>
      <c r="K54" s="38" t="s">
        <v>72</v>
      </c>
      <c r="L54" s="38" t="s">
        <v>134</v>
      </c>
      <c r="M54" s="170">
        <v>5000000</v>
      </c>
      <c r="N54" s="171">
        <v>5000000</v>
      </c>
      <c r="O54" s="38" t="s">
        <v>74</v>
      </c>
      <c r="P54" s="38" t="s">
        <v>75</v>
      </c>
      <c r="Q54" s="38" t="s">
        <v>196</v>
      </c>
      <c r="S54" s="224" t="s">
        <v>1278</v>
      </c>
      <c r="T54" s="224" t="s">
        <v>1279</v>
      </c>
      <c r="U54" s="219">
        <v>43693</v>
      </c>
      <c r="V54" s="218" t="s">
        <v>1280</v>
      </c>
      <c r="W54" s="220" t="s">
        <v>142</v>
      </c>
      <c r="X54" s="222">
        <v>2142000</v>
      </c>
      <c r="Y54" s="223">
        <v>0</v>
      </c>
      <c r="Z54" s="222">
        <v>2142000</v>
      </c>
      <c r="AA54" s="225" t="s">
        <v>1281</v>
      </c>
      <c r="AB54" s="220">
        <v>23319</v>
      </c>
      <c r="AC54" s="218" t="s">
        <v>1282</v>
      </c>
      <c r="AD54" s="219">
        <v>43697</v>
      </c>
      <c r="AE54" s="219">
        <v>44062</v>
      </c>
      <c r="AF54" s="220" t="s">
        <v>1283</v>
      </c>
      <c r="AG54" s="220" t="s">
        <v>1284</v>
      </c>
    </row>
    <row r="55" spans="1:33" ht="272.45" customHeight="1" x14ac:dyDescent="0.5">
      <c r="A55" s="42">
        <v>33</v>
      </c>
      <c r="B55" s="39"/>
      <c r="C55" s="39" t="s">
        <v>197</v>
      </c>
      <c r="D55" s="39">
        <v>81100000</v>
      </c>
      <c r="E55" s="41" t="s">
        <v>198</v>
      </c>
      <c r="F55" s="39" t="s">
        <v>69</v>
      </c>
      <c r="G55" s="39">
        <v>1</v>
      </c>
      <c r="H55" s="82" t="s">
        <v>92</v>
      </c>
      <c r="I55" s="39">
        <v>12</v>
      </c>
      <c r="J55" s="39" t="s">
        <v>100</v>
      </c>
      <c r="K55" s="39" t="s">
        <v>72</v>
      </c>
      <c r="L55" s="39" t="s">
        <v>191</v>
      </c>
      <c r="M55" s="132"/>
      <c r="N55" s="133"/>
      <c r="O55" s="39" t="s">
        <v>74</v>
      </c>
      <c r="P55" s="39" t="s">
        <v>75</v>
      </c>
      <c r="Q55" s="39" t="s">
        <v>199</v>
      </c>
      <c r="S55" s="36"/>
      <c r="T55" s="36"/>
      <c r="U55" s="36"/>
      <c r="V55" s="36"/>
      <c r="W55" s="36"/>
      <c r="X55" s="103"/>
      <c r="Y55" s="103"/>
      <c r="Z55" s="103"/>
      <c r="AA55" s="36"/>
      <c r="AB55" s="36"/>
      <c r="AC55" s="36"/>
      <c r="AD55" s="36"/>
      <c r="AE55" s="36"/>
      <c r="AF55" s="36"/>
      <c r="AG55" s="36"/>
    </row>
    <row r="56" spans="1:33" ht="272.45" customHeight="1" x14ac:dyDescent="0.5">
      <c r="A56" s="37">
        <f t="shared" si="1"/>
        <v>34</v>
      </c>
      <c r="B56" s="39"/>
      <c r="C56" s="39" t="s">
        <v>197</v>
      </c>
      <c r="D56" s="39" t="s">
        <v>200</v>
      </c>
      <c r="E56" s="41" t="s">
        <v>201</v>
      </c>
      <c r="F56" s="39" t="s">
        <v>69</v>
      </c>
      <c r="G56" s="39">
        <v>0</v>
      </c>
      <c r="H56" s="82" t="s">
        <v>124</v>
      </c>
      <c r="I56" s="39">
        <v>12</v>
      </c>
      <c r="J56" s="39" t="s">
        <v>100</v>
      </c>
      <c r="K56" s="39" t="s">
        <v>72</v>
      </c>
      <c r="L56" s="39" t="s">
        <v>202</v>
      </c>
      <c r="M56" s="132"/>
      <c r="N56" s="133"/>
      <c r="O56" s="39" t="s">
        <v>74</v>
      </c>
      <c r="P56" s="39" t="s">
        <v>75</v>
      </c>
      <c r="Q56" s="39" t="s">
        <v>199</v>
      </c>
      <c r="S56" s="36"/>
      <c r="T56" s="36"/>
      <c r="U56" s="36"/>
      <c r="V56" s="36"/>
      <c r="W56" s="36"/>
      <c r="X56" s="103"/>
      <c r="Y56" s="103"/>
      <c r="Z56" s="103"/>
      <c r="AA56" s="36"/>
      <c r="AB56" s="36"/>
      <c r="AC56" s="36"/>
      <c r="AD56" s="36"/>
      <c r="AE56" s="36"/>
      <c r="AF56" s="36"/>
      <c r="AG56" s="36"/>
    </row>
    <row r="57" spans="1:33" s="49" customFormat="1" ht="272.45" customHeight="1" x14ac:dyDescent="0.5">
      <c r="A57" s="37">
        <f t="shared" si="1"/>
        <v>35</v>
      </c>
      <c r="B57" s="39"/>
      <c r="C57" s="39" t="s">
        <v>67</v>
      </c>
      <c r="D57" s="39">
        <v>80141623</v>
      </c>
      <c r="E57" s="83" t="s">
        <v>1088</v>
      </c>
      <c r="F57" s="39" t="s">
        <v>69</v>
      </c>
      <c r="G57" s="39">
        <v>0</v>
      </c>
      <c r="H57" s="82" t="s">
        <v>70</v>
      </c>
      <c r="I57" s="39">
        <v>7</v>
      </c>
      <c r="J57" s="39" t="s">
        <v>125</v>
      </c>
      <c r="K57" s="39" t="s">
        <v>72</v>
      </c>
      <c r="L57" s="39" t="s">
        <v>203</v>
      </c>
      <c r="M57" s="132"/>
      <c r="N57" s="133"/>
      <c r="O57" s="39" t="s">
        <v>74</v>
      </c>
      <c r="P57" s="39" t="s">
        <v>75</v>
      </c>
      <c r="Q57" s="39" t="s">
        <v>76</v>
      </c>
      <c r="R57" s="35"/>
      <c r="S57" s="36"/>
      <c r="T57" s="36"/>
      <c r="U57" s="36"/>
      <c r="V57" s="36"/>
      <c r="W57" s="36"/>
      <c r="X57" s="103"/>
      <c r="Y57" s="103"/>
      <c r="Z57" s="103"/>
      <c r="AA57" s="36"/>
      <c r="AB57" s="36"/>
      <c r="AC57" s="36"/>
      <c r="AD57" s="36"/>
      <c r="AE57" s="36"/>
      <c r="AF57" s="36"/>
      <c r="AG57" s="36"/>
    </row>
    <row r="58" spans="1:33" s="44" customFormat="1" ht="272.45" customHeight="1" x14ac:dyDescent="0.5">
      <c r="A58" s="42">
        <f t="shared" si="1"/>
        <v>36</v>
      </c>
      <c r="B58" s="39"/>
      <c r="C58" s="39" t="s">
        <v>67</v>
      </c>
      <c r="D58" s="39" t="s">
        <v>204</v>
      </c>
      <c r="E58" s="41" t="s">
        <v>205</v>
      </c>
      <c r="F58" s="39" t="s">
        <v>69</v>
      </c>
      <c r="G58" s="39">
        <v>1</v>
      </c>
      <c r="H58" s="82" t="s">
        <v>92</v>
      </c>
      <c r="I58" s="39">
        <v>4.5</v>
      </c>
      <c r="J58" s="39" t="s">
        <v>100</v>
      </c>
      <c r="K58" s="39" t="s">
        <v>72</v>
      </c>
      <c r="L58" s="39" t="s">
        <v>206</v>
      </c>
      <c r="M58" s="132"/>
      <c r="N58" s="133"/>
      <c r="O58" s="39" t="s">
        <v>74</v>
      </c>
      <c r="P58" s="39" t="s">
        <v>75</v>
      </c>
      <c r="Q58" s="39" t="s">
        <v>76</v>
      </c>
      <c r="R58" s="35"/>
      <c r="X58" s="107"/>
      <c r="Y58" s="107"/>
      <c r="Z58" s="107"/>
    </row>
    <row r="59" spans="1:33" ht="272.45" customHeight="1" x14ac:dyDescent="0.35">
      <c r="A59" s="37">
        <f t="shared" si="1"/>
        <v>37</v>
      </c>
      <c r="B59" s="38"/>
      <c r="C59" s="38" t="s">
        <v>67</v>
      </c>
      <c r="D59" s="38" t="s">
        <v>207</v>
      </c>
      <c r="E59" s="168" t="s">
        <v>208</v>
      </c>
      <c r="F59" s="38" t="s">
        <v>69</v>
      </c>
      <c r="G59" s="38">
        <v>1</v>
      </c>
      <c r="H59" s="169" t="s">
        <v>103</v>
      </c>
      <c r="I59" s="38">
        <v>2</v>
      </c>
      <c r="J59" s="38" t="s">
        <v>71</v>
      </c>
      <c r="K59" s="38" t="s">
        <v>72</v>
      </c>
      <c r="L59" s="38" t="s">
        <v>209</v>
      </c>
      <c r="M59" s="170">
        <v>6000000</v>
      </c>
      <c r="N59" s="171">
        <v>6000000</v>
      </c>
      <c r="O59" s="38" t="s">
        <v>74</v>
      </c>
      <c r="P59" s="38" t="s">
        <v>75</v>
      </c>
      <c r="Q59" s="38" t="s">
        <v>76</v>
      </c>
      <c r="S59" s="212" t="s">
        <v>210</v>
      </c>
      <c r="T59" s="212" t="s">
        <v>211</v>
      </c>
      <c r="U59" s="213">
        <v>43564</v>
      </c>
      <c r="V59" s="214" t="s">
        <v>212</v>
      </c>
      <c r="W59" s="215" t="s">
        <v>142</v>
      </c>
      <c r="X59" s="163">
        <v>5991860</v>
      </c>
      <c r="Y59" s="164">
        <v>0</v>
      </c>
      <c r="Z59" s="163">
        <v>5991860</v>
      </c>
      <c r="AA59" s="214" t="s">
        <v>213</v>
      </c>
      <c r="AB59" s="215">
        <v>18219</v>
      </c>
      <c r="AC59" s="214" t="s">
        <v>214</v>
      </c>
      <c r="AD59" s="213">
        <v>43566</v>
      </c>
      <c r="AE59" s="213">
        <v>43595</v>
      </c>
      <c r="AF59" s="215" t="s">
        <v>131</v>
      </c>
      <c r="AG59" s="216" t="s">
        <v>115</v>
      </c>
    </row>
    <row r="60" spans="1:33" ht="272.45" customHeight="1" x14ac:dyDescent="0.35">
      <c r="A60" s="37">
        <f t="shared" si="1"/>
        <v>38</v>
      </c>
      <c r="B60" s="38"/>
      <c r="C60" s="38" t="s">
        <v>67</v>
      </c>
      <c r="D60" s="167" t="s">
        <v>215</v>
      </c>
      <c r="E60" s="168" t="s">
        <v>1159</v>
      </c>
      <c r="F60" s="38" t="s">
        <v>69</v>
      </c>
      <c r="G60" s="38">
        <v>1</v>
      </c>
      <c r="H60" s="169" t="s">
        <v>70</v>
      </c>
      <c r="I60" s="38">
        <v>2</v>
      </c>
      <c r="J60" s="38" t="s">
        <v>71</v>
      </c>
      <c r="K60" s="38" t="s">
        <v>72</v>
      </c>
      <c r="L60" s="38" t="s">
        <v>138</v>
      </c>
      <c r="M60" s="170">
        <v>16720000</v>
      </c>
      <c r="N60" s="171">
        <v>16720000</v>
      </c>
      <c r="O60" s="38" t="s">
        <v>74</v>
      </c>
      <c r="P60" s="38" t="s">
        <v>75</v>
      </c>
      <c r="Q60" s="38" t="s">
        <v>76</v>
      </c>
      <c r="S60" s="212" t="s">
        <v>1181</v>
      </c>
      <c r="T60" s="212" t="s">
        <v>211</v>
      </c>
      <c r="U60" s="213">
        <v>43664</v>
      </c>
      <c r="V60" s="214" t="s">
        <v>1182</v>
      </c>
      <c r="W60" s="215" t="s">
        <v>142</v>
      </c>
      <c r="X60" s="163">
        <v>16720000</v>
      </c>
      <c r="Y60" s="164">
        <v>0</v>
      </c>
      <c r="Z60" s="163">
        <v>16720000</v>
      </c>
      <c r="AA60" s="214" t="s">
        <v>1183</v>
      </c>
      <c r="AB60" s="215">
        <v>23419</v>
      </c>
      <c r="AC60" s="214" t="s">
        <v>1184</v>
      </c>
      <c r="AD60" s="213">
        <v>43665</v>
      </c>
      <c r="AE60" s="213">
        <v>43695</v>
      </c>
      <c r="AF60" s="215" t="s">
        <v>131</v>
      </c>
      <c r="AG60" s="216" t="s">
        <v>115</v>
      </c>
    </row>
    <row r="61" spans="1:33" ht="272.45" customHeight="1" x14ac:dyDescent="0.35">
      <c r="A61" s="37">
        <f t="shared" si="1"/>
        <v>39</v>
      </c>
      <c r="B61" s="38"/>
      <c r="C61" s="38" t="s">
        <v>67</v>
      </c>
      <c r="D61" s="38">
        <v>24112700</v>
      </c>
      <c r="E61" s="168" t="s">
        <v>216</v>
      </c>
      <c r="F61" s="38" t="s">
        <v>69</v>
      </c>
      <c r="G61" s="38">
        <v>1</v>
      </c>
      <c r="H61" s="169" t="s">
        <v>103</v>
      </c>
      <c r="I61" s="38">
        <v>1</v>
      </c>
      <c r="J61" s="38" t="s">
        <v>71</v>
      </c>
      <c r="K61" s="38" t="s">
        <v>72</v>
      </c>
      <c r="L61" s="38" t="s">
        <v>209</v>
      </c>
      <c r="M61" s="170">
        <v>3000000</v>
      </c>
      <c r="N61" s="170">
        <v>3000000</v>
      </c>
      <c r="O61" s="38" t="s">
        <v>74</v>
      </c>
      <c r="P61" s="38" t="s">
        <v>75</v>
      </c>
      <c r="Q61" s="38" t="s">
        <v>76</v>
      </c>
      <c r="S61" s="224" t="s">
        <v>217</v>
      </c>
      <c r="T61" s="224" t="s">
        <v>211</v>
      </c>
      <c r="U61" s="219">
        <v>43530</v>
      </c>
      <c r="V61" s="218" t="s">
        <v>218</v>
      </c>
      <c r="W61" s="220" t="s">
        <v>142</v>
      </c>
      <c r="X61" s="222">
        <v>3000000</v>
      </c>
      <c r="Y61" s="223">
        <v>0</v>
      </c>
      <c r="Z61" s="222">
        <v>3000000</v>
      </c>
      <c r="AA61" s="218" t="s">
        <v>219</v>
      </c>
      <c r="AB61" s="220">
        <v>14919</v>
      </c>
      <c r="AC61" s="218" t="s">
        <v>214</v>
      </c>
      <c r="AD61" s="219">
        <v>43530</v>
      </c>
      <c r="AE61" s="219">
        <v>43560</v>
      </c>
      <c r="AF61" s="220" t="s">
        <v>131</v>
      </c>
      <c r="AG61" s="226" t="s">
        <v>115</v>
      </c>
    </row>
    <row r="62" spans="1:33" ht="272.45" customHeight="1" x14ac:dyDescent="0.35">
      <c r="A62" s="37">
        <v>40</v>
      </c>
      <c r="B62" s="185"/>
      <c r="C62" s="38" t="s">
        <v>175</v>
      </c>
      <c r="D62" s="167" t="s">
        <v>220</v>
      </c>
      <c r="E62" s="168" t="s">
        <v>221</v>
      </c>
      <c r="F62" s="38" t="s">
        <v>69</v>
      </c>
      <c r="G62" s="38">
        <v>1</v>
      </c>
      <c r="H62" s="169" t="s">
        <v>85</v>
      </c>
      <c r="I62" s="38">
        <v>1</v>
      </c>
      <c r="J62" s="38" t="s">
        <v>71</v>
      </c>
      <c r="K62" s="38" t="s">
        <v>72</v>
      </c>
      <c r="L62" s="38" t="s">
        <v>81</v>
      </c>
      <c r="M62" s="182">
        <v>1500000</v>
      </c>
      <c r="N62" s="186">
        <v>1500000</v>
      </c>
      <c r="O62" s="38" t="s">
        <v>74</v>
      </c>
      <c r="P62" s="38" t="s">
        <v>75</v>
      </c>
      <c r="Q62" s="178" t="s">
        <v>179</v>
      </c>
      <c r="S62" s="224" t="s">
        <v>222</v>
      </c>
      <c r="T62" s="224" t="s">
        <v>223</v>
      </c>
      <c r="U62" s="219">
        <v>43532</v>
      </c>
      <c r="V62" s="218" t="s">
        <v>224</v>
      </c>
      <c r="W62" s="220" t="s">
        <v>142</v>
      </c>
      <c r="X62" s="222">
        <v>1485000</v>
      </c>
      <c r="Y62" s="223">
        <v>0</v>
      </c>
      <c r="Z62" s="222">
        <v>1485000</v>
      </c>
      <c r="AA62" s="218" t="s">
        <v>225</v>
      </c>
      <c r="AB62" s="220">
        <v>17519</v>
      </c>
      <c r="AC62" s="218" t="s">
        <v>226</v>
      </c>
      <c r="AD62" s="219">
        <v>43532</v>
      </c>
      <c r="AE62" s="219">
        <v>43554</v>
      </c>
      <c r="AF62" s="220" t="s">
        <v>227</v>
      </c>
      <c r="AG62" s="226" t="s">
        <v>186</v>
      </c>
    </row>
    <row r="63" spans="1:33" ht="272.45" customHeight="1" x14ac:dyDescent="0.35">
      <c r="A63" s="37">
        <f t="shared" si="1"/>
        <v>41</v>
      </c>
      <c r="B63" s="38"/>
      <c r="C63" s="38" t="s">
        <v>175</v>
      </c>
      <c r="D63" s="167" t="s">
        <v>228</v>
      </c>
      <c r="E63" s="168" t="s">
        <v>229</v>
      </c>
      <c r="F63" s="38" t="s">
        <v>69</v>
      </c>
      <c r="G63" s="38">
        <v>1</v>
      </c>
      <c r="H63" s="169" t="s">
        <v>103</v>
      </c>
      <c r="I63" s="38">
        <v>9</v>
      </c>
      <c r="J63" s="38" t="s">
        <v>71</v>
      </c>
      <c r="K63" s="38" t="s">
        <v>72</v>
      </c>
      <c r="L63" s="38" t="s">
        <v>206</v>
      </c>
      <c r="M63" s="182">
        <v>2500000</v>
      </c>
      <c r="N63" s="186">
        <v>2500000</v>
      </c>
      <c r="O63" s="38" t="s">
        <v>74</v>
      </c>
      <c r="P63" s="38" t="s">
        <v>75</v>
      </c>
      <c r="Q63" s="178" t="s">
        <v>179</v>
      </c>
      <c r="S63" s="224" t="s">
        <v>222</v>
      </c>
      <c r="T63" s="224" t="s">
        <v>223</v>
      </c>
      <c r="U63" s="219">
        <v>43532</v>
      </c>
      <c r="V63" s="218" t="s">
        <v>224</v>
      </c>
      <c r="W63" s="220" t="s">
        <v>142</v>
      </c>
      <c r="X63" s="222">
        <v>1125000</v>
      </c>
      <c r="Y63" s="223">
        <v>0</v>
      </c>
      <c r="Z63" s="222">
        <v>1125000</v>
      </c>
      <c r="AA63" s="218" t="s">
        <v>225</v>
      </c>
      <c r="AB63" s="220">
        <v>17419</v>
      </c>
      <c r="AC63" s="218" t="s">
        <v>226</v>
      </c>
      <c r="AD63" s="219">
        <v>43532</v>
      </c>
      <c r="AE63" s="219">
        <v>43554</v>
      </c>
      <c r="AF63" s="220" t="s">
        <v>227</v>
      </c>
      <c r="AG63" s="226" t="s">
        <v>186</v>
      </c>
    </row>
    <row r="64" spans="1:33" ht="272.45" customHeight="1" x14ac:dyDescent="0.35">
      <c r="A64" s="37">
        <f t="shared" si="1"/>
        <v>42</v>
      </c>
      <c r="B64" s="38"/>
      <c r="C64" s="38" t="s">
        <v>67</v>
      </c>
      <c r="D64" s="167">
        <v>48101909</v>
      </c>
      <c r="E64" s="168" t="s">
        <v>1163</v>
      </c>
      <c r="F64" s="38" t="s">
        <v>69</v>
      </c>
      <c r="G64" s="38">
        <v>1</v>
      </c>
      <c r="H64" s="169" t="s">
        <v>85</v>
      </c>
      <c r="I64" s="38">
        <v>2</v>
      </c>
      <c r="J64" s="38" t="s">
        <v>71</v>
      </c>
      <c r="K64" s="38" t="s">
        <v>72</v>
      </c>
      <c r="L64" s="38" t="s">
        <v>230</v>
      </c>
      <c r="M64" s="170">
        <v>2200000</v>
      </c>
      <c r="N64" s="170">
        <v>2200000</v>
      </c>
      <c r="O64" s="38" t="s">
        <v>74</v>
      </c>
      <c r="P64" s="38" t="s">
        <v>75</v>
      </c>
      <c r="Q64" s="38" t="s">
        <v>76</v>
      </c>
      <c r="S64" s="224" t="s">
        <v>1285</v>
      </c>
      <c r="T64" s="224" t="s">
        <v>1286</v>
      </c>
      <c r="U64" s="219">
        <v>43693</v>
      </c>
      <c r="V64" s="218" t="s">
        <v>1287</v>
      </c>
      <c r="W64" s="220" t="s">
        <v>142</v>
      </c>
      <c r="X64" s="163">
        <v>1350000</v>
      </c>
      <c r="Y64" s="164">
        <v>0</v>
      </c>
      <c r="Z64" s="163">
        <v>1350000</v>
      </c>
      <c r="AA64" s="225" t="s">
        <v>1288</v>
      </c>
      <c r="AB64" s="220">
        <v>24519</v>
      </c>
      <c r="AC64" s="218" t="s">
        <v>214</v>
      </c>
      <c r="AD64" s="219">
        <v>43693</v>
      </c>
      <c r="AE64" s="219">
        <v>43723</v>
      </c>
      <c r="AF64" s="220" t="s">
        <v>131</v>
      </c>
      <c r="AG64" s="220" t="s">
        <v>1220</v>
      </c>
    </row>
    <row r="65" spans="1:33" ht="272.45" customHeight="1" x14ac:dyDescent="0.5">
      <c r="A65" s="37">
        <f t="shared" si="1"/>
        <v>43</v>
      </c>
      <c r="B65" s="39"/>
      <c r="C65" s="39" t="s">
        <v>67</v>
      </c>
      <c r="D65" s="39">
        <v>26111601</v>
      </c>
      <c r="E65" s="41" t="s">
        <v>231</v>
      </c>
      <c r="F65" s="39" t="s">
        <v>69</v>
      </c>
      <c r="G65" s="39">
        <v>0</v>
      </c>
      <c r="H65" s="39" t="s">
        <v>150</v>
      </c>
      <c r="I65" s="39">
        <v>2</v>
      </c>
      <c r="J65" s="39" t="s">
        <v>87</v>
      </c>
      <c r="K65" s="39" t="s">
        <v>72</v>
      </c>
      <c r="L65" s="39" t="s">
        <v>232</v>
      </c>
      <c r="M65" s="132"/>
      <c r="N65" s="132"/>
      <c r="O65" s="39" t="s">
        <v>74</v>
      </c>
      <c r="P65" s="39" t="s">
        <v>75</v>
      </c>
      <c r="Q65" s="39" t="s">
        <v>76</v>
      </c>
      <c r="S65" s="36"/>
      <c r="T65" s="36"/>
      <c r="U65" s="36"/>
      <c r="V65" s="36"/>
      <c r="W65" s="36"/>
      <c r="X65" s="103"/>
      <c r="Y65" s="103"/>
      <c r="Z65" s="103"/>
      <c r="AA65" s="36"/>
      <c r="AB65" s="36"/>
      <c r="AC65" s="36"/>
      <c r="AD65" s="36"/>
      <c r="AE65" s="36"/>
      <c r="AF65" s="36"/>
      <c r="AG65" s="36"/>
    </row>
    <row r="66" spans="1:33" ht="272.45" customHeight="1" x14ac:dyDescent="0.35">
      <c r="A66" s="37">
        <f t="shared" si="1"/>
        <v>44</v>
      </c>
      <c r="B66" s="38"/>
      <c r="C66" s="38" t="s">
        <v>67</v>
      </c>
      <c r="D66" s="38" t="s">
        <v>233</v>
      </c>
      <c r="E66" s="168" t="s">
        <v>234</v>
      </c>
      <c r="F66" s="38" t="s">
        <v>69</v>
      </c>
      <c r="G66" s="38">
        <v>1</v>
      </c>
      <c r="H66" s="169" t="s">
        <v>79</v>
      </c>
      <c r="I66" s="38">
        <v>2</v>
      </c>
      <c r="J66" s="38" t="s">
        <v>71</v>
      </c>
      <c r="K66" s="38" t="s">
        <v>72</v>
      </c>
      <c r="L66" s="38" t="s">
        <v>235</v>
      </c>
      <c r="M66" s="170">
        <v>5356000</v>
      </c>
      <c r="N66" s="170">
        <v>5356000</v>
      </c>
      <c r="O66" s="38" t="s">
        <v>74</v>
      </c>
      <c r="P66" s="38" t="s">
        <v>75</v>
      </c>
      <c r="Q66" s="38" t="s">
        <v>76</v>
      </c>
      <c r="S66" s="212" t="s">
        <v>1092</v>
      </c>
      <c r="T66" s="212" t="s">
        <v>211</v>
      </c>
      <c r="U66" s="213">
        <v>43613</v>
      </c>
      <c r="V66" s="214" t="s">
        <v>1093</v>
      </c>
      <c r="W66" s="215" t="s">
        <v>142</v>
      </c>
      <c r="X66" s="163">
        <v>5258001</v>
      </c>
      <c r="Y66" s="164">
        <v>0</v>
      </c>
      <c r="Z66" s="163">
        <v>5258001</v>
      </c>
      <c r="AA66" s="214" t="s">
        <v>1094</v>
      </c>
      <c r="AB66" s="215">
        <v>20719</v>
      </c>
      <c r="AC66" s="214" t="s">
        <v>214</v>
      </c>
      <c r="AD66" s="213">
        <v>43613</v>
      </c>
      <c r="AE66" s="213">
        <v>43643</v>
      </c>
      <c r="AF66" s="215" t="s">
        <v>131</v>
      </c>
      <c r="AG66" s="216" t="s">
        <v>115</v>
      </c>
    </row>
    <row r="67" spans="1:33" ht="272.45" customHeight="1" x14ac:dyDescent="0.5">
      <c r="A67" s="37">
        <f t="shared" si="1"/>
        <v>45</v>
      </c>
      <c r="B67" s="39"/>
      <c r="C67" s="39" t="s">
        <v>67</v>
      </c>
      <c r="D67" s="39" t="s">
        <v>236</v>
      </c>
      <c r="E67" s="41" t="s">
        <v>237</v>
      </c>
      <c r="F67" s="39" t="s">
        <v>69</v>
      </c>
      <c r="G67" s="39">
        <v>0</v>
      </c>
      <c r="H67" s="39" t="s">
        <v>70</v>
      </c>
      <c r="I67" s="39">
        <v>2</v>
      </c>
      <c r="J67" s="39" t="s">
        <v>71</v>
      </c>
      <c r="K67" s="39" t="s">
        <v>72</v>
      </c>
      <c r="L67" s="39" t="s">
        <v>165</v>
      </c>
      <c r="M67" s="132"/>
      <c r="N67" s="132"/>
      <c r="O67" s="39" t="s">
        <v>74</v>
      </c>
      <c r="P67" s="39" t="s">
        <v>75</v>
      </c>
      <c r="Q67" s="39" t="s">
        <v>76</v>
      </c>
      <c r="S67" s="36"/>
      <c r="T67" s="36"/>
      <c r="U67" s="36"/>
      <c r="V67" s="36"/>
      <c r="W67" s="36"/>
      <c r="X67" s="103"/>
      <c r="Y67" s="103"/>
      <c r="Z67" s="103"/>
      <c r="AA67" s="36"/>
      <c r="AB67" s="36"/>
      <c r="AC67" s="36"/>
      <c r="AD67" s="36"/>
      <c r="AE67" s="36"/>
      <c r="AF67" s="36"/>
      <c r="AG67" s="36"/>
    </row>
    <row r="68" spans="1:33" ht="272.45" customHeight="1" x14ac:dyDescent="0.35">
      <c r="A68" s="37">
        <f t="shared" si="1"/>
        <v>46</v>
      </c>
      <c r="B68" s="38"/>
      <c r="C68" s="38" t="s">
        <v>67</v>
      </c>
      <c r="D68" s="38">
        <v>81141804</v>
      </c>
      <c r="E68" s="168" t="s">
        <v>238</v>
      </c>
      <c r="F68" s="38" t="s">
        <v>69</v>
      </c>
      <c r="G68" s="38">
        <v>1</v>
      </c>
      <c r="H68" s="169" t="s">
        <v>85</v>
      </c>
      <c r="I68" s="38">
        <v>1</v>
      </c>
      <c r="J68" s="38" t="s">
        <v>100</v>
      </c>
      <c r="K68" s="38" t="s">
        <v>72</v>
      </c>
      <c r="L68" s="38" t="s">
        <v>203</v>
      </c>
      <c r="M68" s="170">
        <v>1600000</v>
      </c>
      <c r="N68" s="170">
        <v>1600000</v>
      </c>
      <c r="O68" s="38" t="s">
        <v>74</v>
      </c>
      <c r="P68" s="38" t="s">
        <v>75</v>
      </c>
      <c r="Q68" s="38" t="s">
        <v>76</v>
      </c>
      <c r="S68" s="212" t="s">
        <v>1304</v>
      </c>
      <c r="T68" s="212" t="s">
        <v>1305</v>
      </c>
      <c r="U68" s="213">
        <v>43707</v>
      </c>
      <c r="V68" s="214" t="s">
        <v>1306</v>
      </c>
      <c r="W68" s="215" t="s">
        <v>1232</v>
      </c>
      <c r="X68" s="163">
        <v>660000</v>
      </c>
      <c r="Y68" s="164">
        <v>0</v>
      </c>
      <c r="Z68" s="163">
        <v>660000</v>
      </c>
      <c r="AA68" s="217" t="s">
        <v>1307</v>
      </c>
      <c r="AB68" s="215">
        <v>24419</v>
      </c>
      <c r="AC68" s="218" t="s">
        <v>1504</v>
      </c>
      <c r="AD68" s="219">
        <v>43707</v>
      </c>
      <c r="AE68" s="219">
        <v>43798</v>
      </c>
      <c r="AF68" s="215" t="s">
        <v>1299</v>
      </c>
      <c r="AG68" s="215" t="s">
        <v>1220</v>
      </c>
    </row>
    <row r="69" spans="1:33" ht="272.45" customHeight="1" x14ac:dyDescent="0.35">
      <c r="A69" s="37">
        <f t="shared" si="1"/>
        <v>47</v>
      </c>
      <c r="B69" s="38"/>
      <c r="C69" s="38" t="s">
        <v>67</v>
      </c>
      <c r="D69" s="38">
        <v>80100000</v>
      </c>
      <c r="E69" s="168" t="s">
        <v>239</v>
      </c>
      <c r="F69" s="38" t="s">
        <v>69</v>
      </c>
      <c r="G69" s="38">
        <v>1</v>
      </c>
      <c r="H69" s="38" t="s">
        <v>79</v>
      </c>
      <c r="I69" s="38">
        <v>2</v>
      </c>
      <c r="J69" s="38" t="s">
        <v>100</v>
      </c>
      <c r="K69" s="38" t="s">
        <v>72</v>
      </c>
      <c r="L69" s="38" t="s">
        <v>203</v>
      </c>
      <c r="M69" s="170">
        <v>23000000</v>
      </c>
      <c r="N69" s="170">
        <v>23000000</v>
      </c>
      <c r="O69" s="38" t="s">
        <v>74</v>
      </c>
      <c r="P69" s="38" t="s">
        <v>75</v>
      </c>
      <c r="Q69" s="38" t="s">
        <v>76</v>
      </c>
      <c r="S69" s="212" t="s">
        <v>1064</v>
      </c>
      <c r="T69" s="212" t="s">
        <v>1065</v>
      </c>
      <c r="U69" s="213">
        <v>43588</v>
      </c>
      <c r="V69" s="214" t="s">
        <v>1066</v>
      </c>
      <c r="W69" s="215" t="s">
        <v>1067</v>
      </c>
      <c r="X69" s="163">
        <v>10300000</v>
      </c>
      <c r="Y69" s="164">
        <v>0</v>
      </c>
      <c r="Z69" s="163">
        <v>10300000</v>
      </c>
      <c r="AA69" s="214" t="s">
        <v>1068</v>
      </c>
      <c r="AB69" s="215">
        <v>18019</v>
      </c>
      <c r="AC69" s="214" t="s">
        <v>1069</v>
      </c>
      <c r="AD69" s="213">
        <v>43592</v>
      </c>
      <c r="AE69" s="213">
        <v>43652</v>
      </c>
      <c r="AF69" s="215" t="s">
        <v>1070</v>
      </c>
      <c r="AG69" s="216" t="s">
        <v>115</v>
      </c>
    </row>
    <row r="70" spans="1:33" s="36" customFormat="1" ht="272.45" customHeight="1" x14ac:dyDescent="0.35">
      <c r="A70" s="37">
        <f t="shared" si="1"/>
        <v>48</v>
      </c>
      <c r="B70" s="38"/>
      <c r="C70" s="38" t="s">
        <v>132</v>
      </c>
      <c r="D70" s="38" t="s">
        <v>240</v>
      </c>
      <c r="E70" s="168" t="s">
        <v>241</v>
      </c>
      <c r="F70" s="38" t="s">
        <v>69</v>
      </c>
      <c r="G70" s="38">
        <v>1</v>
      </c>
      <c r="H70" s="38" t="s">
        <v>150</v>
      </c>
      <c r="I70" s="38">
        <v>12</v>
      </c>
      <c r="J70" s="38" t="s">
        <v>125</v>
      </c>
      <c r="K70" s="38" t="s">
        <v>161</v>
      </c>
      <c r="L70" s="38" t="s">
        <v>242</v>
      </c>
      <c r="M70" s="170">
        <v>90000000</v>
      </c>
      <c r="N70" s="170">
        <v>90000000</v>
      </c>
      <c r="O70" s="38" t="s">
        <v>74</v>
      </c>
      <c r="P70" s="38" t="s">
        <v>75</v>
      </c>
      <c r="Q70" s="38" t="s">
        <v>135</v>
      </c>
      <c r="R70" s="35"/>
      <c r="S70" s="212" t="s">
        <v>243</v>
      </c>
      <c r="T70" s="212" t="s">
        <v>244</v>
      </c>
      <c r="U70" s="219">
        <v>43496</v>
      </c>
      <c r="V70" s="214" t="s">
        <v>245</v>
      </c>
      <c r="W70" s="215" t="s">
        <v>111</v>
      </c>
      <c r="X70" s="163">
        <v>62400000</v>
      </c>
      <c r="Y70" s="164">
        <v>0</v>
      </c>
      <c r="Z70" s="163">
        <v>62400000</v>
      </c>
      <c r="AA70" s="214" t="s">
        <v>246</v>
      </c>
      <c r="AB70" s="215">
        <v>12519</v>
      </c>
      <c r="AC70" s="218" t="s">
        <v>247</v>
      </c>
      <c r="AD70" s="219">
        <v>43497</v>
      </c>
      <c r="AE70" s="219">
        <v>43861</v>
      </c>
      <c r="AF70" s="220" t="s">
        <v>248</v>
      </c>
      <c r="AG70" s="226" t="s">
        <v>249</v>
      </c>
    </row>
    <row r="71" spans="1:33" s="36" customFormat="1" ht="272.45" customHeight="1" x14ac:dyDescent="0.35">
      <c r="A71" s="37">
        <f t="shared" si="1"/>
        <v>49</v>
      </c>
      <c r="B71" s="38" t="s">
        <v>250</v>
      </c>
      <c r="C71" s="38" t="s">
        <v>67</v>
      </c>
      <c r="D71" s="167" t="s">
        <v>251</v>
      </c>
      <c r="E71" s="168" t="s">
        <v>252</v>
      </c>
      <c r="F71" s="38" t="s">
        <v>69</v>
      </c>
      <c r="G71" s="38">
        <v>1</v>
      </c>
      <c r="H71" s="38" t="s">
        <v>70</v>
      </c>
      <c r="I71" s="38">
        <v>5</v>
      </c>
      <c r="J71" s="38" t="s">
        <v>125</v>
      </c>
      <c r="K71" s="38" t="s">
        <v>161</v>
      </c>
      <c r="L71" s="38" t="s">
        <v>254</v>
      </c>
      <c r="M71" s="170">
        <v>300000000</v>
      </c>
      <c r="N71" s="170">
        <v>300000000</v>
      </c>
      <c r="O71" s="38" t="s">
        <v>74</v>
      </c>
      <c r="P71" s="38" t="s">
        <v>75</v>
      </c>
      <c r="Q71" s="38" t="s">
        <v>76</v>
      </c>
      <c r="R71" s="35"/>
      <c r="S71" s="212" t="s">
        <v>1215</v>
      </c>
      <c r="T71" s="212" t="s">
        <v>1216</v>
      </c>
      <c r="U71" s="219">
        <v>43665</v>
      </c>
      <c r="V71" s="214" t="s">
        <v>1217</v>
      </c>
      <c r="W71" s="215" t="s">
        <v>1011</v>
      </c>
      <c r="X71" s="163">
        <v>300000000</v>
      </c>
      <c r="Y71" s="164">
        <v>0</v>
      </c>
      <c r="Z71" s="163">
        <v>300000000</v>
      </c>
      <c r="AA71" s="214" t="s">
        <v>1218</v>
      </c>
      <c r="AB71" s="215">
        <v>20919</v>
      </c>
      <c r="AC71" s="218" t="s">
        <v>1219</v>
      </c>
      <c r="AD71" s="219">
        <v>43672</v>
      </c>
      <c r="AE71" s="219">
        <v>43778</v>
      </c>
      <c r="AF71" s="220" t="s">
        <v>114</v>
      </c>
      <c r="AG71" s="226" t="s">
        <v>1220</v>
      </c>
    </row>
    <row r="72" spans="1:33" s="36" customFormat="1" ht="272.45" customHeight="1" x14ac:dyDescent="0.35">
      <c r="A72" s="37">
        <f t="shared" si="1"/>
        <v>50</v>
      </c>
      <c r="B72" s="38"/>
      <c r="C72" s="38" t="s">
        <v>67</v>
      </c>
      <c r="D72" s="187">
        <v>72101511</v>
      </c>
      <c r="E72" s="168" t="s">
        <v>1162</v>
      </c>
      <c r="F72" s="38" t="s">
        <v>69</v>
      </c>
      <c r="G72" s="38">
        <v>1</v>
      </c>
      <c r="H72" s="169" t="s">
        <v>105</v>
      </c>
      <c r="I72" s="38">
        <v>12</v>
      </c>
      <c r="J72" s="38" t="s">
        <v>100</v>
      </c>
      <c r="K72" s="38" t="s">
        <v>72</v>
      </c>
      <c r="L72" s="38" t="s">
        <v>88</v>
      </c>
      <c r="M72" s="170">
        <v>13454140</v>
      </c>
      <c r="N72" s="171">
        <v>1643000</v>
      </c>
      <c r="O72" s="38" t="s">
        <v>89</v>
      </c>
      <c r="P72" s="38" t="s">
        <v>90</v>
      </c>
      <c r="Q72" s="38" t="s">
        <v>76</v>
      </c>
      <c r="R72" s="35"/>
      <c r="S72" s="212" t="s">
        <v>1336</v>
      </c>
      <c r="T72" s="212" t="s">
        <v>1337</v>
      </c>
      <c r="U72" s="213">
        <v>43735</v>
      </c>
      <c r="V72" s="214" t="s">
        <v>1338</v>
      </c>
      <c r="W72" s="215" t="s">
        <v>1232</v>
      </c>
      <c r="X72" s="227">
        <v>9953210</v>
      </c>
      <c r="Y72" s="227"/>
      <c r="Z72" s="227">
        <v>1120790</v>
      </c>
      <c r="AA72" s="217" t="s">
        <v>1334</v>
      </c>
      <c r="AB72" s="215">
        <v>26419</v>
      </c>
      <c r="AC72" s="214" t="s">
        <v>1335</v>
      </c>
      <c r="AD72" s="213">
        <v>43738</v>
      </c>
      <c r="AE72" s="213">
        <v>44428</v>
      </c>
      <c r="AF72" s="215" t="s">
        <v>114</v>
      </c>
      <c r="AG72" s="215" t="s">
        <v>1220</v>
      </c>
    </row>
    <row r="73" spans="1:33" s="36" customFormat="1" ht="272.45" customHeight="1" x14ac:dyDescent="0.5">
      <c r="A73" s="37">
        <f t="shared" si="1"/>
        <v>51</v>
      </c>
      <c r="B73" s="39" t="s">
        <v>255</v>
      </c>
      <c r="C73" s="39" t="s">
        <v>256</v>
      </c>
      <c r="D73" s="40">
        <v>80141607</v>
      </c>
      <c r="E73" s="41" t="s">
        <v>257</v>
      </c>
      <c r="F73" s="39" t="s">
        <v>69</v>
      </c>
      <c r="G73" s="39">
        <v>0</v>
      </c>
      <c r="H73" s="39" t="s">
        <v>190</v>
      </c>
      <c r="I73" s="39">
        <v>1</v>
      </c>
      <c r="J73" s="39" t="s">
        <v>258</v>
      </c>
      <c r="K73" s="39" t="s">
        <v>161</v>
      </c>
      <c r="L73" s="39"/>
      <c r="M73" s="132"/>
      <c r="N73" s="132"/>
      <c r="O73" s="39" t="s">
        <v>74</v>
      </c>
      <c r="P73" s="39" t="s">
        <v>75</v>
      </c>
      <c r="Q73" s="39" t="s">
        <v>259</v>
      </c>
      <c r="R73" s="35"/>
      <c r="X73" s="103"/>
      <c r="Y73" s="103"/>
      <c r="Z73" s="103"/>
    </row>
    <row r="74" spans="1:33" s="36" customFormat="1" ht="272.45" customHeight="1" x14ac:dyDescent="0.5">
      <c r="A74" s="37">
        <f t="shared" si="1"/>
        <v>52</v>
      </c>
      <c r="B74" s="39" t="s">
        <v>255</v>
      </c>
      <c r="C74" s="39" t="s">
        <v>256</v>
      </c>
      <c r="D74" s="40">
        <v>80141607</v>
      </c>
      <c r="E74" s="41" t="s">
        <v>260</v>
      </c>
      <c r="F74" s="39" t="s">
        <v>69</v>
      </c>
      <c r="G74" s="39">
        <v>0</v>
      </c>
      <c r="H74" s="39" t="s">
        <v>92</v>
      </c>
      <c r="I74" s="39">
        <v>1</v>
      </c>
      <c r="J74" s="39" t="s">
        <v>258</v>
      </c>
      <c r="K74" s="39" t="s">
        <v>161</v>
      </c>
      <c r="L74" s="39"/>
      <c r="M74" s="132"/>
      <c r="N74" s="132"/>
      <c r="O74" s="39" t="s">
        <v>74</v>
      </c>
      <c r="P74" s="39" t="s">
        <v>75</v>
      </c>
      <c r="Q74" s="39" t="s">
        <v>259</v>
      </c>
      <c r="R74" s="35"/>
      <c r="X74" s="103"/>
      <c r="Y74" s="103"/>
      <c r="Z74" s="103"/>
    </row>
    <row r="75" spans="1:33" s="44" customFormat="1" ht="272.45" customHeight="1" x14ac:dyDescent="0.5">
      <c r="A75" s="42">
        <f t="shared" si="1"/>
        <v>53</v>
      </c>
      <c r="B75" s="39"/>
      <c r="C75" s="39" t="s">
        <v>261</v>
      </c>
      <c r="D75" s="40">
        <v>86101705</v>
      </c>
      <c r="E75" s="41" t="s">
        <v>262</v>
      </c>
      <c r="F75" s="39" t="s">
        <v>69</v>
      </c>
      <c r="G75" s="39">
        <v>0</v>
      </c>
      <c r="H75" s="39" t="s">
        <v>83</v>
      </c>
      <c r="I75" s="39">
        <v>1</v>
      </c>
      <c r="J75" s="39" t="s">
        <v>125</v>
      </c>
      <c r="K75" s="39" t="s">
        <v>72</v>
      </c>
      <c r="L75" s="39" t="s">
        <v>263</v>
      </c>
      <c r="M75" s="132"/>
      <c r="N75" s="132"/>
      <c r="O75" s="39" t="s">
        <v>74</v>
      </c>
      <c r="P75" s="39" t="s">
        <v>75</v>
      </c>
      <c r="Q75" s="39" t="s">
        <v>264</v>
      </c>
      <c r="R75" s="43"/>
      <c r="X75" s="107"/>
      <c r="Y75" s="107"/>
      <c r="Z75" s="107"/>
    </row>
    <row r="76" spans="1:33" ht="272.45" customHeight="1" x14ac:dyDescent="0.35">
      <c r="A76" s="37">
        <f t="shared" si="1"/>
        <v>54</v>
      </c>
      <c r="B76" s="38"/>
      <c r="C76" s="38" t="s">
        <v>265</v>
      </c>
      <c r="D76" s="167">
        <v>52161520</v>
      </c>
      <c r="E76" s="168" t="s">
        <v>266</v>
      </c>
      <c r="F76" s="38" t="s">
        <v>69</v>
      </c>
      <c r="G76" s="38">
        <v>1</v>
      </c>
      <c r="H76" s="38" t="s">
        <v>79</v>
      </c>
      <c r="I76" s="38">
        <v>2</v>
      </c>
      <c r="J76" s="38" t="s">
        <v>71</v>
      </c>
      <c r="K76" s="38" t="s">
        <v>72</v>
      </c>
      <c r="L76" s="38" t="s">
        <v>267</v>
      </c>
      <c r="M76" s="170">
        <v>4500000</v>
      </c>
      <c r="N76" s="170">
        <v>4500000</v>
      </c>
      <c r="O76" s="38" t="s">
        <v>74</v>
      </c>
      <c r="P76" s="38" t="s">
        <v>75</v>
      </c>
      <c r="Q76" s="38" t="s">
        <v>268</v>
      </c>
      <c r="S76" s="212" t="s">
        <v>1084</v>
      </c>
      <c r="T76" s="212" t="s">
        <v>211</v>
      </c>
      <c r="U76" s="213">
        <v>43595</v>
      </c>
      <c r="V76" s="214" t="s">
        <v>1085</v>
      </c>
      <c r="W76" s="215" t="s">
        <v>142</v>
      </c>
      <c r="X76" s="163">
        <v>4500000</v>
      </c>
      <c r="Y76" s="164">
        <v>0</v>
      </c>
      <c r="Z76" s="163">
        <v>4500000</v>
      </c>
      <c r="AA76" s="214" t="s">
        <v>1086</v>
      </c>
      <c r="AB76" s="215">
        <v>19919</v>
      </c>
      <c r="AC76" s="214" t="s">
        <v>144</v>
      </c>
      <c r="AD76" s="213">
        <v>43595</v>
      </c>
      <c r="AE76" s="213">
        <v>43625</v>
      </c>
      <c r="AF76" s="215" t="s">
        <v>1087</v>
      </c>
      <c r="AG76" s="216" t="s">
        <v>777</v>
      </c>
    </row>
    <row r="77" spans="1:33" s="49" customFormat="1" ht="272.45" customHeight="1" x14ac:dyDescent="0.5">
      <c r="A77" s="42">
        <f t="shared" si="1"/>
        <v>55</v>
      </c>
      <c r="B77" s="39"/>
      <c r="C77" s="39" t="s">
        <v>265</v>
      </c>
      <c r="D77" s="40">
        <v>26111704</v>
      </c>
      <c r="E77" s="41" t="s">
        <v>269</v>
      </c>
      <c r="F77" s="39" t="s">
        <v>69</v>
      </c>
      <c r="G77" s="39">
        <v>0</v>
      </c>
      <c r="H77" s="39" t="s">
        <v>79</v>
      </c>
      <c r="I77" s="39">
        <v>2</v>
      </c>
      <c r="J77" s="39" t="s">
        <v>71</v>
      </c>
      <c r="K77" s="39" t="s">
        <v>72</v>
      </c>
      <c r="L77" s="39" t="s">
        <v>270</v>
      </c>
      <c r="M77" s="132"/>
      <c r="N77" s="132"/>
      <c r="O77" s="39" t="s">
        <v>74</v>
      </c>
      <c r="P77" s="39" t="s">
        <v>75</v>
      </c>
      <c r="Q77" s="39" t="s">
        <v>268</v>
      </c>
      <c r="R77" s="35"/>
      <c r="S77" s="36"/>
      <c r="T77" s="36"/>
      <c r="U77" s="36"/>
      <c r="V77" s="36"/>
      <c r="W77" s="36"/>
      <c r="X77" s="103"/>
      <c r="Y77" s="103"/>
      <c r="Z77" s="103"/>
      <c r="AA77" s="36"/>
      <c r="AB77" s="36"/>
      <c r="AC77" s="36"/>
      <c r="AD77" s="36"/>
      <c r="AE77" s="36"/>
      <c r="AF77" s="36"/>
      <c r="AG77" s="36"/>
    </row>
    <row r="78" spans="1:33" ht="272.45" customHeight="1" x14ac:dyDescent="0.35">
      <c r="A78" s="37">
        <f t="shared" si="1"/>
        <v>56</v>
      </c>
      <c r="B78" s="38"/>
      <c r="C78" s="38" t="s">
        <v>265</v>
      </c>
      <c r="D78" s="167">
        <v>52161535</v>
      </c>
      <c r="E78" s="168" t="s">
        <v>271</v>
      </c>
      <c r="F78" s="38" t="s">
        <v>69</v>
      </c>
      <c r="G78" s="38">
        <v>1</v>
      </c>
      <c r="H78" s="38" t="s">
        <v>79</v>
      </c>
      <c r="I78" s="38">
        <v>2</v>
      </c>
      <c r="J78" s="38" t="s">
        <v>71</v>
      </c>
      <c r="K78" s="38" t="s">
        <v>72</v>
      </c>
      <c r="L78" s="38" t="s">
        <v>267</v>
      </c>
      <c r="M78" s="170">
        <v>400000</v>
      </c>
      <c r="N78" s="170">
        <v>400000</v>
      </c>
      <c r="O78" s="38" t="s">
        <v>272</v>
      </c>
      <c r="P78" s="38" t="s">
        <v>75</v>
      </c>
      <c r="Q78" s="38" t="s">
        <v>268</v>
      </c>
      <c r="S78" s="212" t="s">
        <v>1084</v>
      </c>
      <c r="T78" s="212" t="s">
        <v>211</v>
      </c>
      <c r="U78" s="213">
        <v>43595</v>
      </c>
      <c r="V78" s="214" t="s">
        <v>1085</v>
      </c>
      <c r="W78" s="215" t="s">
        <v>142</v>
      </c>
      <c r="X78" s="163">
        <v>400000</v>
      </c>
      <c r="Y78" s="164">
        <v>0</v>
      </c>
      <c r="Z78" s="163">
        <v>400000</v>
      </c>
      <c r="AA78" s="214" t="s">
        <v>1086</v>
      </c>
      <c r="AB78" s="215">
        <v>19919</v>
      </c>
      <c r="AC78" s="214" t="s">
        <v>144</v>
      </c>
      <c r="AD78" s="213">
        <v>43595</v>
      </c>
      <c r="AE78" s="213">
        <v>43625</v>
      </c>
      <c r="AF78" s="215" t="s">
        <v>1087</v>
      </c>
      <c r="AG78" s="216" t="s">
        <v>777</v>
      </c>
    </row>
    <row r="79" spans="1:33" ht="272.45" customHeight="1" x14ac:dyDescent="0.5">
      <c r="A79" s="37">
        <f t="shared" si="1"/>
        <v>57</v>
      </c>
      <c r="B79" s="38"/>
      <c r="C79" s="39" t="s">
        <v>265</v>
      </c>
      <c r="D79" s="40">
        <v>43202222</v>
      </c>
      <c r="E79" s="41" t="s">
        <v>273</v>
      </c>
      <c r="F79" s="39" t="s">
        <v>69</v>
      </c>
      <c r="G79" s="39">
        <v>0</v>
      </c>
      <c r="H79" s="39" t="s">
        <v>274</v>
      </c>
      <c r="I79" s="39">
        <v>2</v>
      </c>
      <c r="J79" s="39" t="s">
        <v>100</v>
      </c>
      <c r="K79" s="39" t="s">
        <v>72</v>
      </c>
      <c r="L79" s="39" t="s">
        <v>134</v>
      </c>
      <c r="M79" s="132"/>
      <c r="N79" s="132"/>
      <c r="O79" s="39" t="s">
        <v>74</v>
      </c>
      <c r="P79" s="39" t="s">
        <v>75</v>
      </c>
      <c r="Q79" s="39" t="s">
        <v>268</v>
      </c>
      <c r="S79" s="36"/>
      <c r="T79" s="36"/>
      <c r="U79" s="36"/>
      <c r="V79" s="36"/>
      <c r="W79" s="36"/>
      <c r="X79" s="103"/>
      <c r="Y79" s="103"/>
      <c r="Z79" s="103"/>
      <c r="AA79" s="36"/>
      <c r="AB79" s="36"/>
      <c r="AC79" s="36"/>
      <c r="AD79" s="36"/>
      <c r="AE79" s="36"/>
      <c r="AF79" s="36"/>
      <c r="AG79" s="36"/>
    </row>
    <row r="80" spans="1:33" ht="272.45" customHeight="1" x14ac:dyDescent="0.35">
      <c r="A80" s="37">
        <f t="shared" si="1"/>
        <v>58</v>
      </c>
      <c r="B80" s="38"/>
      <c r="C80" s="38" t="s">
        <v>265</v>
      </c>
      <c r="D80" s="167">
        <v>45121601</v>
      </c>
      <c r="E80" s="168" t="s">
        <v>275</v>
      </c>
      <c r="F80" s="38" t="s">
        <v>69</v>
      </c>
      <c r="G80" s="38">
        <v>1</v>
      </c>
      <c r="H80" s="38" t="s">
        <v>79</v>
      </c>
      <c r="I80" s="38">
        <v>2</v>
      </c>
      <c r="J80" s="38" t="s">
        <v>71</v>
      </c>
      <c r="K80" s="38" t="s">
        <v>72</v>
      </c>
      <c r="L80" s="38" t="s">
        <v>267</v>
      </c>
      <c r="M80" s="170">
        <v>900000</v>
      </c>
      <c r="N80" s="170">
        <v>900000</v>
      </c>
      <c r="O80" s="38" t="s">
        <v>74</v>
      </c>
      <c r="P80" s="38" t="s">
        <v>75</v>
      </c>
      <c r="Q80" s="38" t="s">
        <v>268</v>
      </c>
      <c r="S80" s="212" t="s">
        <v>1084</v>
      </c>
      <c r="T80" s="212" t="s">
        <v>211</v>
      </c>
      <c r="U80" s="213">
        <v>43595</v>
      </c>
      <c r="V80" s="214" t="s">
        <v>1085</v>
      </c>
      <c r="W80" s="215" t="s">
        <v>142</v>
      </c>
      <c r="X80" s="163">
        <v>800000</v>
      </c>
      <c r="Y80" s="164">
        <v>0</v>
      </c>
      <c r="Z80" s="163">
        <v>800000</v>
      </c>
      <c r="AA80" s="214" t="s">
        <v>1086</v>
      </c>
      <c r="AB80" s="215">
        <v>19919</v>
      </c>
      <c r="AC80" s="214" t="s">
        <v>144</v>
      </c>
      <c r="AD80" s="213">
        <v>43595</v>
      </c>
      <c r="AE80" s="213">
        <v>43625</v>
      </c>
      <c r="AF80" s="215" t="s">
        <v>1087</v>
      </c>
      <c r="AG80" s="216" t="s">
        <v>777</v>
      </c>
    </row>
    <row r="81" spans="1:33" ht="272.45" customHeight="1" x14ac:dyDescent="0.35">
      <c r="A81" s="37">
        <f t="shared" si="1"/>
        <v>59</v>
      </c>
      <c r="B81" s="38"/>
      <c r="C81" s="38" t="s">
        <v>265</v>
      </c>
      <c r="D81" s="167" t="s">
        <v>276</v>
      </c>
      <c r="E81" s="168" t="s">
        <v>277</v>
      </c>
      <c r="F81" s="38" t="s">
        <v>69</v>
      </c>
      <c r="G81" s="38">
        <v>1</v>
      </c>
      <c r="H81" s="38" t="s">
        <v>79</v>
      </c>
      <c r="I81" s="38">
        <v>7</v>
      </c>
      <c r="J81" s="38" t="s">
        <v>100</v>
      </c>
      <c r="K81" s="38" t="s">
        <v>72</v>
      </c>
      <c r="L81" s="38" t="s">
        <v>278</v>
      </c>
      <c r="M81" s="170">
        <v>23000000</v>
      </c>
      <c r="N81" s="170">
        <v>23000000</v>
      </c>
      <c r="O81" s="38" t="s">
        <v>74</v>
      </c>
      <c r="P81" s="38" t="s">
        <v>75</v>
      </c>
      <c r="Q81" s="38" t="s">
        <v>268</v>
      </c>
      <c r="S81" s="212" t="s">
        <v>1117</v>
      </c>
      <c r="T81" s="212" t="s">
        <v>1118</v>
      </c>
      <c r="U81" s="213">
        <v>43623</v>
      </c>
      <c r="V81" s="214" t="s">
        <v>1119</v>
      </c>
      <c r="W81" s="215" t="s">
        <v>111</v>
      </c>
      <c r="X81" s="163">
        <v>15948003</v>
      </c>
      <c r="Y81" s="164"/>
      <c r="Z81" s="163">
        <v>15948003</v>
      </c>
      <c r="AA81" s="218" t="s">
        <v>1505</v>
      </c>
      <c r="AB81" s="215">
        <v>19819</v>
      </c>
      <c r="AC81" s="214" t="s">
        <v>1120</v>
      </c>
      <c r="AD81" s="213">
        <v>43627</v>
      </c>
      <c r="AE81" s="213">
        <v>43817</v>
      </c>
      <c r="AF81" s="215" t="s">
        <v>1121</v>
      </c>
      <c r="AG81" s="215" t="s">
        <v>1122</v>
      </c>
    </row>
    <row r="82" spans="1:33" ht="272.45" customHeight="1" x14ac:dyDescent="0.5">
      <c r="A82" s="37">
        <f t="shared" si="1"/>
        <v>60</v>
      </c>
      <c r="B82" s="39"/>
      <c r="C82" s="39" t="s">
        <v>265</v>
      </c>
      <c r="D82" s="40">
        <v>72103302</v>
      </c>
      <c r="E82" s="41" t="s">
        <v>279</v>
      </c>
      <c r="F82" s="39" t="s">
        <v>69</v>
      </c>
      <c r="G82" s="39">
        <v>0</v>
      </c>
      <c r="H82" s="39" t="s">
        <v>280</v>
      </c>
      <c r="I82" s="39">
        <v>10</v>
      </c>
      <c r="J82" s="39" t="s">
        <v>100</v>
      </c>
      <c r="K82" s="39" t="s">
        <v>72</v>
      </c>
      <c r="L82" s="39" t="s">
        <v>88</v>
      </c>
      <c r="M82" s="132"/>
      <c r="N82" s="132"/>
      <c r="O82" s="39" t="s">
        <v>74</v>
      </c>
      <c r="P82" s="39" t="s">
        <v>75</v>
      </c>
      <c r="Q82" s="39" t="s">
        <v>268</v>
      </c>
      <c r="S82" s="36"/>
      <c r="T82" s="36"/>
      <c r="U82" s="36"/>
      <c r="V82" s="36"/>
      <c r="W82" s="36"/>
      <c r="X82" s="103"/>
      <c r="Y82" s="103"/>
      <c r="Z82" s="103"/>
      <c r="AA82" s="36"/>
      <c r="AB82" s="36"/>
      <c r="AC82" s="36"/>
      <c r="AD82" s="36"/>
      <c r="AE82" s="36"/>
      <c r="AF82" s="36"/>
      <c r="AG82" s="36"/>
    </row>
    <row r="83" spans="1:33" ht="272.45" customHeight="1" x14ac:dyDescent="0.35">
      <c r="A83" s="37">
        <f t="shared" si="1"/>
        <v>61</v>
      </c>
      <c r="B83" s="38"/>
      <c r="C83" s="38" t="s">
        <v>160</v>
      </c>
      <c r="D83" s="167" t="s">
        <v>148</v>
      </c>
      <c r="E83" s="168" t="s">
        <v>281</v>
      </c>
      <c r="F83" s="38" t="s">
        <v>69</v>
      </c>
      <c r="G83" s="38">
        <v>1</v>
      </c>
      <c r="H83" s="38" t="s">
        <v>99</v>
      </c>
      <c r="I83" s="38">
        <v>8</v>
      </c>
      <c r="J83" s="38" t="s">
        <v>80</v>
      </c>
      <c r="K83" s="38" t="s">
        <v>161</v>
      </c>
      <c r="L83" s="38" t="s">
        <v>162</v>
      </c>
      <c r="M83" s="170">
        <v>270600000</v>
      </c>
      <c r="N83" s="170">
        <v>270600000</v>
      </c>
      <c r="O83" s="38" t="s">
        <v>272</v>
      </c>
      <c r="P83" s="38" t="s">
        <v>75</v>
      </c>
      <c r="Q83" s="38" t="s">
        <v>163</v>
      </c>
      <c r="S83" s="212" t="s">
        <v>282</v>
      </c>
      <c r="T83" s="212" t="s">
        <v>283</v>
      </c>
      <c r="U83" s="213">
        <v>43585</v>
      </c>
      <c r="V83" s="214" t="s">
        <v>284</v>
      </c>
      <c r="W83" s="215" t="s">
        <v>156</v>
      </c>
      <c r="X83" s="163">
        <v>270000000</v>
      </c>
      <c r="Y83" s="164">
        <v>0</v>
      </c>
      <c r="Z83" s="163">
        <v>270000000</v>
      </c>
      <c r="AA83" s="214" t="s">
        <v>285</v>
      </c>
      <c r="AB83" s="215">
        <v>18919</v>
      </c>
      <c r="AC83" s="214" t="s">
        <v>286</v>
      </c>
      <c r="AD83" s="213">
        <v>43585</v>
      </c>
      <c r="AE83" s="213">
        <v>43826</v>
      </c>
      <c r="AF83" s="215" t="s">
        <v>287</v>
      </c>
      <c r="AG83" s="216" t="s">
        <v>186</v>
      </c>
    </row>
    <row r="84" spans="1:33" ht="272.45" customHeight="1" x14ac:dyDescent="0.5">
      <c r="A84" s="37">
        <f t="shared" si="1"/>
        <v>62</v>
      </c>
      <c r="B84" s="39"/>
      <c r="C84" s="39" t="s">
        <v>288</v>
      </c>
      <c r="D84" s="40">
        <v>43211507</v>
      </c>
      <c r="E84" s="41" t="s">
        <v>289</v>
      </c>
      <c r="F84" s="39" t="s">
        <v>69</v>
      </c>
      <c r="G84" s="39">
        <v>0</v>
      </c>
      <c r="H84" s="39" t="s">
        <v>150</v>
      </c>
      <c r="I84" s="39">
        <v>2</v>
      </c>
      <c r="J84" s="39" t="s">
        <v>290</v>
      </c>
      <c r="K84" s="39" t="s">
        <v>72</v>
      </c>
      <c r="L84" s="39" t="s">
        <v>134</v>
      </c>
      <c r="M84" s="132"/>
      <c r="N84" s="132"/>
      <c r="O84" s="39" t="s">
        <v>74</v>
      </c>
      <c r="P84" s="39" t="s">
        <v>75</v>
      </c>
      <c r="Q84" s="39" t="s">
        <v>291</v>
      </c>
      <c r="S84" s="36"/>
      <c r="T84" s="36"/>
      <c r="U84" s="36"/>
      <c r="V84" s="36"/>
      <c r="W84" s="36"/>
      <c r="X84" s="103"/>
      <c r="Y84" s="103"/>
      <c r="Z84" s="103"/>
      <c r="AA84" s="36"/>
      <c r="AB84" s="36"/>
      <c r="AC84" s="36"/>
      <c r="AD84" s="36"/>
      <c r="AE84" s="36"/>
      <c r="AF84" s="36"/>
      <c r="AG84" s="36"/>
    </row>
    <row r="85" spans="1:33" ht="272.45" customHeight="1" x14ac:dyDescent="0.5">
      <c r="A85" s="37">
        <f t="shared" si="1"/>
        <v>63</v>
      </c>
      <c r="B85" s="39"/>
      <c r="C85" s="39" t="s">
        <v>288</v>
      </c>
      <c r="D85" s="40">
        <v>43211507</v>
      </c>
      <c r="E85" s="41" t="s">
        <v>292</v>
      </c>
      <c r="F85" s="39" t="s">
        <v>69</v>
      </c>
      <c r="G85" s="39">
        <v>0</v>
      </c>
      <c r="H85" s="39" t="s">
        <v>124</v>
      </c>
      <c r="I85" s="39">
        <v>12</v>
      </c>
      <c r="J85" s="39" t="s">
        <v>100</v>
      </c>
      <c r="K85" s="39" t="s">
        <v>72</v>
      </c>
      <c r="L85" s="39" t="s">
        <v>293</v>
      </c>
      <c r="M85" s="132"/>
      <c r="N85" s="132"/>
      <c r="O85" s="39" t="s">
        <v>74</v>
      </c>
      <c r="P85" s="39" t="s">
        <v>75</v>
      </c>
      <c r="Q85" s="39" t="s">
        <v>291</v>
      </c>
      <c r="S85" s="36"/>
      <c r="T85" s="36"/>
      <c r="U85" s="36"/>
      <c r="V85" s="36"/>
      <c r="W85" s="36"/>
      <c r="X85" s="103"/>
      <c r="Y85" s="103"/>
      <c r="Z85" s="103"/>
      <c r="AA85" s="36"/>
      <c r="AB85" s="36"/>
      <c r="AC85" s="36"/>
      <c r="AD85" s="36"/>
      <c r="AE85" s="36"/>
      <c r="AF85" s="36"/>
      <c r="AG85" s="36"/>
    </row>
    <row r="86" spans="1:33" ht="272.45" customHeight="1" x14ac:dyDescent="0.5">
      <c r="A86" s="42">
        <f t="shared" si="1"/>
        <v>64</v>
      </c>
      <c r="B86" s="39" t="s">
        <v>294</v>
      </c>
      <c r="C86" s="39" t="s">
        <v>194</v>
      </c>
      <c r="D86" s="40">
        <v>32101617</v>
      </c>
      <c r="E86" s="41" t="s">
        <v>195</v>
      </c>
      <c r="F86" s="39" t="s">
        <v>69</v>
      </c>
      <c r="G86" s="39">
        <v>0</v>
      </c>
      <c r="H86" s="39" t="s">
        <v>70</v>
      </c>
      <c r="I86" s="39">
        <v>12</v>
      </c>
      <c r="J86" s="39" t="s">
        <v>100</v>
      </c>
      <c r="K86" s="39" t="s">
        <v>72</v>
      </c>
      <c r="L86" s="39" t="s">
        <v>134</v>
      </c>
      <c r="M86" s="132"/>
      <c r="N86" s="132"/>
      <c r="O86" s="39" t="s">
        <v>74</v>
      </c>
      <c r="P86" s="39" t="s">
        <v>75</v>
      </c>
      <c r="Q86" s="39" t="s">
        <v>196</v>
      </c>
      <c r="S86" s="36"/>
      <c r="T86" s="36"/>
      <c r="U86" s="36"/>
      <c r="V86" s="36"/>
      <c r="W86" s="36"/>
      <c r="X86" s="103"/>
      <c r="Y86" s="103"/>
      <c r="Z86" s="103"/>
      <c r="AA86" s="36"/>
      <c r="AB86" s="36"/>
      <c r="AC86" s="36"/>
      <c r="AD86" s="36"/>
      <c r="AE86" s="36"/>
      <c r="AF86" s="36"/>
      <c r="AG86" s="36"/>
    </row>
    <row r="87" spans="1:33" ht="272.45" customHeight="1" x14ac:dyDescent="0.35">
      <c r="A87" s="37">
        <f t="shared" si="1"/>
        <v>65</v>
      </c>
      <c r="B87" s="38" t="s">
        <v>295</v>
      </c>
      <c r="C87" s="38" t="s">
        <v>132</v>
      </c>
      <c r="D87" s="167">
        <v>81110000</v>
      </c>
      <c r="E87" s="168" t="s">
        <v>296</v>
      </c>
      <c r="F87" s="38" t="s">
        <v>69</v>
      </c>
      <c r="G87" s="38">
        <v>1</v>
      </c>
      <c r="H87" s="38" t="s">
        <v>85</v>
      </c>
      <c r="I87" s="38">
        <v>12</v>
      </c>
      <c r="J87" s="38" t="s">
        <v>297</v>
      </c>
      <c r="K87" s="38" t="s">
        <v>161</v>
      </c>
      <c r="L87" s="38" t="s">
        <v>298</v>
      </c>
      <c r="M87" s="170">
        <v>800000000</v>
      </c>
      <c r="N87" s="170">
        <v>640000000</v>
      </c>
      <c r="O87" s="38" t="s">
        <v>74</v>
      </c>
      <c r="P87" s="38" t="s">
        <v>75</v>
      </c>
      <c r="Q87" s="38" t="s">
        <v>135</v>
      </c>
      <c r="S87" s="212" t="s">
        <v>1202</v>
      </c>
      <c r="T87" s="212" t="s">
        <v>1203</v>
      </c>
      <c r="U87" s="213">
        <v>43657</v>
      </c>
      <c r="V87" s="214" t="s">
        <v>1204</v>
      </c>
      <c r="W87" s="215" t="s">
        <v>1011</v>
      </c>
      <c r="X87" s="163">
        <v>605299150</v>
      </c>
      <c r="Y87" s="164">
        <v>0</v>
      </c>
      <c r="Z87" s="163">
        <v>605299150</v>
      </c>
      <c r="AA87" s="214" t="s">
        <v>1205</v>
      </c>
      <c r="AB87" s="215">
        <v>23119</v>
      </c>
      <c r="AC87" s="218" t="s">
        <v>1206</v>
      </c>
      <c r="AD87" s="219">
        <v>43662</v>
      </c>
      <c r="AE87" s="219">
        <v>43830</v>
      </c>
      <c r="AF87" s="220" t="s">
        <v>884</v>
      </c>
      <c r="AG87" s="226" t="s">
        <v>249</v>
      </c>
    </row>
    <row r="88" spans="1:33" ht="272.45" customHeight="1" x14ac:dyDescent="0.35">
      <c r="A88" s="37">
        <f t="shared" si="1"/>
        <v>66</v>
      </c>
      <c r="B88" s="38" t="s">
        <v>299</v>
      </c>
      <c r="C88" s="38" t="s">
        <v>132</v>
      </c>
      <c r="D88" s="167" t="s">
        <v>300</v>
      </c>
      <c r="E88" s="168" t="s">
        <v>301</v>
      </c>
      <c r="F88" s="38" t="s">
        <v>69</v>
      </c>
      <c r="G88" s="38">
        <v>1</v>
      </c>
      <c r="H88" s="38" t="s">
        <v>103</v>
      </c>
      <c r="I88" s="38">
        <v>12</v>
      </c>
      <c r="J88" s="38" t="s">
        <v>302</v>
      </c>
      <c r="K88" s="38" t="s">
        <v>161</v>
      </c>
      <c r="L88" s="38" t="s">
        <v>242</v>
      </c>
      <c r="M88" s="170">
        <v>128000000</v>
      </c>
      <c r="N88" s="170">
        <v>128000000</v>
      </c>
      <c r="O88" s="38" t="s">
        <v>74</v>
      </c>
      <c r="P88" s="38" t="s">
        <v>75</v>
      </c>
      <c r="Q88" s="38" t="s">
        <v>135</v>
      </c>
      <c r="S88" s="212" t="s">
        <v>1123</v>
      </c>
      <c r="T88" s="212" t="s">
        <v>1124</v>
      </c>
      <c r="U88" s="213">
        <v>43620</v>
      </c>
      <c r="V88" s="214" t="s">
        <v>1125</v>
      </c>
      <c r="W88" s="215" t="s">
        <v>111</v>
      </c>
      <c r="X88" s="163">
        <v>92096000</v>
      </c>
      <c r="Y88" s="164">
        <v>0</v>
      </c>
      <c r="Z88" s="163">
        <v>92096000</v>
      </c>
      <c r="AA88" s="214" t="s">
        <v>1126</v>
      </c>
      <c r="AB88" s="215">
        <v>18519</v>
      </c>
      <c r="AC88" s="214" t="s">
        <v>1127</v>
      </c>
      <c r="AD88" s="213">
        <v>43621</v>
      </c>
      <c r="AE88" s="213">
        <v>43986</v>
      </c>
      <c r="AF88" s="215" t="s">
        <v>1128</v>
      </c>
      <c r="AG88" s="216" t="s">
        <v>249</v>
      </c>
    </row>
    <row r="89" spans="1:33" ht="272.45" customHeight="1" x14ac:dyDescent="0.5">
      <c r="A89" s="42">
        <f t="shared" si="1"/>
        <v>67</v>
      </c>
      <c r="B89" s="39" t="s">
        <v>303</v>
      </c>
      <c r="C89" s="39" t="s">
        <v>132</v>
      </c>
      <c r="D89" s="40" t="s">
        <v>1212</v>
      </c>
      <c r="E89" s="41" t="s">
        <v>1256</v>
      </c>
      <c r="F89" s="39" t="s">
        <v>69</v>
      </c>
      <c r="G89" s="39">
        <v>1</v>
      </c>
      <c r="H89" s="39" t="s">
        <v>70</v>
      </c>
      <c r="I89" s="39">
        <v>12</v>
      </c>
      <c r="J89" s="39" t="s">
        <v>302</v>
      </c>
      <c r="K89" s="39" t="s">
        <v>161</v>
      </c>
      <c r="L89" s="39" t="s">
        <v>242</v>
      </c>
      <c r="M89" s="132"/>
      <c r="N89" s="132"/>
      <c r="O89" s="39" t="s">
        <v>74</v>
      </c>
      <c r="P89" s="39" t="s">
        <v>75</v>
      </c>
      <c r="Q89" s="39" t="s">
        <v>135</v>
      </c>
      <c r="S89" s="36"/>
      <c r="T89" s="36"/>
      <c r="U89" s="36"/>
      <c r="V89" s="36"/>
      <c r="W89" s="36"/>
      <c r="X89" s="103"/>
      <c r="Y89" s="103"/>
      <c r="Z89" s="103"/>
      <c r="AA89" s="36"/>
      <c r="AB89" s="36"/>
      <c r="AC89" s="36"/>
      <c r="AD89" s="36"/>
      <c r="AE89" s="36"/>
      <c r="AF89" s="36"/>
      <c r="AG89" s="36"/>
    </row>
    <row r="90" spans="1:33" ht="272.45" customHeight="1" x14ac:dyDescent="0.5">
      <c r="A90" s="37">
        <f t="shared" si="1"/>
        <v>68</v>
      </c>
      <c r="B90" s="39" t="s">
        <v>304</v>
      </c>
      <c r="C90" s="39" t="s">
        <v>132</v>
      </c>
      <c r="D90" s="40" t="s">
        <v>300</v>
      </c>
      <c r="E90" s="41" t="s">
        <v>305</v>
      </c>
      <c r="F90" s="39" t="s">
        <v>69</v>
      </c>
      <c r="G90" s="39">
        <v>0</v>
      </c>
      <c r="H90" s="39" t="s">
        <v>83</v>
      </c>
      <c r="I90" s="39">
        <v>12</v>
      </c>
      <c r="J90" s="39" t="s">
        <v>302</v>
      </c>
      <c r="K90" s="39" t="s">
        <v>161</v>
      </c>
      <c r="L90" s="39" t="s">
        <v>298</v>
      </c>
      <c r="M90" s="132"/>
      <c r="N90" s="132"/>
      <c r="O90" s="39" t="s">
        <v>74</v>
      </c>
      <c r="P90" s="39" t="s">
        <v>75</v>
      </c>
      <c r="Q90" s="39" t="s">
        <v>135</v>
      </c>
      <c r="S90" s="36"/>
      <c r="T90" s="36"/>
      <c r="U90" s="36"/>
      <c r="V90" s="36"/>
      <c r="W90" s="36"/>
      <c r="X90" s="103"/>
      <c r="Y90" s="103"/>
      <c r="Z90" s="103"/>
      <c r="AA90" s="36"/>
      <c r="AB90" s="36"/>
      <c r="AC90" s="36"/>
      <c r="AD90" s="36"/>
      <c r="AE90" s="36"/>
      <c r="AF90" s="36"/>
      <c r="AG90" s="36"/>
    </row>
    <row r="91" spans="1:33" ht="272.45" customHeight="1" x14ac:dyDescent="0.35">
      <c r="A91" s="37">
        <f>SUM(A90+1)</f>
        <v>69</v>
      </c>
      <c r="B91" s="38" t="s">
        <v>1308</v>
      </c>
      <c r="C91" s="38" t="s">
        <v>132</v>
      </c>
      <c r="D91" s="167" t="s">
        <v>1257</v>
      </c>
      <c r="E91" s="168" t="s">
        <v>1258</v>
      </c>
      <c r="F91" s="38" t="s">
        <v>69</v>
      </c>
      <c r="G91" s="38">
        <v>1</v>
      </c>
      <c r="H91" s="38" t="s">
        <v>105</v>
      </c>
      <c r="I91" s="38">
        <v>12</v>
      </c>
      <c r="J91" s="38" t="s">
        <v>302</v>
      </c>
      <c r="K91" s="38" t="s">
        <v>161</v>
      </c>
      <c r="L91" s="38" t="s">
        <v>298</v>
      </c>
      <c r="M91" s="170">
        <v>1348324000</v>
      </c>
      <c r="N91" s="170">
        <v>1348324000</v>
      </c>
      <c r="O91" s="38" t="s">
        <v>74</v>
      </c>
      <c r="P91" s="38" t="s">
        <v>75</v>
      </c>
      <c r="Q91" s="38" t="s">
        <v>135</v>
      </c>
      <c r="S91" s="212" t="s">
        <v>1386</v>
      </c>
      <c r="T91" s="212" t="s">
        <v>1387</v>
      </c>
      <c r="U91" s="213">
        <v>43784</v>
      </c>
      <c r="V91" s="214" t="s">
        <v>1388</v>
      </c>
      <c r="W91" s="215" t="s">
        <v>142</v>
      </c>
      <c r="X91" s="163">
        <v>734393721.85000002</v>
      </c>
      <c r="Y91" s="164">
        <v>0</v>
      </c>
      <c r="Z91" s="163">
        <v>734393721.85000002</v>
      </c>
      <c r="AA91" s="217" t="s">
        <v>1389</v>
      </c>
      <c r="AB91" s="215">
        <v>25619</v>
      </c>
      <c r="AC91" s="214" t="s">
        <v>1390</v>
      </c>
      <c r="AD91" s="213">
        <v>43788</v>
      </c>
      <c r="AE91" s="213">
        <v>43826</v>
      </c>
      <c r="AF91" s="215" t="s">
        <v>1391</v>
      </c>
      <c r="AG91" s="215" t="s">
        <v>1226</v>
      </c>
    </row>
    <row r="92" spans="1:33" ht="272.45" customHeight="1" x14ac:dyDescent="0.35">
      <c r="A92" s="37">
        <f t="shared" si="1"/>
        <v>70</v>
      </c>
      <c r="B92" s="38" t="s">
        <v>306</v>
      </c>
      <c r="C92" s="38" t="s">
        <v>132</v>
      </c>
      <c r="D92" s="167" t="s">
        <v>1259</v>
      </c>
      <c r="E92" s="168" t="s">
        <v>1260</v>
      </c>
      <c r="F92" s="38" t="s">
        <v>69</v>
      </c>
      <c r="G92" s="38">
        <v>1</v>
      </c>
      <c r="H92" s="38" t="s">
        <v>105</v>
      </c>
      <c r="I92" s="38">
        <v>12</v>
      </c>
      <c r="J92" s="38" t="s">
        <v>302</v>
      </c>
      <c r="K92" s="38" t="s">
        <v>161</v>
      </c>
      <c r="L92" s="38" t="s">
        <v>307</v>
      </c>
      <c r="M92" s="170">
        <v>500000000</v>
      </c>
      <c r="N92" s="170">
        <v>500000000</v>
      </c>
      <c r="O92" s="38" t="s">
        <v>74</v>
      </c>
      <c r="P92" s="38" t="s">
        <v>75</v>
      </c>
      <c r="Q92" s="38" t="s">
        <v>135</v>
      </c>
      <c r="S92" s="212" t="s">
        <v>1392</v>
      </c>
      <c r="T92" s="212" t="s">
        <v>1393</v>
      </c>
      <c r="U92" s="213">
        <v>43788</v>
      </c>
      <c r="V92" s="214" t="s">
        <v>1394</v>
      </c>
      <c r="W92" s="215" t="s">
        <v>1232</v>
      </c>
      <c r="X92" s="163">
        <v>368000000</v>
      </c>
      <c r="Y92" s="164">
        <v>0</v>
      </c>
      <c r="Z92" s="163">
        <v>368000000</v>
      </c>
      <c r="AA92" s="217" t="s">
        <v>1395</v>
      </c>
      <c r="AB92" s="215">
        <v>26019</v>
      </c>
      <c r="AC92" s="218" t="s">
        <v>1396</v>
      </c>
      <c r="AD92" s="219">
        <v>43804</v>
      </c>
      <c r="AE92" s="219">
        <v>44180</v>
      </c>
      <c r="AF92" s="220" t="s">
        <v>1499</v>
      </c>
      <c r="AG92" s="220" t="s">
        <v>1226</v>
      </c>
    </row>
    <row r="93" spans="1:33" ht="272.45" customHeight="1" x14ac:dyDescent="0.35">
      <c r="A93" s="37">
        <f t="shared" si="1"/>
        <v>71</v>
      </c>
      <c r="B93" s="38" t="s">
        <v>308</v>
      </c>
      <c r="C93" s="38" t="s">
        <v>132</v>
      </c>
      <c r="D93" s="167">
        <v>80101706</v>
      </c>
      <c r="E93" s="168" t="s">
        <v>309</v>
      </c>
      <c r="F93" s="38" t="s">
        <v>69</v>
      </c>
      <c r="G93" s="38">
        <v>1</v>
      </c>
      <c r="H93" s="38" t="s">
        <v>105</v>
      </c>
      <c r="I93" s="38">
        <v>12</v>
      </c>
      <c r="J93" s="38" t="s">
        <v>310</v>
      </c>
      <c r="K93" s="38" t="s">
        <v>161</v>
      </c>
      <c r="L93" s="38" t="s">
        <v>242</v>
      </c>
      <c r="M93" s="170">
        <v>50000000</v>
      </c>
      <c r="N93" s="170">
        <v>50000000</v>
      </c>
      <c r="O93" s="38" t="s">
        <v>74</v>
      </c>
      <c r="P93" s="38" t="s">
        <v>75</v>
      </c>
      <c r="Q93" s="38" t="s">
        <v>135</v>
      </c>
      <c r="S93" s="212" t="s">
        <v>1320</v>
      </c>
      <c r="T93" s="212" t="s">
        <v>1321</v>
      </c>
      <c r="U93" s="213">
        <v>43720</v>
      </c>
      <c r="V93" s="214" t="s">
        <v>1322</v>
      </c>
      <c r="W93" s="215" t="s">
        <v>1232</v>
      </c>
      <c r="X93" s="163">
        <v>49950000</v>
      </c>
      <c r="Y93" s="164">
        <v>0</v>
      </c>
      <c r="Z93" s="163">
        <v>49950000</v>
      </c>
      <c r="AA93" s="217" t="s">
        <v>1323</v>
      </c>
      <c r="AB93" s="215">
        <v>25519</v>
      </c>
      <c r="AC93" s="214" t="s">
        <v>1324</v>
      </c>
      <c r="AD93" s="213">
        <v>43725</v>
      </c>
      <c r="AE93" s="213">
        <v>44090</v>
      </c>
      <c r="AF93" s="215" t="s">
        <v>859</v>
      </c>
      <c r="AG93" s="215" t="s">
        <v>1226</v>
      </c>
    </row>
    <row r="94" spans="1:33" ht="272.45" customHeight="1" x14ac:dyDescent="0.5">
      <c r="A94" s="37">
        <f t="shared" si="1"/>
        <v>72</v>
      </c>
      <c r="B94" s="39" t="s">
        <v>311</v>
      </c>
      <c r="C94" s="39" t="s">
        <v>132</v>
      </c>
      <c r="D94" s="40" t="s">
        <v>1319</v>
      </c>
      <c r="E94" s="41" t="s">
        <v>312</v>
      </c>
      <c r="F94" s="39" t="s">
        <v>69</v>
      </c>
      <c r="G94" s="39">
        <v>1</v>
      </c>
      <c r="H94" s="39" t="s">
        <v>105</v>
      </c>
      <c r="I94" s="39">
        <v>12</v>
      </c>
      <c r="J94" s="39" t="s">
        <v>351</v>
      </c>
      <c r="K94" s="39" t="s">
        <v>161</v>
      </c>
      <c r="L94" s="39" t="s">
        <v>242</v>
      </c>
      <c r="M94" s="132"/>
      <c r="N94" s="132"/>
      <c r="O94" s="39" t="s">
        <v>74</v>
      </c>
      <c r="P94" s="39" t="s">
        <v>75</v>
      </c>
      <c r="Q94" s="39" t="s">
        <v>135</v>
      </c>
      <c r="S94" s="36"/>
      <c r="T94" s="36"/>
      <c r="U94" s="36"/>
      <c r="V94" s="36"/>
      <c r="W94" s="36"/>
      <c r="X94" s="103"/>
      <c r="Y94" s="103"/>
      <c r="Z94" s="103"/>
      <c r="AA94" s="36"/>
      <c r="AB94" s="36"/>
      <c r="AC94" s="36"/>
      <c r="AD94" s="36"/>
      <c r="AE94" s="36"/>
      <c r="AF94" s="36"/>
      <c r="AG94" s="36"/>
    </row>
    <row r="95" spans="1:33" ht="272.45" customHeight="1" x14ac:dyDescent="0.5">
      <c r="A95" s="37">
        <f t="shared" si="1"/>
        <v>73</v>
      </c>
      <c r="B95" s="39" t="s">
        <v>314</v>
      </c>
      <c r="C95" s="39" t="s">
        <v>132</v>
      </c>
      <c r="D95" s="40">
        <v>43232703</v>
      </c>
      <c r="E95" s="41" t="s">
        <v>315</v>
      </c>
      <c r="F95" s="39" t="s">
        <v>69</v>
      </c>
      <c r="G95" s="39">
        <v>0</v>
      </c>
      <c r="H95" s="39" t="s">
        <v>83</v>
      </c>
      <c r="I95" s="39">
        <v>6</v>
      </c>
      <c r="J95" s="39" t="s">
        <v>302</v>
      </c>
      <c r="K95" s="39" t="s">
        <v>161</v>
      </c>
      <c r="L95" s="39" t="s">
        <v>242</v>
      </c>
      <c r="M95" s="132"/>
      <c r="N95" s="132"/>
      <c r="O95" s="39" t="s">
        <v>74</v>
      </c>
      <c r="P95" s="39" t="s">
        <v>75</v>
      </c>
      <c r="Q95" s="39" t="s">
        <v>135</v>
      </c>
      <c r="S95" s="36"/>
      <c r="T95" s="36"/>
      <c r="U95" s="36"/>
      <c r="V95" s="36"/>
      <c r="W95" s="36"/>
      <c r="X95" s="103"/>
      <c r="Y95" s="103"/>
      <c r="Z95" s="103"/>
      <c r="AA95" s="36"/>
      <c r="AB95" s="36"/>
      <c r="AC95" s="36"/>
      <c r="AD95" s="36"/>
      <c r="AE95" s="36"/>
      <c r="AF95" s="36"/>
      <c r="AG95" s="36"/>
    </row>
    <row r="96" spans="1:33" ht="272.45" customHeight="1" x14ac:dyDescent="0.35">
      <c r="A96" s="37">
        <f t="shared" si="1"/>
        <v>74</v>
      </c>
      <c r="B96" s="38" t="s">
        <v>316</v>
      </c>
      <c r="C96" s="38" t="s">
        <v>132</v>
      </c>
      <c r="D96" s="167" t="s">
        <v>317</v>
      </c>
      <c r="E96" s="168" t="s">
        <v>318</v>
      </c>
      <c r="F96" s="38" t="s">
        <v>69</v>
      </c>
      <c r="G96" s="38">
        <v>1</v>
      </c>
      <c r="H96" s="38" t="s">
        <v>105</v>
      </c>
      <c r="I96" s="38">
        <v>12</v>
      </c>
      <c r="J96" s="38" t="s">
        <v>302</v>
      </c>
      <c r="K96" s="38" t="s">
        <v>161</v>
      </c>
      <c r="L96" s="38" t="s">
        <v>298</v>
      </c>
      <c r="M96" s="170">
        <v>40000000</v>
      </c>
      <c r="N96" s="170">
        <v>40000000</v>
      </c>
      <c r="O96" s="38" t="s">
        <v>74</v>
      </c>
      <c r="P96" s="38" t="s">
        <v>75</v>
      </c>
      <c r="Q96" s="38" t="s">
        <v>135</v>
      </c>
      <c r="S96" s="212" t="s">
        <v>1443</v>
      </c>
      <c r="T96" s="212" t="s">
        <v>1444</v>
      </c>
      <c r="U96" s="213">
        <v>43790</v>
      </c>
      <c r="V96" s="214" t="s">
        <v>1445</v>
      </c>
      <c r="W96" s="215" t="s">
        <v>1232</v>
      </c>
      <c r="X96" s="228">
        <v>39800000</v>
      </c>
      <c r="Y96" s="229">
        <v>0</v>
      </c>
      <c r="Z96" s="228">
        <v>39800000</v>
      </c>
      <c r="AA96" s="217" t="s">
        <v>1446</v>
      </c>
      <c r="AB96" s="215">
        <v>26919</v>
      </c>
      <c r="AC96" s="214" t="s">
        <v>1447</v>
      </c>
      <c r="AD96" s="213"/>
      <c r="AE96" s="213">
        <v>44179</v>
      </c>
      <c r="AF96" s="215" t="s">
        <v>1448</v>
      </c>
      <c r="AG96" s="215" t="s">
        <v>1226</v>
      </c>
    </row>
    <row r="97" spans="1:33" ht="272.45" customHeight="1" x14ac:dyDescent="0.35">
      <c r="A97" s="165">
        <f>SUM(A96+1)</f>
        <v>75</v>
      </c>
      <c r="B97" s="188" t="s">
        <v>319</v>
      </c>
      <c r="C97" s="188" t="s">
        <v>132</v>
      </c>
      <c r="D97" s="188">
        <v>81112501</v>
      </c>
      <c r="E97" s="188" t="s">
        <v>1107</v>
      </c>
      <c r="F97" s="188" t="s">
        <v>69</v>
      </c>
      <c r="G97" s="188">
        <v>1</v>
      </c>
      <c r="H97" s="188" t="s">
        <v>70</v>
      </c>
      <c r="I97" s="188">
        <v>12</v>
      </c>
      <c r="J97" s="188" t="s">
        <v>80</v>
      </c>
      <c r="K97" s="188" t="s">
        <v>161</v>
      </c>
      <c r="L97" s="188" t="s">
        <v>298</v>
      </c>
      <c r="M97" s="189">
        <v>600612000</v>
      </c>
      <c r="N97" s="189">
        <v>600612000</v>
      </c>
      <c r="O97" s="188" t="s">
        <v>74</v>
      </c>
      <c r="P97" s="188" t="s">
        <v>75</v>
      </c>
      <c r="Q97" s="188" t="s">
        <v>135</v>
      </c>
      <c r="S97" s="224" t="s">
        <v>1221</v>
      </c>
      <c r="T97" s="224" t="s">
        <v>327</v>
      </c>
      <c r="U97" s="219">
        <v>43668</v>
      </c>
      <c r="V97" s="218" t="s">
        <v>1222</v>
      </c>
      <c r="W97" s="220" t="s">
        <v>142</v>
      </c>
      <c r="X97" s="222">
        <v>571372518.44000006</v>
      </c>
      <c r="Y97" s="223">
        <v>0</v>
      </c>
      <c r="Z97" s="222">
        <v>571372518.44000006</v>
      </c>
      <c r="AA97" s="218" t="s">
        <v>1223</v>
      </c>
      <c r="AB97" s="220">
        <v>23119</v>
      </c>
      <c r="AC97" s="218" t="s">
        <v>1224</v>
      </c>
      <c r="AD97" s="219">
        <v>43684</v>
      </c>
      <c r="AE97" s="219">
        <v>44049</v>
      </c>
      <c r="AF97" s="220" t="s">
        <v>1225</v>
      </c>
      <c r="AG97" s="226" t="s">
        <v>1226</v>
      </c>
    </row>
    <row r="98" spans="1:33" ht="272.45" customHeight="1" x14ac:dyDescent="0.35">
      <c r="A98" s="176"/>
      <c r="B98" s="188" t="s">
        <v>319</v>
      </c>
      <c r="C98" s="188" t="s">
        <v>132</v>
      </c>
      <c r="D98" s="188">
        <v>81112501</v>
      </c>
      <c r="E98" s="188" t="s">
        <v>1107</v>
      </c>
      <c r="F98" s="188" t="s">
        <v>69</v>
      </c>
      <c r="G98" s="188">
        <v>1</v>
      </c>
      <c r="H98" s="188" t="s">
        <v>70</v>
      </c>
      <c r="I98" s="188">
        <v>12</v>
      </c>
      <c r="J98" s="188" t="s">
        <v>80</v>
      </c>
      <c r="K98" s="188" t="s">
        <v>161</v>
      </c>
      <c r="L98" s="188" t="s">
        <v>298</v>
      </c>
      <c r="M98" s="189">
        <v>35000000</v>
      </c>
      <c r="N98" s="189">
        <v>35000000</v>
      </c>
      <c r="O98" s="188" t="s">
        <v>74</v>
      </c>
      <c r="P98" s="188" t="s">
        <v>75</v>
      </c>
      <c r="Q98" s="188" t="s">
        <v>135</v>
      </c>
      <c r="S98" s="224" t="s">
        <v>1227</v>
      </c>
      <c r="T98" s="224" t="s">
        <v>1228</v>
      </c>
      <c r="U98" s="219">
        <v>43669</v>
      </c>
      <c r="V98" s="218" t="s">
        <v>1222</v>
      </c>
      <c r="W98" s="220" t="s">
        <v>142</v>
      </c>
      <c r="X98" s="222">
        <v>6326911.5599999996</v>
      </c>
      <c r="Y98" s="223">
        <v>0</v>
      </c>
      <c r="Z98" s="222">
        <v>6326911.5599999996</v>
      </c>
      <c r="AA98" s="218" t="s">
        <v>1223</v>
      </c>
      <c r="AB98" s="220">
        <v>23119</v>
      </c>
      <c r="AC98" s="218" t="s">
        <v>1224</v>
      </c>
      <c r="AD98" s="219">
        <v>43684</v>
      </c>
      <c r="AE98" s="219">
        <v>44049</v>
      </c>
      <c r="AF98" s="220" t="s">
        <v>1225</v>
      </c>
      <c r="AG98" s="226" t="s">
        <v>1226</v>
      </c>
    </row>
    <row r="99" spans="1:33" ht="272.45" customHeight="1" x14ac:dyDescent="0.5">
      <c r="A99" s="37">
        <f>SUM(A97+1)</f>
        <v>76</v>
      </c>
      <c r="B99" s="39" t="s">
        <v>320</v>
      </c>
      <c r="C99" s="39" t="s">
        <v>132</v>
      </c>
      <c r="D99" s="40">
        <v>81112501</v>
      </c>
      <c r="E99" s="41" t="s">
        <v>321</v>
      </c>
      <c r="F99" s="39" t="s">
        <v>69</v>
      </c>
      <c r="G99" s="39">
        <v>0</v>
      </c>
      <c r="H99" s="39" t="s">
        <v>83</v>
      </c>
      <c r="I99" s="39">
        <v>12</v>
      </c>
      <c r="J99" s="39" t="s">
        <v>80</v>
      </c>
      <c r="K99" s="39" t="s">
        <v>161</v>
      </c>
      <c r="L99" s="39" t="s">
        <v>298</v>
      </c>
      <c r="M99" s="132"/>
      <c r="N99" s="132"/>
      <c r="O99" s="39" t="s">
        <v>74</v>
      </c>
      <c r="P99" s="39" t="s">
        <v>75</v>
      </c>
      <c r="Q99" s="39" t="s">
        <v>135</v>
      </c>
      <c r="S99" s="36"/>
      <c r="T99" s="36"/>
      <c r="U99" s="36"/>
      <c r="V99" s="36"/>
      <c r="W99" s="36"/>
      <c r="X99" s="103"/>
      <c r="Y99" s="103"/>
      <c r="Z99" s="103"/>
      <c r="AA99" s="36"/>
      <c r="AB99" s="36"/>
      <c r="AC99" s="36"/>
      <c r="AD99" s="36"/>
      <c r="AE99" s="36"/>
      <c r="AF99" s="36"/>
      <c r="AG99" s="36"/>
    </row>
    <row r="100" spans="1:33" ht="272.45" customHeight="1" x14ac:dyDescent="0.5">
      <c r="A100" s="37">
        <f t="shared" si="1"/>
        <v>77</v>
      </c>
      <c r="B100" s="39" t="s">
        <v>322</v>
      </c>
      <c r="C100" s="39" t="s">
        <v>132</v>
      </c>
      <c r="D100" s="40">
        <v>81111805</v>
      </c>
      <c r="E100" s="41" t="s">
        <v>323</v>
      </c>
      <c r="F100" s="39" t="s">
        <v>69</v>
      </c>
      <c r="G100" s="39">
        <v>0</v>
      </c>
      <c r="H100" s="39" t="s">
        <v>83</v>
      </c>
      <c r="I100" s="39">
        <v>12</v>
      </c>
      <c r="J100" s="39" t="s">
        <v>313</v>
      </c>
      <c r="K100" s="39" t="s">
        <v>161</v>
      </c>
      <c r="L100" s="39" t="s">
        <v>298</v>
      </c>
      <c r="M100" s="132"/>
      <c r="N100" s="132"/>
      <c r="O100" s="39" t="s">
        <v>74</v>
      </c>
      <c r="P100" s="39" t="s">
        <v>75</v>
      </c>
      <c r="Q100" s="39" t="s">
        <v>135</v>
      </c>
      <c r="S100" s="36"/>
      <c r="T100" s="36"/>
      <c r="U100" s="36"/>
      <c r="V100" s="36"/>
      <c r="W100" s="36"/>
      <c r="X100" s="103"/>
      <c r="Y100" s="103"/>
      <c r="Z100" s="103"/>
      <c r="AA100" s="36"/>
      <c r="AB100" s="36"/>
      <c r="AC100" s="36"/>
      <c r="AD100" s="36"/>
      <c r="AE100" s="36"/>
      <c r="AF100" s="36"/>
      <c r="AG100" s="36"/>
    </row>
    <row r="101" spans="1:33" ht="272.45" customHeight="1" x14ac:dyDescent="0.35">
      <c r="A101" s="37">
        <f t="shared" si="1"/>
        <v>78</v>
      </c>
      <c r="B101" s="38" t="s">
        <v>324</v>
      </c>
      <c r="C101" s="38" t="s">
        <v>132</v>
      </c>
      <c r="D101" s="167">
        <v>81112501</v>
      </c>
      <c r="E101" s="168" t="s">
        <v>325</v>
      </c>
      <c r="F101" s="38" t="s">
        <v>69</v>
      </c>
      <c r="G101" s="38">
        <v>1</v>
      </c>
      <c r="H101" s="38" t="s">
        <v>103</v>
      </c>
      <c r="I101" s="38">
        <v>12</v>
      </c>
      <c r="J101" s="38" t="s">
        <v>80</v>
      </c>
      <c r="K101" s="38" t="s">
        <v>161</v>
      </c>
      <c r="L101" s="38" t="s">
        <v>242</v>
      </c>
      <c r="M101" s="170">
        <v>257000000</v>
      </c>
      <c r="N101" s="170">
        <v>257000000</v>
      </c>
      <c r="O101" s="38" t="s">
        <v>74</v>
      </c>
      <c r="P101" s="38" t="s">
        <v>75</v>
      </c>
      <c r="Q101" s="38" t="s">
        <v>135</v>
      </c>
      <c r="S101" s="224" t="s">
        <v>326</v>
      </c>
      <c r="T101" s="224" t="s">
        <v>327</v>
      </c>
      <c r="U101" s="219">
        <v>43536</v>
      </c>
      <c r="V101" s="218" t="s">
        <v>328</v>
      </c>
      <c r="W101" s="220" t="s">
        <v>111</v>
      </c>
      <c r="X101" s="222">
        <v>54718715.640000001</v>
      </c>
      <c r="Y101" s="223">
        <v>0</v>
      </c>
      <c r="Z101" s="222">
        <v>54718715.640000001</v>
      </c>
      <c r="AA101" s="218" t="s">
        <v>329</v>
      </c>
      <c r="AB101" s="220">
        <v>17119</v>
      </c>
      <c r="AC101" s="218" t="s">
        <v>330</v>
      </c>
      <c r="AD101" s="219">
        <v>43536</v>
      </c>
      <c r="AE101" s="219">
        <v>43901</v>
      </c>
      <c r="AF101" s="220" t="s">
        <v>331</v>
      </c>
      <c r="AG101" s="226" t="s">
        <v>249</v>
      </c>
    </row>
    <row r="102" spans="1:33" ht="272.45" customHeight="1" x14ac:dyDescent="0.5">
      <c r="A102" s="42">
        <f t="shared" si="1"/>
        <v>79</v>
      </c>
      <c r="B102" s="39" t="s">
        <v>332</v>
      </c>
      <c r="C102" s="39" t="s">
        <v>132</v>
      </c>
      <c r="D102" s="40" t="s">
        <v>333</v>
      </c>
      <c r="E102" s="41" t="s">
        <v>334</v>
      </c>
      <c r="F102" s="39" t="s">
        <v>69</v>
      </c>
      <c r="G102" s="39">
        <v>0</v>
      </c>
      <c r="H102" s="39" t="s">
        <v>124</v>
      </c>
      <c r="I102" s="39">
        <v>12</v>
      </c>
      <c r="J102" s="39" t="s">
        <v>310</v>
      </c>
      <c r="K102" s="39" t="s">
        <v>161</v>
      </c>
      <c r="L102" s="39"/>
      <c r="M102" s="132"/>
      <c r="N102" s="132"/>
      <c r="O102" s="39" t="s">
        <v>74</v>
      </c>
      <c r="P102" s="39" t="s">
        <v>75</v>
      </c>
      <c r="Q102" s="39" t="s">
        <v>135</v>
      </c>
      <c r="S102" s="36"/>
      <c r="T102" s="36"/>
      <c r="U102" s="36"/>
      <c r="V102" s="36"/>
      <c r="W102" s="36"/>
      <c r="X102" s="103"/>
      <c r="Y102" s="103"/>
      <c r="Z102" s="103"/>
      <c r="AA102" s="36"/>
      <c r="AB102" s="36"/>
      <c r="AC102" s="36"/>
      <c r="AD102" s="36"/>
      <c r="AE102" s="36"/>
      <c r="AF102" s="36"/>
      <c r="AG102" s="36"/>
    </row>
    <row r="103" spans="1:33" ht="272.45" customHeight="1" x14ac:dyDescent="0.5">
      <c r="A103" s="37">
        <f t="shared" si="1"/>
        <v>80</v>
      </c>
      <c r="B103" s="39" t="s">
        <v>335</v>
      </c>
      <c r="C103" s="39" t="s">
        <v>132</v>
      </c>
      <c r="D103" s="40" t="s">
        <v>336</v>
      </c>
      <c r="E103" s="41" t="s">
        <v>337</v>
      </c>
      <c r="F103" s="39" t="s">
        <v>69</v>
      </c>
      <c r="G103" s="39">
        <v>1</v>
      </c>
      <c r="H103" s="39" t="s">
        <v>70</v>
      </c>
      <c r="I103" s="39">
        <v>12</v>
      </c>
      <c r="J103" s="39" t="s">
        <v>302</v>
      </c>
      <c r="K103" s="39" t="s">
        <v>161</v>
      </c>
      <c r="L103" s="39" t="s">
        <v>298</v>
      </c>
      <c r="M103" s="132"/>
      <c r="N103" s="132"/>
      <c r="O103" s="39" t="s">
        <v>74</v>
      </c>
      <c r="P103" s="39" t="s">
        <v>75</v>
      </c>
      <c r="Q103" s="39" t="s">
        <v>135</v>
      </c>
      <c r="S103" s="36"/>
      <c r="T103" s="36"/>
      <c r="U103" s="36"/>
      <c r="V103" s="36"/>
      <c r="W103" s="36"/>
      <c r="X103" s="103"/>
      <c r="Y103" s="103"/>
      <c r="Z103" s="103"/>
      <c r="AA103" s="36"/>
      <c r="AB103" s="36"/>
      <c r="AC103" s="36"/>
      <c r="AD103" s="36"/>
      <c r="AE103" s="36"/>
      <c r="AF103" s="36"/>
      <c r="AG103" s="36"/>
    </row>
    <row r="104" spans="1:33" ht="272.45" customHeight="1" x14ac:dyDescent="0.35">
      <c r="A104" s="37">
        <f t="shared" si="1"/>
        <v>81</v>
      </c>
      <c r="B104" s="38" t="s">
        <v>338</v>
      </c>
      <c r="C104" s="38" t="s">
        <v>132</v>
      </c>
      <c r="D104" s="167" t="s">
        <v>339</v>
      </c>
      <c r="E104" s="168" t="s">
        <v>340</v>
      </c>
      <c r="F104" s="38" t="s">
        <v>69</v>
      </c>
      <c r="G104" s="38">
        <v>1</v>
      </c>
      <c r="H104" s="38" t="s">
        <v>103</v>
      </c>
      <c r="I104" s="38">
        <v>12</v>
      </c>
      <c r="J104" s="38" t="s">
        <v>302</v>
      </c>
      <c r="K104" s="38" t="s">
        <v>161</v>
      </c>
      <c r="L104" s="38" t="s">
        <v>242</v>
      </c>
      <c r="M104" s="170">
        <v>200000000</v>
      </c>
      <c r="N104" s="170">
        <v>200000000</v>
      </c>
      <c r="O104" s="38" t="s">
        <v>74</v>
      </c>
      <c r="P104" s="38" t="s">
        <v>75</v>
      </c>
      <c r="Q104" s="38" t="s">
        <v>135</v>
      </c>
      <c r="S104" s="212" t="s">
        <v>1071</v>
      </c>
      <c r="T104" s="212" t="s">
        <v>1072</v>
      </c>
      <c r="U104" s="213">
        <v>43587</v>
      </c>
      <c r="V104" s="214" t="s">
        <v>1073</v>
      </c>
      <c r="W104" s="215" t="s">
        <v>111</v>
      </c>
      <c r="X104" s="163">
        <v>184896131</v>
      </c>
      <c r="Y104" s="164"/>
      <c r="Z104" s="163">
        <v>184896131</v>
      </c>
      <c r="AA104" s="214" t="s">
        <v>1074</v>
      </c>
      <c r="AB104" s="215">
        <v>17219</v>
      </c>
      <c r="AC104" s="214" t="s">
        <v>1075</v>
      </c>
      <c r="AD104" s="213">
        <v>43592</v>
      </c>
      <c r="AE104" s="213">
        <v>43957</v>
      </c>
      <c r="AF104" s="215" t="s">
        <v>1076</v>
      </c>
      <c r="AG104" s="216" t="s">
        <v>249</v>
      </c>
    </row>
    <row r="105" spans="1:33" ht="272.45" customHeight="1" x14ac:dyDescent="0.35">
      <c r="A105" s="37">
        <f t="shared" si="1"/>
        <v>82</v>
      </c>
      <c r="B105" s="38" t="s">
        <v>341</v>
      </c>
      <c r="C105" s="38" t="s">
        <v>132</v>
      </c>
      <c r="D105" s="167">
        <v>81112501</v>
      </c>
      <c r="E105" s="168" t="s">
        <v>342</v>
      </c>
      <c r="F105" s="38" t="s">
        <v>69</v>
      </c>
      <c r="G105" s="38">
        <v>1</v>
      </c>
      <c r="H105" s="38" t="s">
        <v>70</v>
      </c>
      <c r="I105" s="38">
        <v>12</v>
      </c>
      <c r="J105" s="38" t="s">
        <v>313</v>
      </c>
      <c r="K105" s="38" t="s">
        <v>161</v>
      </c>
      <c r="L105" s="38" t="s">
        <v>298</v>
      </c>
      <c r="M105" s="170">
        <v>15000000</v>
      </c>
      <c r="N105" s="170">
        <v>15000000</v>
      </c>
      <c r="O105" s="38" t="s">
        <v>74</v>
      </c>
      <c r="P105" s="38" t="s">
        <v>75</v>
      </c>
      <c r="Q105" s="38" t="s">
        <v>135</v>
      </c>
      <c r="S105" s="212" t="s">
        <v>1229</v>
      </c>
      <c r="T105" s="212" t="s">
        <v>1230</v>
      </c>
      <c r="U105" s="213">
        <v>43676</v>
      </c>
      <c r="V105" s="214" t="s">
        <v>1231</v>
      </c>
      <c r="W105" s="215" t="s">
        <v>1232</v>
      </c>
      <c r="X105" s="163">
        <v>14500000</v>
      </c>
      <c r="Y105" s="164">
        <v>0</v>
      </c>
      <c r="Z105" s="163">
        <v>14500000</v>
      </c>
      <c r="AA105" s="214" t="s">
        <v>1233</v>
      </c>
      <c r="AB105" s="215">
        <v>23619</v>
      </c>
      <c r="AC105" s="214" t="s">
        <v>1234</v>
      </c>
      <c r="AD105" s="213">
        <v>43682</v>
      </c>
      <c r="AE105" s="213">
        <v>44057</v>
      </c>
      <c r="AF105" s="215" t="s">
        <v>1128</v>
      </c>
      <c r="AG105" s="215" t="s">
        <v>1226</v>
      </c>
    </row>
    <row r="106" spans="1:33" ht="272.45" customHeight="1" x14ac:dyDescent="0.5">
      <c r="A106" s="37">
        <f t="shared" si="1"/>
        <v>83</v>
      </c>
      <c r="B106" s="39" t="s">
        <v>343</v>
      </c>
      <c r="C106" s="39" t="s">
        <v>132</v>
      </c>
      <c r="D106" s="40" t="s">
        <v>344</v>
      </c>
      <c r="E106" s="41" t="s">
        <v>1260</v>
      </c>
      <c r="F106" s="39" t="s">
        <v>69</v>
      </c>
      <c r="G106" s="39">
        <v>1</v>
      </c>
      <c r="H106" s="39" t="s">
        <v>105</v>
      </c>
      <c r="I106" s="39">
        <v>12</v>
      </c>
      <c r="J106" s="39" t="s">
        <v>302</v>
      </c>
      <c r="K106" s="39" t="s">
        <v>161</v>
      </c>
      <c r="L106" s="39" t="s">
        <v>298</v>
      </c>
      <c r="M106" s="132"/>
      <c r="N106" s="132"/>
      <c r="O106" s="39" t="s">
        <v>74</v>
      </c>
      <c r="P106" s="39" t="s">
        <v>75</v>
      </c>
      <c r="Q106" s="39" t="s">
        <v>135</v>
      </c>
      <c r="S106" s="36"/>
      <c r="T106" s="36"/>
      <c r="U106" s="36"/>
      <c r="V106" s="36"/>
      <c r="W106" s="36"/>
      <c r="X106" s="103"/>
      <c r="Y106" s="103"/>
      <c r="Z106" s="103"/>
      <c r="AA106" s="36"/>
      <c r="AB106" s="36"/>
      <c r="AC106" s="36"/>
      <c r="AD106" s="36"/>
      <c r="AE106" s="36"/>
      <c r="AF106" s="36"/>
      <c r="AG106" s="36"/>
    </row>
    <row r="107" spans="1:33" ht="272.45" customHeight="1" x14ac:dyDescent="0.35">
      <c r="A107" s="37">
        <f t="shared" si="1"/>
        <v>84</v>
      </c>
      <c r="B107" s="38" t="s">
        <v>345</v>
      </c>
      <c r="C107" s="38" t="s">
        <v>132</v>
      </c>
      <c r="D107" s="167" t="s">
        <v>346</v>
      </c>
      <c r="E107" s="168" t="s">
        <v>347</v>
      </c>
      <c r="F107" s="38" t="s">
        <v>69</v>
      </c>
      <c r="G107" s="38">
        <v>1</v>
      </c>
      <c r="H107" s="38" t="s">
        <v>190</v>
      </c>
      <c r="I107" s="38">
        <v>12</v>
      </c>
      <c r="J107" s="38" t="s">
        <v>302</v>
      </c>
      <c r="K107" s="38" t="s">
        <v>161</v>
      </c>
      <c r="L107" s="38" t="s">
        <v>298</v>
      </c>
      <c r="M107" s="170">
        <v>81200000</v>
      </c>
      <c r="N107" s="170">
        <v>81200000</v>
      </c>
      <c r="O107" s="38" t="s">
        <v>74</v>
      </c>
      <c r="P107" s="38" t="s">
        <v>75</v>
      </c>
      <c r="Q107" s="38" t="s">
        <v>135</v>
      </c>
      <c r="S107" s="212" t="s">
        <v>1449</v>
      </c>
      <c r="T107" s="212" t="s">
        <v>1450</v>
      </c>
      <c r="U107" s="213">
        <v>43796</v>
      </c>
      <c r="V107" s="214" t="s">
        <v>1451</v>
      </c>
      <c r="W107" s="215" t="s">
        <v>1232</v>
      </c>
      <c r="X107" s="228">
        <v>81158000</v>
      </c>
      <c r="Y107" s="229">
        <v>0</v>
      </c>
      <c r="Z107" s="228">
        <v>81158000</v>
      </c>
      <c r="AA107" s="217" t="s">
        <v>1452</v>
      </c>
      <c r="AB107" s="215">
        <v>26819</v>
      </c>
      <c r="AC107" s="214" t="s">
        <v>1453</v>
      </c>
      <c r="AD107" s="219">
        <v>43804</v>
      </c>
      <c r="AE107" s="219">
        <v>44193</v>
      </c>
      <c r="AF107" s="215" t="s">
        <v>1076</v>
      </c>
      <c r="AG107" s="215" t="s">
        <v>1226</v>
      </c>
    </row>
    <row r="108" spans="1:33" ht="272.45" customHeight="1" x14ac:dyDescent="0.35">
      <c r="A108" s="37">
        <f t="shared" si="1"/>
        <v>85</v>
      </c>
      <c r="B108" s="38" t="s">
        <v>348</v>
      </c>
      <c r="C108" s="38" t="s">
        <v>132</v>
      </c>
      <c r="D108" s="167" t="s">
        <v>1174</v>
      </c>
      <c r="E108" s="168" t="s">
        <v>1175</v>
      </c>
      <c r="F108" s="38" t="s">
        <v>69</v>
      </c>
      <c r="G108" s="38">
        <v>1</v>
      </c>
      <c r="H108" s="38" t="s">
        <v>105</v>
      </c>
      <c r="I108" s="38">
        <v>3.5</v>
      </c>
      <c r="J108" s="38" t="s">
        <v>1313</v>
      </c>
      <c r="K108" s="38" t="s">
        <v>161</v>
      </c>
      <c r="L108" s="38" t="s">
        <v>298</v>
      </c>
      <c r="M108" s="170">
        <v>254000000</v>
      </c>
      <c r="N108" s="170">
        <v>254000000</v>
      </c>
      <c r="O108" s="38" t="s">
        <v>74</v>
      </c>
      <c r="P108" s="38" t="s">
        <v>75</v>
      </c>
      <c r="Q108" s="38" t="s">
        <v>135</v>
      </c>
      <c r="S108" s="212" t="s">
        <v>1397</v>
      </c>
      <c r="T108" s="212" t="s">
        <v>1398</v>
      </c>
      <c r="U108" s="213">
        <v>43775</v>
      </c>
      <c r="V108" s="214" t="s">
        <v>1399</v>
      </c>
      <c r="W108" s="215" t="s">
        <v>1232</v>
      </c>
      <c r="X108" s="163">
        <v>210630000</v>
      </c>
      <c r="Y108" s="164">
        <v>0</v>
      </c>
      <c r="Z108" s="163">
        <v>210630000</v>
      </c>
      <c r="AA108" s="217" t="s">
        <v>1400</v>
      </c>
      <c r="AB108" s="215">
        <v>27419</v>
      </c>
      <c r="AC108" s="218" t="s">
        <v>1506</v>
      </c>
      <c r="AD108" s="219">
        <v>43783</v>
      </c>
      <c r="AE108" s="219">
        <v>43826</v>
      </c>
      <c r="AF108" s="220" t="s">
        <v>1401</v>
      </c>
      <c r="AG108" s="220" t="s">
        <v>1226</v>
      </c>
    </row>
    <row r="109" spans="1:33" ht="272.45" customHeight="1" x14ac:dyDescent="0.5">
      <c r="A109" s="37">
        <f t="shared" si="1"/>
        <v>86</v>
      </c>
      <c r="B109" s="39" t="s">
        <v>349</v>
      </c>
      <c r="C109" s="39" t="s">
        <v>132</v>
      </c>
      <c r="D109" s="40">
        <v>83120000</v>
      </c>
      <c r="E109" s="41" t="s">
        <v>350</v>
      </c>
      <c r="F109" s="39" t="s">
        <v>69</v>
      </c>
      <c r="G109" s="39">
        <v>0</v>
      </c>
      <c r="H109" s="39" t="s">
        <v>70</v>
      </c>
      <c r="I109" s="39">
        <v>6</v>
      </c>
      <c r="J109" s="39" t="s">
        <v>351</v>
      </c>
      <c r="K109" s="39" t="s">
        <v>161</v>
      </c>
      <c r="L109" s="39" t="s">
        <v>298</v>
      </c>
      <c r="M109" s="132"/>
      <c r="N109" s="132"/>
      <c r="O109" s="39" t="s">
        <v>74</v>
      </c>
      <c r="P109" s="39" t="s">
        <v>75</v>
      </c>
      <c r="Q109" s="39" t="s">
        <v>135</v>
      </c>
      <c r="S109" s="36"/>
      <c r="T109" s="36"/>
      <c r="U109" s="36"/>
      <c r="V109" s="36"/>
      <c r="W109" s="36"/>
      <c r="X109" s="103"/>
      <c r="Y109" s="103"/>
      <c r="Z109" s="103"/>
      <c r="AA109" s="36"/>
      <c r="AB109" s="36"/>
      <c r="AC109" s="36"/>
      <c r="AD109" s="36"/>
      <c r="AE109" s="36"/>
      <c r="AF109" s="36"/>
      <c r="AG109" s="36"/>
    </row>
    <row r="110" spans="1:33" ht="272.45" customHeight="1" x14ac:dyDescent="0.35">
      <c r="A110" s="37">
        <f t="shared" si="1"/>
        <v>87</v>
      </c>
      <c r="B110" s="38" t="s">
        <v>352</v>
      </c>
      <c r="C110" s="38" t="s">
        <v>132</v>
      </c>
      <c r="D110" s="167">
        <v>81111500</v>
      </c>
      <c r="E110" s="168" t="s">
        <v>1160</v>
      </c>
      <c r="F110" s="38" t="s">
        <v>69</v>
      </c>
      <c r="G110" s="38">
        <v>1</v>
      </c>
      <c r="H110" s="38" t="s">
        <v>70</v>
      </c>
      <c r="I110" s="38">
        <v>6</v>
      </c>
      <c r="J110" s="38" t="s">
        <v>1161</v>
      </c>
      <c r="K110" s="38" t="s">
        <v>161</v>
      </c>
      <c r="L110" s="38" t="s">
        <v>307</v>
      </c>
      <c r="M110" s="170">
        <v>763000000</v>
      </c>
      <c r="N110" s="170">
        <v>763000000</v>
      </c>
      <c r="O110" s="38" t="s">
        <v>74</v>
      </c>
      <c r="P110" s="38" t="s">
        <v>75</v>
      </c>
      <c r="Q110" s="38" t="s">
        <v>135</v>
      </c>
      <c r="S110" s="212" t="s">
        <v>1235</v>
      </c>
      <c r="T110" s="212" t="s">
        <v>1236</v>
      </c>
      <c r="U110" s="213">
        <v>43677</v>
      </c>
      <c r="V110" s="214" t="s">
        <v>1237</v>
      </c>
      <c r="W110" s="215" t="s">
        <v>1238</v>
      </c>
      <c r="X110" s="163">
        <v>762740000</v>
      </c>
      <c r="Y110" s="164">
        <v>0</v>
      </c>
      <c r="Z110" s="163">
        <v>762740000</v>
      </c>
      <c r="AA110" s="217" t="s">
        <v>1239</v>
      </c>
      <c r="AB110" s="215">
        <v>23219</v>
      </c>
      <c r="AC110" s="214" t="s">
        <v>1240</v>
      </c>
      <c r="AD110" s="213">
        <v>43690</v>
      </c>
      <c r="AE110" s="213">
        <v>43830</v>
      </c>
      <c r="AF110" s="215" t="s">
        <v>1241</v>
      </c>
      <c r="AG110" s="215" t="s">
        <v>1242</v>
      </c>
    </row>
    <row r="111" spans="1:33" ht="272.45" customHeight="1" x14ac:dyDescent="0.35">
      <c r="A111" s="37">
        <f t="shared" si="1"/>
        <v>88</v>
      </c>
      <c r="B111" s="38" t="s">
        <v>353</v>
      </c>
      <c r="C111" s="38" t="s">
        <v>132</v>
      </c>
      <c r="D111" s="167">
        <v>81111500</v>
      </c>
      <c r="E111" s="168" t="s">
        <v>354</v>
      </c>
      <c r="F111" s="38" t="s">
        <v>69</v>
      </c>
      <c r="G111" s="38">
        <v>1</v>
      </c>
      <c r="H111" s="38" t="s">
        <v>190</v>
      </c>
      <c r="I111" s="38">
        <v>11</v>
      </c>
      <c r="J111" s="38" t="s">
        <v>125</v>
      </c>
      <c r="K111" s="38" t="s">
        <v>161</v>
      </c>
      <c r="L111" s="38" t="s">
        <v>307</v>
      </c>
      <c r="M111" s="170">
        <v>1865600000</v>
      </c>
      <c r="N111" s="170">
        <v>600000000</v>
      </c>
      <c r="O111" s="38" t="s">
        <v>89</v>
      </c>
      <c r="P111" s="38" t="s">
        <v>75</v>
      </c>
      <c r="Q111" s="38" t="s">
        <v>135</v>
      </c>
      <c r="S111" s="212" t="s">
        <v>1454</v>
      </c>
      <c r="T111" s="212" t="s">
        <v>1455</v>
      </c>
      <c r="U111" s="213">
        <v>43791</v>
      </c>
      <c r="V111" s="214" t="s">
        <v>1456</v>
      </c>
      <c r="W111" s="215" t="s">
        <v>1238</v>
      </c>
      <c r="X111" s="228">
        <v>1852400000</v>
      </c>
      <c r="Y111" s="229">
        <v>0</v>
      </c>
      <c r="Z111" s="228">
        <v>1852400000</v>
      </c>
      <c r="AA111" s="217" t="s">
        <v>1457</v>
      </c>
      <c r="AB111" s="215">
        <v>26719</v>
      </c>
      <c r="AC111" s="214" t="s">
        <v>1458</v>
      </c>
      <c r="AD111" s="219">
        <v>43803</v>
      </c>
      <c r="AE111" s="219">
        <v>44138</v>
      </c>
      <c r="AF111" s="215" t="s">
        <v>1459</v>
      </c>
      <c r="AG111" s="215" t="s">
        <v>1370</v>
      </c>
    </row>
    <row r="112" spans="1:33" ht="272.45" customHeight="1" x14ac:dyDescent="0.5">
      <c r="A112" s="37">
        <f t="shared" si="1"/>
        <v>89</v>
      </c>
      <c r="B112" s="39" t="s">
        <v>355</v>
      </c>
      <c r="C112" s="39" t="s">
        <v>132</v>
      </c>
      <c r="D112" s="40">
        <v>81110000</v>
      </c>
      <c r="E112" s="41" t="s">
        <v>356</v>
      </c>
      <c r="F112" s="39" t="s">
        <v>357</v>
      </c>
      <c r="G112" s="39">
        <v>0</v>
      </c>
      <c r="H112" s="39" t="s">
        <v>103</v>
      </c>
      <c r="I112" s="39">
        <v>9</v>
      </c>
      <c r="J112" s="39" t="s">
        <v>87</v>
      </c>
      <c r="K112" s="39" t="s">
        <v>161</v>
      </c>
      <c r="L112" s="39" t="s">
        <v>298</v>
      </c>
      <c r="M112" s="132"/>
      <c r="N112" s="132"/>
      <c r="O112" s="39" t="s">
        <v>74</v>
      </c>
      <c r="P112" s="39" t="s">
        <v>75</v>
      </c>
      <c r="Q112" s="39" t="s">
        <v>135</v>
      </c>
      <c r="S112" s="36"/>
      <c r="T112" s="36"/>
      <c r="U112" s="36"/>
      <c r="V112" s="36"/>
      <c r="W112" s="36"/>
      <c r="X112" s="103"/>
      <c r="Y112" s="103"/>
      <c r="Z112" s="103"/>
      <c r="AA112" s="36"/>
      <c r="AB112" s="36"/>
      <c r="AC112" s="36"/>
      <c r="AD112" s="36"/>
      <c r="AE112" s="36"/>
      <c r="AF112" s="36"/>
      <c r="AG112" s="36"/>
    </row>
    <row r="113" spans="1:33" ht="272.45" customHeight="1" x14ac:dyDescent="0.5">
      <c r="A113" s="37">
        <f t="shared" si="1"/>
        <v>90</v>
      </c>
      <c r="B113" s="39" t="s">
        <v>358</v>
      </c>
      <c r="C113" s="39" t="s">
        <v>132</v>
      </c>
      <c r="D113" s="40">
        <v>86101808</v>
      </c>
      <c r="E113" s="41" t="s">
        <v>359</v>
      </c>
      <c r="F113" s="39" t="s">
        <v>69</v>
      </c>
      <c r="G113" s="39">
        <v>0</v>
      </c>
      <c r="H113" s="39" t="s">
        <v>83</v>
      </c>
      <c r="I113" s="39">
        <v>6</v>
      </c>
      <c r="J113" s="39" t="s">
        <v>87</v>
      </c>
      <c r="K113" s="39" t="s">
        <v>161</v>
      </c>
      <c r="L113" s="39" t="s">
        <v>298</v>
      </c>
      <c r="M113" s="132"/>
      <c r="N113" s="132"/>
      <c r="O113" s="39" t="s">
        <v>74</v>
      </c>
      <c r="P113" s="39" t="s">
        <v>75</v>
      </c>
      <c r="Q113" s="39" t="s">
        <v>135</v>
      </c>
      <c r="S113" s="36"/>
      <c r="T113" s="36"/>
      <c r="U113" s="36"/>
      <c r="V113" s="36"/>
      <c r="W113" s="36"/>
      <c r="X113" s="103"/>
      <c r="Y113" s="103"/>
      <c r="Z113" s="103"/>
      <c r="AA113" s="36"/>
      <c r="AB113" s="36"/>
      <c r="AC113" s="36"/>
      <c r="AD113" s="36"/>
      <c r="AE113" s="36"/>
      <c r="AF113" s="36"/>
      <c r="AG113" s="36"/>
    </row>
    <row r="114" spans="1:33" ht="272.45" customHeight="1" x14ac:dyDescent="0.35">
      <c r="A114" s="37">
        <f t="shared" ref="A114:A120" si="2">SUM(A113+1)</f>
        <v>91</v>
      </c>
      <c r="B114" s="38" t="s">
        <v>360</v>
      </c>
      <c r="C114" s="38" t="s">
        <v>132</v>
      </c>
      <c r="D114" s="167">
        <v>81112501</v>
      </c>
      <c r="E114" s="168" t="s">
        <v>360</v>
      </c>
      <c r="F114" s="38" t="s">
        <v>69</v>
      </c>
      <c r="G114" s="38">
        <v>1</v>
      </c>
      <c r="H114" s="38" t="s">
        <v>105</v>
      </c>
      <c r="I114" s="38">
        <v>12</v>
      </c>
      <c r="J114" s="38" t="s">
        <v>80</v>
      </c>
      <c r="K114" s="38" t="s">
        <v>161</v>
      </c>
      <c r="L114" s="38" t="s">
        <v>307</v>
      </c>
      <c r="M114" s="170">
        <v>407944240.00000006</v>
      </c>
      <c r="N114" s="170">
        <v>407944240.00000006</v>
      </c>
      <c r="O114" s="38" t="s">
        <v>74</v>
      </c>
      <c r="P114" s="38" t="s">
        <v>75</v>
      </c>
      <c r="Q114" s="38" t="s">
        <v>135</v>
      </c>
      <c r="S114" s="212" t="s">
        <v>361</v>
      </c>
      <c r="T114" s="212" t="s">
        <v>362</v>
      </c>
      <c r="U114" s="213">
        <v>43523</v>
      </c>
      <c r="V114" s="214" t="s">
        <v>363</v>
      </c>
      <c r="W114" s="215" t="s">
        <v>142</v>
      </c>
      <c r="X114" s="163">
        <v>256621187.12</v>
      </c>
      <c r="Y114" s="164">
        <v>0</v>
      </c>
      <c r="Z114" s="163">
        <v>256621187.12</v>
      </c>
      <c r="AA114" s="214" t="s">
        <v>364</v>
      </c>
      <c r="AB114" s="215" t="s">
        <v>1507</v>
      </c>
      <c r="AC114" s="214" t="s">
        <v>365</v>
      </c>
      <c r="AD114" s="213">
        <v>43523</v>
      </c>
      <c r="AE114" s="213">
        <v>43887</v>
      </c>
      <c r="AF114" s="215" t="s">
        <v>366</v>
      </c>
      <c r="AG114" s="216" t="s">
        <v>249</v>
      </c>
    </row>
    <row r="115" spans="1:33" ht="272.45" customHeight="1" x14ac:dyDescent="0.35">
      <c r="A115" s="37">
        <f t="shared" si="2"/>
        <v>92</v>
      </c>
      <c r="B115" s="38" t="s">
        <v>367</v>
      </c>
      <c r="C115" s="38" t="s">
        <v>132</v>
      </c>
      <c r="D115" s="167">
        <v>81112501</v>
      </c>
      <c r="E115" s="168" t="s">
        <v>367</v>
      </c>
      <c r="F115" s="38" t="s">
        <v>69</v>
      </c>
      <c r="G115" s="38">
        <v>1</v>
      </c>
      <c r="H115" s="38" t="s">
        <v>103</v>
      </c>
      <c r="I115" s="38">
        <v>9</v>
      </c>
      <c r="J115" s="38" t="s">
        <v>310</v>
      </c>
      <c r="K115" s="38" t="s">
        <v>161</v>
      </c>
      <c r="L115" s="38" t="s">
        <v>307</v>
      </c>
      <c r="M115" s="170">
        <v>150000000</v>
      </c>
      <c r="N115" s="170">
        <v>150000000</v>
      </c>
      <c r="O115" s="38" t="s">
        <v>74</v>
      </c>
      <c r="P115" s="38" t="s">
        <v>75</v>
      </c>
      <c r="Q115" s="38" t="s">
        <v>135</v>
      </c>
      <c r="S115" s="212" t="s">
        <v>368</v>
      </c>
      <c r="T115" s="212" t="s">
        <v>369</v>
      </c>
      <c r="U115" s="213">
        <v>43567</v>
      </c>
      <c r="V115" s="214" t="s">
        <v>370</v>
      </c>
      <c r="W115" s="215" t="s">
        <v>111</v>
      </c>
      <c r="X115" s="163">
        <v>85000000</v>
      </c>
      <c r="Y115" s="164">
        <v>0</v>
      </c>
      <c r="Z115" s="163">
        <v>85000000</v>
      </c>
      <c r="AA115" s="214" t="s">
        <v>371</v>
      </c>
      <c r="AB115" s="215">
        <v>19119</v>
      </c>
      <c r="AC115" s="218" t="s">
        <v>372</v>
      </c>
      <c r="AD115" s="219">
        <v>43570</v>
      </c>
      <c r="AE115" s="219">
        <v>43830</v>
      </c>
      <c r="AF115" s="220" t="s">
        <v>373</v>
      </c>
      <c r="AG115" s="226" t="s">
        <v>249</v>
      </c>
    </row>
    <row r="116" spans="1:33" ht="272.45" customHeight="1" x14ac:dyDescent="0.35">
      <c r="A116" s="37">
        <f t="shared" si="2"/>
        <v>93</v>
      </c>
      <c r="B116" s="38" t="s">
        <v>374</v>
      </c>
      <c r="C116" s="38" t="s">
        <v>132</v>
      </c>
      <c r="D116" s="167" t="s">
        <v>375</v>
      </c>
      <c r="E116" s="168" t="s">
        <v>376</v>
      </c>
      <c r="F116" s="38" t="s">
        <v>69</v>
      </c>
      <c r="G116" s="38">
        <v>1</v>
      </c>
      <c r="H116" s="38" t="s">
        <v>99</v>
      </c>
      <c r="I116" s="38">
        <v>12</v>
      </c>
      <c r="J116" s="38" t="s">
        <v>302</v>
      </c>
      <c r="K116" s="38" t="s">
        <v>161</v>
      </c>
      <c r="L116" s="38" t="s">
        <v>307</v>
      </c>
      <c r="M116" s="170">
        <v>300582187</v>
      </c>
      <c r="N116" s="170">
        <v>300582187</v>
      </c>
      <c r="O116" s="38" t="s">
        <v>74</v>
      </c>
      <c r="P116" s="38" t="s">
        <v>75</v>
      </c>
      <c r="Q116" s="38" t="s">
        <v>135</v>
      </c>
      <c r="S116" s="212" t="s">
        <v>1129</v>
      </c>
      <c r="T116" s="212" t="s">
        <v>1130</v>
      </c>
      <c r="U116" s="213">
        <v>43633</v>
      </c>
      <c r="V116" s="214" t="s">
        <v>1131</v>
      </c>
      <c r="W116" s="215" t="s">
        <v>111</v>
      </c>
      <c r="X116" s="163">
        <v>183468000</v>
      </c>
      <c r="Y116" s="164">
        <v>0</v>
      </c>
      <c r="Z116" s="163">
        <v>183468000</v>
      </c>
      <c r="AA116" s="214" t="s">
        <v>1132</v>
      </c>
      <c r="AB116" s="215">
        <v>19519</v>
      </c>
      <c r="AC116" s="214" t="s">
        <v>1127</v>
      </c>
      <c r="AD116" s="213">
        <v>43636</v>
      </c>
      <c r="AE116" s="213">
        <v>44001</v>
      </c>
      <c r="AF116" s="215" t="s">
        <v>1133</v>
      </c>
      <c r="AG116" s="216" t="s">
        <v>249</v>
      </c>
    </row>
    <row r="117" spans="1:33" ht="272.45" customHeight="1" x14ac:dyDescent="0.5">
      <c r="A117" s="37">
        <f t="shared" si="2"/>
        <v>94</v>
      </c>
      <c r="B117" s="39" t="s">
        <v>377</v>
      </c>
      <c r="C117" s="39" t="s">
        <v>132</v>
      </c>
      <c r="D117" s="40">
        <v>81112006</v>
      </c>
      <c r="E117" s="41" t="s">
        <v>378</v>
      </c>
      <c r="F117" s="39" t="s">
        <v>69</v>
      </c>
      <c r="G117" s="39">
        <v>1</v>
      </c>
      <c r="H117" s="39" t="s">
        <v>105</v>
      </c>
      <c r="I117" s="39">
        <v>3</v>
      </c>
      <c r="J117" s="39" t="s">
        <v>100</v>
      </c>
      <c r="K117" s="39" t="s">
        <v>72</v>
      </c>
      <c r="L117" s="39" t="s">
        <v>191</v>
      </c>
      <c r="M117" s="132"/>
      <c r="N117" s="132"/>
      <c r="O117" s="39" t="s">
        <v>74</v>
      </c>
      <c r="P117" s="39" t="s">
        <v>90</v>
      </c>
      <c r="Q117" s="39" t="s">
        <v>135</v>
      </c>
      <c r="S117" s="36"/>
      <c r="T117" s="36"/>
      <c r="U117" s="36"/>
      <c r="V117" s="36"/>
      <c r="W117" s="36"/>
      <c r="X117" s="103"/>
      <c r="Y117" s="103"/>
      <c r="Z117" s="103"/>
      <c r="AA117" s="36"/>
      <c r="AB117" s="36"/>
      <c r="AC117" s="36"/>
      <c r="AD117" s="36"/>
      <c r="AE117" s="36"/>
      <c r="AF117" s="36"/>
      <c r="AG117" s="36"/>
    </row>
    <row r="118" spans="1:33" ht="272.45" customHeight="1" x14ac:dyDescent="0.5">
      <c r="A118" s="37">
        <f t="shared" si="2"/>
        <v>95</v>
      </c>
      <c r="B118" s="38" t="s">
        <v>379</v>
      </c>
      <c r="C118" s="38" t="s">
        <v>132</v>
      </c>
      <c r="D118" s="167">
        <v>81112502</v>
      </c>
      <c r="E118" s="168" t="s">
        <v>380</v>
      </c>
      <c r="F118" s="38" t="s">
        <v>69</v>
      </c>
      <c r="G118" s="38">
        <v>1</v>
      </c>
      <c r="H118" s="38" t="s">
        <v>1380</v>
      </c>
      <c r="I118" s="38">
        <v>35</v>
      </c>
      <c r="J118" s="38" t="s">
        <v>80</v>
      </c>
      <c r="K118" s="38" t="s">
        <v>72</v>
      </c>
      <c r="L118" s="38" t="s">
        <v>191</v>
      </c>
      <c r="M118" s="170">
        <v>1408652800</v>
      </c>
      <c r="N118" s="170">
        <v>44020400</v>
      </c>
      <c r="O118" s="38" t="s">
        <v>89</v>
      </c>
      <c r="P118" s="38" t="s">
        <v>1266</v>
      </c>
      <c r="Q118" s="38" t="s">
        <v>135</v>
      </c>
      <c r="S118" s="36"/>
      <c r="T118" s="36"/>
      <c r="U118" s="36"/>
      <c r="V118" s="36"/>
      <c r="W118" s="36"/>
      <c r="X118" s="103"/>
      <c r="Y118" s="103"/>
      <c r="Z118" s="103"/>
      <c r="AA118" s="36"/>
      <c r="AB118" s="36"/>
      <c r="AC118" s="36"/>
      <c r="AD118" s="36"/>
      <c r="AE118" s="36"/>
      <c r="AF118" s="36"/>
      <c r="AG118" s="36"/>
    </row>
    <row r="119" spans="1:33" ht="272.45" customHeight="1" x14ac:dyDescent="0.5">
      <c r="A119" s="37">
        <f t="shared" si="2"/>
        <v>96</v>
      </c>
      <c r="B119" s="39" t="s">
        <v>381</v>
      </c>
      <c r="C119" s="39" t="s">
        <v>132</v>
      </c>
      <c r="D119" s="40">
        <v>81112502</v>
      </c>
      <c r="E119" s="41" t="s">
        <v>382</v>
      </c>
      <c r="F119" s="39" t="s">
        <v>69</v>
      </c>
      <c r="G119" s="39">
        <v>1</v>
      </c>
      <c r="H119" s="39" t="s">
        <v>1380</v>
      </c>
      <c r="I119" s="39">
        <v>18</v>
      </c>
      <c r="J119" s="39" t="s">
        <v>80</v>
      </c>
      <c r="K119" s="39" t="s">
        <v>72</v>
      </c>
      <c r="L119" s="39" t="s">
        <v>191</v>
      </c>
      <c r="M119" s="132"/>
      <c r="N119" s="132"/>
      <c r="O119" s="39" t="s">
        <v>89</v>
      </c>
      <c r="P119" s="39" t="s">
        <v>1266</v>
      </c>
      <c r="Q119" s="39" t="s">
        <v>135</v>
      </c>
      <c r="S119" s="36"/>
      <c r="T119" s="36"/>
      <c r="U119" s="36"/>
      <c r="V119" s="36"/>
      <c r="W119" s="36"/>
      <c r="X119" s="103"/>
      <c r="Y119" s="103"/>
      <c r="Z119" s="103"/>
      <c r="AA119" s="36"/>
      <c r="AB119" s="36"/>
      <c r="AC119" s="36"/>
      <c r="AD119" s="36"/>
      <c r="AE119" s="36"/>
      <c r="AF119" s="36"/>
      <c r="AG119" s="36"/>
    </row>
    <row r="120" spans="1:33" ht="272.45" customHeight="1" x14ac:dyDescent="0.5">
      <c r="A120" s="42">
        <f t="shared" si="2"/>
        <v>97</v>
      </c>
      <c r="B120" s="39" t="s">
        <v>383</v>
      </c>
      <c r="C120" s="39" t="s">
        <v>132</v>
      </c>
      <c r="D120" s="40">
        <v>81112502</v>
      </c>
      <c r="E120" s="41" t="s">
        <v>384</v>
      </c>
      <c r="F120" s="39" t="s">
        <v>69</v>
      </c>
      <c r="G120" s="39">
        <v>1</v>
      </c>
      <c r="H120" s="39" t="s">
        <v>105</v>
      </c>
      <c r="I120" s="39">
        <v>36</v>
      </c>
      <c r="J120" s="39" t="s">
        <v>1083</v>
      </c>
      <c r="K120" s="39" t="s">
        <v>72</v>
      </c>
      <c r="L120" s="39" t="s">
        <v>191</v>
      </c>
      <c r="M120" s="132"/>
      <c r="N120" s="132"/>
      <c r="O120" s="39" t="s">
        <v>74</v>
      </c>
      <c r="P120" s="39" t="s">
        <v>75</v>
      </c>
      <c r="Q120" s="39" t="s">
        <v>135</v>
      </c>
      <c r="S120" s="36"/>
      <c r="T120" s="36"/>
      <c r="U120" s="36"/>
      <c r="V120" s="36"/>
      <c r="W120" s="36"/>
      <c r="X120" s="103"/>
      <c r="Y120" s="103"/>
      <c r="Z120" s="103"/>
      <c r="AA120" s="36"/>
      <c r="AB120" s="36"/>
      <c r="AC120" s="36"/>
      <c r="AD120" s="36"/>
      <c r="AE120" s="36"/>
      <c r="AF120" s="36"/>
      <c r="AG120" s="36"/>
    </row>
    <row r="121" spans="1:33" ht="272.45" customHeight="1" x14ac:dyDescent="0.35">
      <c r="A121" s="37">
        <f>+A120+1</f>
        <v>98</v>
      </c>
      <c r="B121" s="38"/>
      <c r="C121" s="38" t="s">
        <v>160</v>
      </c>
      <c r="D121" s="167">
        <v>80101706</v>
      </c>
      <c r="E121" s="168" t="s">
        <v>385</v>
      </c>
      <c r="F121" s="38" t="s">
        <v>69</v>
      </c>
      <c r="G121" s="38">
        <v>1</v>
      </c>
      <c r="H121" s="38" t="s">
        <v>124</v>
      </c>
      <c r="I121" s="38">
        <v>10.5</v>
      </c>
      <c r="J121" s="38" t="s">
        <v>310</v>
      </c>
      <c r="K121" s="38" t="s">
        <v>161</v>
      </c>
      <c r="L121" s="38" t="s">
        <v>162</v>
      </c>
      <c r="M121" s="170">
        <v>91875000</v>
      </c>
      <c r="N121" s="170">
        <v>91875000</v>
      </c>
      <c r="O121" s="38" t="s">
        <v>74</v>
      </c>
      <c r="P121" s="38" t="s">
        <v>75</v>
      </c>
      <c r="Q121" s="38" t="s">
        <v>163</v>
      </c>
      <c r="S121" s="212" t="s">
        <v>386</v>
      </c>
      <c r="T121" s="212" t="s">
        <v>387</v>
      </c>
      <c r="U121" s="219">
        <v>43495</v>
      </c>
      <c r="V121" s="214" t="s">
        <v>388</v>
      </c>
      <c r="W121" s="215" t="s">
        <v>389</v>
      </c>
      <c r="X121" s="163">
        <v>91875000</v>
      </c>
      <c r="Y121" s="164">
        <v>-72625000</v>
      </c>
      <c r="Z121" s="163">
        <f>X121+Y121</f>
        <v>19250000</v>
      </c>
      <c r="AA121" s="214" t="s">
        <v>390</v>
      </c>
      <c r="AB121" s="217">
        <v>8619</v>
      </c>
      <c r="AC121" s="218" t="s">
        <v>391</v>
      </c>
      <c r="AD121" s="219">
        <v>43495</v>
      </c>
      <c r="AE121" s="219">
        <v>43812</v>
      </c>
      <c r="AF121" s="220" t="s">
        <v>392</v>
      </c>
      <c r="AG121" s="226" t="s">
        <v>393</v>
      </c>
    </row>
    <row r="122" spans="1:33" ht="272.45" customHeight="1" x14ac:dyDescent="0.35">
      <c r="A122" s="37">
        <f t="shared" ref="A122:A185" si="3">+A121+1</f>
        <v>99</v>
      </c>
      <c r="B122" s="38"/>
      <c r="C122" s="38" t="s">
        <v>160</v>
      </c>
      <c r="D122" s="167">
        <v>80101706</v>
      </c>
      <c r="E122" s="168" t="s">
        <v>385</v>
      </c>
      <c r="F122" s="38" t="s">
        <v>69</v>
      </c>
      <c r="G122" s="38">
        <v>1</v>
      </c>
      <c r="H122" s="38" t="s">
        <v>124</v>
      </c>
      <c r="I122" s="38">
        <v>11.5</v>
      </c>
      <c r="J122" s="38" t="s">
        <v>310</v>
      </c>
      <c r="K122" s="38" t="s">
        <v>161</v>
      </c>
      <c r="L122" s="38" t="s">
        <v>162</v>
      </c>
      <c r="M122" s="170">
        <v>82800000</v>
      </c>
      <c r="N122" s="170">
        <v>82800000</v>
      </c>
      <c r="O122" s="38" t="s">
        <v>74</v>
      </c>
      <c r="P122" s="38" t="s">
        <v>75</v>
      </c>
      <c r="Q122" s="38" t="s">
        <v>163</v>
      </c>
      <c r="S122" s="212" t="s">
        <v>394</v>
      </c>
      <c r="T122" s="212" t="s">
        <v>395</v>
      </c>
      <c r="U122" s="213">
        <v>43476</v>
      </c>
      <c r="V122" s="214" t="s">
        <v>396</v>
      </c>
      <c r="W122" s="215" t="s">
        <v>389</v>
      </c>
      <c r="X122" s="163">
        <v>82800000</v>
      </c>
      <c r="Y122" s="163">
        <v>0</v>
      </c>
      <c r="Z122" s="163">
        <v>82800000</v>
      </c>
      <c r="AA122" s="214" t="s">
        <v>397</v>
      </c>
      <c r="AB122" s="217">
        <v>719</v>
      </c>
      <c r="AC122" s="214" t="s">
        <v>398</v>
      </c>
      <c r="AD122" s="213">
        <v>43476</v>
      </c>
      <c r="AE122" s="213">
        <v>43824</v>
      </c>
      <c r="AF122" s="215" t="s">
        <v>399</v>
      </c>
      <c r="AG122" s="216" t="s">
        <v>393</v>
      </c>
    </row>
    <row r="123" spans="1:33" ht="272.45" customHeight="1" x14ac:dyDescent="0.35">
      <c r="A123" s="37">
        <f t="shared" si="3"/>
        <v>100</v>
      </c>
      <c r="B123" s="38"/>
      <c r="C123" s="38" t="s">
        <v>160</v>
      </c>
      <c r="D123" s="167">
        <v>80101706</v>
      </c>
      <c r="E123" s="168" t="s">
        <v>385</v>
      </c>
      <c r="F123" s="38" t="s">
        <v>69</v>
      </c>
      <c r="G123" s="38">
        <v>1</v>
      </c>
      <c r="H123" s="38" t="s">
        <v>124</v>
      </c>
      <c r="I123" s="38">
        <v>11.5</v>
      </c>
      <c r="J123" s="38" t="s">
        <v>310</v>
      </c>
      <c r="K123" s="38" t="s">
        <v>161</v>
      </c>
      <c r="L123" s="38" t="s">
        <v>162</v>
      </c>
      <c r="M123" s="170">
        <v>62100000</v>
      </c>
      <c r="N123" s="170">
        <v>62100000</v>
      </c>
      <c r="O123" s="38" t="s">
        <v>74</v>
      </c>
      <c r="P123" s="38" t="s">
        <v>75</v>
      </c>
      <c r="Q123" s="38" t="s">
        <v>163</v>
      </c>
      <c r="S123" s="212" t="s">
        <v>400</v>
      </c>
      <c r="T123" s="212" t="s">
        <v>401</v>
      </c>
      <c r="U123" s="213">
        <v>43476</v>
      </c>
      <c r="V123" s="214" t="s">
        <v>402</v>
      </c>
      <c r="W123" s="215" t="s">
        <v>389</v>
      </c>
      <c r="X123" s="163">
        <v>62100000</v>
      </c>
      <c r="Y123" s="163">
        <v>0</v>
      </c>
      <c r="Z123" s="163">
        <v>62100000</v>
      </c>
      <c r="AA123" s="214" t="s">
        <v>403</v>
      </c>
      <c r="AB123" s="217">
        <v>619</v>
      </c>
      <c r="AC123" s="214" t="s">
        <v>398</v>
      </c>
      <c r="AD123" s="213">
        <v>43476</v>
      </c>
      <c r="AE123" s="213">
        <v>43824</v>
      </c>
      <c r="AF123" s="220" t="s">
        <v>404</v>
      </c>
      <c r="AG123" s="226" t="s">
        <v>393</v>
      </c>
    </row>
    <row r="124" spans="1:33" ht="272.45" customHeight="1" x14ac:dyDescent="0.35">
      <c r="A124" s="37">
        <f t="shared" si="3"/>
        <v>101</v>
      </c>
      <c r="B124" s="38"/>
      <c r="C124" s="38" t="s">
        <v>160</v>
      </c>
      <c r="D124" s="167">
        <v>80101706</v>
      </c>
      <c r="E124" s="168" t="s">
        <v>385</v>
      </c>
      <c r="F124" s="38" t="s">
        <v>69</v>
      </c>
      <c r="G124" s="38">
        <v>1</v>
      </c>
      <c r="H124" s="38" t="s">
        <v>124</v>
      </c>
      <c r="I124" s="38">
        <v>11</v>
      </c>
      <c r="J124" s="38" t="s">
        <v>310</v>
      </c>
      <c r="K124" s="38" t="s">
        <v>161</v>
      </c>
      <c r="L124" s="38" t="s">
        <v>162</v>
      </c>
      <c r="M124" s="170">
        <v>53900000</v>
      </c>
      <c r="N124" s="170">
        <v>53900000</v>
      </c>
      <c r="O124" s="38" t="s">
        <v>74</v>
      </c>
      <c r="P124" s="38" t="s">
        <v>75</v>
      </c>
      <c r="Q124" s="38" t="s">
        <v>163</v>
      </c>
      <c r="S124" s="212" t="s">
        <v>405</v>
      </c>
      <c r="T124" s="212" t="s">
        <v>406</v>
      </c>
      <c r="U124" s="213">
        <v>43483</v>
      </c>
      <c r="V124" s="214" t="s">
        <v>407</v>
      </c>
      <c r="W124" s="215" t="s">
        <v>389</v>
      </c>
      <c r="X124" s="163">
        <v>53900000</v>
      </c>
      <c r="Y124" s="164">
        <v>0</v>
      </c>
      <c r="Z124" s="163">
        <v>53900000</v>
      </c>
      <c r="AA124" s="218" t="s">
        <v>408</v>
      </c>
      <c r="AB124" s="220">
        <v>5819</v>
      </c>
      <c r="AC124" s="218" t="s">
        <v>409</v>
      </c>
      <c r="AD124" s="219">
        <v>43483</v>
      </c>
      <c r="AE124" s="219">
        <v>43816</v>
      </c>
      <c r="AF124" s="220" t="s">
        <v>410</v>
      </c>
      <c r="AG124" s="226" t="s">
        <v>393</v>
      </c>
    </row>
    <row r="125" spans="1:33" ht="272.45" customHeight="1" x14ac:dyDescent="0.35">
      <c r="A125" s="37">
        <f t="shared" si="3"/>
        <v>102</v>
      </c>
      <c r="B125" s="38"/>
      <c r="C125" s="38" t="s">
        <v>160</v>
      </c>
      <c r="D125" s="167">
        <v>80101706</v>
      </c>
      <c r="E125" s="168" t="s">
        <v>385</v>
      </c>
      <c r="F125" s="38" t="s">
        <v>69</v>
      </c>
      <c r="G125" s="38">
        <v>1</v>
      </c>
      <c r="H125" s="38" t="s">
        <v>124</v>
      </c>
      <c r="I125" s="38">
        <v>11</v>
      </c>
      <c r="J125" s="38" t="s">
        <v>310</v>
      </c>
      <c r="K125" s="38" t="s">
        <v>161</v>
      </c>
      <c r="L125" s="38" t="s">
        <v>162</v>
      </c>
      <c r="M125" s="170">
        <v>53900000</v>
      </c>
      <c r="N125" s="170">
        <v>53900000</v>
      </c>
      <c r="O125" s="38" t="s">
        <v>74</v>
      </c>
      <c r="P125" s="38" t="s">
        <v>75</v>
      </c>
      <c r="Q125" s="38" t="s">
        <v>163</v>
      </c>
      <c r="S125" s="212" t="s">
        <v>411</v>
      </c>
      <c r="T125" s="212" t="s">
        <v>412</v>
      </c>
      <c r="U125" s="213">
        <v>43483</v>
      </c>
      <c r="V125" s="214" t="s">
        <v>413</v>
      </c>
      <c r="W125" s="215" t="s">
        <v>389</v>
      </c>
      <c r="X125" s="163">
        <v>53900000</v>
      </c>
      <c r="Y125" s="164">
        <v>0</v>
      </c>
      <c r="Z125" s="163">
        <v>53900000</v>
      </c>
      <c r="AA125" s="218" t="s">
        <v>414</v>
      </c>
      <c r="AB125" s="220">
        <v>7419</v>
      </c>
      <c r="AC125" s="218" t="s">
        <v>409</v>
      </c>
      <c r="AD125" s="219">
        <v>43483</v>
      </c>
      <c r="AE125" s="219">
        <v>43816</v>
      </c>
      <c r="AF125" s="220" t="s">
        <v>410</v>
      </c>
      <c r="AG125" s="226" t="s">
        <v>393</v>
      </c>
    </row>
    <row r="126" spans="1:33" ht="272.45" customHeight="1" x14ac:dyDescent="0.35">
      <c r="A126" s="37">
        <f t="shared" si="3"/>
        <v>103</v>
      </c>
      <c r="B126" s="38"/>
      <c r="C126" s="38" t="s">
        <v>160</v>
      </c>
      <c r="D126" s="167">
        <v>80101706</v>
      </c>
      <c r="E126" s="168" t="s">
        <v>415</v>
      </c>
      <c r="F126" s="38" t="s">
        <v>69</v>
      </c>
      <c r="G126" s="38">
        <v>1</v>
      </c>
      <c r="H126" s="38" t="s">
        <v>124</v>
      </c>
      <c r="I126" s="38">
        <v>11</v>
      </c>
      <c r="J126" s="38" t="s">
        <v>310</v>
      </c>
      <c r="K126" s="38" t="s">
        <v>161</v>
      </c>
      <c r="L126" s="38" t="s">
        <v>162</v>
      </c>
      <c r="M126" s="170">
        <v>22000000</v>
      </c>
      <c r="N126" s="170">
        <v>22000000</v>
      </c>
      <c r="O126" s="38" t="s">
        <v>74</v>
      </c>
      <c r="P126" s="38" t="s">
        <v>75</v>
      </c>
      <c r="Q126" s="38" t="s">
        <v>163</v>
      </c>
      <c r="S126" s="212" t="s">
        <v>416</v>
      </c>
      <c r="T126" s="212" t="s">
        <v>417</v>
      </c>
      <c r="U126" s="219">
        <v>43487</v>
      </c>
      <c r="V126" s="214" t="s">
        <v>418</v>
      </c>
      <c r="W126" s="215" t="s">
        <v>419</v>
      </c>
      <c r="X126" s="163">
        <v>22000000</v>
      </c>
      <c r="Y126" s="164">
        <v>0</v>
      </c>
      <c r="Z126" s="163">
        <v>22000000</v>
      </c>
      <c r="AA126" s="218" t="s">
        <v>420</v>
      </c>
      <c r="AB126" s="220">
        <v>8319</v>
      </c>
      <c r="AC126" s="218" t="s">
        <v>421</v>
      </c>
      <c r="AD126" s="219">
        <v>43487</v>
      </c>
      <c r="AE126" s="219">
        <v>43820</v>
      </c>
      <c r="AF126" s="220" t="s">
        <v>404</v>
      </c>
      <c r="AG126" s="226" t="s">
        <v>393</v>
      </c>
    </row>
    <row r="127" spans="1:33" ht="272.45" customHeight="1" x14ac:dyDescent="0.35">
      <c r="A127" s="37">
        <f t="shared" si="3"/>
        <v>104</v>
      </c>
      <c r="B127" s="38"/>
      <c r="C127" s="38" t="s">
        <v>160</v>
      </c>
      <c r="D127" s="167">
        <v>80101706</v>
      </c>
      <c r="E127" s="168" t="s">
        <v>385</v>
      </c>
      <c r="F127" s="38" t="s">
        <v>69</v>
      </c>
      <c r="G127" s="38">
        <v>1</v>
      </c>
      <c r="H127" s="38" t="s">
        <v>124</v>
      </c>
      <c r="I127" s="38">
        <v>11</v>
      </c>
      <c r="J127" s="38" t="s">
        <v>310</v>
      </c>
      <c r="K127" s="38" t="s">
        <v>161</v>
      </c>
      <c r="L127" s="38" t="s">
        <v>422</v>
      </c>
      <c r="M127" s="170">
        <v>49500000</v>
      </c>
      <c r="N127" s="170">
        <v>49500000</v>
      </c>
      <c r="O127" s="38" t="s">
        <v>74</v>
      </c>
      <c r="P127" s="38" t="s">
        <v>75</v>
      </c>
      <c r="Q127" s="38" t="s">
        <v>163</v>
      </c>
      <c r="S127" s="212" t="s">
        <v>423</v>
      </c>
      <c r="T127" s="212" t="s">
        <v>424</v>
      </c>
      <c r="U127" s="219">
        <v>43496</v>
      </c>
      <c r="V127" s="214" t="s">
        <v>425</v>
      </c>
      <c r="W127" s="215" t="s">
        <v>389</v>
      </c>
      <c r="X127" s="163">
        <v>69300000</v>
      </c>
      <c r="Y127" s="164">
        <v>0</v>
      </c>
      <c r="Z127" s="163">
        <v>69300000</v>
      </c>
      <c r="AA127" s="214" t="s">
        <v>426</v>
      </c>
      <c r="AB127" s="215">
        <v>13419</v>
      </c>
      <c r="AC127" s="218" t="s">
        <v>427</v>
      </c>
      <c r="AD127" s="219">
        <v>43497</v>
      </c>
      <c r="AE127" s="219">
        <v>43814</v>
      </c>
      <c r="AF127" s="220" t="s">
        <v>404</v>
      </c>
      <c r="AG127" s="226" t="s">
        <v>393</v>
      </c>
    </row>
    <row r="128" spans="1:33" ht="272.45" customHeight="1" x14ac:dyDescent="0.35">
      <c r="A128" s="37">
        <f t="shared" si="3"/>
        <v>105</v>
      </c>
      <c r="B128" s="38"/>
      <c r="C128" s="38" t="s">
        <v>160</v>
      </c>
      <c r="D128" s="167">
        <v>80101706</v>
      </c>
      <c r="E128" s="168" t="s">
        <v>385</v>
      </c>
      <c r="F128" s="38" t="s">
        <v>69</v>
      </c>
      <c r="G128" s="38">
        <v>1</v>
      </c>
      <c r="H128" s="38" t="s">
        <v>124</v>
      </c>
      <c r="I128" s="38">
        <v>10.5</v>
      </c>
      <c r="J128" s="38" t="s">
        <v>310</v>
      </c>
      <c r="K128" s="38" t="s">
        <v>161</v>
      </c>
      <c r="L128" s="38" t="s">
        <v>162</v>
      </c>
      <c r="M128" s="170">
        <v>91875000</v>
      </c>
      <c r="N128" s="170">
        <v>91875000</v>
      </c>
      <c r="O128" s="38" t="s">
        <v>74</v>
      </c>
      <c r="P128" s="38" t="s">
        <v>75</v>
      </c>
      <c r="Q128" s="38" t="s">
        <v>163</v>
      </c>
      <c r="S128" s="212" t="s">
        <v>428</v>
      </c>
      <c r="T128" s="212" t="s">
        <v>429</v>
      </c>
      <c r="U128" s="219">
        <v>43501</v>
      </c>
      <c r="V128" s="214" t="s">
        <v>430</v>
      </c>
      <c r="W128" s="215" t="s">
        <v>389</v>
      </c>
      <c r="X128" s="163">
        <v>91850000</v>
      </c>
      <c r="Y128" s="164">
        <v>0</v>
      </c>
      <c r="Z128" s="163">
        <v>91850000</v>
      </c>
      <c r="AA128" s="214" t="s">
        <v>431</v>
      </c>
      <c r="AB128" s="215">
        <v>8819</v>
      </c>
      <c r="AC128" s="218" t="s">
        <v>427</v>
      </c>
      <c r="AD128" s="219">
        <v>43501</v>
      </c>
      <c r="AE128" s="219">
        <v>43818</v>
      </c>
      <c r="AF128" s="220" t="s">
        <v>399</v>
      </c>
      <c r="AG128" s="226" t="s">
        <v>393</v>
      </c>
    </row>
    <row r="129" spans="1:33" ht="272.45" customHeight="1" x14ac:dyDescent="0.35">
      <c r="A129" s="37">
        <f t="shared" si="3"/>
        <v>106</v>
      </c>
      <c r="B129" s="38"/>
      <c r="C129" s="38" t="s">
        <v>160</v>
      </c>
      <c r="D129" s="167">
        <v>80101706</v>
      </c>
      <c r="E129" s="168" t="s">
        <v>385</v>
      </c>
      <c r="F129" s="38" t="s">
        <v>69</v>
      </c>
      <c r="G129" s="38">
        <v>1</v>
      </c>
      <c r="H129" s="38" t="s">
        <v>124</v>
      </c>
      <c r="I129" s="38">
        <v>10.5</v>
      </c>
      <c r="J129" s="38" t="s">
        <v>310</v>
      </c>
      <c r="K129" s="38" t="s">
        <v>161</v>
      </c>
      <c r="L129" s="38" t="s">
        <v>162</v>
      </c>
      <c r="M129" s="170">
        <v>91875000</v>
      </c>
      <c r="N129" s="170">
        <v>91875000</v>
      </c>
      <c r="O129" s="38" t="s">
        <v>74</v>
      </c>
      <c r="P129" s="38" t="s">
        <v>75</v>
      </c>
      <c r="Q129" s="38" t="s">
        <v>163</v>
      </c>
      <c r="S129" s="212" t="s">
        <v>432</v>
      </c>
      <c r="T129" s="212" t="s">
        <v>433</v>
      </c>
      <c r="U129" s="213">
        <v>43515</v>
      </c>
      <c r="V129" s="214" t="s">
        <v>434</v>
      </c>
      <c r="W129" s="215" t="s">
        <v>389</v>
      </c>
      <c r="X129" s="163">
        <v>87500000</v>
      </c>
      <c r="Y129" s="164">
        <v>0</v>
      </c>
      <c r="Z129" s="163">
        <v>87500000</v>
      </c>
      <c r="AA129" s="214" t="s">
        <v>435</v>
      </c>
      <c r="AB129" s="215">
        <v>8919</v>
      </c>
      <c r="AC129" s="218" t="s">
        <v>436</v>
      </c>
      <c r="AD129" s="219">
        <v>43515</v>
      </c>
      <c r="AE129" s="219">
        <v>43817</v>
      </c>
      <c r="AF129" s="220" t="s">
        <v>399</v>
      </c>
      <c r="AG129" s="226" t="s">
        <v>393</v>
      </c>
    </row>
    <row r="130" spans="1:33" ht="272.45" customHeight="1" x14ac:dyDescent="0.35">
      <c r="A130" s="37">
        <f t="shared" si="3"/>
        <v>107</v>
      </c>
      <c r="B130" s="38"/>
      <c r="C130" s="38" t="s">
        <v>160</v>
      </c>
      <c r="D130" s="167">
        <v>80101706</v>
      </c>
      <c r="E130" s="168" t="s">
        <v>385</v>
      </c>
      <c r="F130" s="38" t="s">
        <v>69</v>
      </c>
      <c r="G130" s="38">
        <v>1</v>
      </c>
      <c r="H130" s="38" t="s">
        <v>124</v>
      </c>
      <c r="I130" s="38">
        <v>10.5</v>
      </c>
      <c r="J130" s="38" t="s">
        <v>310</v>
      </c>
      <c r="K130" s="38" t="s">
        <v>161</v>
      </c>
      <c r="L130" s="38" t="s">
        <v>162</v>
      </c>
      <c r="M130" s="170">
        <v>91875000</v>
      </c>
      <c r="N130" s="170">
        <v>91875000</v>
      </c>
      <c r="O130" s="38" t="s">
        <v>74</v>
      </c>
      <c r="P130" s="38" t="s">
        <v>75</v>
      </c>
      <c r="Q130" s="38" t="s">
        <v>163</v>
      </c>
      <c r="S130" s="212" t="s">
        <v>437</v>
      </c>
      <c r="T130" s="212" t="s">
        <v>438</v>
      </c>
      <c r="U130" s="213">
        <v>43502</v>
      </c>
      <c r="V130" s="214" t="s">
        <v>430</v>
      </c>
      <c r="W130" s="215" t="s">
        <v>389</v>
      </c>
      <c r="X130" s="163">
        <v>91875000</v>
      </c>
      <c r="Y130" s="164">
        <v>0</v>
      </c>
      <c r="Z130" s="163">
        <v>91875000</v>
      </c>
      <c r="AA130" s="214" t="s">
        <v>439</v>
      </c>
      <c r="AB130" s="215">
        <v>9019</v>
      </c>
      <c r="AC130" s="218" t="s">
        <v>427</v>
      </c>
      <c r="AD130" s="219">
        <v>43502</v>
      </c>
      <c r="AE130" s="219">
        <v>43819</v>
      </c>
      <c r="AF130" s="220" t="s">
        <v>399</v>
      </c>
      <c r="AG130" s="226" t="s">
        <v>393</v>
      </c>
    </row>
    <row r="131" spans="1:33" ht="272.45" customHeight="1" x14ac:dyDescent="0.35">
      <c r="A131" s="37">
        <f t="shared" si="3"/>
        <v>108</v>
      </c>
      <c r="B131" s="38"/>
      <c r="C131" s="38" t="s">
        <v>160</v>
      </c>
      <c r="D131" s="167">
        <v>80101706</v>
      </c>
      <c r="E131" s="168" t="s">
        <v>385</v>
      </c>
      <c r="F131" s="38" t="s">
        <v>69</v>
      </c>
      <c r="G131" s="38">
        <v>1</v>
      </c>
      <c r="H131" s="38" t="s">
        <v>124</v>
      </c>
      <c r="I131" s="38">
        <v>10.5</v>
      </c>
      <c r="J131" s="38" t="s">
        <v>310</v>
      </c>
      <c r="K131" s="38" t="s">
        <v>161</v>
      </c>
      <c r="L131" s="38" t="s">
        <v>162</v>
      </c>
      <c r="M131" s="170">
        <v>91875000</v>
      </c>
      <c r="N131" s="170">
        <v>91875000</v>
      </c>
      <c r="O131" s="38" t="s">
        <v>74</v>
      </c>
      <c r="P131" s="38" t="s">
        <v>75</v>
      </c>
      <c r="Q131" s="38" t="s">
        <v>163</v>
      </c>
      <c r="S131" s="212" t="s">
        <v>440</v>
      </c>
      <c r="T131" s="212" t="s">
        <v>441</v>
      </c>
      <c r="U131" s="219">
        <v>43503</v>
      </c>
      <c r="V131" s="214" t="s">
        <v>442</v>
      </c>
      <c r="W131" s="215" t="s">
        <v>389</v>
      </c>
      <c r="X131" s="163">
        <v>91875000</v>
      </c>
      <c r="Y131" s="164">
        <v>0</v>
      </c>
      <c r="Z131" s="163">
        <v>91875000</v>
      </c>
      <c r="AA131" s="214" t="s">
        <v>439</v>
      </c>
      <c r="AB131" s="215">
        <v>9119</v>
      </c>
      <c r="AC131" s="218" t="s">
        <v>427</v>
      </c>
      <c r="AD131" s="219">
        <v>43503</v>
      </c>
      <c r="AE131" s="219">
        <v>43820</v>
      </c>
      <c r="AF131" s="220" t="s">
        <v>399</v>
      </c>
      <c r="AG131" s="226" t="s">
        <v>393</v>
      </c>
    </row>
    <row r="132" spans="1:33" ht="272.45" customHeight="1" x14ac:dyDescent="0.35">
      <c r="A132" s="37">
        <f t="shared" si="3"/>
        <v>109</v>
      </c>
      <c r="B132" s="38"/>
      <c r="C132" s="38" t="s">
        <v>160</v>
      </c>
      <c r="D132" s="167">
        <v>80101706</v>
      </c>
      <c r="E132" s="168" t="s">
        <v>385</v>
      </c>
      <c r="F132" s="38" t="s">
        <v>69</v>
      </c>
      <c r="G132" s="38">
        <v>1</v>
      </c>
      <c r="H132" s="38" t="s">
        <v>124</v>
      </c>
      <c r="I132" s="38">
        <v>10.5</v>
      </c>
      <c r="J132" s="38" t="s">
        <v>310</v>
      </c>
      <c r="K132" s="38" t="s">
        <v>161</v>
      </c>
      <c r="L132" s="38" t="s">
        <v>162</v>
      </c>
      <c r="M132" s="170">
        <v>91875000</v>
      </c>
      <c r="N132" s="170">
        <v>91875000</v>
      </c>
      <c r="O132" s="38" t="s">
        <v>74</v>
      </c>
      <c r="P132" s="38" t="s">
        <v>75</v>
      </c>
      <c r="Q132" s="38" t="s">
        <v>163</v>
      </c>
      <c r="S132" s="212" t="s">
        <v>443</v>
      </c>
      <c r="T132" s="212" t="s">
        <v>444</v>
      </c>
      <c r="U132" s="219">
        <v>43501</v>
      </c>
      <c r="V132" s="214" t="s">
        <v>430</v>
      </c>
      <c r="W132" s="215" t="s">
        <v>389</v>
      </c>
      <c r="X132" s="163">
        <v>91875000</v>
      </c>
      <c r="Y132" s="164">
        <v>0</v>
      </c>
      <c r="Z132" s="163">
        <v>91875000</v>
      </c>
      <c r="AA132" s="214" t="s">
        <v>431</v>
      </c>
      <c r="AB132" s="215">
        <v>9219</v>
      </c>
      <c r="AC132" s="218" t="s">
        <v>427</v>
      </c>
      <c r="AD132" s="219">
        <v>43502</v>
      </c>
      <c r="AE132" s="219">
        <v>43819</v>
      </c>
      <c r="AF132" s="220" t="s">
        <v>399</v>
      </c>
      <c r="AG132" s="226" t="s">
        <v>393</v>
      </c>
    </row>
    <row r="133" spans="1:33" ht="272.45" customHeight="1" x14ac:dyDescent="0.35">
      <c r="A133" s="37">
        <f t="shared" si="3"/>
        <v>110</v>
      </c>
      <c r="B133" s="38"/>
      <c r="C133" s="38" t="s">
        <v>160</v>
      </c>
      <c r="D133" s="167">
        <v>80101706</v>
      </c>
      <c r="E133" s="168" t="s">
        <v>385</v>
      </c>
      <c r="F133" s="38" t="s">
        <v>69</v>
      </c>
      <c r="G133" s="38">
        <v>1</v>
      </c>
      <c r="H133" s="38" t="s">
        <v>124</v>
      </c>
      <c r="I133" s="38">
        <v>10.5</v>
      </c>
      <c r="J133" s="38" t="s">
        <v>310</v>
      </c>
      <c r="K133" s="38" t="s">
        <v>161</v>
      </c>
      <c r="L133" s="38" t="s">
        <v>162</v>
      </c>
      <c r="M133" s="170">
        <v>91875000</v>
      </c>
      <c r="N133" s="170">
        <v>91875000</v>
      </c>
      <c r="O133" s="38" t="s">
        <v>74</v>
      </c>
      <c r="P133" s="38" t="s">
        <v>75</v>
      </c>
      <c r="Q133" s="38" t="s">
        <v>163</v>
      </c>
      <c r="S133" s="212" t="s">
        <v>445</v>
      </c>
      <c r="T133" s="212" t="s">
        <v>446</v>
      </c>
      <c r="U133" s="219">
        <v>43501</v>
      </c>
      <c r="V133" s="214" t="s">
        <v>447</v>
      </c>
      <c r="W133" s="215" t="s">
        <v>389</v>
      </c>
      <c r="X133" s="163">
        <v>91875000</v>
      </c>
      <c r="Y133" s="164">
        <v>0</v>
      </c>
      <c r="Z133" s="163">
        <v>91875000</v>
      </c>
      <c r="AA133" s="214" t="s">
        <v>448</v>
      </c>
      <c r="AB133" s="215">
        <v>9319</v>
      </c>
      <c r="AC133" s="218" t="s">
        <v>427</v>
      </c>
      <c r="AD133" s="219">
        <v>43502</v>
      </c>
      <c r="AE133" s="219">
        <v>43819</v>
      </c>
      <c r="AF133" s="220" t="s">
        <v>392</v>
      </c>
      <c r="AG133" s="226" t="s">
        <v>393</v>
      </c>
    </row>
    <row r="134" spans="1:33" ht="272.45" customHeight="1" x14ac:dyDescent="0.35">
      <c r="A134" s="37">
        <f t="shared" si="3"/>
        <v>111</v>
      </c>
      <c r="B134" s="38"/>
      <c r="C134" s="38" t="s">
        <v>160</v>
      </c>
      <c r="D134" s="167">
        <v>80101706</v>
      </c>
      <c r="E134" s="168" t="s">
        <v>385</v>
      </c>
      <c r="F134" s="38" t="s">
        <v>69</v>
      </c>
      <c r="G134" s="38">
        <v>1</v>
      </c>
      <c r="H134" s="38" t="s">
        <v>124</v>
      </c>
      <c r="I134" s="38">
        <v>10.5</v>
      </c>
      <c r="J134" s="38" t="s">
        <v>310</v>
      </c>
      <c r="K134" s="38" t="s">
        <v>161</v>
      </c>
      <c r="L134" s="38" t="s">
        <v>162</v>
      </c>
      <c r="M134" s="170">
        <v>91875000</v>
      </c>
      <c r="N134" s="170">
        <v>91875000</v>
      </c>
      <c r="O134" s="38" t="s">
        <v>74</v>
      </c>
      <c r="P134" s="38" t="s">
        <v>75</v>
      </c>
      <c r="Q134" s="38" t="s">
        <v>163</v>
      </c>
      <c r="S134" s="212" t="s">
        <v>449</v>
      </c>
      <c r="T134" s="212" t="s">
        <v>450</v>
      </c>
      <c r="U134" s="219">
        <v>43501</v>
      </c>
      <c r="V134" s="214" t="s">
        <v>451</v>
      </c>
      <c r="W134" s="215" t="s">
        <v>389</v>
      </c>
      <c r="X134" s="163">
        <v>91875000</v>
      </c>
      <c r="Y134" s="164">
        <v>0</v>
      </c>
      <c r="Z134" s="163">
        <v>91875000</v>
      </c>
      <c r="AA134" s="214" t="s">
        <v>448</v>
      </c>
      <c r="AB134" s="215">
        <v>9419</v>
      </c>
      <c r="AC134" s="218" t="s">
        <v>427</v>
      </c>
      <c r="AD134" s="219">
        <v>43502</v>
      </c>
      <c r="AE134" s="219">
        <v>43819</v>
      </c>
      <c r="AF134" s="220" t="s">
        <v>399</v>
      </c>
      <c r="AG134" s="226" t="s">
        <v>393</v>
      </c>
    </row>
    <row r="135" spans="1:33" ht="272.45" customHeight="1" x14ac:dyDescent="0.35">
      <c r="A135" s="37">
        <f t="shared" si="3"/>
        <v>112</v>
      </c>
      <c r="B135" s="38"/>
      <c r="C135" s="38" t="s">
        <v>160</v>
      </c>
      <c r="D135" s="167">
        <v>80101706</v>
      </c>
      <c r="E135" s="168" t="s">
        <v>385</v>
      </c>
      <c r="F135" s="38" t="s">
        <v>69</v>
      </c>
      <c r="G135" s="38">
        <v>1</v>
      </c>
      <c r="H135" s="38" t="s">
        <v>124</v>
      </c>
      <c r="I135" s="38">
        <v>10.5</v>
      </c>
      <c r="J135" s="38" t="s">
        <v>310</v>
      </c>
      <c r="K135" s="38" t="s">
        <v>161</v>
      </c>
      <c r="L135" s="38" t="s">
        <v>162</v>
      </c>
      <c r="M135" s="170">
        <v>91875000</v>
      </c>
      <c r="N135" s="170">
        <v>91875000</v>
      </c>
      <c r="O135" s="38" t="s">
        <v>74</v>
      </c>
      <c r="P135" s="38" t="s">
        <v>75</v>
      </c>
      <c r="Q135" s="38" t="s">
        <v>163</v>
      </c>
      <c r="S135" s="212" t="s">
        <v>452</v>
      </c>
      <c r="T135" s="212" t="s">
        <v>453</v>
      </c>
      <c r="U135" s="219">
        <v>43501</v>
      </c>
      <c r="V135" s="214" t="s">
        <v>454</v>
      </c>
      <c r="W135" s="215" t="s">
        <v>389</v>
      </c>
      <c r="X135" s="163">
        <v>91875000</v>
      </c>
      <c r="Y135" s="164">
        <v>0</v>
      </c>
      <c r="Z135" s="163">
        <v>91875000</v>
      </c>
      <c r="AA135" s="214" t="s">
        <v>448</v>
      </c>
      <c r="AB135" s="215">
        <v>9519</v>
      </c>
      <c r="AC135" s="218" t="s">
        <v>427</v>
      </c>
      <c r="AD135" s="219">
        <v>43502</v>
      </c>
      <c r="AE135" s="219">
        <v>43819</v>
      </c>
      <c r="AF135" s="220" t="s">
        <v>399</v>
      </c>
      <c r="AG135" s="226" t="s">
        <v>393</v>
      </c>
    </row>
    <row r="136" spans="1:33" ht="272.45" customHeight="1" x14ac:dyDescent="0.35">
      <c r="A136" s="37">
        <f t="shared" si="3"/>
        <v>113</v>
      </c>
      <c r="B136" s="38"/>
      <c r="C136" s="38" t="s">
        <v>160</v>
      </c>
      <c r="D136" s="167">
        <v>80101706</v>
      </c>
      <c r="E136" s="168" t="s">
        <v>385</v>
      </c>
      <c r="F136" s="38" t="s">
        <v>69</v>
      </c>
      <c r="G136" s="38">
        <v>1</v>
      </c>
      <c r="H136" s="38" t="s">
        <v>124</v>
      </c>
      <c r="I136" s="38">
        <v>10.5</v>
      </c>
      <c r="J136" s="38" t="s">
        <v>310</v>
      </c>
      <c r="K136" s="38" t="s">
        <v>161</v>
      </c>
      <c r="L136" s="38" t="s">
        <v>162</v>
      </c>
      <c r="M136" s="170">
        <v>91875000</v>
      </c>
      <c r="N136" s="170">
        <v>91875000</v>
      </c>
      <c r="O136" s="38" t="s">
        <v>74</v>
      </c>
      <c r="P136" s="38" t="s">
        <v>75</v>
      </c>
      <c r="Q136" s="38" t="s">
        <v>163</v>
      </c>
      <c r="S136" s="212" t="s">
        <v>455</v>
      </c>
      <c r="T136" s="212" t="s">
        <v>456</v>
      </c>
      <c r="U136" s="219">
        <v>43501</v>
      </c>
      <c r="V136" s="214" t="s">
        <v>430</v>
      </c>
      <c r="W136" s="215" t="s">
        <v>389</v>
      </c>
      <c r="X136" s="163">
        <v>91875000</v>
      </c>
      <c r="Y136" s="164">
        <v>0</v>
      </c>
      <c r="Z136" s="163">
        <v>91875000</v>
      </c>
      <c r="AA136" s="214" t="s">
        <v>439</v>
      </c>
      <c r="AB136" s="215">
        <v>9619</v>
      </c>
      <c r="AC136" s="218" t="s">
        <v>427</v>
      </c>
      <c r="AD136" s="219">
        <v>43502</v>
      </c>
      <c r="AE136" s="219">
        <v>43819</v>
      </c>
      <c r="AF136" s="220" t="s">
        <v>399</v>
      </c>
      <c r="AG136" s="226" t="s">
        <v>393</v>
      </c>
    </row>
    <row r="137" spans="1:33" ht="272.45" customHeight="1" x14ac:dyDescent="0.35">
      <c r="A137" s="37">
        <f t="shared" si="3"/>
        <v>114</v>
      </c>
      <c r="B137" s="38"/>
      <c r="C137" s="38" t="s">
        <v>160</v>
      </c>
      <c r="D137" s="167">
        <v>80101706</v>
      </c>
      <c r="E137" s="168" t="s">
        <v>385</v>
      </c>
      <c r="F137" s="38" t="s">
        <v>69</v>
      </c>
      <c r="G137" s="38">
        <v>1</v>
      </c>
      <c r="H137" s="38" t="s">
        <v>124</v>
      </c>
      <c r="I137" s="38">
        <v>10.5</v>
      </c>
      <c r="J137" s="38" t="s">
        <v>310</v>
      </c>
      <c r="K137" s="38" t="s">
        <v>161</v>
      </c>
      <c r="L137" s="38" t="s">
        <v>162</v>
      </c>
      <c r="M137" s="170">
        <v>91875000</v>
      </c>
      <c r="N137" s="170">
        <v>91875000</v>
      </c>
      <c r="O137" s="38" t="s">
        <v>74</v>
      </c>
      <c r="P137" s="38" t="s">
        <v>75</v>
      </c>
      <c r="Q137" s="38" t="s">
        <v>163</v>
      </c>
      <c r="S137" s="212" t="s">
        <v>457</v>
      </c>
      <c r="T137" s="212" t="s">
        <v>458</v>
      </c>
      <c r="U137" s="219">
        <v>43510</v>
      </c>
      <c r="V137" s="214" t="s">
        <v>459</v>
      </c>
      <c r="W137" s="215" t="s">
        <v>389</v>
      </c>
      <c r="X137" s="163">
        <v>87500000</v>
      </c>
      <c r="Y137" s="164">
        <v>0</v>
      </c>
      <c r="Z137" s="163">
        <v>87500000</v>
      </c>
      <c r="AA137" s="214" t="s">
        <v>460</v>
      </c>
      <c r="AB137" s="215">
        <v>9719</v>
      </c>
      <c r="AC137" s="218" t="s">
        <v>436</v>
      </c>
      <c r="AD137" s="219">
        <v>43511</v>
      </c>
      <c r="AE137" s="219">
        <v>43813</v>
      </c>
      <c r="AF137" s="220" t="s">
        <v>399</v>
      </c>
      <c r="AG137" s="226" t="s">
        <v>393</v>
      </c>
    </row>
    <row r="138" spans="1:33" ht="272.45" customHeight="1" x14ac:dyDescent="0.35">
      <c r="A138" s="37">
        <f t="shared" si="3"/>
        <v>115</v>
      </c>
      <c r="B138" s="38"/>
      <c r="C138" s="38" t="s">
        <v>160</v>
      </c>
      <c r="D138" s="167">
        <v>80101706</v>
      </c>
      <c r="E138" s="168" t="s">
        <v>385</v>
      </c>
      <c r="F138" s="38" t="s">
        <v>69</v>
      </c>
      <c r="G138" s="38">
        <v>1</v>
      </c>
      <c r="H138" s="38" t="s">
        <v>124</v>
      </c>
      <c r="I138" s="38">
        <v>10.5</v>
      </c>
      <c r="J138" s="38" t="s">
        <v>310</v>
      </c>
      <c r="K138" s="38" t="s">
        <v>161</v>
      </c>
      <c r="L138" s="38" t="s">
        <v>162</v>
      </c>
      <c r="M138" s="170">
        <v>91875000</v>
      </c>
      <c r="N138" s="170">
        <v>91875000</v>
      </c>
      <c r="O138" s="38" t="s">
        <v>74</v>
      </c>
      <c r="P138" s="38" t="s">
        <v>75</v>
      </c>
      <c r="Q138" s="38" t="s">
        <v>163</v>
      </c>
      <c r="S138" s="224" t="s">
        <v>461</v>
      </c>
      <c r="T138" s="224" t="s">
        <v>462</v>
      </c>
      <c r="U138" s="219">
        <v>43530</v>
      </c>
      <c r="V138" s="218" t="s">
        <v>463</v>
      </c>
      <c r="W138" s="220" t="s">
        <v>389</v>
      </c>
      <c r="X138" s="222">
        <v>83125000</v>
      </c>
      <c r="Y138" s="223">
        <v>0</v>
      </c>
      <c r="Z138" s="222">
        <v>83125000</v>
      </c>
      <c r="AA138" s="218" t="s">
        <v>464</v>
      </c>
      <c r="AB138" s="215">
        <v>9819</v>
      </c>
      <c r="AC138" s="218" t="s">
        <v>465</v>
      </c>
      <c r="AD138" s="219">
        <v>43530</v>
      </c>
      <c r="AE138" s="219">
        <v>43819</v>
      </c>
      <c r="AF138" s="220" t="s">
        <v>399</v>
      </c>
      <c r="AG138" s="226" t="s">
        <v>393</v>
      </c>
    </row>
    <row r="139" spans="1:33" ht="272.45" customHeight="1" x14ac:dyDescent="0.35">
      <c r="A139" s="37">
        <f t="shared" si="3"/>
        <v>116</v>
      </c>
      <c r="B139" s="38"/>
      <c r="C139" s="38" t="s">
        <v>160</v>
      </c>
      <c r="D139" s="167">
        <v>80101706</v>
      </c>
      <c r="E139" s="168" t="s">
        <v>385</v>
      </c>
      <c r="F139" s="38" t="s">
        <v>69</v>
      </c>
      <c r="G139" s="38">
        <v>1</v>
      </c>
      <c r="H139" s="38" t="s">
        <v>124</v>
      </c>
      <c r="I139" s="38">
        <v>10.5</v>
      </c>
      <c r="J139" s="38" t="s">
        <v>310</v>
      </c>
      <c r="K139" s="38" t="s">
        <v>161</v>
      </c>
      <c r="L139" s="38" t="s">
        <v>162</v>
      </c>
      <c r="M139" s="170">
        <v>91875000</v>
      </c>
      <c r="N139" s="170">
        <v>91875000</v>
      </c>
      <c r="O139" s="38" t="s">
        <v>74</v>
      </c>
      <c r="P139" s="38" t="s">
        <v>75</v>
      </c>
      <c r="Q139" s="38" t="s">
        <v>163</v>
      </c>
      <c r="S139" s="212" t="s">
        <v>466</v>
      </c>
      <c r="T139" s="212" t="s">
        <v>467</v>
      </c>
      <c r="U139" s="219">
        <v>43516</v>
      </c>
      <c r="V139" s="214" t="s">
        <v>468</v>
      </c>
      <c r="W139" s="215" t="s">
        <v>389</v>
      </c>
      <c r="X139" s="163">
        <v>87500000</v>
      </c>
      <c r="Y139" s="164">
        <v>0</v>
      </c>
      <c r="Z139" s="163">
        <v>87500000</v>
      </c>
      <c r="AA139" s="214" t="s">
        <v>469</v>
      </c>
      <c r="AB139" s="215">
        <v>9919</v>
      </c>
      <c r="AC139" s="218" t="s">
        <v>436</v>
      </c>
      <c r="AD139" s="219">
        <v>43517</v>
      </c>
      <c r="AE139" s="219">
        <v>43819</v>
      </c>
      <c r="AF139" s="220" t="s">
        <v>399</v>
      </c>
      <c r="AG139" s="226" t="s">
        <v>393</v>
      </c>
    </row>
    <row r="140" spans="1:33" ht="272.45" customHeight="1" x14ac:dyDescent="0.35">
      <c r="A140" s="37">
        <f t="shared" si="3"/>
        <v>117</v>
      </c>
      <c r="B140" s="38"/>
      <c r="C140" s="38" t="s">
        <v>160</v>
      </c>
      <c r="D140" s="167">
        <v>80101706</v>
      </c>
      <c r="E140" s="168" t="s">
        <v>385</v>
      </c>
      <c r="F140" s="38" t="s">
        <v>69</v>
      </c>
      <c r="G140" s="38">
        <v>1</v>
      </c>
      <c r="H140" s="38" t="s">
        <v>124</v>
      </c>
      <c r="I140" s="38">
        <v>10.5</v>
      </c>
      <c r="J140" s="38" t="s">
        <v>310</v>
      </c>
      <c r="K140" s="38" t="s">
        <v>161</v>
      </c>
      <c r="L140" s="38" t="s">
        <v>162</v>
      </c>
      <c r="M140" s="170">
        <v>91875000</v>
      </c>
      <c r="N140" s="170">
        <v>91875000</v>
      </c>
      <c r="O140" s="38" t="s">
        <v>74</v>
      </c>
      <c r="P140" s="38" t="s">
        <v>75</v>
      </c>
      <c r="Q140" s="38" t="s">
        <v>163</v>
      </c>
      <c r="S140" s="212" t="s">
        <v>470</v>
      </c>
      <c r="T140" s="212" t="s">
        <v>471</v>
      </c>
      <c r="U140" s="213">
        <v>43516</v>
      </c>
      <c r="V140" s="214" t="s">
        <v>472</v>
      </c>
      <c r="W140" s="215" t="s">
        <v>389</v>
      </c>
      <c r="X140" s="163">
        <v>87500000</v>
      </c>
      <c r="Y140" s="164">
        <v>0</v>
      </c>
      <c r="Z140" s="163">
        <v>87500000</v>
      </c>
      <c r="AA140" s="214" t="s">
        <v>469</v>
      </c>
      <c r="AB140" s="215">
        <v>10019</v>
      </c>
      <c r="AC140" s="218" t="s">
        <v>436</v>
      </c>
      <c r="AD140" s="219">
        <v>43516</v>
      </c>
      <c r="AE140" s="219">
        <v>43818</v>
      </c>
      <c r="AF140" s="220" t="s">
        <v>399</v>
      </c>
      <c r="AG140" s="226" t="s">
        <v>393</v>
      </c>
    </row>
    <row r="141" spans="1:33" ht="272.45" customHeight="1" x14ac:dyDescent="0.35">
      <c r="A141" s="37">
        <f t="shared" si="3"/>
        <v>118</v>
      </c>
      <c r="B141" s="38"/>
      <c r="C141" s="38" t="s">
        <v>160</v>
      </c>
      <c r="D141" s="167">
        <v>80101706</v>
      </c>
      <c r="E141" s="168" t="s">
        <v>385</v>
      </c>
      <c r="F141" s="38" t="s">
        <v>69</v>
      </c>
      <c r="G141" s="38">
        <v>1</v>
      </c>
      <c r="H141" s="38" t="s">
        <v>124</v>
      </c>
      <c r="I141" s="38">
        <v>10.5</v>
      </c>
      <c r="J141" s="38" t="s">
        <v>310</v>
      </c>
      <c r="K141" s="38" t="s">
        <v>161</v>
      </c>
      <c r="L141" s="38" t="s">
        <v>162</v>
      </c>
      <c r="M141" s="170">
        <v>91875000</v>
      </c>
      <c r="N141" s="170">
        <v>91875000</v>
      </c>
      <c r="O141" s="38" t="s">
        <v>74</v>
      </c>
      <c r="P141" s="38" t="s">
        <v>75</v>
      </c>
      <c r="Q141" s="38" t="s">
        <v>163</v>
      </c>
      <c r="S141" s="212" t="s">
        <v>473</v>
      </c>
      <c r="T141" s="212" t="s">
        <v>474</v>
      </c>
      <c r="U141" s="219">
        <v>43524</v>
      </c>
      <c r="V141" s="214" t="s">
        <v>475</v>
      </c>
      <c r="W141" s="215" t="s">
        <v>389</v>
      </c>
      <c r="X141" s="163">
        <v>83125000</v>
      </c>
      <c r="Y141" s="164">
        <v>0</v>
      </c>
      <c r="Z141" s="163">
        <v>83125000</v>
      </c>
      <c r="AA141" s="214" t="s">
        <v>476</v>
      </c>
      <c r="AB141" s="215">
        <v>10119</v>
      </c>
      <c r="AC141" s="218" t="s">
        <v>477</v>
      </c>
      <c r="AD141" s="219">
        <v>43524</v>
      </c>
      <c r="AE141" s="219">
        <v>43811</v>
      </c>
      <c r="AF141" s="220" t="s">
        <v>399</v>
      </c>
      <c r="AG141" s="226" t="s">
        <v>393</v>
      </c>
    </row>
    <row r="142" spans="1:33" ht="272.45" customHeight="1" x14ac:dyDescent="0.35">
      <c r="A142" s="37">
        <f t="shared" si="3"/>
        <v>119</v>
      </c>
      <c r="B142" s="38"/>
      <c r="C142" s="38" t="s">
        <v>160</v>
      </c>
      <c r="D142" s="167">
        <v>80101706</v>
      </c>
      <c r="E142" s="168" t="s">
        <v>385</v>
      </c>
      <c r="F142" s="38" t="s">
        <v>69</v>
      </c>
      <c r="G142" s="38">
        <v>1</v>
      </c>
      <c r="H142" s="38" t="s">
        <v>150</v>
      </c>
      <c r="I142" s="38">
        <v>10</v>
      </c>
      <c r="J142" s="38" t="s">
        <v>310</v>
      </c>
      <c r="K142" s="38" t="s">
        <v>161</v>
      </c>
      <c r="L142" s="38" t="s">
        <v>422</v>
      </c>
      <c r="M142" s="170">
        <v>60000000</v>
      </c>
      <c r="N142" s="170">
        <v>60000000</v>
      </c>
      <c r="O142" s="38" t="s">
        <v>74</v>
      </c>
      <c r="P142" s="38" t="s">
        <v>75</v>
      </c>
      <c r="Q142" s="38" t="s">
        <v>163</v>
      </c>
      <c r="S142" s="212" t="s">
        <v>478</v>
      </c>
      <c r="T142" s="212" t="s">
        <v>479</v>
      </c>
      <c r="U142" s="219">
        <v>43522</v>
      </c>
      <c r="V142" s="214" t="s">
        <v>480</v>
      </c>
      <c r="W142" s="215" t="s">
        <v>389</v>
      </c>
      <c r="X142" s="163">
        <v>60000000</v>
      </c>
      <c r="Y142" s="164">
        <v>0</v>
      </c>
      <c r="Z142" s="163">
        <v>60000000</v>
      </c>
      <c r="AA142" s="214" t="s">
        <v>481</v>
      </c>
      <c r="AB142" s="215">
        <v>15619</v>
      </c>
      <c r="AC142" s="218" t="s">
        <v>436</v>
      </c>
      <c r="AD142" s="219">
        <v>43522</v>
      </c>
      <c r="AE142" s="219">
        <v>43824</v>
      </c>
      <c r="AF142" s="220" t="s">
        <v>482</v>
      </c>
      <c r="AG142" s="226" t="s">
        <v>393</v>
      </c>
    </row>
    <row r="143" spans="1:33" ht="272.45" customHeight="1" x14ac:dyDescent="0.35">
      <c r="A143" s="37">
        <f t="shared" si="3"/>
        <v>120</v>
      </c>
      <c r="B143" s="38"/>
      <c r="C143" s="38" t="s">
        <v>160</v>
      </c>
      <c r="D143" s="167">
        <v>80101706</v>
      </c>
      <c r="E143" s="168" t="s">
        <v>385</v>
      </c>
      <c r="F143" s="38" t="s">
        <v>69</v>
      </c>
      <c r="G143" s="38">
        <v>1</v>
      </c>
      <c r="H143" s="38" t="s">
        <v>150</v>
      </c>
      <c r="I143" s="38">
        <v>10</v>
      </c>
      <c r="J143" s="38" t="s">
        <v>310</v>
      </c>
      <c r="K143" s="38" t="s">
        <v>161</v>
      </c>
      <c r="L143" s="38" t="s">
        <v>422</v>
      </c>
      <c r="M143" s="170">
        <v>70000000</v>
      </c>
      <c r="N143" s="170">
        <v>70000000</v>
      </c>
      <c r="O143" s="38" t="s">
        <v>74</v>
      </c>
      <c r="P143" s="38" t="s">
        <v>75</v>
      </c>
      <c r="Q143" s="38" t="s">
        <v>163</v>
      </c>
      <c r="S143" s="212" t="s">
        <v>483</v>
      </c>
      <c r="T143" s="212" t="s">
        <v>484</v>
      </c>
      <c r="U143" s="219">
        <v>43525</v>
      </c>
      <c r="V143" s="214" t="s">
        <v>485</v>
      </c>
      <c r="W143" s="215" t="s">
        <v>389</v>
      </c>
      <c r="X143" s="163">
        <v>66500000</v>
      </c>
      <c r="Y143" s="164">
        <v>0</v>
      </c>
      <c r="Z143" s="163">
        <v>66500000</v>
      </c>
      <c r="AA143" s="214" t="s">
        <v>486</v>
      </c>
      <c r="AB143" s="215">
        <v>15719</v>
      </c>
      <c r="AC143" s="218" t="s">
        <v>465</v>
      </c>
      <c r="AD143" s="219">
        <v>43528</v>
      </c>
      <c r="AE143" s="219">
        <v>43817</v>
      </c>
      <c r="AF143" s="220" t="s">
        <v>482</v>
      </c>
      <c r="AG143" s="226" t="s">
        <v>393</v>
      </c>
    </row>
    <row r="144" spans="1:33" ht="272.45" customHeight="1" x14ac:dyDescent="0.35">
      <c r="A144" s="37">
        <f t="shared" si="3"/>
        <v>121</v>
      </c>
      <c r="B144" s="38"/>
      <c r="C144" s="38" t="s">
        <v>160</v>
      </c>
      <c r="D144" s="167">
        <v>80101706</v>
      </c>
      <c r="E144" s="168" t="s">
        <v>385</v>
      </c>
      <c r="F144" s="38" t="s">
        <v>69</v>
      </c>
      <c r="G144" s="38">
        <v>1</v>
      </c>
      <c r="H144" s="38" t="s">
        <v>124</v>
      </c>
      <c r="I144" s="190">
        <v>10.5</v>
      </c>
      <c r="J144" s="38" t="s">
        <v>310</v>
      </c>
      <c r="K144" s="38" t="s">
        <v>161</v>
      </c>
      <c r="L144" s="38" t="s">
        <v>307</v>
      </c>
      <c r="M144" s="170">
        <v>96600000</v>
      </c>
      <c r="N144" s="170">
        <v>96600000</v>
      </c>
      <c r="O144" s="38" t="s">
        <v>74</v>
      </c>
      <c r="P144" s="38" t="s">
        <v>75</v>
      </c>
      <c r="Q144" s="38" t="s">
        <v>163</v>
      </c>
      <c r="S144" s="212" t="s">
        <v>487</v>
      </c>
      <c r="T144" s="212" t="s">
        <v>488</v>
      </c>
      <c r="U144" s="219">
        <v>43502</v>
      </c>
      <c r="V144" s="214" t="s">
        <v>489</v>
      </c>
      <c r="W144" s="215" t="s">
        <v>389</v>
      </c>
      <c r="X144" s="163">
        <v>96600000</v>
      </c>
      <c r="Y144" s="164">
        <v>0</v>
      </c>
      <c r="Z144" s="163">
        <v>96600000</v>
      </c>
      <c r="AA144" s="214" t="s">
        <v>490</v>
      </c>
      <c r="AB144" s="215">
        <v>14619</v>
      </c>
      <c r="AC144" s="218" t="s">
        <v>427</v>
      </c>
      <c r="AD144" s="219">
        <v>43502</v>
      </c>
      <c r="AE144" s="219">
        <v>43819</v>
      </c>
      <c r="AF144" s="220" t="s">
        <v>491</v>
      </c>
      <c r="AG144" s="226" t="s">
        <v>393</v>
      </c>
    </row>
    <row r="145" spans="1:33" ht="272.45" customHeight="1" x14ac:dyDescent="0.35">
      <c r="A145" s="37">
        <f t="shared" si="3"/>
        <v>122</v>
      </c>
      <c r="B145" s="38"/>
      <c r="C145" s="38" t="s">
        <v>160</v>
      </c>
      <c r="D145" s="167">
        <v>80101706</v>
      </c>
      <c r="E145" s="168" t="s">
        <v>385</v>
      </c>
      <c r="F145" s="38" t="s">
        <v>69</v>
      </c>
      <c r="G145" s="38">
        <v>1</v>
      </c>
      <c r="H145" s="38" t="s">
        <v>124</v>
      </c>
      <c r="I145" s="38">
        <v>10.5</v>
      </c>
      <c r="J145" s="38" t="s">
        <v>310</v>
      </c>
      <c r="K145" s="38" t="s">
        <v>161</v>
      </c>
      <c r="L145" s="38" t="s">
        <v>307</v>
      </c>
      <c r="M145" s="170">
        <v>96600000</v>
      </c>
      <c r="N145" s="170">
        <v>96600000</v>
      </c>
      <c r="O145" s="38" t="s">
        <v>74</v>
      </c>
      <c r="P145" s="38" t="s">
        <v>75</v>
      </c>
      <c r="Q145" s="38" t="s">
        <v>163</v>
      </c>
      <c r="S145" s="212" t="s">
        <v>492</v>
      </c>
      <c r="T145" s="212" t="s">
        <v>493</v>
      </c>
      <c r="U145" s="219">
        <v>43504</v>
      </c>
      <c r="V145" s="214" t="s">
        <v>494</v>
      </c>
      <c r="W145" s="215" t="s">
        <v>389</v>
      </c>
      <c r="X145" s="163">
        <v>96600000</v>
      </c>
      <c r="Y145" s="164">
        <v>0</v>
      </c>
      <c r="Z145" s="163">
        <v>96600000</v>
      </c>
      <c r="AA145" s="214" t="s">
        <v>490</v>
      </c>
      <c r="AB145" s="215">
        <v>14519</v>
      </c>
      <c r="AC145" s="218" t="s">
        <v>427</v>
      </c>
      <c r="AD145" s="219">
        <v>43504</v>
      </c>
      <c r="AE145" s="219">
        <v>43821</v>
      </c>
      <c r="AF145" s="220" t="s">
        <v>404</v>
      </c>
      <c r="AG145" s="226" t="s">
        <v>393</v>
      </c>
    </row>
    <row r="146" spans="1:33" ht="272.45" customHeight="1" x14ac:dyDescent="0.35">
      <c r="A146" s="37">
        <f t="shared" si="3"/>
        <v>123</v>
      </c>
      <c r="B146" s="38"/>
      <c r="C146" s="38" t="s">
        <v>160</v>
      </c>
      <c r="D146" s="167">
        <v>80101706</v>
      </c>
      <c r="E146" s="168" t="s">
        <v>385</v>
      </c>
      <c r="F146" s="38" t="s">
        <v>69</v>
      </c>
      <c r="G146" s="38">
        <v>1</v>
      </c>
      <c r="H146" s="38" t="s">
        <v>79</v>
      </c>
      <c r="I146" s="38">
        <v>5</v>
      </c>
      <c r="J146" s="38" t="s">
        <v>310</v>
      </c>
      <c r="K146" s="38" t="s">
        <v>161</v>
      </c>
      <c r="L146" s="38" t="s">
        <v>422</v>
      </c>
      <c r="M146" s="170">
        <v>63000000</v>
      </c>
      <c r="N146" s="170">
        <v>63000000</v>
      </c>
      <c r="O146" s="38" t="s">
        <v>74</v>
      </c>
      <c r="P146" s="38" t="s">
        <v>75</v>
      </c>
      <c r="Q146" s="38" t="s">
        <v>163</v>
      </c>
      <c r="S146" s="212" t="s">
        <v>1243</v>
      </c>
      <c r="T146" s="212" t="s">
        <v>1244</v>
      </c>
      <c r="U146" s="219">
        <v>43675</v>
      </c>
      <c r="V146" s="214" t="s">
        <v>1245</v>
      </c>
      <c r="W146" s="215" t="s">
        <v>389</v>
      </c>
      <c r="X146" s="163">
        <v>33093333</v>
      </c>
      <c r="Y146" s="164">
        <v>0</v>
      </c>
      <c r="Z146" s="163">
        <v>33093333</v>
      </c>
      <c r="AA146" s="214" t="s">
        <v>1246</v>
      </c>
      <c r="AB146" s="215">
        <v>13719</v>
      </c>
      <c r="AC146" s="218" t="s">
        <v>1247</v>
      </c>
      <c r="AD146" s="219">
        <v>43675</v>
      </c>
      <c r="AE146" s="219">
        <v>43823</v>
      </c>
      <c r="AF146" s="220" t="s">
        <v>491</v>
      </c>
      <c r="AG146" s="226" t="s">
        <v>1248</v>
      </c>
    </row>
    <row r="147" spans="1:33" ht="272.45" customHeight="1" x14ac:dyDescent="0.35">
      <c r="A147" s="37">
        <f t="shared" si="3"/>
        <v>124</v>
      </c>
      <c r="B147" s="38"/>
      <c r="C147" s="38" t="s">
        <v>160</v>
      </c>
      <c r="D147" s="167">
        <v>80101706</v>
      </c>
      <c r="E147" s="168" t="s">
        <v>385</v>
      </c>
      <c r="F147" s="38" t="s">
        <v>69</v>
      </c>
      <c r="G147" s="38">
        <v>1</v>
      </c>
      <c r="H147" s="38" t="s">
        <v>124</v>
      </c>
      <c r="I147" s="38">
        <v>9</v>
      </c>
      <c r="J147" s="38" t="s">
        <v>310</v>
      </c>
      <c r="K147" s="38" t="s">
        <v>161</v>
      </c>
      <c r="L147" s="38" t="s">
        <v>422</v>
      </c>
      <c r="M147" s="170">
        <v>63800000</v>
      </c>
      <c r="N147" s="170">
        <v>63800000</v>
      </c>
      <c r="O147" s="38" t="s">
        <v>74</v>
      </c>
      <c r="P147" s="38" t="s">
        <v>75</v>
      </c>
      <c r="Q147" s="38" t="s">
        <v>163</v>
      </c>
      <c r="S147" s="212" t="s">
        <v>495</v>
      </c>
      <c r="T147" s="212" t="s">
        <v>496</v>
      </c>
      <c r="U147" s="219">
        <v>43495</v>
      </c>
      <c r="V147" s="214" t="s">
        <v>497</v>
      </c>
      <c r="W147" s="215" t="s">
        <v>389</v>
      </c>
      <c r="X147" s="163">
        <v>60900000</v>
      </c>
      <c r="Y147" s="164">
        <v>0</v>
      </c>
      <c r="Z147" s="163">
        <v>60900000</v>
      </c>
      <c r="AA147" s="214" t="s">
        <v>498</v>
      </c>
      <c r="AB147" s="220">
        <v>10319</v>
      </c>
      <c r="AC147" s="218" t="s">
        <v>391</v>
      </c>
      <c r="AD147" s="219">
        <v>43495</v>
      </c>
      <c r="AE147" s="219">
        <v>43812</v>
      </c>
      <c r="AF147" s="220" t="s">
        <v>499</v>
      </c>
      <c r="AG147" s="226" t="s">
        <v>393</v>
      </c>
    </row>
    <row r="148" spans="1:33" ht="272.45" customHeight="1" x14ac:dyDescent="0.35">
      <c r="A148" s="37">
        <f t="shared" si="3"/>
        <v>125</v>
      </c>
      <c r="B148" s="38"/>
      <c r="C148" s="38" t="s">
        <v>160</v>
      </c>
      <c r="D148" s="167">
        <v>80101706</v>
      </c>
      <c r="E148" s="168" t="s">
        <v>385</v>
      </c>
      <c r="F148" s="38" t="s">
        <v>69</v>
      </c>
      <c r="G148" s="38">
        <v>1</v>
      </c>
      <c r="H148" s="38" t="s">
        <v>150</v>
      </c>
      <c r="I148" s="38">
        <v>10</v>
      </c>
      <c r="J148" s="38" t="s">
        <v>310</v>
      </c>
      <c r="K148" s="38" t="s">
        <v>161</v>
      </c>
      <c r="L148" s="38" t="s">
        <v>307</v>
      </c>
      <c r="M148" s="170">
        <v>91875000</v>
      </c>
      <c r="N148" s="170">
        <v>91875000</v>
      </c>
      <c r="O148" s="38" t="s">
        <v>74</v>
      </c>
      <c r="P148" s="38" t="s">
        <v>75</v>
      </c>
      <c r="Q148" s="38" t="s">
        <v>163</v>
      </c>
      <c r="S148" s="212" t="s">
        <v>500</v>
      </c>
      <c r="T148" s="212" t="s">
        <v>501</v>
      </c>
      <c r="U148" s="213">
        <v>43495</v>
      </c>
      <c r="V148" s="214" t="s">
        <v>502</v>
      </c>
      <c r="W148" s="215" t="s">
        <v>389</v>
      </c>
      <c r="X148" s="163">
        <v>91875000</v>
      </c>
      <c r="Y148" s="164">
        <v>0</v>
      </c>
      <c r="Z148" s="163">
        <v>91875000</v>
      </c>
      <c r="AA148" s="214" t="s">
        <v>503</v>
      </c>
      <c r="AB148" s="220">
        <v>14819</v>
      </c>
      <c r="AC148" s="218" t="s">
        <v>391</v>
      </c>
      <c r="AD148" s="219">
        <v>43495</v>
      </c>
      <c r="AE148" s="219">
        <v>43812</v>
      </c>
      <c r="AF148" s="220" t="s">
        <v>491</v>
      </c>
      <c r="AG148" s="226" t="s">
        <v>393</v>
      </c>
    </row>
    <row r="149" spans="1:33" ht="272.45" customHeight="1" x14ac:dyDescent="0.35">
      <c r="A149" s="37">
        <f t="shared" si="3"/>
        <v>126</v>
      </c>
      <c r="B149" s="38"/>
      <c r="C149" s="38" t="s">
        <v>288</v>
      </c>
      <c r="D149" s="167">
        <v>80101706</v>
      </c>
      <c r="E149" s="168" t="s">
        <v>504</v>
      </c>
      <c r="F149" s="38" t="s">
        <v>69</v>
      </c>
      <c r="G149" s="38">
        <v>1</v>
      </c>
      <c r="H149" s="38" t="s">
        <v>124</v>
      </c>
      <c r="I149" s="38">
        <v>11</v>
      </c>
      <c r="J149" s="38" t="s">
        <v>310</v>
      </c>
      <c r="K149" s="38" t="s">
        <v>161</v>
      </c>
      <c r="L149" s="38" t="s">
        <v>505</v>
      </c>
      <c r="M149" s="170">
        <v>69300000</v>
      </c>
      <c r="N149" s="170">
        <v>69300000</v>
      </c>
      <c r="O149" s="38" t="s">
        <v>74</v>
      </c>
      <c r="P149" s="38" t="s">
        <v>75</v>
      </c>
      <c r="Q149" s="38" t="s">
        <v>291</v>
      </c>
      <c r="S149" s="212" t="s">
        <v>506</v>
      </c>
      <c r="T149" s="212" t="s">
        <v>507</v>
      </c>
      <c r="U149" s="219">
        <v>43488</v>
      </c>
      <c r="V149" s="214" t="s">
        <v>508</v>
      </c>
      <c r="W149" s="215" t="s">
        <v>389</v>
      </c>
      <c r="X149" s="163">
        <v>69300000</v>
      </c>
      <c r="Y149" s="164">
        <v>0</v>
      </c>
      <c r="Z149" s="163">
        <v>69300000</v>
      </c>
      <c r="AA149" s="218" t="s">
        <v>509</v>
      </c>
      <c r="AB149" s="220">
        <v>7319</v>
      </c>
      <c r="AC149" s="218" t="s">
        <v>421</v>
      </c>
      <c r="AD149" s="219">
        <v>43488</v>
      </c>
      <c r="AE149" s="219">
        <v>43821</v>
      </c>
      <c r="AF149" s="220" t="s">
        <v>510</v>
      </c>
      <c r="AG149" s="226" t="s">
        <v>511</v>
      </c>
    </row>
    <row r="150" spans="1:33" ht="272.45" customHeight="1" x14ac:dyDescent="0.5">
      <c r="A150" s="37">
        <f t="shared" si="3"/>
        <v>127</v>
      </c>
      <c r="B150" s="39"/>
      <c r="C150" s="39" t="s">
        <v>288</v>
      </c>
      <c r="D150" s="40">
        <v>80101706</v>
      </c>
      <c r="E150" s="41" t="s">
        <v>504</v>
      </c>
      <c r="F150" s="39" t="s">
        <v>69</v>
      </c>
      <c r="G150" s="39">
        <v>1</v>
      </c>
      <c r="H150" s="39" t="s">
        <v>79</v>
      </c>
      <c r="I150" s="39">
        <v>8</v>
      </c>
      <c r="J150" s="39" t="s">
        <v>310</v>
      </c>
      <c r="K150" s="39" t="s">
        <v>161</v>
      </c>
      <c r="L150" s="39" t="s">
        <v>307</v>
      </c>
      <c r="M150" s="132"/>
      <c r="N150" s="132"/>
      <c r="O150" s="39" t="s">
        <v>74</v>
      </c>
      <c r="P150" s="39" t="s">
        <v>75</v>
      </c>
      <c r="Q150" s="39" t="s">
        <v>291</v>
      </c>
      <c r="S150" s="36"/>
      <c r="T150" s="36"/>
      <c r="U150" s="36"/>
      <c r="V150" s="36"/>
      <c r="W150" s="36"/>
      <c r="X150" s="103"/>
      <c r="Y150" s="103"/>
      <c r="Z150" s="103"/>
      <c r="AA150" s="36"/>
      <c r="AB150" s="36"/>
      <c r="AC150" s="36"/>
      <c r="AD150" s="36"/>
      <c r="AE150" s="36"/>
      <c r="AF150" s="36"/>
      <c r="AG150" s="36"/>
    </row>
    <row r="151" spans="1:33" ht="272.45" customHeight="1" x14ac:dyDescent="0.35">
      <c r="A151" s="37">
        <f t="shared" si="3"/>
        <v>128</v>
      </c>
      <c r="B151" s="38"/>
      <c r="C151" s="38" t="s">
        <v>288</v>
      </c>
      <c r="D151" s="167">
        <v>80101706</v>
      </c>
      <c r="E151" s="168" t="s">
        <v>504</v>
      </c>
      <c r="F151" s="38" t="s">
        <v>69</v>
      </c>
      <c r="G151" s="38">
        <v>1</v>
      </c>
      <c r="H151" s="38" t="s">
        <v>124</v>
      </c>
      <c r="I151" s="38">
        <v>11</v>
      </c>
      <c r="J151" s="38" t="s">
        <v>310</v>
      </c>
      <c r="K151" s="38" t="s">
        <v>161</v>
      </c>
      <c r="L151" s="38" t="s">
        <v>307</v>
      </c>
      <c r="M151" s="170">
        <v>67100000</v>
      </c>
      <c r="N151" s="170">
        <v>67100000</v>
      </c>
      <c r="O151" s="38" t="s">
        <v>74</v>
      </c>
      <c r="P151" s="38" t="s">
        <v>75</v>
      </c>
      <c r="Q151" s="38" t="s">
        <v>291</v>
      </c>
      <c r="S151" s="212" t="s">
        <v>512</v>
      </c>
      <c r="T151" s="212" t="s">
        <v>513</v>
      </c>
      <c r="U151" s="213">
        <v>43497</v>
      </c>
      <c r="V151" s="214" t="s">
        <v>514</v>
      </c>
      <c r="W151" s="215" t="s">
        <v>389</v>
      </c>
      <c r="X151" s="163">
        <v>42700000</v>
      </c>
      <c r="Y151" s="164">
        <v>0</v>
      </c>
      <c r="Z151" s="163">
        <v>42700000</v>
      </c>
      <c r="AA151" s="214" t="s">
        <v>515</v>
      </c>
      <c r="AB151" s="215">
        <v>14319</v>
      </c>
      <c r="AC151" s="218" t="s">
        <v>516</v>
      </c>
      <c r="AD151" s="219">
        <v>43497</v>
      </c>
      <c r="AE151" s="219">
        <v>44074</v>
      </c>
      <c r="AF151" s="220" t="s">
        <v>517</v>
      </c>
      <c r="AG151" s="226" t="s">
        <v>511</v>
      </c>
    </row>
    <row r="152" spans="1:33" ht="272.45" customHeight="1" x14ac:dyDescent="0.35">
      <c r="A152" s="37">
        <f t="shared" si="3"/>
        <v>129</v>
      </c>
      <c r="B152" s="38"/>
      <c r="C152" s="38" t="s">
        <v>288</v>
      </c>
      <c r="D152" s="167">
        <v>80101706</v>
      </c>
      <c r="E152" s="168" t="s">
        <v>504</v>
      </c>
      <c r="F152" s="38" t="s">
        <v>69</v>
      </c>
      <c r="G152" s="38">
        <v>1</v>
      </c>
      <c r="H152" s="38" t="s">
        <v>124</v>
      </c>
      <c r="I152" s="38">
        <v>11</v>
      </c>
      <c r="J152" s="38" t="s">
        <v>310</v>
      </c>
      <c r="K152" s="38" t="s">
        <v>161</v>
      </c>
      <c r="L152" s="38" t="s">
        <v>307</v>
      </c>
      <c r="M152" s="170">
        <v>72600000</v>
      </c>
      <c r="N152" s="170">
        <v>72600000</v>
      </c>
      <c r="O152" s="38" t="s">
        <v>74</v>
      </c>
      <c r="P152" s="38" t="s">
        <v>75</v>
      </c>
      <c r="Q152" s="38" t="s">
        <v>291</v>
      </c>
      <c r="S152" s="212" t="s">
        <v>518</v>
      </c>
      <c r="T152" s="212" t="s">
        <v>519</v>
      </c>
      <c r="U152" s="213">
        <v>43495</v>
      </c>
      <c r="V152" s="214" t="s">
        <v>520</v>
      </c>
      <c r="W152" s="215" t="s">
        <v>389</v>
      </c>
      <c r="X152" s="163">
        <v>66000000</v>
      </c>
      <c r="Y152" s="164">
        <v>0</v>
      </c>
      <c r="Z152" s="163">
        <v>66000000</v>
      </c>
      <c r="AA152" s="214" t="s">
        <v>521</v>
      </c>
      <c r="AB152" s="215">
        <v>12319</v>
      </c>
      <c r="AC152" s="218" t="s">
        <v>522</v>
      </c>
      <c r="AD152" s="219">
        <v>43495</v>
      </c>
      <c r="AE152" s="219">
        <v>43798</v>
      </c>
      <c r="AF152" s="220" t="s">
        <v>523</v>
      </c>
      <c r="AG152" s="226" t="s">
        <v>511</v>
      </c>
    </row>
    <row r="153" spans="1:33" ht="272.45" customHeight="1" x14ac:dyDescent="0.35">
      <c r="A153" s="37">
        <f t="shared" si="3"/>
        <v>130</v>
      </c>
      <c r="B153" s="38"/>
      <c r="C153" s="38" t="s">
        <v>524</v>
      </c>
      <c r="D153" s="167">
        <v>80101706</v>
      </c>
      <c r="E153" s="168" t="s">
        <v>525</v>
      </c>
      <c r="F153" s="38" t="s">
        <v>69</v>
      </c>
      <c r="G153" s="38">
        <v>1</v>
      </c>
      <c r="H153" s="38" t="s">
        <v>124</v>
      </c>
      <c r="I153" s="38">
        <v>11</v>
      </c>
      <c r="J153" s="38" t="s">
        <v>310</v>
      </c>
      <c r="K153" s="38" t="s">
        <v>161</v>
      </c>
      <c r="L153" s="38" t="s">
        <v>505</v>
      </c>
      <c r="M153" s="170">
        <v>59400000</v>
      </c>
      <c r="N153" s="170">
        <v>59400000</v>
      </c>
      <c r="O153" s="38" t="s">
        <v>74</v>
      </c>
      <c r="P153" s="38" t="s">
        <v>75</v>
      </c>
      <c r="Q153" s="38" t="s">
        <v>526</v>
      </c>
      <c r="S153" s="212" t="s">
        <v>527</v>
      </c>
      <c r="T153" s="212" t="s">
        <v>528</v>
      </c>
      <c r="U153" s="213">
        <v>43483</v>
      </c>
      <c r="V153" s="214" t="s">
        <v>529</v>
      </c>
      <c r="W153" s="215" t="s">
        <v>389</v>
      </c>
      <c r="X153" s="163">
        <v>59400000</v>
      </c>
      <c r="Y153" s="163">
        <v>0</v>
      </c>
      <c r="Z153" s="163">
        <v>59400000</v>
      </c>
      <c r="AA153" s="218" t="s">
        <v>530</v>
      </c>
      <c r="AB153" s="220">
        <v>7519</v>
      </c>
      <c r="AC153" s="218" t="s">
        <v>531</v>
      </c>
      <c r="AD153" s="219">
        <v>43483</v>
      </c>
      <c r="AE153" s="219">
        <v>43816</v>
      </c>
      <c r="AF153" s="220" t="s">
        <v>532</v>
      </c>
      <c r="AG153" s="226" t="s">
        <v>533</v>
      </c>
    </row>
    <row r="154" spans="1:33" ht="272.45" customHeight="1" x14ac:dyDescent="0.35">
      <c r="A154" s="37">
        <f t="shared" si="3"/>
        <v>131</v>
      </c>
      <c r="B154" s="38"/>
      <c r="C154" s="38" t="s">
        <v>524</v>
      </c>
      <c r="D154" s="167">
        <v>80101706</v>
      </c>
      <c r="E154" s="168" t="s">
        <v>525</v>
      </c>
      <c r="F154" s="38" t="s">
        <v>69</v>
      </c>
      <c r="G154" s="38">
        <v>1</v>
      </c>
      <c r="H154" s="38" t="s">
        <v>124</v>
      </c>
      <c r="I154" s="38">
        <v>11</v>
      </c>
      <c r="J154" s="38" t="s">
        <v>310</v>
      </c>
      <c r="K154" s="38" t="s">
        <v>161</v>
      </c>
      <c r="L154" s="38" t="s">
        <v>505</v>
      </c>
      <c r="M154" s="170">
        <v>67100000</v>
      </c>
      <c r="N154" s="170">
        <v>67100000</v>
      </c>
      <c r="O154" s="38" t="s">
        <v>74</v>
      </c>
      <c r="P154" s="38" t="s">
        <v>75</v>
      </c>
      <c r="Q154" s="38" t="s">
        <v>526</v>
      </c>
      <c r="S154" s="212" t="s">
        <v>534</v>
      </c>
      <c r="T154" s="212" t="s">
        <v>535</v>
      </c>
      <c r="U154" s="219">
        <v>43486</v>
      </c>
      <c r="V154" s="214" t="s">
        <v>536</v>
      </c>
      <c r="W154" s="215" t="s">
        <v>389</v>
      </c>
      <c r="X154" s="163">
        <v>67100000</v>
      </c>
      <c r="Y154" s="163">
        <v>0</v>
      </c>
      <c r="Z154" s="163">
        <v>67100000</v>
      </c>
      <c r="AA154" s="218" t="s">
        <v>537</v>
      </c>
      <c r="AB154" s="220">
        <v>6119</v>
      </c>
      <c r="AC154" s="218" t="s">
        <v>421</v>
      </c>
      <c r="AD154" s="219">
        <v>43486</v>
      </c>
      <c r="AE154" s="219">
        <v>43819</v>
      </c>
      <c r="AF154" s="220" t="s">
        <v>532</v>
      </c>
      <c r="AG154" s="226" t="s">
        <v>533</v>
      </c>
    </row>
    <row r="155" spans="1:33" ht="272.45" customHeight="1" x14ac:dyDescent="0.35">
      <c r="A155" s="37">
        <f t="shared" si="3"/>
        <v>132</v>
      </c>
      <c r="B155" s="38"/>
      <c r="C155" s="38" t="s">
        <v>524</v>
      </c>
      <c r="D155" s="167">
        <v>80101706</v>
      </c>
      <c r="E155" s="168" t="s">
        <v>525</v>
      </c>
      <c r="F155" s="38" t="s">
        <v>69</v>
      </c>
      <c r="G155" s="38">
        <v>1</v>
      </c>
      <c r="H155" s="38" t="s">
        <v>124</v>
      </c>
      <c r="I155" s="38">
        <v>11</v>
      </c>
      <c r="J155" s="38" t="s">
        <v>310</v>
      </c>
      <c r="K155" s="38" t="s">
        <v>161</v>
      </c>
      <c r="L155" s="38" t="s">
        <v>505</v>
      </c>
      <c r="M155" s="170">
        <v>27500000</v>
      </c>
      <c r="N155" s="170">
        <v>27500000</v>
      </c>
      <c r="O155" s="38" t="s">
        <v>74</v>
      </c>
      <c r="P155" s="38" t="s">
        <v>75</v>
      </c>
      <c r="Q155" s="38" t="s">
        <v>526</v>
      </c>
      <c r="S155" s="212" t="s">
        <v>538</v>
      </c>
      <c r="T155" s="212" t="s">
        <v>539</v>
      </c>
      <c r="U155" s="219">
        <v>43487</v>
      </c>
      <c r="V155" s="214" t="s">
        <v>540</v>
      </c>
      <c r="W155" s="215" t="s">
        <v>389</v>
      </c>
      <c r="X155" s="163">
        <v>27500000</v>
      </c>
      <c r="Y155" s="164">
        <v>0</v>
      </c>
      <c r="Z155" s="163">
        <v>27500000</v>
      </c>
      <c r="AA155" s="218" t="s">
        <v>541</v>
      </c>
      <c r="AB155" s="220">
        <v>6219</v>
      </c>
      <c r="AC155" s="218" t="s">
        <v>421</v>
      </c>
      <c r="AD155" s="219">
        <v>43486</v>
      </c>
      <c r="AE155" s="219">
        <v>43819</v>
      </c>
      <c r="AF155" s="220" t="s">
        <v>532</v>
      </c>
      <c r="AG155" s="226" t="s">
        <v>533</v>
      </c>
    </row>
    <row r="156" spans="1:33" ht="272.45" customHeight="1" x14ac:dyDescent="0.35">
      <c r="A156" s="37">
        <f t="shared" si="3"/>
        <v>133</v>
      </c>
      <c r="B156" s="38"/>
      <c r="C156" s="38" t="s">
        <v>524</v>
      </c>
      <c r="D156" s="167">
        <v>80101706</v>
      </c>
      <c r="E156" s="168" t="s">
        <v>525</v>
      </c>
      <c r="F156" s="38" t="s">
        <v>69</v>
      </c>
      <c r="G156" s="38">
        <v>1</v>
      </c>
      <c r="H156" s="38" t="s">
        <v>150</v>
      </c>
      <c r="I156" s="38">
        <v>6</v>
      </c>
      <c r="J156" s="38" t="s">
        <v>310</v>
      </c>
      <c r="K156" s="38" t="s">
        <v>161</v>
      </c>
      <c r="L156" s="38" t="s">
        <v>307</v>
      </c>
      <c r="M156" s="170">
        <v>49800000</v>
      </c>
      <c r="N156" s="170">
        <v>49800000</v>
      </c>
      <c r="O156" s="38" t="s">
        <v>74</v>
      </c>
      <c r="P156" s="38" t="s">
        <v>75</v>
      </c>
      <c r="Q156" s="38" t="s">
        <v>526</v>
      </c>
      <c r="S156" s="212" t="s">
        <v>542</v>
      </c>
      <c r="T156" s="212" t="s">
        <v>543</v>
      </c>
      <c r="U156" s="219">
        <v>43507</v>
      </c>
      <c r="V156" s="214" t="s">
        <v>544</v>
      </c>
      <c r="W156" s="215" t="s">
        <v>389</v>
      </c>
      <c r="X156" s="163">
        <v>49800000</v>
      </c>
      <c r="Y156" s="164">
        <v>0</v>
      </c>
      <c r="Z156" s="163">
        <v>49800000</v>
      </c>
      <c r="AA156" s="214" t="s">
        <v>545</v>
      </c>
      <c r="AB156" s="215">
        <v>16319</v>
      </c>
      <c r="AC156" s="218" t="s">
        <v>546</v>
      </c>
      <c r="AD156" s="219">
        <v>43507</v>
      </c>
      <c r="AE156" s="219">
        <v>43687</v>
      </c>
      <c r="AF156" s="220" t="s">
        <v>547</v>
      </c>
      <c r="AG156" s="226" t="s">
        <v>533</v>
      </c>
    </row>
    <row r="157" spans="1:33" ht="272.45" customHeight="1" x14ac:dyDescent="0.35">
      <c r="A157" s="37">
        <f t="shared" si="3"/>
        <v>134</v>
      </c>
      <c r="B157" s="38"/>
      <c r="C157" s="38" t="s">
        <v>548</v>
      </c>
      <c r="D157" s="167">
        <v>80101706</v>
      </c>
      <c r="E157" s="168" t="s">
        <v>549</v>
      </c>
      <c r="F157" s="38" t="s">
        <v>69</v>
      </c>
      <c r="G157" s="38">
        <v>1</v>
      </c>
      <c r="H157" s="38" t="s">
        <v>124</v>
      </c>
      <c r="I157" s="38">
        <v>11.5</v>
      </c>
      <c r="J157" s="38" t="s">
        <v>310</v>
      </c>
      <c r="K157" s="38" t="s">
        <v>161</v>
      </c>
      <c r="L157" s="38" t="s">
        <v>505</v>
      </c>
      <c r="M157" s="170">
        <v>89159500</v>
      </c>
      <c r="N157" s="170">
        <v>89159500</v>
      </c>
      <c r="O157" s="38" t="s">
        <v>74</v>
      </c>
      <c r="P157" s="38" t="s">
        <v>75</v>
      </c>
      <c r="Q157" s="38" t="s">
        <v>550</v>
      </c>
      <c r="S157" s="212" t="s">
        <v>551</v>
      </c>
      <c r="T157" s="212" t="s">
        <v>552</v>
      </c>
      <c r="U157" s="219">
        <v>43479</v>
      </c>
      <c r="V157" s="214" t="s">
        <v>553</v>
      </c>
      <c r="W157" s="215" t="s">
        <v>389</v>
      </c>
      <c r="X157" s="163">
        <v>89159500</v>
      </c>
      <c r="Y157" s="163">
        <v>0</v>
      </c>
      <c r="Z157" s="163">
        <v>89159500</v>
      </c>
      <c r="AA157" s="218" t="s">
        <v>554</v>
      </c>
      <c r="AB157" s="220">
        <v>2619</v>
      </c>
      <c r="AC157" s="218" t="s">
        <v>398</v>
      </c>
      <c r="AD157" s="219">
        <v>43479</v>
      </c>
      <c r="AE157" s="219">
        <v>43827</v>
      </c>
      <c r="AF157" s="220" t="s">
        <v>555</v>
      </c>
      <c r="AG157" s="226" t="s">
        <v>556</v>
      </c>
    </row>
    <row r="158" spans="1:33" ht="272.45" customHeight="1" x14ac:dyDescent="0.35">
      <c r="A158" s="37">
        <f t="shared" si="3"/>
        <v>135</v>
      </c>
      <c r="B158" s="38"/>
      <c r="C158" s="38" t="s">
        <v>548</v>
      </c>
      <c r="D158" s="167">
        <v>80101706</v>
      </c>
      <c r="E158" s="168" t="s">
        <v>549</v>
      </c>
      <c r="F158" s="38" t="s">
        <v>69</v>
      </c>
      <c r="G158" s="38">
        <v>1</v>
      </c>
      <c r="H158" s="38" t="s">
        <v>124</v>
      </c>
      <c r="I158" s="38">
        <v>11</v>
      </c>
      <c r="J158" s="38" t="s">
        <v>310</v>
      </c>
      <c r="K158" s="38" t="s">
        <v>161</v>
      </c>
      <c r="L158" s="38" t="s">
        <v>505</v>
      </c>
      <c r="M158" s="170">
        <v>59400000</v>
      </c>
      <c r="N158" s="170">
        <v>59400000</v>
      </c>
      <c r="O158" s="38" t="s">
        <v>74</v>
      </c>
      <c r="P158" s="38" t="s">
        <v>75</v>
      </c>
      <c r="Q158" s="38" t="s">
        <v>550</v>
      </c>
      <c r="S158" s="212" t="s">
        <v>557</v>
      </c>
      <c r="T158" s="212" t="s">
        <v>558</v>
      </c>
      <c r="U158" s="219">
        <v>43486</v>
      </c>
      <c r="V158" s="214" t="s">
        <v>559</v>
      </c>
      <c r="W158" s="215" t="s">
        <v>389</v>
      </c>
      <c r="X158" s="163">
        <v>59400000</v>
      </c>
      <c r="Y158" s="163">
        <v>0</v>
      </c>
      <c r="Z158" s="163">
        <v>59400000</v>
      </c>
      <c r="AA158" s="218" t="s">
        <v>560</v>
      </c>
      <c r="AB158" s="220">
        <v>7819</v>
      </c>
      <c r="AC158" s="218" t="s">
        <v>421</v>
      </c>
      <c r="AD158" s="219">
        <v>43486</v>
      </c>
      <c r="AE158" s="219">
        <v>43819</v>
      </c>
      <c r="AF158" s="220" t="s">
        <v>561</v>
      </c>
      <c r="AG158" s="226" t="s">
        <v>556</v>
      </c>
    </row>
    <row r="159" spans="1:33" ht="272.45" customHeight="1" x14ac:dyDescent="0.35">
      <c r="A159" s="37">
        <f t="shared" si="3"/>
        <v>136</v>
      </c>
      <c r="B159" s="38"/>
      <c r="C159" s="38" t="s">
        <v>548</v>
      </c>
      <c r="D159" s="167">
        <v>80101706</v>
      </c>
      <c r="E159" s="168" t="s">
        <v>549</v>
      </c>
      <c r="F159" s="38" t="s">
        <v>69</v>
      </c>
      <c r="G159" s="38">
        <v>1</v>
      </c>
      <c r="H159" s="38" t="s">
        <v>150</v>
      </c>
      <c r="I159" s="38">
        <v>10</v>
      </c>
      <c r="J159" s="38" t="s">
        <v>310</v>
      </c>
      <c r="K159" s="38" t="s">
        <v>161</v>
      </c>
      <c r="L159" s="38" t="s">
        <v>307</v>
      </c>
      <c r="M159" s="170">
        <v>54000000</v>
      </c>
      <c r="N159" s="170">
        <v>54000000</v>
      </c>
      <c r="O159" s="38" t="s">
        <v>74</v>
      </c>
      <c r="P159" s="38" t="s">
        <v>75</v>
      </c>
      <c r="Q159" s="38" t="s">
        <v>550</v>
      </c>
      <c r="S159" s="212" t="s">
        <v>562</v>
      </c>
      <c r="T159" s="212" t="s">
        <v>563</v>
      </c>
      <c r="U159" s="219">
        <v>43508</v>
      </c>
      <c r="V159" s="214" t="s">
        <v>564</v>
      </c>
      <c r="W159" s="215" t="s">
        <v>389</v>
      </c>
      <c r="X159" s="163">
        <v>54000000</v>
      </c>
      <c r="Y159" s="164">
        <v>0</v>
      </c>
      <c r="Z159" s="163">
        <v>54000000</v>
      </c>
      <c r="AA159" s="214" t="s">
        <v>565</v>
      </c>
      <c r="AB159" s="215">
        <v>16419</v>
      </c>
      <c r="AC159" s="218" t="s">
        <v>566</v>
      </c>
      <c r="AD159" s="219">
        <v>43508</v>
      </c>
      <c r="AE159" s="219">
        <v>43810</v>
      </c>
      <c r="AF159" s="220" t="s">
        <v>567</v>
      </c>
      <c r="AG159" s="226" t="s">
        <v>556</v>
      </c>
    </row>
    <row r="160" spans="1:33" ht="272.45" customHeight="1" x14ac:dyDescent="0.35">
      <c r="A160" s="37">
        <f t="shared" si="3"/>
        <v>137</v>
      </c>
      <c r="B160" s="38"/>
      <c r="C160" s="38" t="s">
        <v>548</v>
      </c>
      <c r="D160" s="167">
        <v>80101706</v>
      </c>
      <c r="E160" s="168" t="s">
        <v>549</v>
      </c>
      <c r="F160" s="38" t="s">
        <v>69</v>
      </c>
      <c r="G160" s="38">
        <v>1</v>
      </c>
      <c r="H160" s="38" t="s">
        <v>150</v>
      </c>
      <c r="I160" s="38">
        <v>10</v>
      </c>
      <c r="J160" s="38" t="s">
        <v>310</v>
      </c>
      <c r="K160" s="38" t="s">
        <v>161</v>
      </c>
      <c r="L160" s="38" t="s">
        <v>307</v>
      </c>
      <c r="M160" s="170">
        <v>54000000</v>
      </c>
      <c r="N160" s="170">
        <v>54000000</v>
      </c>
      <c r="O160" s="38" t="s">
        <v>74</v>
      </c>
      <c r="P160" s="38" t="s">
        <v>75</v>
      </c>
      <c r="Q160" s="38" t="s">
        <v>550</v>
      </c>
      <c r="S160" s="212" t="s">
        <v>568</v>
      </c>
      <c r="T160" s="212" t="s">
        <v>569</v>
      </c>
      <c r="U160" s="219">
        <v>43508</v>
      </c>
      <c r="V160" s="214" t="s">
        <v>564</v>
      </c>
      <c r="W160" s="215" t="s">
        <v>389</v>
      </c>
      <c r="X160" s="163">
        <v>54000000</v>
      </c>
      <c r="Y160" s="164">
        <v>0</v>
      </c>
      <c r="Z160" s="163">
        <v>54000000</v>
      </c>
      <c r="AA160" s="214" t="s">
        <v>570</v>
      </c>
      <c r="AB160" s="215">
        <v>16519</v>
      </c>
      <c r="AC160" s="218" t="s">
        <v>436</v>
      </c>
      <c r="AD160" s="219">
        <v>43508</v>
      </c>
      <c r="AE160" s="219">
        <v>43810</v>
      </c>
      <c r="AF160" s="220" t="s">
        <v>567</v>
      </c>
      <c r="AG160" s="226" t="s">
        <v>556</v>
      </c>
    </row>
    <row r="161" spans="1:33" ht="272.45" customHeight="1" x14ac:dyDescent="0.35">
      <c r="A161" s="37">
        <f t="shared" si="3"/>
        <v>138</v>
      </c>
      <c r="B161" s="38"/>
      <c r="C161" s="38" t="s">
        <v>548</v>
      </c>
      <c r="D161" s="167">
        <v>80101706</v>
      </c>
      <c r="E161" s="168" t="s">
        <v>549</v>
      </c>
      <c r="F161" s="38" t="s">
        <v>69</v>
      </c>
      <c r="G161" s="38">
        <v>1</v>
      </c>
      <c r="H161" s="38" t="s">
        <v>150</v>
      </c>
      <c r="I161" s="38">
        <v>10</v>
      </c>
      <c r="J161" s="38" t="s">
        <v>310</v>
      </c>
      <c r="K161" s="38" t="s">
        <v>161</v>
      </c>
      <c r="L161" s="38" t="s">
        <v>307</v>
      </c>
      <c r="M161" s="170">
        <v>54000000</v>
      </c>
      <c r="N161" s="170">
        <v>54000000</v>
      </c>
      <c r="O161" s="38" t="s">
        <v>74</v>
      </c>
      <c r="P161" s="38" t="s">
        <v>75</v>
      </c>
      <c r="Q161" s="38" t="s">
        <v>550</v>
      </c>
      <c r="S161" s="212" t="s">
        <v>571</v>
      </c>
      <c r="T161" s="212" t="s">
        <v>572</v>
      </c>
      <c r="U161" s="219">
        <v>43510</v>
      </c>
      <c r="V161" s="214" t="s">
        <v>573</v>
      </c>
      <c r="W161" s="215" t="s">
        <v>389</v>
      </c>
      <c r="X161" s="163">
        <v>54000000</v>
      </c>
      <c r="Y161" s="164">
        <v>0</v>
      </c>
      <c r="Z161" s="163">
        <v>54000000</v>
      </c>
      <c r="AA161" s="214" t="s">
        <v>574</v>
      </c>
      <c r="AB161" s="215">
        <v>16619</v>
      </c>
      <c r="AC161" s="218" t="s">
        <v>436</v>
      </c>
      <c r="AD161" s="219">
        <v>43510</v>
      </c>
      <c r="AE161" s="219">
        <v>43812</v>
      </c>
      <c r="AF161" s="220" t="s">
        <v>575</v>
      </c>
      <c r="AG161" s="226" t="s">
        <v>556</v>
      </c>
    </row>
    <row r="162" spans="1:33" ht="272.45" customHeight="1" x14ac:dyDescent="0.35">
      <c r="A162" s="37">
        <f t="shared" si="3"/>
        <v>139</v>
      </c>
      <c r="B162" s="38"/>
      <c r="C162" s="38" t="s">
        <v>548</v>
      </c>
      <c r="D162" s="167">
        <v>80101706</v>
      </c>
      <c r="E162" s="168" t="s">
        <v>549</v>
      </c>
      <c r="F162" s="38" t="s">
        <v>69</v>
      </c>
      <c r="G162" s="38">
        <v>1</v>
      </c>
      <c r="H162" s="38" t="s">
        <v>124</v>
      </c>
      <c r="I162" s="38">
        <v>11</v>
      </c>
      <c r="J162" s="38" t="s">
        <v>310</v>
      </c>
      <c r="K162" s="38" t="s">
        <v>161</v>
      </c>
      <c r="L162" s="38" t="s">
        <v>505</v>
      </c>
      <c r="M162" s="170">
        <v>63800000</v>
      </c>
      <c r="N162" s="170">
        <v>63800000</v>
      </c>
      <c r="O162" s="38" t="s">
        <v>74</v>
      </c>
      <c r="P162" s="38" t="s">
        <v>75</v>
      </c>
      <c r="Q162" s="38" t="s">
        <v>550</v>
      </c>
      <c r="S162" s="212" t="s">
        <v>576</v>
      </c>
      <c r="T162" s="212" t="s">
        <v>577</v>
      </c>
      <c r="U162" s="219">
        <v>43489</v>
      </c>
      <c r="V162" s="214" t="s">
        <v>578</v>
      </c>
      <c r="W162" s="215" t="s">
        <v>389</v>
      </c>
      <c r="X162" s="163">
        <v>63800000</v>
      </c>
      <c r="Y162" s="164">
        <v>0</v>
      </c>
      <c r="Z162" s="163">
        <v>63800000</v>
      </c>
      <c r="AA162" s="214" t="s">
        <v>579</v>
      </c>
      <c r="AB162" s="215">
        <v>8019</v>
      </c>
      <c r="AC162" s="214" t="s">
        <v>421</v>
      </c>
      <c r="AD162" s="213">
        <v>43489</v>
      </c>
      <c r="AE162" s="213">
        <v>43822</v>
      </c>
      <c r="AF162" s="215" t="s">
        <v>580</v>
      </c>
      <c r="AG162" s="216" t="s">
        <v>556</v>
      </c>
    </row>
    <row r="163" spans="1:33" ht="272.45" customHeight="1" x14ac:dyDescent="0.35">
      <c r="A163" s="37">
        <f t="shared" si="3"/>
        <v>140</v>
      </c>
      <c r="B163" s="38"/>
      <c r="C163" s="38" t="s">
        <v>548</v>
      </c>
      <c r="D163" s="167">
        <v>80101706</v>
      </c>
      <c r="E163" s="168" t="s">
        <v>549</v>
      </c>
      <c r="F163" s="38" t="s">
        <v>69</v>
      </c>
      <c r="G163" s="38">
        <v>1</v>
      </c>
      <c r="H163" s="38" t="s">
        <v>150</v>
      </c>
      <c r="I163" s="38">
        <v>10</v>
      </c>
      <c r="J163" s="38" t="s">
        <v>310</v>
      </c>
      <c r="K163" s="38" t="s">
        <v>161</v>
      </c>
      <c r="L163" s="38" t="s">
        <v>307</v>
      </c>
      <c r="M163" s="170">
        <v>36730000</v>
      </c>
      <c r="N163" s="170">
        <v>36730000</v>
      </c>
      <c r="O163" s="38" t="s">
        <v>74</v>
      </c>
      <c r="P163" s="38" t="s">
        <v>75</v>
      </c>
      <c r="Q163" s="38" t="s">
        <v>550</v>
      </c>
      <c r="S163" s="212" t="s">
        <v>581</v>
      </c>
      <c r="T163" s="212" t="s">
        <v>582</v>
      </c>
      <c r="U163" s="219">
        <v>43510</v>
      </c>
      <c r="V163" s="214" t="s">
        <v>583</v>
      </c>
      <c r="W163" s="215" t="s">
        <v>389</v>
      </c>
      <c r="X163" s="163">
        <v>36730000</v>
      </c>
      <c r="Y163" s="164">
        <v>0</v>
      </c>
      <c r="Z163" s="163">
        <v>36730000</v>
      </c>
      <c r="AA163" s="214" t="s">
        <v>584</v>
      </c>
      <c r="AB163" s="215">
        <v>16719</v>
      </c>
      <c r="AC163" s="218" t="s">
        <v>436</v>
      </c>
      <c r="AD163" s="219">
        <v>43510</v>
      </c>
      <c r="AE163" s="219">
        <v>43812</v>
      </c>
      <c r="AF163" s="220" t="s">
        <v>585</v>
      </c>
      <c r="AG163" s="226" t="s">
        <v>556</v>
      </c>
    </row>
    <row r="164" spans="1:33" ht="272.45" customHeight="1" x14ac:dyDescent="0.35">
      <c r="A164" s="37">
        <f t="shared" si="3"/>
        <v>141</v>
      </c>
      <c r="B164" s="38"/>
      <c r="C164" s="38" t="s">
        <v>548</v>
      </c>
      <c r="D164" s="167">
        <v>80101706</v>
      </c>
      <c r="E164" s="168" t="s">
        <v>586</v>
      </c>
      <c r="F164" s="38" t="s">
        <v>69</v>
      </c>
      <c r="G164" s="38">
        <v>1</v>
      </c>
      <c r="H164" s="38" t="s">
        <v>150</v>
      </c>
      <c r="I164" s="38">
        <v>10</v>
      </c>
      <c r="J164" s="38" t="s">
        <v>310</v>
      </c>
      <c r="K164" s="38" t="s">
        <v>161</v>
      </c>
      <c r="L164" s="38" t="s">
        <v>307</v>
      </c>
      <c r="M164" s="170">
        <v>19500000</v>
      </c>
      <c r="N164" s="170">
        <v>19500000</v>
      </c>
      <c r="O164" s="38" t="s">
        <v>74</v>
      </c>
      <c r="P164" s="38" t="s">
        <v>75</v>
      </c>
      <c r="Q164" s="38" t="s">
        <v>550</v>
      </c>
      <c r="S164" s="212" t="s">
        <v>587</v>
      </c>
      <c r="T164" s="212" t="s">
        <v>588</v>
      </c>
      <c r="U164" s="213">
        <v>43504</v>
      </c>
      <c r="V164" s="214" t="s">
        <v>589</v>
      </c>
      <c r="W164" s="215" t="s">
        <v>419</v>
      </c>
      <c r="X164" s="163">
        <v>19500000</v>
      </c>
      <c r="Y164" s="164">
        <v>0</v>
      </c>
      <c r="Z164" s="163">
        <v>19500000</v>
      </c>
      <c r="AA164" s="214" t="s">
        <v>590</v>
      </c>
      <c r="AB164" s="220">
        <v>16119</v>
      </c>
      <c r="AC164" s="218" t="s">
        <v>591</v>
      </c>
      <c r="AD164" s="219">
        <v>43504</v>
      </c>
      <c r="AE164" s="219">
        <v>43806</v>
      </c>
      <c r="AF164" s="220" t="s">
        <v>585</v>
      </c>
      <c r="AG164" s="226" t="s">
        <v>556</v>
      </c>
    </row>
    <row r="165" spans="1:33" ht="272.45" customHeight="1" x14ac:dyDescent="0.35">
      <c r="A165" s="37">
        <f t="shared" si="3"/>
        <v>142</v>
      </c>
      <c r="B165" s="38"/>
      <c r="C165" s="38" t="s">
        <v>592</v>
      </c>
      <c r="D165" s="167">
        <v>80101706</v>
      </c>
      <c r="E165" s="168" t="s">
        <v>593</v>
      </c>
      <c r="F165" s="38" t="s">
        <v>69</v>
      </c>
      <c r="G165" s="38">
        <v>1</v>
      </c>
      <c r="H165" s="38" t="s">
        <v>124</v>
      </c>
      <c r="I165" s="38">
        <v>11</v>
      </c>
      <c r="J165" s="38" t="s">
        <v>310</v>
      </c>
      <c r="K165" s="38" t="s">
        <v>161</v>
      </c>
      <c r="L165" s="38" t="s">
        <v>505</v>
      </c>
      <c r="M165" s="170">
        <v>96250000</v>
      </c>
      <c r="N165" s="170">
        <v>96250000</v>
      </c>
      <c r="O165" s="38" t="s">
        <v>74</v>
      </c>
      <c r="P165" s="38" t="s">
        <v>75</v>
      </c>
      <c r="Q165" s="38" t="s">
        <v>594</v>
      </c>
      <c r="S165" s="212" t="s">
        <v>595</v>
      </c>
      <c r="T165" s="212" t="s">
        <v>596</v>
      </c>
      <c r="U165" s="213">
        <v>43483</v>
      </c>
      <c r="V165" s="214" t="s">
        <v>597</v>
      </c>
      <c r="W165" s="215" t="s">
        <v>389</v>
      </c>
      <c r="X165" s="163">
        <v>96250000</v>
      </c>
      <c r="Y165" s="164">
        <v>0</v>
      </c>
      <c r="Z165" s="163">
        <v>96250000</v>
      </c>
      <c r="AA165" s="214" t="s">
        <v>598</v>
      </c>
      <c r="AB165" s="215">
        <v>6419</v>
      </c>
      <c r="AC165" s="214" t="s">
        <v>409</v>
      </c>
      <c r="AD165" s="213">
        <v>43483</v>
      </c>
      <c r="AE165" s="213">
        <v>43816</v>
      </c>
      <c r="AF165" s="215" t="s">
        <v>599</v>
      </c>
      <c r="AG165" s="216" t="s">
        <v>600</v>
      </c>
    </row>
    <row r="166" spans="1:33" ht="272.45" customHeight="1" x14ac:dyDescent="0.35">
      <c r="A166" s="37">
        <f t="shared" si="3"/>
        <v>143</v>
      </c>
      <c r="B166" s="38"/>
      <c r="C166" s="38" t="s">
        <v>592</v>
      </c>
      <c r="D166" s="167">
        <v>80101706</v>
      </c>
      <c r="E166" s="168" t="s">
        <v>593</v>
      </c>
      <c r="F166" s="38" t="s">
        <v>69</v>
      </c>
      <c r="G166" s="38">
        <v>1</v>
      </c>
      <c r="H166" s="38" t="s">
        <v>83</v>
      </c>
      <c r="I166" s="38">
        <v>6.5</v>
      </c>
      <c r="J166" s="38" t="s">
        <v>310</v>
      </c>
      <c r="K166" s="38" t="s">
        <v>161</v>
      </c>
      <c r="L166" s="38" t="s">
        <v>307</v>
      </c>
      <c r="M166" s="170">
        <v>44100000</v>
      </c>
      <c r="N166" s="170">
        <v>44100000</v>
      </c>
      <c r="O166" s="38" t="s">
        <v>74</v>
      </c>
      <c r="P166" s="38" t="s">
        <v>75</v>
      </c>
      <c r="Q166" s="38" t="s">
        <v>594</v>
      </c>
      <c r="S166" s="212" t="s">
        <v>1207</v>
      </c>
      <c r="T166" s="212" t="s">
        <v>1208</v>
      </c>
      <c r="U166" s="213">
        <v>43656</v>
      </c>
      <c r="V166" s="214" t="s">
        <v>1209</v>
      </c>
      <c r="W166" s="215" t="s">
        <v>389</v>
      </c>
      <c r="X166" s="163">
        <v>40425000</v>
      </c>
      <c r="Y166" s="164">
        <v>0</v>
      </c>
      <c r="Z166" s="163">
        <v>40425000</v>
      </c>
      <c r="AA166" s="214" t="s">
        <v>1210</v>
      </c>
      <c r="AB166" s="215">
        <v>22419</v>
      </c>
      <c r="AC166" s="218" t="s">
        <v>1211</v>
      </c>
      <c r="AD166" s="219">
        <v>43656</v>
      </c>
      <c r="AE166" s="219">
        <v>43823</v>
      </c>
      <c r="AF166" s="220" t="s">
        <v>599</v>
      </c>
      <c r="AG166" s="226" t="s">
        <v>600</v>
      </c>
    </row>
    <row r="167" spans="1:33" ht="272.45" customHeight="1" x14ac:dyDescent="0.35">
      <c r="A167" s="37">
        <f t="shared" si="3"/>
        <v>144</v>
      </c>
      <c r="B167" s="38"/>
      <c r="C167" s="38" t="s">
        <v>592</v>
      </c>
      <c r="D167" s="167">
        <v>80101706</v>
      </c>
      <c r="E167" s="168" t="s">
        <v>593</v>
      </c>
      <c r="F167" s="38" t="s">
        <v>69</v>
      </c>
      <c r="G167" s="38">
        <v>1</v>
      </c>
      <c r="H167" s="38" t="s">
        <v>124</v>
      </c>
      <c r="I167" s="38">
        <v>11</v>
      </c>
      <c r="J167" s="38" t="s">
        <v>310</v>
      </c>
      <c r="K167" s="38" t="s">
        <v>161</v>
      </c>
      <c r="L167" s="38" t="s">
        <v>307</v>
      </c>
      <c r="M167" s="170">
        <v>80850000</v>
      </c>
      <c r="N167" s="170">
        <v>80850000</v>
      </c>
      <c r="O167" s="38" t="s">
        <v>74</v>
      </c>
      <c r="P167" s="38" t="s">
        <v>75</v>
      </c>
      <c r="Q167" s="38" t="s">
        <v>594</v>
      </c>
      <c r="S167" s="212" t="s">
        <v>601</v>
      </c>
      <c r="T167" s="212" t="s">
        <v>602</v>
      </c>
      <c r="U167" s="219">
        <v>43490</v>
      </c>
      <c r="V167" s="214" t="s">
        <v>603</v>
      </c>
      <c r="W167" s="215" t="s">
        <v>389</v>
      </c>
      <c r="X167" s="163">
        <v>80850000</v>
      </c>
      <c r="Y167" s="164">
        <v>-58800000</v>
      </c>
      <c r="Z167" s="163">
        <f>X167+Y167</f>
        <v>22050000</v>
      </c>
      <c r="AA167" s="218" t="s">
        <v>604</v>
      </c>
      <c r="AB167" s="220">
        <v>10419</v>
      </c>
      <c r="AC167" s="218" t="s">
        <v>421</v>
      </c>
      <c r="AD167" s="219">
        <v>43490</v>
      </c>
      <c r="AE167" s="219">
        <v>43823</v>
      </c>
      <c r="AF167" s="220" t="s">
        <v>605</v>
      </c>
      <c r="AG167" s="226" t="s">
        <v>600</v>
      </c>
    </row>
    <row r="168" spans="1:33" ht="272.45" customHeight="1" x14ac:dyDescent="0.35">
      <c r="A168" s="37">
        <f t="shared" si="3"/>
        <v>145</v>
      </c>
      <c r="B168" s="38"/>
      <c r="C168" s="38" t="s">
        <v>592</v>
      </c>
      <c r="D168" s="167">
        <v>80101706</v>
      </c>
      <c r="E168" s="168" t="s">
        <v>593</v>
      </c>
      <c r="F168" s="38" t="s">
        <v>69</v>
      </c>
      <c r="G168" s="38">
        <v>1</v>
      </c>
      <c r="H168" s="38" t="s">
        <v>124</v>
      </c>
      <c r="I168" s="38">
        <v>11</v>
      </c>
      <c r="J168" s="38" t="s">
        <v>310</v>
      </c>
      <c r="K168" s="38" t="s">
        <v>161</v>
      </c>
      <c r="L168" s="38" t="s">
        <v>505</v>
      </c>
      <c r="M168" s="170">
        <v>80850000</v>
      </c>
      <c r="N168" s="170">
        <v>80850000</v>
      </c>
      <c r="O168" s="38" t="s">
        <v>74</v>
      </c>
      <c r="P168" s="38" t="s">
        <v>75</v>
      </c>
      <c r="Q168" s="38" t="s">
        <v>594</v>
      </c>
      <c r="S168" s="212" t="s">
        <v>606</v>
      </c>
      <c r="T168" s="212" t="s">
        <v>607</v>
      </c>
      <c r="U168" s="219">
        <v>43488</v>
      </c>
      <c r="V168" s="214" t="s">
        <v>608</v>
      </c>
      <c r="W168" s="215" t="s">
        <v>389</v>
      </c>
      <c r="X168" s="163">
        <v>80850000</v>
      </c>
      <c r="Y168" s="164">
        <v>0</v>
      </c>
      <c r="Z168" s="163">
        <v>80850000</v>
      </c>
      <c r="AA168" s="214" t="s">
        <v>609</v>
      </c>
      <c r="AB168" s="215">
        <v>7919</v>
      </c>
      <c r="AC168" s="214" t="s">
        <v>421</v>
      </c>
      <c r="AD168" s="213">
        <v>43488</v>
      </c>
      <c r="AE168" s="213">
        <v>43821</v>
      </c>
      <c r="AF168" s="215" t="s">
        <v>605</v>
      </c>
      <c r="AG168" s="216" t="s">
        <v>600</v>
      </c>
    </row>
    <row r="169" spans="1:33" ht="272.45" customHeight="1" x14ac:dyDescent="0.35">
      <c r="A169" s="37">
        <f t="shared" si="3"/>
        <v>146</v>
      </c>
      <c r="B169" s="38"/>
      <c r="C169" s="38" t="s">
        <v>592</v>
      </c>
      <c r="D169" s="167">
        <v>80101706</v>
      </c>
      <c r="E169" s="168" t="s">
        <v>593</v>
      </c>
      <c r="F169" s="38" t="s">
        <v>69</v>
      </c>
      <c r="G169" s="38">
        <v>1</v>
      </c>
      <c r="H169" s="38" t="s">
        <v>124</v>
      </c>
      <c r="I169" s="38">
        <v>11</v>
      </c>
      <c r="J169" s="38" t="s">
        <v>310</v>
      </c>
      <c r="K169" s="38" t="s">
        <v>161</v>
      </c>
      <c r="L169" s="38" t="s">
        <v>505</v>
      </c>
      <c r="M169" s="170">
        <v>96250000</v>
      </c>
      <c r="N169" s="170">
        <v>96250000</v>
      </c>
      <c r="O169" s="38" t="s">
        <v>74</v>
      </c>
      <c r="P169" s="38" t="s">
        <v>75</v>
      </c>
      <c r="Q169" s="38" t="s">
        <v>594</v>
      </c>
      <c r="S169" s="212" t="s">
        <v>610</v>
      </c>
      <c r="T169" s="212" t="s">
        <v>611</v>
      </c>
      <c r="U169" s="213">
        <v>43488</v>
      </c>
      <c r="V169" s="214" t="s">
        <v>612</v>
      </c>
      <c r="W169" s="215" t="s">
        <v>389</v>
      </c>
      <c r="X169" s="163">
        <v>96250000</v>
      </c>
      <c r="Y169" s="164">
        <v>0</v>
      </c>
      <c r="Z169" s="163">
        <v>96250000</v>
      </c>
      <c r="AA169" s="214" t="s">
        <v>613</v>
      </c>
      <c r="AB169" s="215">
        <v>6919</v>
      </c>
      <c r="AC169" s="214" t="s">
        <v>421</v>
      </c>
      <c r="AD169" s="213">
        <v>43488</v>
      </c>
      <c r="AE169" s="213">
        <v>43821</v>
      </c>
      <c r="AF169" s="215" t="s">
        <v>599</v>
      </c>
      <c r="AG169" s="216" t="s">
        <v>600</v>
      </c>
    </row>
    <row r="170" spans="1:33" ht="272.45" customHeight="1" x14ac:dyDescent="0.35">
      <c r="A170" s="37">
        <f t="shared" si="3"/>
        <v>147</v>
      </c>
      <c r="B170" s="38"/>
      <c r="C170" s="38" t="s">
        <v>592</v>
      </c>
      <c r="D170" s="167">
        <v>80101706</v>
      </c>
      <c r="E170" s="168" t="s">
        <v>593</v>
      </c>
      <c r="F170" s="38" t="s">
        <v>69</v>
      </c>
      <c r="G170" s="38">
        <v>1</v>
      </c>
      <c r="H170" s="38" t="s">
        <v>124</v>
      </c>
      <c r="I170" s="38">
        <v>11</v>
      </c>
      <c r="J170" s="38" t="s">
        <v>310</v>
      </c>
      <c r="K170" s="38" t="s">
        <v>161</v>
      </c>
      <c r="L170" s="38" t="s">
        <v>307</v>
      </c>
      <c r="M170" s="170">
        <v>44000000</v>
      </c>
      <c r="N170" s="170">
        <v>44000000</v>
      </c>
      <c r="O170" s="38" t="s">
        <v>74</v>
      </c>
      <c r="P170" s="38" t="s">
        <v>75</v>
      </c>
      <c r="Q170" s="38" t="s">
        <v>594</v>
      </c>
      <c r="S170" s="212" t="s">
        <v>614</v>
      </c>
      <c r="T170" s="212" t="s">
        <v>615</v>
      </c>
      <c r="U170" s="213">
        <v>43497</v>
      </c>
      <c r="V170" s="214" t="s">
        <v>616</v>
      </c>
      <c r="W170" s="215" t="s">
        <v>389</v>
      </c>
      <c r="X170" s="163">
        <v>42000000</v>
      </c>
      <c r="Y170" s="164">
        <v>0</v>
      </c>
      <c r="Z170" s="163">
        <v>42000000</v>
      </c>
      <c r="AA170" s="214" t="s">
        <v>617</v>
      </c>
      <c r="AB170" s="215">
        <v>14219</v>
      </c>
      <c r="AC170" s="218" t="s">
        <v>427</v>
      </c>
      <c r="AD170" s="219">
        <v>43497</v>
      </c>
      <c r="AE170" s="219">
        <v>43814</v>
      </c>
      <c r="AF170" s="220" t="s">
        <v>599</v>
      </c>
      <c r="AG170" s="226" t="s">
        <v>600</v>
      </c>
    </row>
    <row r="171" spans="1:33" ht="272.45" customHeight="1" x14ac:dyDescent="0.35">
      <c r="A171" s="37">
        <f t="shared" si="3"/>
        <v>148</v>
      </c>
      <c r="B171" s="38"/>
      <c r="C171" s="38" t="s">
        <v>618</v>
      </c>
      <c r="D171" s="167">
        <v>80101706</v>
      </c>
      <c r="E171" s="168" t="s">
        <v>619</v>
      </c>
      <c r="F171" s="38" t="s">
        <v>69</v>
      </c>
      <c r="G171" s="38">
        <v>1</v>
      </c>
      <c r="H171" s="38" t="s">
        <v>124</v>
      </c>
      <c r="I171" s="38">
        <v>11</v>
      </c>
      <c r="J171" s="38" t="s">
        <v>310</v>
      </c>
      <c r="K171" s="38" t="s">
        <v>161</v>
      </c>
      <c r="L171" s="38" t="s">
        <v>505</v>
      </c>
      <c r="M171" s="170">
        <v>59400000</v>
      </c>
      <c r="N171" s="170">
        <v>59400000</v>
      </c>
      <c r="O171" s="38" t="s">
        <v>74</v>
      </c>
      <c r="P171" s="38" t="s">
        <v>75</v>
      </c>
      <c r="Q171" s="38" t="s">
        <v>620</v>
      </c>
      <c r="S171" s="212" t="s">
        <v>621</v>
      </c>
      <c r="T171" s="212" t="s">
        <v>622</v>
      </c>
      <c r="U171" s="219">
        <v>43483</v>
      </c>
      <c r="V171" s="214" t="s">
        <v>623</v>
      </c>
      <c r="W171" s="215" t="s">
        <v>389</v>
      </c>
      <c r="X171" s="163">
        <v>59400000</v>
      </c>
      <c r="Y171" s="163">
        <v>0</v>
      </c>
      <c r="Z171" s="163">
        <v>59400000</v>
      </c>
      <c r="AA171" s="218" t="s">
        <v>624</v>
      </c>
      <c r="AB171" s="220">
        <v>6519</v>
      </c>
      <c r="AC171" s="218" t="s">
        <v>421</v>
      </c>
      <c r="AD171" s="219">
        <v>43483</v>
      </c>
      <c r="AE171" s="219">
        <v>43816</v>
      </c>
      <c r="AF171" s="220" t="s">
        <v>625</v>
      </c>
      <c r="AG171" s="226" t="s">
        <v>626</v>
      </c>
    </row>
    <row r="172" spans="1:33" ht="272.45" customHeight="1" x14ac:dyDescent="0.35">
      <c r="A172" s="37">
        <f t="shared" si="3"/>
        <v>149</v>
      </c>
      <c r="B172" s="38"/>
      <c r="C172" s="38" t="s">
        <v>618</v>
      </c>
      <c r="D172" s="167">
        <v>80101706</v>
      </c>
      <c r="E172" s="168" t="s">
        <v>619</v>
      </c>
      <c r="F172" s="38" t="s">
        <v>69</v>
      </c>
      <c r="G172" s="38">
        <v>1</v>
      </c>
      <c r="H172" s="38" t="s">
        <v>124</v>
      </c>
      <c r="I172" s="38">
        <v>11</v>
      </c>
      <c r="J172" s="38" t="s">
        <v>310</v>
      </c>
      <c r="K172" s="38" t="s">
        <v>161</v>
      </c>
      <c r="L172" s="38" t="s">
        <v>307</v>
      </c>
      <c r="M172" s="170">
        <v>27500000</v>
      </c>
      <c r="N172" s="170">
        <v>27500000</v>
      </c>
      <c r="O172" s="38" t="s">
        <v>74</v>
      </c>
      <c r="P172" s="38" t="s">
        <v>75</v>
      </c>
      <c r="Q172" s="38" t="s">
        <v>620</v>
      </c>
      <c r="S172" s="212" t="s">
        <v>627</v>
      </c>
      <c r="T172" s="212" t="s">
        <v>628</v>
      </c>
      <c r="U172" s="219">
        <v>43489</v>
      </c>
      <c r="V172" s="214" t="s">
        <v>629</v>
      </c>
      <c r="W172" s="215" t="s">
        <v>389</v>
      </c>
      <c r="X172" s="163">
        <v>27500000</v>
      </c>
      <c r="Y172" s="164">
        <v>0</v>
      </c>
      <c r="Z172" s="163">
        <v>27500000</v>
      </c>
      <c r="AA172" s="214" t="s">
        <v>630</v>
      </c>
      <c r="AB172" s="215">
        <v>10519</v>
      </c>
      <c r="AC172" s="214" t="s">
        <v>421</v>
      </c>
      <c r="AD172" s="213">
        <v>43489</v>
      </c>
      <c r="AE172" s="213">
        <v>43822</v>
      </c>
      <c r="AF172" s="215" t="s">
        <v>625</v>
      </c>
      <c r="AG172" s="216" t="s">
        <v>626</v>
      </c>
    </row>
    <row r="173" spans="1:33" ht="272.45" customHeight="1" x14ac:dyDescent="0.35">
      <c r="A173" s="37">
        <f t="shared" si="3"/>
        <v>150</v>
      </c>
      <c r="B173" s="38"/>
      <c r="C173" s="38" t="s">
        <v>618</v>
      </c>
      <c r="D173" s="167">
        <v>80101706</v>
      </c>
      <c r="E173" s="168" t="s">
        <v>619</v>
      </c>
      <c r="F173" s="38" t="s">
        <v>69</v>
      </c>
      <c r="G173" s="38">
        <v>1</v>
      </c>
      <c r="H173" s="38" t="s">
        <v>124</v>
      </c>
      <c r="I173" s="38">
        <v>11.5</v>
      </c>
      <c r="J173" s="38" t="s">
        <v>310</v>
      </c>
      <c r="K173" s="38" t="s">
        <v>161</v>
      </c>
      <c r="L173" s="38" t="s">
        <v>505</v>
      </c>
      <c r="M173" s="170">
        <v>28750000</v>
      </c>
      <c r="N173" s="170">
        <v>28750000</v>
      </c>
      <c r="O173" s="38" t="s">
        <v>74</v>
      </c>
      <c r="P173" s="38" t="s">
        <v>75</v>
      </c>
      <c r="Q173" s="38" t="s">
        <v>620</v>
      </c>
      <c r="S173" s="212" t="s">
        <v>631</v>
      </c>
      <c r="T173" s="212" t="s">
        <v>632</v>
      </c>
      <c r="U173" s="213">
        <v>43476</v>
      </c>
      <c r="V173" s="214" t="s">
        <v>633</v>
      </c>
      <c r="W173" s="215" t="s">
        <v>389</v>
      </c>
      <c r="X173" s="163">
        <v>28750000</v>
      </c>
      <c r="Y173" s="163">
        <v>0</v>
      </c>
      <c r="Z173" s="163">
        <v>28750000</v>
      </c>
      <c r="AA173" s="218" t="s">
        <v>634</v>
      </c>
      <c r="AB173" s="220">
        <v>3519</v>
      </c>
      <c r="AC173" s="218" t="s">
        <v>398</v>
      </c>
      <c r="AD173" s="219">
        <v>43476</v>
      </c>
      <c r="AE173" s="219">
        <v>43824</v>
      </c>
      <c r="AF173" s="220" t="s">
        <v>635</v>
      </c>
      <c r="AG173" s="226" t="s">
        <v>626</v>
      </c>
    </row>
    <row r="174" spans="1:33" ht="272.45" customHeight="1" x14ac:dyDescent="0.35">
      <c r="A174" s="37">
        <f t="shared" si="3"/>
        <v>151</v>
      </c>
      <c r="B174" s="38"/>
      <c r="C174" s="38" t="s">
        <v>618</v>
      </c>
      <c r="D174" s="167">
        <v>80101706</v>
      </c>
      <c r="E174" s="168" t="s">
        <v>636</v>
      </c>
      <c r="F174" s="38" t="s">
        <v>69</v>
      </c>
      <c r="G174" s="38">
        <v>1</v>
      </c>
      <c r="H174" s="38" t="s">
        <v>124</v>
      </c>
      <c r="I174" s="38">
        <v>11.5</v>
      </c>
      <c r="J174" s="38" t="s">
        <v>310</v>
      </c>
      <c r="K174" s="38" t="s">
        <v>161</v>
      </c>
      <c r="L174" s="38" t="s">
        <v>505</v>
      </c>
      <c r="M174" s="170">
        <v>23000000</v>
      </c>
      <c r="N174" s="170">
        <v>23000000</v>
      </c>
      <c r="O174" s="38" t="s">
        <v>74</v>
      </c>
      <c r="P174" s="38" t="s">
        <v>75</v>
      </c>
      <c r="Q174" s="38" t="s">
        <v>620</v>
      </c>
      <c r="S174" s="212" t="s">
        <v>637</v>
      </c>
      <c r="T174" s="212" t="s">
        <v>638</v>
      </c>
      <c r="U174" s="219">
        <v>43489</v>
      </c>
      <c r="V174" s="214" t="s">
        <v>639</v>
      </c>
      <c r="W174" s="215" t="s">
        <v>419</v>
      </c>
      <c r="X174" s="222">
        <v>22000000</v>
      </c>
      <c r="Y174" s="223">
        <v>0</v>
      </c>
      <c r="Z174" s="222">
        <v>22000000</v>
      </c>
      <c r="AA174" s="218" t="s">
        <v>640</v>
      </c>
      <c r="AB174" s="220">
        <v>3419</v>
      </c>
      <c r="AC174" s="218" t="s">
        <v>641</v>
      </c>
      <c r="AD174" s="219">
        <v>43489</v>
      </c>
      <c r="AE174" s="219">
        <v>43822</v>
      </c>
      <c r="AF174" s="220" t="s">
        <v>642</v>
      </c>
      <c r="AG174" s="226" t="s">
        <v>626</v>
      </c>
    </row>
    <row r="175" spans="1:33" ht="272.45" customHeight="1" x14ac:dyDescent="0.35">
      <c r="A175" s="37">
        <f t="shared" si="3"/>
        <v>152</v>
      </c>
      <c r="B175" s="38"/>
      <c r="C175" s="38" t="s">
        <v>197</v>
      </c>
      <c r="D175" s="167">
        <v>80101706</v>
      </c>
      <c r="E175" s="168" t="s">
        <v>643</v>
      </c>
      <c r="F175" s="38" t="s">
        <v>69</v>
      </c>
      <c r="G175" s="38">
        <v>1</v>
      </c>
      <c r="H175" s="38" t="s">
        <v>124</v>
      </c>
      <c r="I175" s="38">
        <v>11</v>
      </c>
      <c r="J175" s="38" t="s">
        <v>310</v>
      </c>
      <c r="K175" s="38" t="s">
        <v>161</v>
      </c>
      <c r="L175" s="38" t="s">
        <v>307</v>
      </c>
      <c r="M175" s="170">
        <v>101200000</v>
      </c>
      <c r="N175" s="170">
        <v>101200000</v>
      </c>
      <c r="O175" s="38" t="s">
        <v>74</v>
      </c>
      <c r="P175" s="38" t="s">
        <v>75</v>
      </c>
      <c r="Q175" s="38" t="s">
        <v>199</v>
      </c>
      <c r="S175" s="212" t="s">
        <v>644</v>
      </c>
      <c r="T175" s="212" t="s">
        <v>645</v>
      </c>
      <c r="U175" s="213">
        <v>43490</v>
      </c>
      <c r="V175" s="214" t="s">
        <v>646</v>
      </c>
      <c r="W175" s="215" t="s">
        <v>389</v>
      </c>
      <c r="X175" s="163">
        <v>101200000</v>
      </c>
      <c r="Y175" s="164">
        <v>0</v>
      </c>
      <c r="Z175" s="163">
        <v>101200000</v>
      </c>
      <c r="AA175" s="218" t="s">
        <v>647</v>
      </c>
      <c r="AB175" s="220">
        <v>11019</v>
      </c>
      <c r="AC175" s="218" t="s">
        <v>421</v>
      </c>
      <c r="AD175" s="219">
        <v>43490</v>
      </c>
      <c r="AE175" s="219">
        <v>43823</v>
      </c>
      <c r="AF175" s="220" t="s">
        <v>648</v>
      </c>
      <c r="AG175" s="226" t="s">
        <v>649</v>
      </c>
    </row>
    <row r="176" spans="1:33" ht="272.45" customHeight="1" x14ac:dyDescent="0.35">
      <c r="A176" s="37">
        <f t="shared" si="3"/>
        <v>153</v>
      </c>
      <c r="B176" s="38"/>
      <c r="C176" s="38" t="s">
        <v>197</v>
      </c>
      <c r="D176" s="167">
        <v>80101706</v>
      </c>
      <c r="E176" s="168" t="s">
        <v>643</v>
      </c>
      <c r="F176" s="38" t="s">
        <v>69</v>
      </c>
      <c r="G176" s="38">
        <v>1</v>
      </c>
      <c r="H176" s="38" t="s">
        <v>124</v>
      </c>
      <c r="I176" s="38">
        <v>10.5</v>
      </c>
      <c r="J176" s="38" t="s">
        <v>310</v>
      </c>
      <c r="K176" s="38" t="s">
        <v>161</v>
      </c>
      <c r="L176" s="38" t="s">
        <v>307</v>
      </c>
      <c r="M176" s="170">
        <v>47250000</v>
      </c>
      <c r="N176" s="170">
        <v>47250000</v>
      </c>
      <c r="O176" s="38" t="s">
        <v>74</v>
      </c>
      <c r="P176" s="38" t="s">
        <v>75</v>
      </c>
      <c r="Q176" s="38" t="s">
        <v>199</v>
      </c>
      <c r="S176" s="212" t="s">
        <v>650</v>
      </c>
      <c r="T176" s="212" t="s">
        <v>651</v>
      </c>
      <c r="U176" s="219">
        <v>43504</v>
      </c>
      <c r="V176" s="214" t="s">
        <v>652</v>
      </c>
      <c r="W176" s="215" t="s">
        <v>389</v>
      </c>
      <c r="X176" s="163">
        <v>47250000</v>
      </c>
      <c r="Y176" s="164">
        <v>0</v>
      </c>
      <c r="Z176" s="163">
        <v>47250000</v>
      </c>
      <c r="AA176" s="214" t="s">
        <v>653</v>
      </c>
      <c r="AB176" s="215">
        <v>15119</v>
      </c>
      <c r="AC176" s="218" t="s">
        <v>654</v>
      </c>
      <c r="AD176" s="219">
        <v>43504</v>
      </c>
      <c r="AE176" s="219">
        <v>43821</v>
      </c>
      <c r="AF176" s="220" t="s">
        <v>655</v>
      </c>
      <c r="AG176" s="226" t="s">
        <v>649</v>
      </c>
    </row>
    <row r="177" spans="1:33" ht="272.45" customHeight="1" x14ac:dyDescent="0.35">
      <c r="A177" s="37">
        <f t="shared" si="3"/>
        <v>154</v>
      </c>
      <c r="B177" s="38"/>
      <c r="C177" s="38" t="s">
        <v>197</v>
      </c>
      <c r="D177" s="167">
        <v>80101706</v>
      </c>
      <c r="E177" s="168" t="s">
        <v>643</v>
      </c>
      <c r="F177" s="38" t="s">
        <v>69</v>
      </c>
      <c r="G177" s="38">
        <v>1</v>
      </c>
      <c r="H177" s="38" t="s">
        <v>124</v>
      </c>
      <c r="I177" s="38">
        <v>11</v>
      </c>
      <c r="J177" s="38" t="s">
        <v>310</v>
      </c>
      <c r="K177" s="38" t="s">
        <v>161</v>
      </c>
      <c r="L177" s="38" t="s">
        <v>505</v>
      </c>
      <c r="M177" s="170">
        <v>27500000</v>
      </c>
      <c r="N177" s="170">
        <v>27500000</v>
      </c>
      <c r="O177" s="38" t="s">
        <v>74</v>
      </c>
      <c r="P177" s="38" t="s">
        <v>75</v>
      </c>
      <c r="Q177" s="38" t="s">
        <v>199</v>
      </c>
      <c r="S177" s="212" t="s">
        <v>656</v>
      </c>
      <c r="T177" s="212" t="s">
        <v>657</v>
      </c>
      <c r="U177" s="219">
        <v>43490</v>
      </c>
      <c r="V177" s="214" t="s">
        <v>658</v>
      </c>
      <c r="W177" s="215" t="s">
        <v>389</v>
      </c>
      <c r="X177" s="163">
        <v>27500000</v>
      </c>
      <c r="Y177" s="164">
        <v>0</v>
      </c>
      <c r="Z177" s="163">
        <v>27500000</v>
      </c>
      <c r="AA177" s="214" t="s">
        <v>659</v>
      </c>
      <c r="AB177" s="215">
        <v>1019</v>
      </c>
      <c r="AC177" s="214" t="s">
        <v>421</v>
      </c>
      <c r="AD177" s="213">
        <v>43490</v>
      </c>
      <c r="AE177" s="213">
        <v>43823</v>
      </c>
      <c r="AF177" s="215" t="s">
        <v>660</v>
      </c>
      <c r="AG177" s="216" t="s">
        <v>649</v>
      </c>
    </row>
    <row r="178" spans="1:33" ht="272.45" customHeight="1" x14ac:dyDescent="0.35">
      <c r="A178" s="37">
        <f t="shared" si="3"/>
        <v>155</v>
      </c>
      <c r="B178" s="38"/>
      <c r="C178" s="38" t="s">
        <v>197</v>
      </c>
      <c r="D178" s="167">
        <v>80101706</v>
      </c>
      <c r="E178" s="168" t="s">
        <v>643</v>
      </c>
      <c r="F178" s="38" t="s">
        <v>69</v>
      </c>
      <c r="G178" s="38">
        <v>1</v>
      </c>
      <c r="H178" s="38" t="s">
        <v>124</v>
      </c>
      <c r="I178" s="38">
        <v>11</v>
      </c>
      <c r="J178" s="38" t="s">
        <v>310</v>
      </c>
      <c r="K178" s="38" t="s">
        <v>161</v>
      </c>
      <c r="L178" s="38" t="s">
        <v>505</v>
      </c>
      <c r="M178" s="170">
        <v>27500000</v>
      </c>
      <c r="N178" s="170">
        <v>27500000</v>
      </c>
      <c r="O178" s="38" t="s">
        <v>74</v>
      </c>
      <c r="P178" s="38" t="s">
        <v>75</v>
      </c>
      <c r="Q178" s="38" t="s">
        <v>199</v>
      </c>
      <c r="S178" s="212" t="s">
        <v>661</v>
      </c>
      <c r="T178" s="212" t="s">
        <v>662</v>
      </c>
      <c r="U178" s="219">
        <v>43482</v>
      </c>
      <c r="V178" s="214" t="s">
        <v>663</v>
      </c>
      <c r="W178" s="215" t="s">
        <v>389</v>
      </c>
      <c r="X178" s="163">
        <v>27500000</v>
      </c>
      <c r="Y178" s="164">
        <v>0</v>
      </c>
      <c r="Z178" s="163">
        <v>27500000</v>
      </c>
      <c r="AA178" s="218" t="s">
        <v>664</v>
      </c>
      <c r="AB178" s="220">
        <v>7119</v>
      </c>
      <c r="AC178" s="218" t="s">
        <v>421</v>
      </c>
      <c r="AD178" s="219">
        <v>43482</v>
      </c>
      <c r="AE178" s="219">
        <v>43815</v>
      </c>
      <c r="AF178" s="220" t="s">
        <v>660</v>
      </c>
      <c r="AG178" s="226" t="s">
        <v>649</v>
      </c>
    </row>
    <row r="179" spans="1:33" ht="272.45" customHeight="1" x14ac:dyDescent="0.35">
      <c r="A179" s="37">
        <f t="shared" si="3"/>
        <v>156</v>
      </c>
      <c r="B179" s="38"/>
      <c r="C179" s="38" t="s">
        <v>197</v>
      </c>
      <c r="D179" s="167">
        <v>80101706</v>
      </c>
      <c r="E179" s="168" t="s">
        <v>643</v>
      </c>
      <c r="F179" s="38" t="s">
        <v>69</v>
      </c>
      <c r="G179" s="38">
        <v>1</v>
      </c>
      <c r="H179" s="38" t="s">
        <v>124</v>
      </c>
      <c r="I179" s="38">
        <v>11</v>
      </c>
      <c r="J179" s="38" t="s">
        <v>310</v>
      </c>
      <c r="K179" s="38" t="s">
        <v>161</v>
      </c>
      <c r="L179" s="38" t="s">
        <v>307</v>
      </c>
      <c r="M179" s="170">
        <v>53900000</v>
      </c>
      <c r="N179" s="170">
        <v>53900000</v>
      </c>
      <c r="O179" s="38" t="s">
        <v>74</v>
      </c>
      <c r="P179" s="38" t="s">
        <v>75</v>
      </c>
      <c r="Q179" s="38" t="s">
        <v>199</v>
      </c>
      <c r="S179" s="212" t="s">
        <v>665</v>
      </c>
      <c r="T179" s="212" t="s">
        <v>666</v>
      </c>
      <c r="U179" s="213">
        <v>43518</v>
      </c>
      <c r="V179" s="214" t="s">
        <v>667</v>
      </c>
      <c r="W179" s="215" t="s">
        <v>389</v>
      </c>
      <c r="X179" s="163">
        <v>49000000</v>
      </c>
      <c r="Y179" s="164">
        <v>0</v>
      </c>
      <c r="Z179" s="163">
        <v>49000000</v>
      </c>
      <c r="AA179" s="214" t="s">
        <v>668</v>
      </c>
      <c r="AB179" s="215">
        <v>14119</v>
      </c>
      <c r="AC179" s="218" t="s">
        <v>436</v>
      </c>
      <c r="AD179" s="219">
        <v>43518</v>
      </c>
      <c r="AE179" s="219">
        <v>43820</v>
      </c>
      <c r="AF179" s="220" t="s">
        <v>660</v>
      </c>
      <c r="AG179" s="226" t="s">
        <v>649</v>
      </c>
    </row>
    <row r="180" spans="1:33" ht="272.45" customHeight="1" x14ac:dyDescent="0.35">
      <c r="A180" s="37">
        <f t="shared" si="3"/>
        <v>157</v>
      </c>
      <c r="B180" s="38"/>
      <c r="C180" s="38" t="s">
        <v>197</v>
      </c>
      <c r="D180" s="167">
        <v>80101706</v>
      </c>
      <c r="E180" s="168" t="s">
        <v>643</v>
      </c>
      <c r="F180" s="38" t="s">
        <v>69</v>
      </c>
      <c r="G180" s="38">
        <v>1</v>
      </c>
      <c r="H180" s="38" t="s">
        <v>124</v>
      </c>
      <c r="I180" s="38">
        <v>11</v>
      </c>
      <c r="J180" s="38" t="s">
        <v>310</v>
      </c>
      <c r="K180" s="38" t="s">
        <v>161</v>
      </c>
      <c r="L180" s="38" t="s">
        <v>307</v>
      </c>
      <c r="M180" s="170">
        <v>49500000</v>
      </c>
      <c r="N180" s="170">
        <v>49500000</v>
      </c>
      <c r="O180" s="38" t="s">
        <v>74</v>
      </c>
      <c r="P180" s="38" t="s">
        <v>75</v>
      </c>
      <c r="Q180" s="38" t="s">
        <v>199</v>
      </c>
      <c r="S180" s="212" t="s">
        <v>669</v>
      </c>
      <c r="T180" s="212" t="s">
        <v>670</v>
      </c>
      <c r="U180" s="213">
        <v>43500</v>
      </c>
      <c r="V180" s="214" t="s">
        <v>671</v>
      </c>
      <c r="W180" s="215" t="s">
        <v>389</v>
      </c>
      <c r="X180" s="163">
        <v>47250000</v>
      </c>
      <c r="Y180" s="164">
        <v>0</v>
      </c>
      <c r="Z180" s="163">
        <v>47250000</v>
      </c>
      <c r="AA180" s="214" t="s">
        <v>672</v>
      </c>
      <c r="AB180" s="215">
        <v>14019</v>
      </c>
      <c r="AC180" s="218" t="s">
        <v>427</v>
      </c>
      <c r="AD180" s="219">
        <v>43500</v>
      </c>
      <c r="AE180" s="219">
        <v>43817</v>
      </c>
      <c r="AF180" s="220" t="s">
        <v>673</v>
      </c>
      <c r="AG180" s="226" t="s">
        <v>649</v>
      </c>
    </row>
    <row r="181" spans="1:33" ht="272.45" customHeight="1" x14ac:dyDescent="0.35">
      <c r="A181" s="37">
        <f t="shared" si="3"/>
        <v>158</v>
      </c>
      <c r="B181" s="38"/>
      <c r="C181" s="38" t="s">
        <v>197</v>
      </c>
      <c r="D181" s="167">
        <v>80101706</v>
      </c>
      <c r="E181" s="168" t="s">
        <v>674</v>
      </c>
      <c r="F181" s="38" t="s">
        <v>69</v>
      </c>
      <c r="G181" s="38">
        <v>1</v>
      </c>
      <c r="H181" s="38" t="s">
        <v>124</v>
      </c>
      <c r="I181" s="38">
        <v>11</v>
      </c>
      <c r="J181" s="38" t="s">
        <v>310</v>
      </c>
      <c r="K181" s="38" t="s">
        <v>161</v>
      </c>
      <c r="L181" s="38" t="s">
        <v>505</v>
      </c>
      <c r="M181" s="170">
        <v>20350000</v>
      </c>
      <c r="N181" s="170">
        <v>20350000</v>
      </c>
      <c r="O181" s="38" t="s">
        <v>74</v>
      </c>
      <c r="P181" s="38" t="s">
        <v>75</v>
      </c>
      <c r="Q181" s="38" t="s">
        <v>199</v>
      </c>
      <c r="S181" s="212" t="s">
        <v>675</v>
      </c>
      <c r="T181" s="212" t="s">
        <v>676</v>
      </c>
      <c r="U181" s="219">
        <v>43490</v>
      </c>
      <c r="V181" s="214" t="s">
        <v>677</v>
      </c>
      <c r="W181" s="215" t="s">
        <v>419</v>
      </c>
      <c r="X181" s="163">
        <v>20350000</v>
      </c>
      <c r="Y181" s="164">
        <v>0</v>
      </c>
      <c r="Z181" s="163">
        <v>20350000</v>
      </c>
      <c r="AA181" s="214" t="s">
        <v>678</v>
      </c>
      <c r="AB181" s="215">
        <v>12219</v>
      </c>
      <c r="AC181" s="214" t="s">
        <v>421</v>
      </c>
      <c r="AD181" s="213">
        <v>43490</v>
      </c>
      <c r="AE181" s="213">
        <v>43823</v>
      </c>
      <c r="AF181" s="215" t="s">
        <v>660</v>
      </c>
      <c r="AG181" s="216" t="s">
        <v>649</v>
      </c>
    </row>
    <row r="182" spans="1:33" ht="272.45" customHeight="1" x14ac:dyDescent="0.35">
      <c r="A182" s="37">
        <f t="shared" si="3"/>
        <v>159</v>
      </c>
      <c r="B182" s="38"/>
      <c r="C182" s="38" t="s">
        <v>197</v>
      </c>
      <c r="D182" s="167">
        <v>80101706</v>
      </c>
      <c r="E182" s="168" t="s">
        <v>643</v>
      </c>
      <c r="F182" s="38" t="s">
        <v>69</v>
      </c>
      <c r="G182" s="38">
        <v>1</v>
      </c>
      <c r="H182" s="38" t="s">
        <v>124</v>
      </c>
      <c r="I182" s="38">
        <v>11</v>
      </c>
      <c r="J182" s="38" t="s">
        <v>310</v>
      </c>
      <c r="K182" s="38" t="s">
        <v>161</v>
      </c>
      <c r="L182" s="38" t="s">
        <v>307</v>
      </c>
      <c r="M182" s="170">
        <v>49500000</v>
      </c>
      <c r="N182" s="170">
        <v>49500000</v>
      </c>
      <c r="O182" s="38" t="s">
        <v>74</v>
      </c>
      <c r="P182" s="38" t="s">
        <v>75</v>
      </c>
      <c r="Q182" s="38" t="s">
        <v>199</v>
      </c>
      <c r="S182" s="212" t="s">
        <v>679</v>
      </c>
      <c r="T182" s="212" t="s">
        <v>680</v>
      </c>
      <c r="U182" s="219">
        <v>43489</v>
      </c>
      <c r="V182" s="214" t="s">
        <v>681</v>
      </c>
      <c r="W182" s="215" t="s">
        <v>389</v>
      </c>
      <c r="X182" s="163">
        <v>49500000</v>
      </c>
      <c r="Y182" s="164">
        <v>0</v>
      </c>
      <c r="Z182" s="163">
        <v>49500000</v>
      </c>
      <c r="AA182" s="214" t="s">
        <v>682</v>
      </c>
      <c r="AB182" s="215">
        <v>11919</v>
      </c>
      <c r="AC182" s="214" t="s">
        <v>421</v>
      </c>
      <c r="AD182" s="213">
        <v>43489</v>
      </c>
      <c r="AE182" s="213">
        <v>43822</v>
      </c>
      <c r="AF182" s="215" t="s">
        <v>660</v>
      </c>
      <c r="AG182" s="216" t="s">
        <v>649</v>
      </c>
    </row>
    <row r="183" spans="1:33" ht="272.45" customHeight="1" x14ac:dyDescent="0.35">
      <c r="A183" s="37">
        <f t="shared" si="3"/>
        <v>160</v>
      </c>
      <c r="B183" s="38"/>
      <c r="C183" s="38" t="s">
        <v>197</v>
      </c>
      <c r="D183" s="167">
        <v>80101706</v>
      </c>
      <c r="E183" s="168" t="s">
        <v>643</v>
      </c>
      <c r="F183" s="38" t="s">
        <v>69</v>
      </c>
      <c r="G183" s="38">
        <v>1</v>
      </c>
      <c r="H183" s="38" t="s">
        <v>124</v>
      </c>
      <c r="I183" s="38">
        <v>11</v>
      </c>
      <c r="J183" s="38" t="s">
        <v>310</v>
      </c>
      <c r="K183" s="38" t="s">
        <v>161</v>
      </c>
      <c r="L183" s="38" t="s">
        <v>307</v>
      </c>
      <c r="M183" s="170">
        <v>49500000</v>
      </c>
      <c r="N183" s="170">
        <v>49500000</v>
      </c>
      <c r="O183" s="38" t="s">
        <v>74</v>
      </c>
      <c r="P183" s="38" t="s">
        <v>75</v>
      </c>
      <c r="Q183" s="38" t="s">
        <v>199</v>
      </c>
      <c r="S183" s="212" t="s">
        <v>683</v>
      </c>
      <c r="T183" s="212" t="s">
        <v>684</v>
      </c>
      <c r="U183" s="219">
        <v>43489</v>
      </c>
      <c r="V183" s="214" t="s">
        <v>685</v>
      </c>
      <c r="W183" s="215" t="s">
        <v>389</v>
      </c>
      <c r="X183" s="163">
        <v>49500000</v>
      </c>
      <c r="Y183" s="164">
        <v>0</v>
      </c>
      <c r="Z183" s="163">
        <v>49500000</v>
      </c>
      <c r="AA183" s="218" t="s">
        <v>686</v>
      </c>
      <c r="AB183" s="220">
        <v>10919</v>
      </c>
      <c r="AC183" s="218" t="s">
        <v>421</v>
      </c>
      <c r="AD183" s="219">
        <v>43489</v>
      </c>
      <c r="AE183" s="219">
        <v>43822</v>
      </c>
      <c r="AF183" s="220" t="s">
        <v>687</v>
      </c>
      <c r="AG183" s="226" t="s">
        <v>649</v>
      </c>
    </row>
    <row r="184" spans="1:33" ht="272.45" customHeight="1" x14ac:dyDescent="0.35">
      <c r="A184" s="37">
        <f t="shared" si="3"/>
        <v>161</v>
      </c>
      <c r="B184" s="38"/>
      <c r="C184" s="38" t="s">
        <v>197</v>
      </c>
      <c r="D184" s="167">
        <v>80101706</v>
      </c>
      <c r="E184" s="168" t="s">
        <v>643</v>
      </c>
      <c r="F184" s="38" t="s">
        <v>69</v>
      </c>
      <c r="G184" s="38">
        <v>1</v>
      </c>
      <c r="H184" s="38" t="s">
        <v>103</v>
      </c>
      <c r="I184" s="38">
        <v>11</v>
      </c>
      <c r="J184" s="38" t="s">
        <v>310</v>
      </c>
      <c r="K184" s="38" t="s">
        <v>161</v>
      </c>
      <c r="L184" s="38" t="s">
        <v>307</v>
      </c>
      <c r="M184" s="170">
        <v>67100000</v>
      </c>
      <c r="N184" s="170">
        <v>67100000</v>
      </c>
      <c r="O184" s="38" t="s">
        <v>74</v>
      </c>
      <c r="P184" s="38" t="s">
        <v>75</v>
      </c>
      <c r="Q184" s="38" t="s">
        <v>199</v>
      </c>
      <c r="S184" s="212" t="s">
        <v>688</v>
      </c>
      <c r="T184" s="212" t="s">
        <v>689</v>
      </c>
      <c r="U184" s="213">
        <v>43546</v>
      </c>
      <c r="V184" s="214" t="s">
        <v>690</v>
      </c>
      <c r="W184" s="215" t="s">
        <v>389</v>
      </c>
      <c r="X184" s="163">
        <v>60000000</v>
      </c>
      <c r="Y184" s="164">
        <v>0</v>
      </c>
      <c r="Z184" s="163">
        <v>60000000</v>
      </c>
      <c r="AA184" s="214" t="s">
        <v>691</v>
      </c>
      <c r="AB184" s="215">
        <v>13919</v>
      </c>
      <c r="AC184" s="214" t="s">
        <v>692</v>
      </c>
      <c r="AD184" s="213">
        <v>43546</v>
      </c>
      <c r="AE184" s="213">
        <v>43729</v>
      </c>
      <c r="AF184" s="215" t="s">
        <v>648</v>
      </c>
      <c r="AG184" s="216" t="s">
        <v>649</v>
      </c>
    </row>
    <row r="185" spans="1:33" ht="272.45" customHeight="1" x14ac:dyDescent="0.35">
      <c r="A185" s="37">
        <f t="shared" si="3"/>
        <v>162</v>
      </c>
      <c r="B185" s="38"/>
      <c r="C185" s="38" t="s">
        <v>197</v>
      </c>
      <c r="D185" s="167">
        <v>80101706</v>
      </c>
      <c r="E185" s="168" t="s">
        <v>643</v>
      </c>
      <c r="F185" s="38" t="s">
        <v>69</v>
      </c>
      <c r="G185" s="38">
        <v>1</v>
      </c>
      <c r="H185" s="38" t="s">
        <v>124</v>
      </c>
      <c r="I185" s="38">
        <v>11</v>
      </c>
      <c r="J185" s="38" t="s">
        <v>310</v>
      </c>
      <c r="K185" s="38" t="s">
        <v>161</v>
      </c>
      <c r="L185" s="38" t="s">
        <v>307</v>
      </c>
      <c r="M185" s="170">
        <v>67100000</v>
      </c>
      <c r="N185" s="170">
        <v>67100000</v>
      </c>
      <c r="O185" s="38" t="s">
        <v>74</v>
      </c>
      <c r="P185" s="38" t="s">
        <v>75</v>
      </c>
      <c r="Q185" s="38" t="s">
        <v>199</v>
      </c>
      <c r="S185" s="212" t="s">
        <v>693</v>
      </c>
      <c r="T185" s="212" t="s">
        <v>694</v>
      </c>
      <c r="U185" s="213">
        <v>43490</v>
      </c>
      <c r="V185" s="214" t="s">
        <v>695</v>
      </c>
      <c r="W185" s="215" t="s">
        <v>389</v>
      </c>
      <c r="X185" s="163">
        <v>67100000</v>
      </c>
      <c r="Y185" s="164">
        <v>0</v>
      </c>
      <c r="Z185" s="163">
        <v>67100000</v>
      </c>
      <c r="AA185" s="218" t="s">
        <v>696</v>
      </c>
      <c r="AB185" s="220">
        <v>12019</v>
      </c>
      <c r="AC185" s="218" t="s">
        <v>421</v>
      </c>
      <c r="AD185" s="219">
        <v>43490</v>
      </c>
      <c r="AE185" s="219">
        <v>43823</v>
      </c>
      <c r="AF185" s="220" t="s">
        <v>660</v>
      </c>
      <c r="AG185" s="226" t="s">
        <v>649</v>
      </c>
    </row>
    <row r="186" spans="1:33" s="36" customFormat="1" ht="272.45" customHeight="1" x14ac:dyDescent="0.35">
      <c r="A186" s="37">
        <f t="shared" ref="A186:A249" si="4">+A185+1</f>
        <v>163</v>
      </c>
      <c r="B186" s="38"/>
      <c r="C186" s="38" t="s">
        <v>697</v>
      </c>
      <c r="D186" s="167">
        <v>80101706</v>
      </c>
      <c r="E186" s="168" t="s">
        <v>698</v>
      </c>
      <c r="F186" s="38" t="s">
        <v>69</v>
      </c>
      <c r="G186" s="38">
        <v>1</v>
      </c>
      <c r="H186" s="38" t="s">
        <v>85</v>
      </c>
      <c r="I186" s="38">
        <v>5</v>
      </c>
      <c r="J186" s="38" t="s">
        <v>310</v>
      </c>
      <c r="K186" s="38" t="s">
        <v>161</v>
      </c>
      <c r="L186" s="38" t="s">
        <v>307</v>
      </c>
      <c r="M186" s="170">
        <v>60000000</v>
      </c>
      <c r="N186" s="170">
        <v>60000000</v>
      </c>
      <c r="O186" s="38" t="s">
        <v>74</v>
      </c>
      <c r="P186" s="38" t="s">
        <v>75</v>
      </c>
      <c r="Q186" s="38" t="s">
        <v>699</v>
      </c>
      <c r="R186" s="35"/>
      <c r="S186" s="212" t="s">
        <v>1364</v>
      </c>
      <c r="T186" s="212" t="s">
        <v>1365</v>
      </c>
      <c r="U186" s="213">
        <v>43738</v>
      </c>
      <c r="V186" s="214" t="s">
        <v>1366</v>
      </c>
      <c r="W186" s="215" t="s">
        <v>389</v>
      </c>
      <c r="X186" s="163">
        <v>59500000</v>
      </c>
      <c r="Y186" s="164">
        <v>0</v>
      </c>
      <c r="Z186" s="163">
        <v>59500000</v>
      </c>
      <c r="AA186" s="217" t="s">
        <v>1367</v>
      </c>
      <c r="AB186" s="215">
        <v>21219</v>
      </c>
      <c r="AC186" s="214" t="s">
        <v>1368</v>
      </c>
      <c r="AD186" s="213">
        <v>43738</v>
      </c>
      <c r="AE186" s="213">
        <v>43819</v>
      </c>
      <c r="AF186" s="215" t="s">
        <v>1369</v>
      </c>
      <c r="AG186" s="215" t="s">
        <v>1370</v>
      </c>
    </row>
    <row r="187" spans="1:33" ht="272.45" customHeight="1" x14ac:dyDescent="0.35">
      <c r="A187" s="37">
        <f t="shared" si="4"/>
        <v>164</v>
      </c>
      <c r="B187" s="38"/>
      <c r="C187" s="38" t="s">
        <v>1164</v>
      </c>
      <c r="D187" s="167">
        <v>80101706</v>
      </c>
      <c r="E187" s="168" t="s">
        <v>1090</v>
      </c>
      <c r="F187" s="38" t="s">
        <v>69</v>
      </c>
      <c r="G187" s="38">
        <v>1</v>
      </c>
      <c r="H187" s="38" t="s">
        <v>70</v>
      </c>
      <c r="I187" s="38">
        <v>5.5</v>
      </c>
      <c r="J187" s="38" t="s">
        <v>310</v>
      </c>
      <c r="K187" s="38" t="s">
        <v>161</v>
      </c>
      <c r="L187" s="38" t="s">
        <v>307</v>
      </c>
      <c r="M187" s="170">
        <v>35000000</v>
      </c>
      <c r="N187" s="170">
        <v>35000000</v>
      </c>
      <c r="O187" s="38" t="s">
        <v>74</v>
      </c>
      <c r="P187" s="38" t="s">
        <v>75</v>
      </c>
      <c r="Q187" s="38" t="s">
        <v>1091</v>
      </c>
      <c r="S187" s="224" t="s">
        <v>1289</v>
      </c>
      <c r="T187" s="224" t="s">
        <v>1290</v>
      </c>
      <c r="U187" s="219">
        <v>43693</v>
      </c>
      <c r="V187" s="218" t="s">
        <v>1291</v>
      </c>
      <c r="W187" s="220" t="s">
        <v>389</v>
      </c>
      <c r="X187" s="222">
        <v>20000000</v>
      </c>
      <c r="Y187" s="223">
        <v>0</v>
      </c>
      <c r="Z187" s="222">
        <v>20000000</v>
      </c>
      <c r="AA187" s="225" t="s">
        <v>1292</v>
      </c>
      <c r="AB187" s="220">
        <v>24819</v>
      </c>
      <c r="AC187" s="218" t="s">
        <v>1035</v>
      </c>
      <c r="AD187" s="219">
        <v>43693</v>
      </c>
      <c r="AE187" s="219">
        <v>43814</v>
      </c>
      <c r="AF187" s="220" t="s">
        <v>491</v>
      </c>
      <c r="AG187" s="220" t="s">
        <v>1248</v>
      </c>
    </row>
    <row r="188" spans="1:33" ht="272.45" customHeight="1" x14ac:dyDescent="0.35">
      <c r="A188" s="37">
        <f t="shared" si="4"/>
        <v>165</v>
      </c>
      <c r="B188" s="38"/>
      <c r="C188" s="38" t="s">
        <v>1089</v>
      </c>
      <c r="D188" s="167">
        <v>80101706</v>
      </c>
      <c r="E188" s="168" t="s">
        <v>1090</v>
      </c>
      <c r="F188" s="38" t="s">
        <v>69</v>
      </c>
      <c r="G188" s="38">
        <v>1</v>
      </c>
      <c r="H188" s="38" t="s">
        <v>83</v>
      </c>
      <c r="I188" s="38">
        <v>6</v>
      </c>
      <c r="J188" s="38" t="s">
        <v>310</v>
      </c>
      <c r="K188" s="38" t="s">
        <v>161</v>
      </c>
      <c r="L188" s="38" t="s">
        <v>307</v>
      </c>
      <c r="M188" s="170">
        <v>15000000</v>
      </c>
      <c r="N188" s="170">
        <v>15000000</v>
      </c>
      <c r="O188" s="38" t="s">
        <v>74</v>
      </c>
      <c r="P188" s="38" t="s">
        <v>75</v>
      </c>
      <c r="Q188" s="38" t="s">
        <v>1091</v>
      </c>
      <c r="S188" s="212" t="s">
        <v>1134</v>
      </c>
      <c r="T188" s="212" t="s">
        <v>1135</v>
      </c>
      <c r="U188" s="213">
        <v>43642</v>
      </c>
      <c r="V188" s="214" t="s">
        <v>1136</v>
      </c>
      <c r="W188" s="215" t="s">
        <v>389</v>
      </c>
      <c r="X188" s="163">
        <v>13750000</v>
      </c>
      <c r="Y188" s="164">
        <v>0</v>
      </c>
      <c r="Z188" s="163">
        <v>13750000</v>
      </c>
      <c r="AA188" s="214" t="s">
        <v>1137</v>
      </c>
      <c r="AB188" s="215">
        <v>21419</v>
      </c>
      <c r="AC188" s="218" t="s">
        <v>1138</v>
      </c>
      <c r="AD188" s="219">
        <v>43642</v>
      </c>
      <c r="AE188" s="219">
        <v>43809</v>
      </c>
      <c r="AF188" s="220" t="s">
        <v>491</v>
      </c>
      <c r="AG188" s="226" t="s">
        <v>393</v>
      </c>
    </row>
    <row r="189" spans="1:33" ht="272.45" customHeight="1" x14ac:dyDescent="0.35">
      <c r="A189" s="37">
        <f t="shared" si="4"/>
        <v>166</v>
      </c>
      <c r="B189" s="38"/>
      <c r="C189" s="38" t="s">
        <v>197</v>
      </c>
      <c r="D189" s="167">
        <v>80101706</v>
      </c>
      <c r="E189" s="168" t="s">
        <v>643</v>
      </c>
      <c r="F189" s="38" t="s">
        <v>69</v>
      </c>
      <c r="G189" s="38">
        <v>1</v>
      </c>
      <c r="H189" s="38" t="s">
        <v>124</v>
      </c>
      <c r="I189" s="38">
        <v>10.5</v>
      </c>
      <c r="J189" s="38" t="s">
        <v>310</v>
      </c>
      <c r="K189" s="38" t="s">
        <v>161</v>
      </c>
      <c r="L189" s="38" t="s">
        <v>307</v>
      </c>
      <c r="M189" s="170">
        <v>64050000</v>
      </c>
      <c r="N189" s="170">
        <v>64050000</v>
      </c>
      <c r="O189" s="38" t="s">
        <v>74</v>
      </c>
      <c r="P189" s="38" t="s">
        <v>75</v>
      </c>
      <c r="Q189" s="38" t="s">
        <v>199</v>
      </c>
      <c r="S189" s="212" t="s">
        <v>700</v>
      </c>
      <c r="T189" s="212" t="s">
        <v>701</v>
      </c>
      <c r="U189" s="213">
        <v>43502</v>
      </c>
      <c r="V189" s="214" t="s">
        <v>702</v>
      </c>
      <c r="W189" s="215" t="s">
        <v>389</v>
      </c>
      <c r="X189" s="163">
        <v>64050000</v>
      </c>
      <c r="Y189" s="164">
        <v>0</v>
      </c>
      <c r="Z189" s="163">
        <v>64050000</v>
      </c>
      <c r="AA189" s="214" t="s">
        <v>703</v>
      </c>
      <c r="AB189" s="215">
        <v>15219</v>
      </c>
      <c r="AC189" s="218" t="s">
        <v>427</v>
      </c>
      <c r="AD189" s="219">
        <v>43502</v>
      </c>
      <c r="AE189" s="219">
        <v>43819</v>
      </c>
      <c r="AF189" s="220" t="s">
        <v>704</v>
      </c>
      <c r="AG189" s="226" t="s">
        <v>649</v>
      </c>
    </row>
    <row r="190" spans="1:33" ht="272.45" customHeight="1" x14ac:dyDescent="0.35">
      <c r="A190" s="37">
        <f t="shared" si="4"/>
        <v>167</v>
      </c>
      <c r="B190" s="38"/>
      <c r="C190" s="38" t="s">
        <v>1089</v>
      </c>
      <c r="D190" s="167">
        <v>80101706</v>
      </c>
      <c r="E190" s="168" t="s">
        <v>1090</v>
      </c>
      <c r="F190" s="38" t="s">
        <v>69</v>
      </c>
      <c r="G190" s="38">
        <v>1</v>
      </c>
      <c r="H190" s="38" t="s">
        <v>83</v>
      </c>
      <c r="I190" s="38">
        <v>6</v>
      </c>
      <c r="J190" s="38" t="s">
        <v>310</v>
      </c>
      <c r="K190" s="38" t="s">
        <v>161</v>
      </c>
      <c r="L190" s="38" t="s">
        <v>307</v>
      </c>
      <c r="M190" s="170">
        <v>27000000</v>
      </c>
      <c r="N190" s="170">
        <v>27000000</v>
      </c>
      <c r="O190" s="38" t="s">
        <v>74</v>
      </c>
      <c r="P190" s="38" t="s">
        <v>75</v>
      </c>
      <c r="Q190" s="38" t="s">
        <v>1091</v>
      </c>
      <c r="S190" s="212" t="s">
        <v>1139</v>
      </c>
      <c r="T190" s="212" t="s">
        <v>1140</v>
      </c>
      <c r="U190" s="213">
        <v>43641</v>
      </c>
      <c r="V190" s="214" t="s">
        <v>1141</v>
      </c>
      <c r="W190" s="215" t="s">
        <v>389</v>
      </c>
      <c r="X190" s="163">
        <v>24750000</v>
      </c>
      <c r="Y190" s="164">
        <v>0</v>
      </c>
      <c r="Z190" s="163">
        <v>24750000</v>
      </c>
      <c r="AA190" s="214" t="s">
        <v>1142</v>
      </c>
      <c r="AB190" s="215">
        <v>21519</v>
      </c>
      <c r="AC190" s="218" t="s">
        <v>1138</v>
      </c>
      <c r="AD190" s="219">
        <v>43641</v>
      </c>
      <c r="AE190" s="219">
        <v>43808</v>
      </c>
      <c r="AF190" s="220" t="s">
        <v>491</v>
      </c>
      <c r="AG190" s="226" t="s">
        <v>393</v>
      </c>
    </row>
    <row r="191" spans="1:33" ht="272.45" customHeight="1" x14ac:dyDescent="0.35">
      <c r="A191" s="37">
        <f t="shared" si="4"/>
        <v>168</v>
      </c>
      <c r="B191" s="38"/>
      <c r="C191" s="38" t="s">
        <v>67</v>
      </c>
      <c r="D191" s="167">
        <v>80101706</v>
      </c>
      <c r="E191" s="168" t="s">
        <v>705</v>
      </c>
      <c r="F191" s="38" t="s">
        <v>69</v>
      </c>
      <c r="G191" s="38">
        <v>1</v>
      </c>
      <c r="H191" s="38" t="s">
        <v>124</v>
      </c>
      <c r="I191" s="38">
        <v>11</v>
      </c>
      <c r="J191" s="38" t="s">
        <v>310</v>
      </c>
      <c r="K191" s="38" t="s">
        <v>72</v>
      </c>
      <c r="L191" s="38" t="s">
        <v>203</v>
      </c>
      <c r="M191" s="170">
        <v>21450000</v>
      </c>
      <c r="N191" s="170">
        <v>21450000</v>
      </c>
      <c r="O191" s="38" t="s">
        <v>74</v>
      </c>
      <c r="P191" s="38" t="s">
        <v>75</v>
      </c>
      <c r="Q191" s="38" t="s">
        <v>76</v>
      </c>
      <c r="S191" s="212" t="s">
        <v>706</v>
      </c>
      <c r="T191" s="212" t="s">
        <v>707</v>
      </c>
      <c r="U191" s="219">
        <v>43487</v>
      </c>
      <c r="V191" s="214" t="s">
        <v>708</v>
      </c>
      <c r="W191" s="215" t="s">
        <v>419</v>
      </c>
      <c r="X191" s="163">
        <v>21450000</v>
      </c>
      <c r="Y191" s="163">
        <v>0</v>
      </c>
      <c r="Z191" s="163">
        <v>21450000</v>
      </c>
      <c r="AA191" s="214" t="s">
        <v>709</v>
      </c>
      <c r="AB191" s="217">
        <v>4419</v>
      </c>
      <c r="AC191" s="214" t="s">
        <v>421</v>
      </c>
      <c r="AD191" s="213">
        <v>43486</v>
      </c>
      <c r="AE191" s="213">
        <v>43819</v>
      </c>
      <c r="AF191" s="215" t="s">
        <v>710</v>
      </c>
      <c r="AG191" s="216" t="s">
        <v>115</v>
      </c>
    </row>
    <row r="192" spans="1:33" ht="272.45" customHeight="1" x14ac:dyDescent="0.35">
      <c r="A192" s="37">
        <f t="shared" si="4"/>
        <v>169</v>
      </c>
      <c r="B192" s="38"/>
      <c r="C192" s="38" t="s">
        <v>67</v>
      </c>
      <c r="D192" s="167">
        <v>80101706</v>
      </c>
      <c r="E192" s="168" t="s">
        <v>711</v>
      </c>
      <c r="F192" s="38" t="s">
        <v>69</v>
      </c>
      <c r="G192" s="38">
        <v>1</v>
      </c>
      <c r="H192" s="38" t="s">
        <v>124</v>
      </c>
      <c r="I192" s="38">
        <v>11</v>
      </c>
      <c r="J192" s="38" t="s">
        <v>310</v>
      </c>
      <c r="K192" s="38" t="s">
        <v>72</v>
      </c>
      <c r="L192" s="38" t="s">
        <v>203</v>
      </c>
      <c r="M192" s="170">
        <v>44000000</v>
      </c>
      <c r="N192" s="170">
        <v>44000000</v>
      </c>
      <c r="O192" s="38" t="s">
        <v>74</v>
      </c>
      <c r="P192" s="38" t="s">
        <v>75</v>
      </c>
      <c r="Q192" s="38" t="s">
        <v>76</v>
      </c>
      <c r="S192" s="212" t="s">
        <v>712</v>
      </c>
      <c r="T192" s="212" t="s">
        <v>713</v>
      </c>
      <c r="U192" s="219">
        <v>43486</v>
      </c>
      <c r="V192" s="214" t="s">
        <v>714</v>
      </c>
      <c r="W192" s="215" t="s">
        <v>389</v>
      </c>
      <c r="X192" s="163">
        <v>44000000</v>
      </c>
      <c r="Y192" s="163">
        <v>0</v>
      </c>
      <c r="Z192" s="163">
        <v>44000000</v>
      </c>
      <c r="AA192" s="214" t="s">
        <v>715</v>
      </c>
      <c r="AB192" s="217">
        <v>4519</v>
      </c>
      <c r="AC192" s="214" t="s">
        <v>421</v>
      </c>
      <c r="AD192" s="213">
        <v>43486</v>
      </c>
      <c r="AE192" s="213">
        <v>43819</v>
      </c>
      <c r="AF192" s="215" t="s">
        <v>710</v>
      </c>
      <c r="AG192" s="216" t="s">
        <v>115</v>
      </c>
    </row>
    <row r="193" spans="1:33" ht="272.45" customHeight="1" x14ac:dyDescent="0.35">
      <c r="A193" s="37">
        <f t="shared" si="4"/>
        <v>170</v>
      </c>
      <c r="B193" s="38"/>
      <c r="C193" s="38" t="s">
        <v>716</v>
      </c>
      <c r="D193" s="167">
        <v>80101706</v>
      </c>
      <c r="E193" s="168" t="s">
        <v>717</v>
      </c>
      <c r="F193" s="38" t="s">
        <v>69</v>
      </c>
      <c r="G193" s="38">
        <v>1</v>
      </c>
      <c r="H193" s="38" t="s">
        <v>124</v>
      </c>
      <c r="I193" s="38">
        <v>11.5</v>
      </c>
      <c r="J193" s="38" t="s">
        <v>310</v>
      </c>
      <c r="K193" s="38" t="s">
        <v>161</v>
      </c>
      <c r="L193" s="38" t="s">
        <v>505</v>
      </c>
      <c r="M193" s="170">
        <v>62100000</v>
      </c>
      <c r="N193" s="170">
        <v>62100000</v>
      </c>
      <c r="O193" s="38" t="s">
        <v>74</v>
      </c>
      <c r="P193" s="38" t="s">
        <v>75</v>
      </c>
      <c r="Q193" s="38" t="s">
        <v>718</v>
      </c>
      <c r="S193" s="212" t="s">
        <v>719</v>
      </c>
      <c r="T193" s="212" t="s">
        <v>720</v>
      </c>
      <c r="U193" s="219">
        <v>43475</v>
      </c>
      <c r="V193" s="214" t="s">
        <v>721</v>
      </c>
      <c r="W193" s="215" t="s">
        <v>389</v>
      </c>
      <c r="X193" s="163">
        <v>62100000</v>
      </c>
      <c r="Y193" s="163">
        <v>0</v>
      </c>
      <c r="Z193" s="163">
        <v>62100000</v>
      </c>
      <c r="AA193" s="214" t="s">
        <v>722</v>
      </c>
      <c r="AB193" s="217">
        <v>3319</v>
      </c>
      <c r="AC193" s="214" t="s">
        <v>398</v>
      </c>
      <c r="AD193" s="213">
        <v>43475</v>
      </c>
      <c r="AE193" s="213">
        <v>43823</v>
      </c>
      <c r="AF193" s="220" t="s">
        <v>723</v>
      </c>
      <c r="AG193" s="226" t="s">
        <v>724</v>
      </c>
    </row>
    <row r="194" spans="1:33" ht="272.45" customHeight="1" x14ac:dyDescent="0.35">
      <c r="A194" s="37">
        <f t="shared" si="4"/>
        <v>171</v>
      </c>
      <c r="B194" s="38"/>
      <c r="C194" s="38" t="s">
        <v>716</v>
      </c>
      <c r="D194" s="167">
        <v>80101706</v>
      </c>
      <c r="E194" s="168" t="s">
        <v>717</v>
      </c>
      <c r="F194" s="38" t="s">
        <v>69</v>
      </c>
      <c r="G194" s="38">
        <v>1</v>
      </c>
      <c r="H194" s="38" t="s">
        <v>124</v>
      </c>
      <c r="I194" s="38">
        <v>11.5</v>
      </c>
      <c r="J194" s="38" t="s">
        <v>310</v>
      </c>
      <c r="K194" s="38" t="s">
        <v>161</v>
      </c>
      <c r="L194" s="38" t="s">
        <v>505</v>
      </c>
      <c r="M194" s="170">
        <v>62100000</v>
      </c>
      <c r="N194" s="170">
        <v>62100000</v>
      </c>
      <c r="O194" s="38" t="s">
        <v>74</v>
      </c>
      <c r="P194" s="38" t="s">
        <v>75</v>
      </c>
      <c r="Q194" s="38" t="s">
        <v>718</v>
      </c>
      <c r="S194" s="212" t="s">
        <v>725</v>
      </c>
      <c r="T194" s="212" t="s">
        <v>726</v>
      </c>
      <c r="U194" s="219">
        <v>43475</v>
      </c>
      <c r="V194" s="214" t="s">
        <v>721</v>
      </c>
      <c r="W194" s="215" t="s">
        <v>389</v>
      </c>
      <c r="X194" s="163">
        <v>62100000</v>
      </c>
      <c r="Y194" s="163">
        <v>0</v>
      </c>
      <c r="Z194" s="163">
        <v>62100000</v>
      </c>
      <c r="AA194" s="214" t="s">
        <v>722</v>
      </c>
      <c r="AB194" s="217">
        <v>3219</v>
      </c>
      <c r="AC194" s="214" t="s">
        <v>398</v>
      </c>
      <c r="AD194" s="213">
        <v>43475</v>
      </c>
      <c r="AE194" s="213">
        <v>43823</v>
      </c>
      <c r="AF194" s="220" t="s">
        <v>723</v>
      </c>
      <c r="AG194" s="226" t="s">
        <v>724</v>
      </c>
    </row>
    <row r="195" spans="1:33" ht="272.45" customHeight="1" x14ac:dyDescent="0.35">
      <c r="A195" s="37">
        <f t="shared" si="4"/>
        <v>172</v>
      </c>
      <c r="B195" s="38"/>
      <c r="C195" s="38" t="s">
        <v>716</v>
      </c>
      <c r="D195" s="167">
        <v>80101706</v>
      </c>
      <c r="E195" s="168" t="s">
        <v>727</v>
      </c>
      <c r="F195" s="38" t="s">
        <v>69</v>
      </c>
      <c r="G195" s="38">
        <v>1</v>
      </c>
      <c r="H195" s="38" t="s">
        <v>124</v>
      </c>
      <c r="I195" s="38">
        <v>11</v>
      </c>
      <c r="J195" s="38" t="s">
        <v>310</v>
      </c>
      <c r="K195" s="38" t="s">
        <v>161</v>
      </c>
      <c r="L195" s="38" t="s">
        <v>307</v>
      </c>
      <c r="M195" s="170">
        <v>22000000</v>
      </c>
      <c r="N195" s="170">
        <v>22000000</v>
      </c>
      <c r="O195" s="38" t="s">
        <v>74</v>
      </c>
      <c r="P195" s="38" t="s">
        <v>75</v>
      </c>
      <c r="Q195" s="38" t="s">
        <v>718</v>
      </c>
      <c r="S195" s="212" t="s">
        <v>728</v>
      </c>
      <c r="T195" s="212" t="s">
        <v>729</v>
      </c>
      <c r="U195" s="213">
        <v>43490</v>
      </c>
      <c r="V195" s="214" t="s">
        <v>730</v>
      </c>
      <c r="W195" s="215" t="s">
        <v>419</v>
      </c>
      <c r="X195" s="163">
        <v>22000000</v>
      </c>
      <c r="Y195" s="164">
        <v>0</v>
      </c>
      <c r="Z195" s="163">
        <v>22000000</v>
      </c>
      <c r="AA195" s="218" t="s">
        <v>731</v>
      </c>
      <c r="AB195" s="220">
        <v>12919</v>
      </c>
      <c r="AC195" s="218" t="s">
        <v>421</v>
      </c>
      <c r="AD195" s="219">
        <v>43490</v>
      </c>
      <c r="AE195" s="219">
        <v>43823</v>
      </c>
      <c r="AF195" s="220" t="s">
        <v>723</v>
      </c>
      <c r="AG195" s="226" t="s">
        <v>724</v>
      </c>
    </row>
    <row r="196" spans="1:33" ht="272.45" customHeight="1" x14ac:dyDescent="0.35">
      <c r="A196" s="37">
        <f t="shared" si="4"/>
        <v>173</v>
      </c>
      <c r="B196" s="38"/>
      <c r="C196" s="38" t="s">
        <v>166</v>
      </c>
      <c r="D196" s="167">
        <v>80101706</v>
      </c>
      <c r="E196" s="168" t="s">
        <v>732</v>
      </c>
      <c r="F196" s="38" t="s">
        <v>69</v>
      </c>
      <c r="G196" s="38">
        <v>1</v>
      </c>
      <c r="H196" s="38" t="s">
        <v>124</v>
      </c>
      <c r="I196" s="38">
        <v>11</v>
      </c>
      <c r="J196" s="38" t="s">
        <v>310</v>
      </c>
      <c r="K196" s="38" t="s">
        <v>161</v>
      </c>
      <c r="L196" s="38" t="s">
        <v>307</v>
      </c>
      <c r="M196" s="170">
        <v>59400000</v>
      </c>
      <c r="N196" s="170">
        <v>59400000</v>
      </c>
      <c r="O196" s="38" t="s">
        <v>74</v>
      </c>
      <c r="P196" s="38" t="s">
        <v>75</v>
      </c>
      <c r="Q196" s="38" t="s">
        <v>169</v>
      </c>
      <c r="S196" s="212" t="s">
        <v>733</v>
      </c>
      <c r="T196" s="212" t="s">
        <v>734</v>
      </c>
      <c r="U196" s="219">
        <v>43489</v>
      </c>
      <c r="V196" s="214" t="s">
        <v>735</v>
      </c>
      <c r="W196" s="215" t="s">
        <v>389</v>
      </c>
      <c r="X196" s="163">
        <v>59400000</v>
      </c>
      <c r="Y196" s="164">
        <v>0</v>
      </c>
      <c r="Z196" s="163">
        <v>59400000</v>
      </c>
      <c r="AA196" s="218" t="s">
        <v>736</v>
      </c>
      <c r="AB196" s="220">
        <v>11119</v>
      </c>
      <c r="AC196" s="218" t="s">
        <v>421</v>
      </c>
      <c r="AD196" s="219">
        <v>43489</v>
      </c>
      <c r="AE196" s="219">
        <v>43822</v>
      </c>
      <c r="AF196" s="220" t="s">
        <v>173</v>
      </c>
      <c r="AG196" s="226" t="s">
        <v>174</v>
      </c>
    </row>
    <row r="197" spans="1:33" ht="272.45" customHeight="1" x14ac:dyDescent="0.35">
      <c r="A197" s="37">
        <f t="shared" si="4"/>
        <v>174</v>
      </c>
      <c r="B197" s="38"/>
      <c r="C197" s="38" t="s">
        <v>175</v>
      </c>
      <c r="D197" s="167">
        <v>80101706</v>
      </c>
      <c r="E197" s="168" t="s">
        <v>737</v>
      </c>
      <c r="F197" s="38" t="s">
        <v>69</v>
      </c>
      <c r="G197" s="38">
        <v>1</v>
      </c>
      <c r="H197" s="38" t="s">
        <v>124</v>
      </c>
      <c r="I197" s="38">
        <v>11</v>
      </c>
      <c r="J197" s="38" t="s">
        <v>310</v>
      </c>
      <c r="K197" s="38" t="s">
        <v>161</v>
      </c>
      <c r="L197" s="38" t="s">
        <v>162</v>
      </c>
      <c r="M197" s="170">
        <v>31900000</v>
      </c>
      <c r="N197" s="170">
        <v>31900000</v>
      </c>
      <c r="O197" s="38" t="s">
        <v>74</v>
      </c>
      <c r="P197" s="38" t="s">
        <v>75</v>
      </c>
      <c r="Q197" s="178" t="s">
        <v>179</v>
      </c>
      <c r="S197" s="212" t="s">
        <v>738</v>
      </c>
      <c r="T197" s="212" t="s">
        <v>739</v>
      </c>
      <c r="U197" s="213">
        <v>43489</v>
      </c>
      <c r="V197" s="214" t="s">
        <v>740</v>
      </c>
      <c r="W197" s="215" t="s">
        <v>389</v>
      </c>
      <c r="X197" s="163">
        <v>31900000</v>
      </c>
      <c r="Y197" s="164">
        <v>0</v>
      </c>
      <c r="Z197" s="163">
        <v>31900000</v>
      </c>
      <c r="AA197" s="218" t="s">
        <v>741</v>
      </c>
      <c r="AB197" s="220">
        <v>8719</v>
      </c>
      <c r="AC197" s="218" t="s">
        <v>421</v>
      </c>
      <c r="AD197" s="219">
        <v>43489</v>
      </c>
      <c r="AE197" s="219">
        <v>43822</v>
      </c>
      <c r="AF197" s="220" t="s">
        <v>287</v>
      </c>
      <c r="AG197" s="226" t="s">
        <v>186</v>
      </c>
    </row>
    <row r="198" spans="1:33" ht="272.45" customHeight="1" x14ac:dyDescent="0.35">
      <c r="A198" s="37">
        <f t="shared" si="4"/>
        <v>175</v>
      </c>
      <c r="B198" s="38"/>
      <c r="C198" s="38" t="s">
        <v>742</v>
      </c>
      <c r="D198" s="167">
        <v>80101706</v>
      </c>
      <c r="E198" s="168" t="s">
        <v>743</v>
      </c>
      <c r="F198" s="38" t="s">
        <v>69</v>
      </c>
      <c r="G198" s="38">
        <v>1</v>
      </c>
      <c r="H198" s="38" t="s">
        <v>124</v>
      </c>
      <c r="I198" s="38">
        <v>11</v>
      </c>
      <c r="J198" s="38" t="s">
        <v>310</v>
      </c>
      <c r="K198" s="38" t="s">
        <v>161</v>
      </c>
      <c r="L198" s="38" t="s">
        <v>307</v>
      </c>
      <c r="M198" s="170">
        <v>59400000</v>
      </c>
      <c r="N198" s="170">
        <v>59400000</v>
      </c>
      <c r="O198" s="38" t="s">
        <v>74</v>
      </c>
      <c r="P198" s="38" t="s">
        <v>75</v>
      </c>
      <c r="Q198" s="38" t="s">
        <v>744</v>
      </c>
      <c r="S198" s="212" t="s">
        <v>745</v>
      </c>
      <c r="T198" s="212" t="s">
        <v>746</v>
      </c>
      <c r="U198" s="213">
        <v>43489</v>
      </c>
      <c r="V198" s="214" t="s">
        <v>747</v>
      </c>
      <c r="W198" s="215" t="s">
        <v>389</v>
      </c>
      <c r="X198" s="163">
        <v>59400000</v>
      </c>
      <c r="Y198" s="164">
        <v>0</v>
      </c>
      <c r="Z198" s="163">
        <v>59400000</v>
      </c>
      <c r="AA198" s="214" t="s">
        <v>748</v>
      </c>
      <c r="AB198" s="215">
        <v>11219</v>
      </c>
      <c r="AC198" s="214" t="s">
        <v>421</v>
      </c>
      <c r="AD198" s="213">
        <v>43490</v>
      </c>
      <c r="AE198" s="213">
        <v>43823</v>
      </c>
      <c r="AF198" s="215" t="s">
        <v>749</v>
      </c>
      <c r="AG198" s="216" t="s">
        <v>750</v>
      </c>
    </row>
    <row r="199" spans="1:33" ht="272.45" customHeight="1" x14ac:dyDescent="0.35">
      <c r="A199" s="37">
        <f t="shared" si="4"/>
        <v>176</v>
      </c>
      <c r="B199" s="38"/>
      <c r="C199" s="38" t="s">
        <v>742</v>
      </c>
      <c r="D199" s="167">
        <v>80101706</v>
      </c>
      <c r="E199" s="168" t="s">
        <v>743</v>
      </c>
      <c r="F199" s="38" t="s">
        <v>69</v>
      </c>
      <c r="G199" s="38">
        <v>1</v>
      </c>
      <c r="H199" s="38" t="s">
        <v>124</v>
      </c>
      <c r="I199" s="38">
        <v>11</v>
      </c>
      <c r="J199" s="38" t="s">
        <v>310</v>
      </c>
      <c r="K199" s="38" t="s">
        <v>161</v>
      </c>
      <c r="L199" s="38" t="s">
        <v>307</v>
      </c>
      <c r="M199" s="170">
        <v>59400000</v>
      </c>
      <c r="N199" s="170">
        <v>59400000</v>
      </c>
      <c r="O199" s="38" t="s">
        <v>74</v>
      </c>
      <c r="P199" s="38" t="s">
        <v>75</v>
      </c>
      <c r="Q199" s="38" t="s">
        <v>744</v>
      </c>
      <c r="S199" s="212" t="s">
        <v>751</v>
      </c>
      <c r="T199" s="212" t="s">
        <v>752</v>
      </c>
      <c r="U199" s="219">
        <v>43489</v>
      </c>
      <c r="V199" s="214" t="s">
        <v>747</v>
      </c>
      <c r="W199" s="215" t="s">
        <v>389</v>
      </c>
      <c r="X199" s="163">
        <v>59400000</v>
      </c>
      <c r="Y199" s="164">
        <v>0</v>
      </c>
      <c r="Z199" s="163">
        <v>59400000</v>
      </c>
      <c r="AA199" s="218" t="s">
        <v>753</v>
      </c>
      <c r="AB199" s="220">
        <v>11319</v>
      </c>
      <c r="AC199" s="218" t="s">
        <v>421</v>
      </c>
      <c r="AD199" s="219">
        <v>43489</v>
      </c>
      <c r="AE199" s="219">
        <v>43822</v>
      </c>
      <c r="AF199" s="220" t="s">
        <v>754</v>
      </c>
      <c r="AG199" s="226" t="s">
        <v>750</v>
      </c>
    </row>
    <row r="200" spans="1:33" ht="272.45" customHeight="1" x14ac:dyDescent="0.35">
      <c r="A200" s="37">
        <f t="shared" si="4"/>
        <v>177</v>
      </c>
      <c r="B200" s="38"/>
      <c r="C200" s="38" t="s">
        <v>742</v>
      </c>
      <c r="D200" s="167">
        <v>80101706</v>
      </c>
      <c r="E200" s="168" t="s">
        <v>743</v>
      </c>
      <c r="F200" s="38" t="s">
        <v>69</v>
      </c>
      <c r="G200" s="38">
        <v>1</v>
      </c>
      <c r="H200" s="38" t="s">
        <v>124</v>
      </c>
      <c r="I200" s="38">
        <v>11</v>
      </c>
      <c r="J200" s="38" t="s">
        <v>310</v>
      </c>
      <c r="K200" s="38" t="s">
        <v>161</v>
      </c>
      <c r="L200" s="38" t="s">
        <v>307</v>
      </c>
      <c r="M200" s="170">
        <v>59400000</v>
      </c>
      <c r="N200" s="170">
        <v>59400000</v>
      </c>
      <c r="O200" s="38" t="s">
        <v>74</v>
      </c>
      <c r="P200" s="38" t="s">
        <v>75</v>
      </c>
      <c r="Q200" s="38" t="s">
        <v>744</v>
      </c>
      <c r="S200" s="212" t="s">
        <v>755</v>
      </c>
      <c r="T200" s="212" t="s">
        <v>756</v>
      </c>
      <c r="U200" s="213">
        <v>43489</v>
      </c>
      <c r="V200" s="214" t="s">
        <v>757</v>
      </c>
      <c r="W200" s="215" t="s">
        <v>389</v>
      </c>
      <c r="X200" s="163">
        <v>59400000</v>
      </c>
      <c r="Y200" s="164">
        <v>0</v>
      </c>
      <c r="Z200" s="163">
        <v>59400000</v>
      </c>
      <c r="AA200" s="214" t="s">
        <v>758</v>
      </c>
      <c r="AB200" s="215">
        <v>11419</v>
      </c>
      <c r="AC200" s="214" t="s">
        <v>421</v>
      </c>
      <c r="AD200" s="213">
        <v>43489</v>
      </c>
      <c r="AE200" s="213">
        <v>43822</v>
      </c>
      <c r="AF200" s="215" t="s">
        <v>754</v>
      </c>
      <c r="AG200" s="216" t="s">
        <v>750</v>
      </c>
    </row>
    <row r="201" spans="1:33" ht="272.45" customHeight="1" x14ac:dyDescent="0.35">
      <c r="A201" s="37">
        <f t="shared" si="4"/>
        <v>178</v>
      </c>
      <c r="B201" s="38"/>
      <c r="C201" s="38" t="s">
        <v>742</v>
      </c>
      <c r="D201" s="167">
        <v>80101706</v>
      </c>
      <c r="E201" s="168" t="s">
        <v>743</v>
      </c>
      <c r="F201" s="38" t="s">
        <v>69</v>
      </c>
      <c r="G201" s="38">
        <v>1</v>
      </c>
      <c r="H201" s="38" t="s">
        <v>124</v>
      </c>
      <c r="I201" s="38">
        <v>11</v>
      </c>
      <c r="J201" s="38" t="s">
        <v>310</v>
      </c>
      <c r="K201" s="38" t="s">
        <v>161</v>
      </c>
      <c r="L201" s="38" t="s">
        <v>505</v>
      </c>
      <c r="M201" s="170">
        <v>59400000</v>
      </c>
      <c r="N201" s="170">
        <v>59400000</v>
      </c>
      <c r="O201" s="38" t="s">
        <v>74</v>
      </c>
      <c r="P201" s="38" t="s">
        <v>75</v>
      </c>
      <c r="Q201" s="38" t="s">
        <v>744</v>
      </c>
      <c r="S201" s="212" t="s">
        <v>759</v>
      </c>
      <c r="T201" s="212" t="s">
        <v>760</v>
      </c>
      <c r="U201" s="219">
        <v>43487</v>
      </c>
      <c r="V201" s="214" t="s">
        <v>761</v>
      </c>
      <c r="W201" s="215" t="s">
        <v>389</v>
      </c>
      <c r="X201" s="163">
        <v>59400000</v>
      </c>
      <c r="Y201" s="164">
        <v>0</v>
      </c>
      <c r="Z201" s="163">
        <v>59400000</v>
      </c>
      <c r="AA201" s="214" t="s">
        <v>762</v>
      </c>
      <c r="AB201" s="215">
        <v>6619</v>
      </c>
      <c r="AC201" s="214" t="s">
        <v>409</v>
      </c>
      <c r="AD201" s="213">
        <v>43487</v>
      </c>
      <c r="AE201" s="213">
        <v>43820</v>
      </c>
      <c r="AF201" s="215" t="s">
        <v>749</v>
      </c>
      <c r="AG201" s="216" t="s">
        <v>750</v>
      </c>
    </row>
    <row r="202" spans="1:33" ht="272.45" customHeight="1" x14ac:dyDescent="0.35">
      <c r="A202" s="37">
        <f t="shared" si="4"/>
        <v>179</v>
      </c>
      <c r="B202" s="38"/>
      <c r="C202" s="38" t="s">
        <v>742</v>
      </c>
      <c r="D202" s="167">
        <v>80101706</v>
      </c>
      <c r="E202" s="168" t="s">
        <v>743</v>
      </c>
      <c r="F202" s="38" t="s">
        <v>69</v>
      </c>
      <c r="G202" s="38">
        <v>1</v>
      </c>
      <c r="H202" s="38" t="s">
        <v>124</v>
      </c>
      <c r="I202" s="38">
        <v>11.5</v>
      </c>
      <c r="J202" s="38" t="s">
        <v>310</v>
      </c>
      <c r="K202" s="38" t="s">
        <v>161</v>
      </c>
      <c r="L202" s="38" t="s">
        <v>505</v>
      </c>
      <c r="M202" s="170">
        <v>46000000</v>
      </c>
      <c r="N202" s="170">
        <v>46000000</v>
      </c>
      <c r="O202" s="38" t="s">
        <v>74</v>
      </c>
      <c r="P202" s="38" t="s">
        <v>75</v>
      </c>
      <c r="Q202" s="38" t="s">
        <v>744</v>
      </c>
      <c r="S202" s="212" t="s">
        <v>763</v>
      </c>
      <c r="T202" s="212" t="s">
        <v>764</v>
      </c>
      <c r="U202" s="219">
        <v>43479</v>
      </c>
      <c r="V202" s="214" t="s">
        <v>765</v>
      </c>
      <c r="W202" s="215" t="s">
        <v>389</v>
      </c>
      <c r="X202" s="163">
        <v>46000000</v>
      </c>
      <c r="Y202" s="163">
        <v>0</v>
      </c>
      <c r="Z202" s="163">
        <v>46000000</v>
      </c>
      <c r="AA202" s="218" t="s">
        <v>766</v>
      </c>
      <c r="AB202" s="220">
        <v>3119</v>
      </c>
      <c r="AC202" s="218" t="s">
        <v>398</v>
      </c>
      <c r="AD202" s="219">
        <v>43479</v>
      </c>
      <c r="AE202" s="219">
        <v>43827</v>
      </c>
      <c r="AF202" s="220" t="s">
        <v>749</v>
      </c>
      <c r="AG202" s="226" t="s">
        <v>750</v>
      </c>
    </row>
    <row r="203" spans="1:33" ht="272.45" customHeight="1" x14ac:dyDescent="0.35">
      <c r="A203" s="37">
        <f t="shared" si="4"/>
        <v>180</v>
      </c>
      <c r="B203" s="38"/>
      <c r="C203" s="38" t="s">
        <v>742</v>
      </c>
      <c r="D203" s="167">
        <v>80101706</v>
      </c>
      <c r="E203" s="168" t="s">
        <v>743</v>
      </c>
      <c r="F203" s="38" t="s">
        <v>69</v>
      </c>
      <c r="G203" s="38">
        <v>1</v>
      </c>
      <c r="H203" s="38" t="s">
        <v>124</v>
      </c>
      <c r="I203" s="38">
        <v>11.5</v>
      </c>
      <c r="J203" s="38" t="s">
        <v>310</v>
      </c>
      <c r="K203" s="38" t="s">
        <v>161</v>
      </c>
      <c r="L203" s="38" t="s">
        <v>505</v>
      </c>
      <c r="M203" s="170">
        <v>46000000</v>
      </c>
      <c r="N203" s="170">
        <v>46000000</v>
      </c>
      <c r="O203" s="38" t="s">
        <v>74</v>
      </c>
      <c r="P203" s="38" t="s">
        <v>75</v>
      </c>
      <c r="Q203" s="38" t="s">
        <v>744</v>
      </c>
      <c r="S203" s="212" t="s">
        <v>767</v>
      </c>
      <c r="T203" s="212" t="s">
        <v>768</v>
      </c>
      <c r="U203" s="219">
        <v>43479</v>
      </c>
      <c r="V203" s="214" t="s">
        <v>769</v>
      </c>
      <c r="W203" s="215" t="s">
        <v>389</v>
      </c>
      <c r="X203" s="163">
        <v>46000000</v>
      </c>
      <c r="Y203" s="163">
        <v>0</v>
      </c>
      <c r="Z203" s="163">
        <v>46000000</v>
      </c>
      <c r="AA203" s="218" t="s">
        <v>770</v>
      </c>
      <c r="AB203" s="220">
        <v>3019</v>
      </c>
      <c r="AC203" s="218" t="s">
        <v>398</v>
      </c>
      <c r="AD203" s="219">
        <v>43479</v>
      </c>
      <c r="AE203" s="219">
        <v>43827</v>
      </c>
      <c r="AF203" s="220" t="s">
        <v>749</v>
      </c>
      <c r="AG203" s="226" t="s">
        <v>750</v>
      </c>
    </row>
    <row r="204" spans="1:33" ht="272.45" customHeight="1" x14ac:dyDescent="0.35">
      <c r="A204" s="37">
        <f t="shared" si="4"/>
        <v>181</v>
      </c>
      <c r="B204" s="38"/>
      <c r="C204" s="38" t="s">
        <v>265</v>
      </c>
      <c r="D204" s="167">
        <v>80101706</v>
      </c>
      <c r="E204" s="168" t="s">
        <v>771</v>
      </c>
      <c r="F204" s="38" t="s">
        <v>69</v>
      </c>
      <c r="G204" s="38">
        <v>1</v>
      </c>
      <c r="H204" s="38" t="s">
        <v>124</v>
      </c>
      <c r="I204" s="38">
        <v>11</v>
      </c>
      <c r="J204" s="38" t="s">
        <v>310</v>
      </c>
      <c r="K204" s="38" t="s">
        <v>161</v>
      </c>
      <c r="L204" s="38" t="s">
        <v>307</v>
      </c>
      <c r="M204" s="170">
        <v>53900000</v>
      </c>
      <c r="N204" s="170">
        <v>53900000</v>
      </c>
      <c r="O204" s="38" t="s">
        <v>74</v>
      </c>
      <c r="P204" s="38" t="s">
        <v>75</v>
      </c>
      <c r="Q204" s="38" t="s">
        <v>268</v>
      </c>
      <c r="S204" s="212" t="s">
        <v>772</v>
      </c>
      <c r="T204" s="212" t="s">
        <v>773</v>
      </c>
      <c r="U204" s="213">
        <v>43490</v>
      </c>
      <c r="V204" s="214" t="s">
        <v>774</v>
      </c>
      <c r="W204" s="215" t="s">
        <v>389</v>
      </c>
      <c r="X204" s="163">
        <v>51450000</v>
      </c>
      <c r="Y204" s="164">
        <v>0</v>
      </c>
      <c r="Z204" s="163">
        <v>51450000</v>
      </c>
      <c r="AA204" s="218" t="s">
        <v>775</v>
      </c>
      <c r="AB204" s="220">
        <v>12819</v>
      </c>
      <c r="AC204" s="218" t="s">
        <v>391</v>
      </c>
      <c r="AD204" s="219">
        <v>43490</v>
      </c>
      <c r="AE204" s="219">
        <v>43808</v>
      </c>
      <c r="AF204" s="220" t="s">
        <v>776</v>
      </c>
      <c r="AG204" s="226" t="s">
        <v>777</v>
      </c>
    </row>
    <row r="205" spans="1:33" ht="272.45" customHeight="1" x14ac:dyDescent="0.35">
      <c r="A205" s="37">
        <f t="shared" si="4"/>
        <v>182</v>
      </c>
      <c r="B205" s="38"/>
      <c r="C205" s="38" t="s">
        <v>265</v>
      </c>
      <c r="D205" s="167">
        <v>80101706</v>
      </c>
      <c r="E205" s="168" t="s">
        <v>771</v>
      </c>
      <c r="F205" s="38" t="s">
        <v>69</v>
      </c>
      <c r="G205" s="38">
        <v>1</v>
      </c>
      <c r="H205" s="38" t="s">
        <v>124</v>
      </c>
      <c r="I205" s="38">
        <v>11</v>
      </c>
      <c r="J205" s="38" t="s">
        <v>310</v>
      </c>
      <c r="K205" s="38" t="s">
        <v>161</v>
      </c>
      <c r="L205" s="38" t="s">
        <v>505</v>
      </c>
      <c r="M205" s="170">
        <v>51700000</v>
      </c>
      <c r="N205" s="170">
        <v>51700000</v>
      </c>
      <c r="O205" s="38" t="s">
        <v>74</v>
      </c>
      <c r="P205" s="38" t="s">
        <v>75</v>
      </c>
      <c r="Q205" s="38" t="s">
        <v>268</v>
      </c>
      <c r="S205" s="212" t="s">
        <v>778</v>
      </c>
      <c r="T205" s="212" t="s">
        <v>779</v>
      </c>
      <c r="U205" s="213">
        <v>43483</v>
      </c>
      <c r="V205" s="214" t="s">
        <v>780</v>
      </c>
      <c r="W205" s="215" t="s">
        <v>389</v>
      </c>
      <c r="X205" s="163">
        <v>51700000</v>
      </c>
      <c r="Y205" s="164">
        <v>0</v>
      </c>
      <c r="Z205" s="163">
        <v>51700000</v>
      </c>
      <c r="AA205" s="218" t="s">
        <v>781</v>
      </c>
      <c r="AB205" s="220">
        <v>6319</v>
      </c>
      <c r="AC205" s="218" t="s">
        <v>409</v>
      </c>
      <c r="AD205" s="219">
        <v>43483</v>
      </c>
      <c r="AE205" s="219">
        <v>43816</v>
      </c>
      <c r="AF205" s="220" t="s">
        <v>776</v>
      </c>
      <c r="AG205" s="226" t="s">
        <v>777</v>
      </c>
    </row>
    <row r="206" spans="1:33" ht="272.45" customHeight="1" x14ac:dyDescent="0.35">
      <c r="A206" s="37">
        <f t="shared" si="4"/>
        <v>183</v>
      </c>
      <c r="B206" s="38"/>
      <c r="C206" s="38" t="s">
        <v>265</v>
      </c>
      <c r="D206" s="167">
        <v>80101706</v>
      </c>
      <c r="E206" s="168" t="s">
        <v>771</v>
      </c>
      <c r="F206" s="38" t="s">
        <v>69</v>
      </c>
      <c r="G206" s="38">
        <v>1</v>
      </c>
      <c r="H206" s="38" t="s">
        <v>124</v>
      </c>
      <c r="I206" s="38">
        <v>11</v>
      </c>
      <c r="J206" s="38" t="s">
        <v>310</v>
      </c>
      <c r="K206" s="38" t="s">
        <v>161</v>
      </c>
      <c r="L206" s="38" t="s">
        <v>307</v>
      </c>
      <c r="M206" s="170">
        <v>67100000</v>
      </c>
      <c r="N206" s="170">
        <v>67100000</v>
      </c>
      <c r="O206" s="38" t="s">
        <v>74</v>
      </c>
      <c r="P206" s="38" t="s">
        <v>75</v>
      </c>
      <c r="Q206" s="38" t="s">
        <v>268</v>
      </c>
      <c r="S206" s="212" t="s">
        <v>782</v>
      </c>
      <c r="T206" s="212" t="s">
        <v>783</v>
      </c>
      <c r="U206" s="213">
        <v>43490</v>
      </c>
      <c r="V206" s="214" t="s">
        <v>784</v>
      </c>
      <c r="W206" s="215" t="s">
        <v>389</v>
      </c>
      <c r="X206" s="163">
        <v>67100000</v>
      </c>
      <c r="Y206" s="164">
        <v>0</v>
      </c>
      <c r="Z206" s="163">
        <v>67100000</v>
      </c>
      <c r="AA206" s="218" t="s">
        <v>785</v>
      </c>
      <c r="AB206" s="220">
        <v>11519</v>
      </c>
      <c r="AC206" s="218" t="s">
        <v>421</v>
      </c>
      <c r="AD206" s="219">
        <v>43490</v>
      </c>
      <c r="AE206" s="219">
        <v>43823</v>
      </c>
      <c r="AF206" s="220" t="s">
        <v>776</v>
      </c>
      <c r="AG206" s="226" t="s">
        <v>777</v>
      </c>
    </row>
    <row r="207" spans="1:33" ht="272.45" customHeight="1" x14ac:dyDescent="0.35">
      <c r="A207" s="37">
        <f t="shared" si="4"/>
        <v>184</v>
      </c>
      <c r="B207" s="38"/>
      <c r="C207" s="38" t="s">
        <v>265</v>
      </c>
      <c r="D207" s="167">
        <v>80101706</v>
      </c>
      <c r="E207" s="168" t="s">
        <v>771</v>
      </c>
      <c r="F207" s="38" t="s">
        <v>69</v>
      </c>
      <c r="G207" s="38">
        <v>1</v>
      </c>
      <c r="H207" s="38" t="s">
        <v>124</v>
      </c>
      <c r="I207" s="38">
        <v>11</v>
      </c>
      <c r="J207" s="38" t="s">
        <v>310</v>
      </c>
      <c r="K207" s="38" t="s">
        <v>161</v>
      </c>
      <c r="L207" s="38" t="s">
        <v>505</v>
      </c>
      <c r="M207" s="170">
        <v>53900000</v>
      </c>
      <c r="N207" s="170">
        <v>53900000</v>
      </c>
      <c r="O207" s="38" t="s">
        <v>74</v>
      </c>
      <c r="P207" s="38" t="s">
        <v>75</v>
      </c>
      <c r="Q207" s="38" t="s">
        <v>268</v>
      </c>
      <c r="S207" s="212" t="s">
        <v>786</v>
      </c>
      <c r="T207" s="212" t="s">
        <v>787</v>
      </c>
      <c r="U207" s="213">
        <v>43483</v>
      </c>
      <c r="V207" s="214" t="s">
        <v>788</v>
      </c>
      <c r="W207" s="215" t="s">
        <v>389</v>
      </c>
      <c r="X207" s="163">
        <v>53900000</v>
      </c>
      <c r="Y207" s="164">
        <v>0</v>
      </c>
      <c r="Z207" s="163">
        <v>53900000</v>
      </c>
      <c r="AA207" s="218" t="s">
        <v>789</v>
      </c>
      <c r="AB207" s="220">
        <v>8119</v>
      </c>
      <c r="AC207" s="218" t="s">
        <v>409</v>
      </c>
      <c r="AD207" s="219">
        <v>43483</v>
      </c>
      <c r="AE207" s="219">
        <v>43816</v>
      </c>
      <c r="AF207" s="220" t="s">
        <v>776</v>
      </c>
      <c r="AG207" s="226" t="s">
        <v>777</v>
      </c>
    </row>
    <row r="208" spans="1:33" ht="272.45" customHeight="1" x14ac:dyDescent="0.35">
      <c r="A208" s="37">
        <f t="shared" si="4"/>
        <v>185</v>
      </c>
      <c r="B208" s="38"/>
      <c r="C208" s="38" t="s">
        <v>265</v>
      </c>
      <c r="D208" s="167">
        <v>80101706</v>
      </c>
      <c r="E208" s="168" t="s">
        <v>790</v>
      </c>
      <c r="F208" s="38" t="s">
        <v>69</v>
      </c>
      <c r="G208" s="38">
        <v>1</v>
      </c>
      <c r="H208" s="38" t="s">
        <v>124</v>
      </c>
      <c r="I208" s="38">
        <v>11</v>
      </c>
      <c r="J208" s="38" t="s">
        <v>310</v>
      </c>
      <c r="K208" s="38" t="s">
        <v>161</v>
      </c>
      <c r="L208" s="38" t="s">
        <v>307</v>
      </c>
      <c r="M208" s="170">
        <v>23100000</v>
      </c>
      <c r="N208" s="170">
        <v>23100000</v>
      </c>
      <c r="O208" s="38" t="s">
        <v>74</v>
      </c>
      <c r="P208" s="38" t="s">
        <v>75</v>
      </c>
      <c r="Q208" s="38" t="s">
        <v>268</v>
      </c>
      <c r="S208" s="212" t="s">
        <v>791</v>
      </c>
      <c r="T208" s="212" t="s">
        <v>792</v>
      </c>
      <c r="U208" s="213">
        <v>43490</v>
      </c>
      <c r="V208" s="214" t="s">
        <v>793</v>
      </c>
      <c r="W208" s="215" t="s">
        <v>419</v>
      </c>
      <c r="X208" s="163">
        <v>23100000</v>
      </c>
      <c r="Y208" s="164">
        <v>0</v>
      </c>
      <c r="Z208" s="163">
        <v>23100000</v>
      </c>
      <c r="AA208" s="218" t="s">
        <v>794</v>
      </c>
      <c r="AB208" s="220">
        <v>12419</v>
      </c>
      <c r="AC208" s="218" t="s">
        <v>421</v>
      </c>
      <c r="AD208" s="219">
        <v>43490</v>
      </c>
      <c r="AE208" s="219">
        <v>43823</v>
      </c>
      <c r="AF208" s="220" t="s">
        <v>776</v>
      </c>
      <c r="AG208" s="226" t="s">
        <v>777</v>
      </c>
    </row>
    <row r="209" spans="1:33" ht="272.45" customHeight="1" x14ac:dyDescent="0.35">
      <c r="A209" s="37">
        <f t="shared" si="4"/>
        <v>186</v>
      </c>
      <c r="B209" s="38"/>
      <c r="C209" s="38" t="s">
        <v>265</v>
      </c>
      <c r="D209" s="167">
        <v>80101706</v>
      </c>
      <c r="E209" s="168" t="s">
        <v>771</v>
      </c>
      <c r="F209" s="38" t="s">
        <v>69</v>
      </c>
      <c r="G209" s="38">
        <v>1</v>
      </c>
      <c r="H209" s="38" t="s">
        <v>124</v>
      </c>
      <c r="I209" s="38">
        <v>10.5</v>
      </c>
      <c r="J209" s="38" t="s">
        <v>310</v>
      </c>
      <c r="K209" s="38" t="s">
        <v>161</v>
      </c>
      <c r="L209" s="38" t="s">
        <v>307</v>
      </c>
      <c r="M209" s="170">
        <v>56700000</v>
      </c>
      <c r="N209" s="170">
        <v>56700000</v>
      </c>
      <c r="O209" s="38" t="s">
        <v>74</v>
      </c>
      <c r="P209" s="38" t="s">
        <v>75</v>
      </c>
      <c r="Q209" s="38" t="s">
        <v>268</v>
      </c>
      <c r="S209" s="212" t="s">
        <v>795</v>
      </c>
      <c r="T209" s="212" t="s">
        <v>796</v>
      </c>
      <c r="U209" s="219">
        <v>43528</v>
      </c>
      <c r="V209" s="214" t="s">
        <v>797</v>
      </c>
      <c r="W209" s="215" t="s">
        <v>389</v>
      </c>
      <c r="X209" s="163">
        <v>51300000</v>
      </c>
      <c r="Y209" s="164">
        <v>0</v>
      </c>
      <c r="Z209" s="163">
        <v>51300000</v>
      </c>
      <c r="AA209" s="214" t="s">
        <v>798</v>
      </c>
      <c r="AB209" s="215">
        <v>17819</v>
      </c>
      <c r="AC209" s="218" t="s">
        <v>465</v>
      </c>
      <c r="AD209" s="219">
        <v>43528</v>
      </c>
      <c r="AE209" s="219">
        <v>43817</v>
      </c>
      <c r="AF209" s="220" t="s">
        <v>799</v>
      </c>
      <c r="AG209" s="226" t="s">
        <v>777</v>
      </c>
    </row>
    <row r="210" spans="1:33" ht="272.45" customHeight="1" x14ac:dyDescent="0.35">
      <c r="A210" s="37">
        <f t="shared" si="4"/>
        <v>187</v>
      </c>
      <c r="B210" s="38"/>
      <c r="C210" s="38" t="s">
        <v>265</v>
      </c>
      <c r="D210" s="167">
        <v>80101706</v>
      </c>
      <c r="E210" s="168" t="s">
        <v>771</v>
      </c>
      <c r="F210" s="38" t="s">
        <v>69</v>
      </c>
      <c r="G210" s="38">
        <v>1</v>
      </c>
      <c r="H210" s="38" t="s">
        <v>124</v>
      </c>
      <c r="I210" s="38">
        <v>11</v>
      </c>
      <c r="J210" s="38" t="s">
        <v>310</v>
      </c>
      <c r="K210" s="38" t="s">
        <v>161</v>
      </c>
      <c r="L210" s="38" t="s">
        <v>307</v>
      </c>
      <c r="M210" s="170">
        <v>59400000</v>
      </c>
      <c r="N210" s="170">
        <v>59400000</v>
      </c>
      <c r="O210" s="38" t="s">
        <v>74</v>
      </c>
      <c r="P210" s="38" t="s">
        <v>75</v>
      </c>
      <c r="Q210" s="38" t="s">
        <v>268</v>
      </c>
      <c r="S210" s="212" t="s">
        <v>800</v>
      </c>
      <c r="T210" s="212" t="s">
        <v>801</v>
      </c>
      <c r="U210" s="213">
        <v>43500</v>
      </c>
      <c r="V210" s="214" t="s">
        <v>802</v>
      </c>
      <c r="W210" s="215" t="s">
        <v>389</v>
      </c>
      <c r="X210" s="163">
        <v>56700000</v>
      </c>
      <c r="Y210" s="164">
        <v>0</v>
      </c>
      <c r="Z210" s="163">
        <v>56700000</v>
      </c>
      <c r="AA210" s="214" t="s">
        <v>803</v>
      </c>
      <c r="AB210" s="215">
        <v>13819</v>
      </c>
      <c r="AC210" s="218" t="s">
        <v>427</v>
      </c>
      <c r="AD210" s="219">
        <v>43500</v>
      </c>
      <c r="AE210" s="219">
        <v>43817</v>
      </c>
      <c r="AF210" s="220" t="s">
        <v>804</v>
      </c>
      <c r="AG210" s="226" t="s">
        <v>777</v>
      </c>
    </row>
    <row r="211" spans="1:33" ht="272.45" customHeight="1" x14ac:dyDescent="0.35">
      <c r="A211" s="37">
        <f t="shared" si="4"/>
        <v>188</v>
      </c>
      <c r="B211" s="38"/>
      <c r="C211" s="38" t="s">
        <v>256</v>
      </c>
      <c r="D211" s="167">
        <v>80101706</v>
      </c>
      <c r="E211" s="168" t="s">
        <v>805</v>
      </c>
      <c r="F211" s="38" t="s">
        <v>69</v>
      </c>
      <c r="G211" s="38">
        <v>1</v>
      </c>
      <c r="H211" s="38" t="s">
        <v>124</v>
      </c>
      <c r="I211" s="38">
        <v>11</v>
      </c>
      <c r="J211" s="38" t="s">
        <v>310</v>
      </c>
      <c r="K211" s="38" t="s">
        <v>161</v>
      </c>
      <c r="L211" s="38" t="s">
        <v>307</v>
      </c>
      <c r="M211" s="170">
        <v>63800000</v>
      </c>
      <c r="N211" s="170">
        <v>63800000</v>
      </c>
      <c r="O211" s="38" t="s">
        <v>74</v>
      </c>
      <c r="P211" s="38" t="s">
        <v>75</v>
      </c>
      <c r="Q211" s="38" t="s">
        <v>259</v>
      </c>
      <c r="S211" s="212" t="s">
        <v>806</v>
      </c>
      <c r="T211" s="212" t="s">
        <v>807</v>
      </c>
      <c r="U211" s="213">
        <v>43490</v>
      </c>
      <c r="V211" s="214" t="s">
        <v>808</v>
      </c>
      <c r="W211" s="215" t="s">
        <v>389</v>
      </c>
      <c r="X211" s="163">
        <v>63800000</v>
      </c>
      <c r="Y211" s="164">
        <v>0</v>
      </c>
      <c r="Z211" s="163">
        <v>63800000</v>
      </c>
      <c r="AA211" s="218" t="s">
        <v>809</v>
      </c>
      <c r="AB211" s="220">
        <v>12119</v>
      </c>
      <c r="AC211" s="218" t="s">
        <v>421</v>
      </c>
      <c r="AD211" s="219">
        <v>43490</v>
      </c>
      <c r="AE211" s="219">
        <v>43823</v>
      </c>
      <c r="AF211" s="220" t="s">
        <v>810</v>
      </c>
      <c r="AG211" s="226" t="s">
        <v>811</v>
      </c>
    </row>
    <row r="212" spans="1:33" ht="272.45" customHeight="1" x14ac:dyDescent="0.35">
      <c r="A212" s="37">
        <f>+A211+1</f>
        <v>189</v>
      </c>
      <c r="B212" s="38"/>
      <c r="C212" s="38" t="s">
        <v>812</v>
      </c>
      <c r="D212" s="167">
        <v>80101706</v>
      </c>
      <c r="E212" s="168" t="s">
        <v>813</v>
      </c>
      <c r="F212" s="38" t="s">
        <v>69</v>
      </c>
      <c r="G212" s="38">
        <v>1</v>
      </c>
      <c r="H212" s="38" t="s">
        <v>124</v>
      </c>
      <c r="I212" s="38">
        <v>11.5</v>
      </c>
      <c r="J212" s="38" t="s">
        <v>310</v>
      </c>
      <c r="K212" s="38" t="s">
        <v>161</v>
      </c>
      <c r="L212" s="38" t="s">
        <v>505</v>
      </c>
      <c r="M212" s="170">
        <v>66700000</v>
      </c>
      <c r="N212" s="170">
        <v>66700000</v>
      </c>
      <c r="O212" s="38" t="s">
        <v>74</v>
      </c>
      <c r="P212" s="38" t="s">
        <v>75</v>
      </c>
      <c r="Q212" s="38" t="s">
        <v>259</v>
      </c>
      <c r="S212" s="212" t="s">
        <v>814</v>
      </c>
      <c r="T212" s="212" t="s">
        <v>815</v>
      </c>
      <c r="U212" s="219">
        <v>43479</v>
      </c>
      <c r="V212" s="214" t="s">
        <v>816</v>
      </c>
      <c r="W212" s="215" t="s">
        <v>389</v>
      </c>
      <c r="X212" s="163">
        <v>66700000</v>
      </c>
      <c r="Y212" s="163">
        <v>0</v>
      </c>
      <c r="Z212" s="163">
        <v>66700000</v>
      </c>
      <c r="AA212" s="218" t="s">
        <v>817</v>
      </c>
      <c r="AB212" s="220">
        <v>2919</v>
      </c>
      <c r="AC212" s="218" t="s">
        <v>398</v>
      </c>
      <c r="AD212" s="219">
        <v>43479</v>
      </c>
      <c r="AE212" s="219">
        <v>43827</v>
      </c>
      <c r="AF212" s="220" t="s">
        <v>818</v>
      </c>
      <c r="AG212" s="226" t="s">
        <v>811</v>
      </c>
    </row>
    <row r="213" spans="1:33" ht="272.45" customHeight="1" x14ac:dyDescent="0.35">
      <c r="A213" s="37">
        <f t="shared" si="4"/>
        <v>190</v>
      </c>
      <c r="B213" s="38"/>
      <c r="C213" s="38" t="s">
        <v>812</v>
      </c>
      <c r="D213" s="167">
        <v>80101706</v>
      </c>
      <c r="E213" s="168" t="s">
        <v>813</v>
      </c>
      <c r="F213" s="38" t="s">
        <v>69</v>
      </c>
      <c r="G213" s="38">
        <v>1</v>
      </c>
      <c r="H213" s="38" t="s">
        <v>124</v>
      </c>
      <c r="I213" s="38">
        <v>11</v>
      </c>
      <c r="J213" s="38" t="s">
        <v>310</v>
      </c>
      <c r="K213" s="38" t="s">
        <v>161</v>
      </c>
      <c r="L213" s="38" t="s">
        <v>505</v>
      </c>
      <c r="M213" s="170">
        <v>59400000</v>
      </c>
      <c r="N213" s="170">
        <v>59400000</v>
      </c>
      <c r="O213" s="38" t="s">
        <v>74</v>
      </c>
      <c r="P213" s="38" t="s">
        <v>75</v>
      </c>
      <c r="Q213" s="38" t="s">
        <v>259</v>
      </c>
      <c r="S213" s="212" t="s">
        <v>819</v>
      </c>
      <c r="T213" s="212" t="s">
        <v>820</v>
      </c>
      <c r="U213" s="219">
        <v>43487</v>
      </c>
      <c r="V213" s="214" t="s">
        <v>821</v>
      </c>
      <c r="W213" s="215" t="s">
        <v>389</v>
      </c>
      <c r="X213" s="163">
        <v>59400000</v>
      </c>
      <c r="Y213" s="163">
        <v>0</v>
      </c>
      <c r="Z213" s="163">
        <v>59400000</v>
      </c>
      <c r="AA213" s="218" t="s">
        <v>762</v>
      </c>
      <c r="AB213" s="220">
        <v>7619</v>
      </c>
      <c r="AC213" s="218" t="s">
        <v>409</v>
      </c>
      <c r="AD213" s="219">
        <v>43487</v>
      </c>
      <c r="AE213" s="219">
        <v>43820</v>
      </c>
      <c r="AF213" s="220" t="s">
        <v>822</v>
      </c>
      <c r="AG213" s="226" t="s">
        <v>811</v>
      </c>
    </row>
    <row r="214" spans="1:33" ht="272.45" customHeight="1" x14ac:dyDescent="0.35">
      <c r="A214" s="37">
        <f t="shared" si="4"/>
        <v>191</v>
      </c>
      <c r="B214" s="38"/>
      <c r="C214" s="38" t="s">
        <v>812</v>
      </c>
      <c r="D214" s="167">
        <v>80101706</v>
      </c>
      <c r="E214" s="168" t="s">
        <v>813</v>
      </c>
      <c r="F214" s="38" t="s">
        <v>69</v>
      </c>
      <c r="G214" s="38">
        <v>1</v>
      </c>
      <c r="H214" s="38" t="s">
        <v>124</v>
      </c>
      <c r="I214" s="38">
        <v>11</v>
      </c>
      <c r="J214" s="38" t="s">
        <v>310</v>
      </c>
      <c r="K214" s="38" t="s">
        <v>161</v>
      </c>
      <c r="L214" s="38" t="s">
        <v>505</v>
      </c>
      <c r="M214" s="170">
        <v>59400000</v>
      </c>
      <c r="N214" s="170">
        <v>59400000</v>
      </c>
      <c r="O214" s="38" t="s">
        <v>74</v>
      </c>
      <c r="P214" s="38" t="s">
        <v>75</v>
      </c>
      <c r="Q214" s="38" t="s">
        <v>259</v>
      </c>
      <c r="S214" s="212" t="s">
        <v>823</v>
      </c>
      <c r="T214" s="212" t="s">
        <v>824</v>
      </c>
      <c r="U214" s="219">
        <v>43487</v>
      </c>
      <c r="V214" s="214" t="s">
        <v>821</v>
      </c>
      <c r="W214" s="215" t="s">
        <v>389</v>
      </c>
      <c r="X214" s="163">
        <v>59400000</v>
      </c>
      <c r="Y214" s="163">
        <v>0</v>
      </c>
      <c r="Z214" s="163">
        <v>59400000</v>
      </c>
      <c r="AA214" s="218" t="s">
        <v>762</v>
      </c>
      <c r="AB214" s="220">
        <v>7719</v>
      </c>
      <c r="AC214" s="218" t="s">
        <v>409</v>
      </c>
      <c r="AD214" s="219">
        <v>43487</v>
      </c>
      <c r="AE214" s="219">
        <v>43820</v>
      </c>
      <c r="AF214" s="220" t="s">
        <v>822</v>
      </c>
      <c r="AG214" s="226" t="s">
        <v>811</v>
      </c>
    </row>
    <row r="215" spans="1:33" ht="272.45" customHeight="1" x14ac:dyDescent="0.35">
      <c r="A215" s="37">
        <f t="shared" si="4"/>
        <v>192</v>
      </c>
      <c r="B215" s="38"/>
      <c r="C215" s="38" t="s">
        <v>812</v>
      </c>
      <c r="D215" s="167">
        <v>80101706</v>
      </c>
      <c r="E215" s="168" t="s">
        <v>813</v>
      </c>
      <c r="F215" s="38" t="s">
        <v>69</v>
      </c>
      <c r="G215" s="38">
        <v>1</v>
      </c>
      <c r="H215" s="38" t="s">
        <v>124</v>
      </c>
      <c r="I215" s="38">
        <v>11</v>
      </c>
      <c r="J215" s="38" t="s">
        <v>310</v>
      </c>
      <c r="K215" s="38" t="s">
        <v>161</v>
      </c>
      <c r="L215" s="38" t="s">
        <v>505</v>
      </c>
      <c r="M215" s="170">
        <v>39644000</v>
      </c>
      <c r="N215" s="170">
        <v>39644000</v>
      </c>
      <c r="O215" s="38" t="s">
        <v>74</v>
      </c>
      <c r="P215" s="38" t="s">
        <v>75</v>
      </c>
      <c r="Q215" s="38" t="s">
        <v>259</v>
      </c>
      <c r="S215" s="212" t="s">
        <v>825</v>
      </c>
      <c r="T215" s="212" t="s">
        <v>826</v>
      </c>
      <c r="U215" s="219">
        <v>43488</v>
      </c>
      <c r="V215" s="214" t="s">
        <v>827</v>
      </c>
      <c r="W215" s="215" t="s">
        <v>389</v>
      </c>
      <c r="X215" s="163">
        <v>39644000</v>
      </c>
      <c r="Y215" s="164">
        <v>0</v>
      </c>
      <c r="Z215" s="163">
        <v>39644000</v>
      </c>
      <c r="AA215" s="214" t="s">
        <v>828</v>
      </c>
      <c r="AB215" s="215">
        <v>7219</v>
      </c>
      <c r="AC215" s="214" t="s">
        <v>421</v>
      </c>
      <c r="AD215" s="213">
        <v>43488</v>
      </c>
      <c r="AE215" s="213">
        <v>43821</v>
      </c>
      <c r="AF215" s="215" t="s">
        <v>822</v>
      </c>
      <c r="AG215" s="216" t="s">
        <v>811</v>
      </c>
    </row>
    <row r="216" spans="1:33" ht="272.45" customHeight="1" x14ac:dyDescent="0.35">
      <c r="A216" s="37">
        <f t="shared" si="4"/>
        <v>193</v>
      </c>
      <c r="B216" s="38"/>
      <c r="C216" s="38" t="s">
        <v>812</v>
      </c>
      <c r="D216" s="167">
        <v>80101706</v>
      </c>
      <c r="E216" s="168" t="s">
        <v>813</v>
      </c>
      <c r="F216" s="38" t="s">
        <v>69</v>
      </c>
      <c r="G216" s="38">
        <v>1</v>
      </c>
      <c r="H216" s="38" t="s">
        <v>124</v>
      </c>
      <c r="I216" s="38">
        <v>11</v>
      </c>
      <c r="J216" s="38" t="s">
        <v>310</v>
      </c>
      <c r="K216" s="38" t="s">
        <v>161</v>
      </c>
      <c r="L216" s="38" t="s">
        <v>307</v>
      </c>
      <c r="M216" s="170">
        <v>38500000</v>
      </c>
      <c r="N216" s="170">
        <v>38500000</v>
      </c>
      <c r="O216" s="38" t="s">
        <v>74</v>
      </c>
      <c r="P216" s="38" t="s">
        <v>75</v>
      </c>
      <c r="Q216" s="38" t="s">
        <v>259</v>
      </c>
      <c r="S216" s="212" t="s">
        <v>829</v>
      </c>
      <c r="T216" s="212" t="s">
        <v>830</v>
      </c>
      <c r="U216" s="213">
        <v>43490</v>
      </c>
      <c r="V216" s="214" t="s">
        <v>831</v>
      </c>
      <c r="W216" s="215" t="s">
        <v>389</v>
      </c>
      <c r="X216" s="163">
        <v>38500000</v>
      </c>
      <c r="Y216" s="164">
        <v>0</v>
      </c>
      <c r="Z216" s="163">
        <v>38500000</v>
      </c>
      <c r="AA216" s="214" t="s">
        <v>832</v>
      </c>
      <c r="AB216" s="215">
        <v>10819</v>
      </c>
      <c r="AC216" s="214" t="s">
        <v>421</v>
      </c>
      <c r="AD216" s="213">
        <v>43490</v>
      </c>
      <c r="AE216" s="213">
        <v>43823</v>
      </c>
      <c r="AF216" s="215" t="s">
        <v>810</v>
      </c>
      <c r="AG216" s="216" t="s">
        <v>811</v>
      </c>
    </row>
    <row r="217" spans="1:33" ht="272.45" customHeight="1" x14ac:dyDescent="0.35">
      <c r="A217" s="37">
        <f t="shared" si="4"/>
        <v>194</v>
      </c>
      <c r="B217" s="38"/>
      <c r="C217" s="38" t="s">
        <v>812</v>
      </c>
      <c r="D217" s="167">
        <v>80101706</v>
      </c>
      <c r="E217" s="168" t="s">
        <v>813</v>
      </c>
      <c r="F217" s="38" t="s">
        <v>69</v>
      </c>
      <c r="G217" s="38">
        <v>1</v>
      </c>
      <c r="H217" s="38" t="s">
        <v>124</v>
      </c>
      <c r="I217" s="38">
        <v>11</v>
      </c>
      <c r="J217" s="38" t="s">
        <v>310</v>
      </c>
      <c r="K217" s="38" t="s">
        <v>161</v>
      </c>
      <c r="L217" s="38" t="s">
        <v>307</v>
      </c>
      <c r="M217" s="170">
        <v>38500000</v>
      </c>
      <c r="N217" s="170">
        <v>38500000</v>
      </c>
      <c r="O217" s="38" t="s">
        <v>74</v>
      </c>
      <c r="P217" s="38" t="s">
        <v>75</v>
      </c>
      <c r="Q217" s="38" t="s">
        <v>259</v>
      </c>
      <c r="S217" s="212" t="s">
        <v>833</v>
      </c>
      <c r="T217" s="212" t="s">
        <v>834</v>
      </c>
      <c r="U217" s="213">
        <v>43490</v>
      </c>
      <c r="V217" s="214" t="s">
        <v>835</v>
      </c>
      <c r="W217" s="215" t="s">
        <v>389</v>
      </c>
      <c r="X217" s="163">
        <v>38500000</v>
      </c>
      <c r="Y217" s="164">
        <v>0</v>
      </c>
      <c r="Z217" s="163">
        <v>38500000</v>
      </c>
      <c r="AA217" s="218" t="s">
        <v>836</v>
      </c>
      <c r="AB217" s="220">
        <v>10719</v>
      </c>
      <c r="AC217" s="218" t="s">
        <v>421</v>
      </c>
      <c r="AD217" s="219">
        <v>43490</v>
      </c>
      <c r="AE217" s="219">
        <v>43823</v>
      </c>
      <c r="AF217" s="220" t="s">
        <v>810</v>
      </c>
      <c r="AG217" s="226" t="s">
        <v>811</v>
      </c>
    </row>
    <row r="218" spans="1:33" ht="272.45" customHeight="1" x14ac:dyDescent="0.35">
      <c r="A218" s="37">
        <f t="shared" si="4"/>
        <v>195</v>
      </c>
      <c r="B218" s="38"/>
      <c r="C218" s="38" t="s">
        <v>812</v>
      </c>
      <c r="D218" s="167">
        <v>80101706</v>
      </c>
      <c r="E218" s="168" t="s">
        <v>813</v>
      </c>
      <c r="F218" s="38" t="s">
        <v>69</v>
      </c>
      <c r="G218" s="38">
        <v>1</v>
      </c>
      <c r="H218" s="38" t="s">
        <v>124</v>
      </c>
      <c r="I218" s="38">
        <v>11</v>
      </c>
      <c r="J218" s="38" t="s">
        <v>310</v>
      </c>
      <c r="K218" s="38" t="s">
        <v>161</v>
      </c>
      <c r="L218" s="38" t="s">
        <v>307</v>
      </c>
      <c r="M218" s="170">
        <v>44000000</v>
      </c>
      <c r="N218" s="170">
        <v>44000000</v>
      </c>
      <c r="O218" s="38" t="s">
        <v>74</v>
      </c>
      <c r="P218" s="38" t="s">
        <v>75</v>
      </c>
      <c r="Q218" s="38" t="s">
        <v>259</v>
      </c>
      <c r="S218" s="212" t="s">
        <v>837</v>
      </c>
      <c r="T218" s="212" t="s">
        <v>838</v>
      </c>
      <c r="U218" s="213">
        <v>43490</v>
      </c>
      <c r="V218" s="214" t="s">
        <v>839</v>
      </c>
      <c r="W218" s="215" t="s">
        <v>389</v>
      </c>
      <c r="X218" s="163">
        <v>44000000</v>
      </c>
      <c r="Y218" s="164">
        <v>0</v>
      </c>
      <c r="Z218" s="163">
        <v>44000000</v>
      </c>
      <c r="AA218" s="218" t="s">
        <v>840</v>
      </c>
      <c r="AB218" s="220">
        <v>10619</v>
      </c>
      <c r="AC218" s="218" t="s">
        <v>421</v>
      </c>
      <c r="AD218" s="219">
        <v>43490</v>
      </c>
      <c r="AE218" s="219">
        <v>43823</v>
      </c>
      <c r="AF218" s="220" t="s">
        <v>822</v>
      </c>
      <c r="AG218" s="226" t="s">
        <v>811</v>
      </c>
    </row>
    <row r="219" spans="1:33" ht="272.45" customHeight="1" x14ac:dyDescent="0.35">
      <c r="A219" s="37">
        <f t="shared" si="4"/>
        <v>196</v>
      </c>
      <c r="B219" s="38"/>
      <c r="C219" s="38" t="s">
        <v>812</v>
      </c>
      <c r="D219" s="167">
        <v>80101706</v>
      </c>
      <c r="E219" s="168" t="s">
        <v>841</v>
      </c>
      <c r="F219" s="38" t="s">
        <v>69</v>
      </c>
      <c r="G219" s="38">
        <v>1</v>
      </c>
      <c r="H219" s="38" t="s">
        <v>150</v>
      </c>
      <c r="I219" s="38">
        <v>10</v>
      </c>
      <c r="J219" s="38" t="s">
        <v>310</v>
      </c>
      <c r="K219" s="38" t="s">
        <v>161</v>
      </c>
      <c r="L219" s="38" t="s">
        <v>307</v>
      </c>
      <c r="M219" s="170">
        <v>19500000</v>
      </c>
      <c r="N219" s="170">
        <v>19500000</v>
      </c>
      <c r="O219" s="38" t="s">
        <v>74</v>
      </c>
      <c r="P219" s="38" t="s">
        <v>75</v>
      </c>
      <c r="Q219" s="38" t="s">
        <v>259</v>
      </c>
      <c r="S219" s="212" t="s">
        <v>842</v>
      </c>
      <c r="T219" s="212" t="s">
        <v>843</v>
      </c>
      <c r="U219" s="219">
        <v>43511</v>
      </c>
      <c r="V219" s="214" t="s">
        <v>844</v>
      </c>
      <c r="W219" s="215" t="s">
        <v>419</v>
      </c>
      <c r="X219" s="163">
        <v>19500000</v>
      </c>
      <c r="Y219" s="164">
        <v>0</v>
      </c>
      <c r="Z219" s="163">
        <v>19500000</v>
      </c>
      <c r="AA219" s="214" t="s">
        <v>845</v>
      </c>
      <c r="AB219" s="215">
        <v>12719</v>
      </c>
      <c r="AC219" s="218" t="s">
        <v>436</v>
      </c>
      <c r="AD219" s="219">
        <v>43511</v>
      </c>
      <c r="AE219" s="219">
        <v>43813</v>
      </c>
      <c r="AF219" s="220" t="s">
        <v>846</v>
      </c>
      <c r="AG219" s="226" t="s">
        <v>811</v>
      </c>
    </row>
    <row r="220" spans="1:33" ht="272.45" customHeight="1" x14ac:dyDescent="0.35">
      <c r="A220" s="37">
        <f t="shared" si="4"/>
        <v>197</v>
      </c>
      <c r="B220" s="38"/>
      <c r="C220" s="38" t="s">
        <v>261</v>
      </c>
      <c r="D220" s="167">
        <v>80101706</v>
      </c>
      <c r="E220" s="168" t="s">
        <v>847</v>
      </c>
      <c r="F220" s="38" t="s">
        <v>69</v>
      </c>
      <c r="G220" s="38">
        <v>1</v>
      </c>
      <c r="H220" s="38" t="s">
        <v>124</v>
      </c>
      <c r="I220" s="38">
        <v>11</v>
      </c>
      <c r="J220" s="38" t="s">
        <v>310</v>
      </c>
      <c r="K220" s="38" t="s">
        <v>161</v>
      </c>
      <c r="L220" s="38" t="s">
        <v>307</v>
      </c>
      <c r="M220" s="170">
        <v>59400000</v>
      </c>
      <c r="N220" s="170">
        <v>59400000</v>
      </c>
      <c r="O220" s="38" t="s">
        <v>74</v>
      </c>
      <c r="P220" s="38" t="s">
        <v>75</v>
      </c>
      <c r="Q220" s="38" t="s">
        <v>264</v>
      </c>
      <c r="S220" s="212" t="s">
        <v>848</v>
      </c>
      <c r="T220" s="212" t="s">
        <v>849</v>
      </c>
      <c r="U220" s="213">
        <v>43490</v>
      </c>
      <c r="V220" s="214" t="s">
        <v>850</v>
      </c>
      <c r="W220" s="215" t="s">
        <v>389</v>
      </c>
      <c r="X220" s="163">
        <v>59400000</v>
      </c>
      <c r="Y220" s="164">
        <v>0</v>
      </c>
      <c r="Z220" s="163">
        <v>59400000</v>
      </c>
      <c r="AA220" s="218" t="s">
        <v>851</v>
      </c>
      <c r="AB220" s="220">
        <v>11819</v>
      </c>
      <c r="AC220" s="218" t="s">
        <v>421</v>
      </c>
      <c r="AD220" s="219">
        <v>43490</v>
      </c>
      <c r="AE220" s="219">
        <v>43823</v>
      </c>
      <c r="AF220" s="220" t="s">
        <v>852</v>
      </c>
      <c r="AG220" s="226" t="s">
        <v>853</v>
      </c>
    </row>
    <row r="221" spans="1:33" ht="272.45" customHeight="1" x14ac:dyDescent="0.35">
      <c r="A221" s="37">
        <f t="shared" si="4"/>
        <v>198</v>
      </c>
      <c r="B221" s="38"/>
      <c r="C221" s="38" t="s">
        <v>132</v>
      </c>
      <c r="D221" s="167">
        <v>80101706</v>
      </c>
      <c r="E221" s="168" t="s">
        <v>854</v>
      </c>
      <c r="F221" s="38" t="s">
        <v>69</v>
      </c>
      <c r="G221" s="38">
        <v>1</v>
      </c>
      <c r="H221" s="38" t="s">
        <v>124</v>
      </c>
      <c r="I221" s="38">
        <v>10.5</v>
      </c>
      <c r="J221" s="38" t="s">
        <v>310</v>
      </c>
      <c r="K221" s="38" t="s">
        <v>161</v>
      </c>
      <c r="L221" s="38" t="s">
        <v>307</v>
      </c>
      <c r="M221" s="170">
        <v>69300000</v>
      </c>
      <c r="N221" s="170">
        <v>69300000</v>
      </c>
      <c r="O221" s="38" t="s">
        <v>74</v>
      </c>
      <c r="P221" s="38" t="s">
        <v>75</v>
      </c>
      <c r="Q221" s="38" t="s">
        <v>135</v>
      </c>
      <c r="S221" s="212" t="s">
        <v>855</v>
      </c>
      <c r="T221" s="212" t="s">
        <v>856</v>
      </c>
      <c r="U221" s="213">
        <v>43497</v>
      </c>
      <c r="V221" s="214" t="s">
        <v>857</v>
      </c>
      <c r="W221" s="215" t="s">
        <v>389</v>
      </c>
      <c r="X221" s="163">
        <v>69300000</v>
      </c>
      <c r="Y221" s="164">
        <v>0</v>
      </c>
      <c r="Z221" s="163">
        <v>69300000</v>
      </c>
      <c r="AA221" s="214" t="s">
        <v>858</v>
      </c>
      <c r="AB221" s="220">
        <v>15319</v>
      </c>
      <c r="AC221" s="218" t="s">
        <v>427</v>
      </c>
      <c r="AD221" s="219">
        <v>43497</v>
      </c>
      <c r="AE221" s="219">
        <v>43814</v>
      </c>
      <c r="AF221" s="220" t="s">
        <v>859</v>
      </c>
      <c r="AG221" s="226" t="s">
        <v>249</v>
      </c>
    </row>
    <row r="222" spans="1:33" ht="272.45" customHeight="1" x14ac:dyDescent="0.35">
      <c r="A222" s="37">
        <f t="shared" si="4"/>
        <v>199</v>
      </c>
      <c r="B222" s="38"/>
      <c r="C222" s="38" t="s">
        <v>132</v>
      </c>
      <c r="D222" s="167">
        <v>80101706</v>
      </c>
      <c r="E222" s="168" t="s">
        <v>854</v>
      </c>
      <c r="F222" s="38" t="s">
        <v>69</v>
      </c>
      <c r="G222" s="38">
        <v>1</v>
      </c>
      <c r="H222" s="38" t="s">
        <v>124</v>
      </c>
      <c r="I222" s="38">
        <v>11</v>
      </c>
      <c r="J222" s="38" t="s">
        <v>310</v>
      </c>
      <c r="K222" s="38" t="s">
        <v>161</v>
      </c>
      <c r="L222" s="38" t="s">
        <v>307</v>
      </c>
      <c r="M222" s="170">
        <v>72600000</v>
      </c>
      <c r="N222" s="170">
        <v>72600000</v>
      </c>
      <c r="O222" s="38" t="s">
        <v>74</v>
      </c>
      <c r="P222" s="38" t="s">
        <v>75</v>
      </c>
      <c r="Q222" s="38" t="s">
        <v>135</v>
      </c>
      <c r="S222" s="212" t="s">
        <v>860</v>
      </c>
      <c r="T222" s="212" t="s">
        <v>861</v>
      </c>
      <c r="U222" s="213">
        <v>43495</v>
      </c>
      <c r="V222" s="214" t="s">
        <v>862</v>
      </c>
      <c r="W222" s="215" t="s">
        <v>389</v>
      </c>
      <c r="X222" s="163">
        <v>69300000</v>
      </c>
      <c r="Y222" s="164">
        <v>0</v>
      </c>
      <c r="Z222" s="163">
        <v>69300000</v>
      </c>
      <c r="AA222" s="218" t="s">
        <v>863</v>
      </c>
      <c r="AB222" s="220">
        <v>13319</v>
      </c>
      <c r="AC222" s="218" t="s">
        <v>427</v>
      </c>
      <c r="AD222" s="219">
        <v>43495</v>
      </c>
      <c r="AE222" s="219">
        <v>43812</v>
      </c>
      <c r="AF222" s="220" t="s">
        <v>864</v>
      </c>
      <c r="AG222" s="226" t="s">
        <v>249</v>
      </c>
    </row>
    <row r="223" spans="1:33" ht="272.45" customHeight="1" x14ac:dyDescent="0.35">
      <c r="A223" s="37">
        <f t="shared" si="4"/>
        <v>200</v>
      </c>
      <c r="B223" s="38"/>
      <c r="C223" s="38" t="s">
        <v>132</v>
      </c>
      <c r="D223" s="167">
        <v>80101706</v>
      </c>
      <c r="E223" s="168" t="s">
        <v>854</v>
      </c>
      <c r="F223" s="38" t="s">
        <v>69</v>
      </c>
      <c r="G223" s="38">
        <v>1</v>
      </c>
      <c r="H223" s="38" t="s">
        <v>103</v>
      </c>
      <c r="I223" s="38">
        <v>9</v>
      </c>
      <c r="J223" s="38" t="s">
        <v>310</v>
      </c>
      <c r="K223" s="38" t="s">
        <v>161</v>
      </c>
      <c r="L223" s="38" t="s">
        <v>298</v>
      </c>
      <c r="M223" s="170">
        <v>82800000</v>
      </c>
      <c r="N223" s="170">
        <v>82800000</v>
      </c>
      <c r="O223" s="38" t="s">
        <v>74</v>
      </c>
      <c r="P223" s="38" t="s">
        <v>75</v>
      </c>
      <c r="Q223" s="38" t="s">
        <v>135</v>
      </c>
      <c r="S223" s="224" t="s">
        <v>865</v>
      </c>
      <c r="T223" s="224" t="s">
        <v>866</v>
      </c>
      <c r="U223" s="219">
        <v>43542</v>
      </c>
      <c r="V223" s="218" t="s">
        <v>867</v>
      </c>
      <c r="W223" s="220" t="s">
        <v>389</v>
      </c>
      <c r="X223" s="222">
        <v>82800000</v>
      </c>
      <c r="Y223" s="223">
        <v>0</v>
      </c>
      <c r="Z223" s="222">
        <v>82800000</v>
      </c>
      <c r="AA223" s="218" t="s">
        <v>868</v>
      </c>
      <c r="AB223" s="220">
        <v>17919</v>
      </c>
      <c r="AC223" s="218" t="s">
        <v>869</v>
      </c>
      <c r="AD223" s="219">
        <v>43543</v>
      </c>
      <c r="AE223" s="219">
        <v>43817</v>
      </c>
      <c r="AF223" s="220" t="s">
        <v>818</v>
      </c>
      <c r="AG223" s="226" t="s">
        <v>811</v>
      </c>
    </row>
    <row r="224" spans="1:33" ht="272.45" customHeight="1" x14ac:dyDescent="0.35">
      <c r="A224" s="37">
        <f t="shared" si="4"/>
        <v>201</v>
      </c>
      <c r="B224" s="38"/>
      <c r="C224" s="38" t="s">
        <v>132</v>
      </c>
      <c r="D224" s="167">
        <v>80101706</v>
      </c>
      <c r="E224" s="168" t="s">
        <v>854</v>
      </c>
      <c r="F224" s="38" t="s">
        <v>69</v>
      </c>
      <c r="G224" s="38">
        <v>1</v>
      </c>
      <c r="H224" s="38" t="s">
        <v>124</v>
      </c>
      <c r="I224" s="38">
        <v>11</v>
      </c>
      <c r="J224" s="38" t="s">
        <v>310</v>
      </c>
      <c r="K224" s="38" t="s">
        <v>161</v>
      </c>
      <c r="L224" s="38" t="s">
        <v>242</v>
      </c>
      <c r="M224" s="170">
        <v>49500000</v>
      </c>
      <c r="N224" s="170">
        <v>49500000</v>
      </c>
      <c r="O224" s="38" t="s">
        <v>74</v>
      </c>
      <c r="P224" s="38" t="s">
        <v>75</v>
      </c>
      <c r="Q224" s="38" t="s">
        <v>135</v>
      </c>
      <c r="S224" s="212" t="s">
        <v>870</v>
      </c>
      <c r="T224" s="212" t="s">
        <v>871</v>
      </c>
      <c r="U224" s="219">
        <v>43487</v>
      </c>
      <c r="V224" s="214" t="s">
        <v>872</v>
      </c>
      <c r="W224" s="215" t="s">
        <v>389</v>
      </c>
      <c r="X224" s="163">
        <v>49500000</v>
      </c>
      <c r="Y224" s="164">
        <v>0</v>
      </c>
      <c r="Z224" s="163">
        <v>49500000</v>
      </c>
      <c r="AA224" s="214" t="s">
        <v>873</v>
      </c>
      <c r="AB224" s="215">
        <v>6019</v>
      </c>
      <c r="AC224" s="214" t="s">
        <v>409</v>
      </c>
      <c r="AD224" s="213">
        <v>43487</v>
      </c>
      <c r="AE224" s="213">
        <v>43820</v>
      </c>
      <c r="AF224" s="215" t="s">
        <v>874</v>
      </c>
      <c r="AG224" s="216" t="s">
        <v>249</v>
      </c>
    </row>
    <row r="225" spans="1:33" ht="272.45" customHeight="1" x14ac:dyDescent="0.35">
      <c r="A225" s="37">
        <f t="shared" si="4"/>
        <v>202</v>
      </c>
      <c r="B225" s="38"/>
      <c r="C225" s="38" t="s">
        <v>132</v>
      </c>
      <c r="D225" s="167">
        <v>80101706</v>
      </c>
      <c r="E225" s="168" t="s">
        <v>854</v>
      </c>
      <c r="F225" s="38" t="s">
        <v>69</v>
      </c>
      <c r="G225" s="38">
        <v>1</v>
      </c>
      <c r="H225" s="38" t="s">
        <v>124</v>
      </c>
      <c r="I225" s="38">
        <v>11</v>
      </c>
      <c r="J225" s="38" t="s">
        <v>310</v>
      </c>
      <c r="K225" s="38" t="s">
        <v>161</v>
      </c>
      <c r="L225" s="38" t="s">
        <v>242</v>
      </c>
      <c r="M225" s="170">
        <v>51750000</v>
      </c>
      <c r="N225" s="170">
        <v>51750000</v>
      </c>
      <c r="O225" s="38" t="s">
        <v>74</v>
      </c>
      <c r="P225" s="38" t="s">
        <v>75</v>
      </c>
      <c r="Q225" s="38" t="s">
        <v>135</v>
      </c>
      <c r="S225" s="212" t="s">
        <v>875</v>
      </c>
      <c r="T225" s="212" t="s">
        <v>876</v>
      </c>
      <c r="U225" s="213">
        <v>43497</v>
      </c>
      <c r="V225" s="214" t="s">
        <v>877</v>
      </c>
      <c r="W225" s="215" t="s">
        <v>389</v>
      </c>
      <c r="X225" s="163">
        <v>47250000</v>
      </c>
      <c r="Y225" s="164">
        <v>0</v>
      </c>
      <c r="Z225" s="163">
        <v>47250000</v>
      </c>
      <c r="AA225" s="214" t="s">
        <v>878</v>
      </c>
      <c r="AB225" s="215">
        <v>15519</v>
      </c>
      <c r="AC225" s="218" t="s">
        <v>427</v>
      </c>
      <c r="AD225" s="219">
        <v>43497</v>
      </c>
      <c r="AE225" s="219">
        <v>43814</v>
      </c>
      <c r="AF225" s="220" t="s">
        <v>874</v>
      </c>
      <c r="AG225" s="226" t="s">
        <v>249</v>
      </c>
    </row>
    <row r="226" spans="1:33" ht="272.45" customHeight="1" x14ac:dyDescent="0.35">
      <c r="A226" s="37">
        <f t="shared" si="4"/>
        <v>203</v>
      </c>
      <c r="B226" s="38"/>
      <c r="C226" s="38" t="s">
        <v>132</v>
      </c>
      <c r="D226" s="167">
        <v>80101706</v>
      </c>
      <c r="E226" s="168" t="s">
        <v>854</v>
      </c>
      <c r="F226" s="38" t="s">
        <v>69</v>
      </c>
      <c r="G226" s="38">
        <v>1</v>
      </c>
      <c r="H226" s="38" t="s">
        <v>124</v>
      </c>
      <c r="I226" s="38">
        <v>11.2</v>
      </c>
      <c r="J226" s="38" t="s">
        <v>310</v>
      </c>
      <c r="K226" s="38" t="s">
        <v>161</v>
      </c>
      <c r="L226" s="38" t="s">
        <v>242</v>
      </c>
      <c r="M226" s="170">
        <v>80640000</v>
      </c>
      <c r="N226" s="170">
        <v>80640000</v>
      </c>
      <c r="O226" s="38" t="s">
        <v>74</v>
      </c>
      <c r="P226" s="38" t="s">
        <v>75</v>
      </c>
      <c r="Q226" s="38" t="s">
        <v>135</v>
      </c>
      <c r="S226" s="212" t="s">
        <v>879</v>
      </c>
      <c r="T226" s="212" t="s">
        <v>880</v>
      </c>
      <c r="U226" s="213">
        <v>43483</v>
      </c>
      <c r="V226" s="214" t="s">
        <v>881</v>
      </c>
      <c r="W226" s="215" t="s">
        <v>389</v>
      </c>
      <c r="X226" s="163">
        <v>80640000</v>
      </c>
      <c r="Y226" s="164">
        <v>0</v>
      </c>
      <c r="Z226" s="163">
        <v>80640000</v>
      </c>
      <c r="AA226" s="218" t="s">
        <v>882</v>
      </c>
      <c r="AB226" s="220">
        <v>4019</v>
      </c>
      <c r="AC226" s="218" t="s">
        <v>883</v>
      </c>
      <c r="AD226" s="219">
        <v>43483</v>
      </c>
      <c r="AE226" s="219">
        <v>43819</v>
      </c>
      <c r="AF226" s="220" t="s">
        <v>884</v>
      </c>
      <c r="AG226" s="226" t="s">
        <v>249</v>
      </c>
    </row>
    <row r="227" spans="1:33" ht="272.45" customHeight="1" x14ac:dyDescent="0.35">
      <c r="A227" s="37">
        <f t="shared" si="4"/>
        <v>204</v>
      </c>
      <c r="B227" s="38"/>
      <c r="C227" s="38" t="s">
        <v>132</v>
      </c>
      <c r="D227" s="167">
        <v>80101706</v>
      </c>
      <c r="E227" s="168" t="s">
        <v>854</v>
      </c>
      <c r="F227" s="38" t="s">
        <v>69</v>
      </c>
      <c r="G227" s="38">
        <v>1</v>
      </c>
      <c r="H227" s="38" t="s">
        <v>124</v>
      </c>
      <c r="I227" s="38">
        <v>11</v>
      </c>
      <c r="J227" s="38" t="s">
        <v>310</v>
      </c>
      <c r="K227" s="38" t="s">
        <v>161</v>
      </c>
      <c r="L227" s="38" t="s">
        <v>242</v>
      </c>
      <c r="M227" s="170">
        <v>72600000</v>
      </c>
      <c r="N227" s="170">
        <v>72600000</v>
      </c>
      <c r="O227" s="38" t="s">
        <v>74</v>
      </c>
      <c r="P227" s="38" t="s">
        <v>75</v>
      </c>
      <c r="Q227" s="38" t="s">
        <v>135</v>
      </c>
      <c r="S227" s="212" t="s">
        <v>885</v>
      </c>
      <c r="T227" s="212" t="s">
        <v>886</v>
      </c>
      <c r="U227" s="219">
        <v>43488</v>
      </c>
      <c r="V227" s="214" t="s">
        <v>887</v>
      </c>
      <c r="W227" s="215" t="s">
        <v>389</v>
      </c>
      <c r="X227" s="163">
        <v>72600000</v>
      </c>
      <c r="Y227" s="164">
        <v>0</v>
      </c>
      <c r="Z227" s="163">
        <v>72600000</v>
      </c>
      <c r="AA227" s="214" t="s">
        <v>888</v>
      </c>
      <c r="AB227" s="215">
        <v>8219</v>
      </c>
      <c r="AC227" s="214" t="s">
        <v>421</v>
      </c>
      <c r="AD227" s="213">
        <v>43488</v>
      </c>
      <c r="AE227" s="213">
        <v>43821</v>
      </c>
      <c r="AF227" s="215" t="s">
        <v>889</v>
      </c>
      <c r="AG227" s="216" t="s">
        <v>249</v>
      </c>
    </row>
    <row r="228" spans="1:33" ht="272.45" customHeight="1" x14ac:dyDescent="0.5">
      <c r="A228" s="37">
        <f t="shared" si="4"/>
        <v>205</v>
      </c>
      <c r="B228" s="38" t="s">
        <v>890</v>
      </c>
      <c r="C228" s="38" t="s">
        <v>132</v>
      </c>
      <c r="D228" s="40">
        <v>80101706</v>
      </c>
      <c r="E228" s="41" t="s">
        <v>854</v>
      </c>
      <c r="F228" s="39" t="s">
        <v>69</v>
      </c>
      <c r="G228" s="39">
        <v>0</v>
      </c>
      <c r="H228" s="39" t="s">
        <v>70</v>
      </c>
      <c r="I228" s="39">
        <v>5</v>
      </c>
      <c r="J228" s="39" t="s">
        <v>310</v>
      </c>
      <c r="K228" s="39" t="s">
        <v>161</v>
      </c>
      <c r="L228" s="39" t="s">
        <v>298</v>
      </c>
      <c r="M228" s="132"/>
      <c r="N228" s="132"/>
      <c r="O228" s="39" t="s">
        <v>74</v>
      </c>
      <c r="P228" s="39" t="s">
        <v>75</v>
      </c>
      <c r="Q228" s="39" t="s">
        <v>135</v>
      </c>
      <c r="S228" s="36"/>
      <c r="T228" s="36"/>
      <c r="U228" s="36"/>
      <c r="V228" s="36"/>
      <c r="W228" s="36"/>
      <c r="X228" s="103"/>
      <c r="Y228" s="103"/>
      <c r="Z228" s="103"/>
      <c r="AA228" s="36"/>
      <c r="AB228" s="36"/>
      <c r="AC228" s="36"/>
      <c r="AD228" s="36"/>
      <c r="AE228" s="36"/>
      <c r="AF228" s="36"/>
      <c r="AG228" s="36"/>
    </row>
    <row r="229" spans="1:33" ht="272.45" customHeight="1" x14ac:dyDescent="0.35">
      <c r="A229" s="37">
        <f t="shared" si="4"/>
        <v>206</v>
      </c>
      <c r="B229" s="38" t="s">
        <v>891</v>
      </c>
      <c r="C229" s="38" t="s">
        <v>132</v>
      </c>
      <c r="D229" s="167">
        <v>80101706</v>
      </c>
      <c r="E229" s="168" t="s">
        <v>854</v>
      </c>
      <c r="F229" s="38" t="s">
        <v>69</v>
      </c>
      <c r="G229" s="38">
        <v>1</v>
      </c>
      <c r="H229" s="38" t="s">
        <v>103</v>
      </c>
      <c r="I229" s="38">
        <v>11</v>
      </c>
      <c r="J229" s="38" t="s">
        <v>310</v>
      </c>
      <c r="K229" s="38" t="s">
        <v>161</v>
      </c>
      <c r="L229" s="38" t="s">
        <v>298</v>
      </c>
      <c r="M229" s="170">
        <v>84150000</v>
      </c>
      <c r="N229" s="170">
        <v>84150000</v>
      </c>
      <c r="O229" s="38" t="s">
        <v>74</v>
      </c>
      <c r="P229" s="38" t="s">
        <v>75</v>
      </c>
      <c r="Q229" s="38" t="s">
        <v>135</v>
      </c>
      <c r="S229" s="212" t="s">
        <v>892</v>
      </c>
      <c r="T229" s="212" t="s">
        <v>893</v>
      </c>
      <c r="U229" s="213">
        <v>43553</v>
      </c>
      <c r="V229" s="214" t="s">
        <v>894</v>
      </c>
      <c r="W229" s="215" t="s">
        <v>389</v>
      </c>
      <c r="X229" s="163">
        <v>65025000</v>
      </c>
      <c r="Y229" s="164">
        <v>0</v>
      </c>
      <c r="Z229" s="163">
        <v>65025000</v>
      </c>
      <c r="AA229" s="214" t="s">
        <v>895</v>
      </c>
      <c r="AB229" s="215">
        <v>18119</v>
      </c>
      <c r="AC229" s="214" t="s">
        <v>896</v>
      </c>
      <c r="AD229" s="213">
        <v>43553</v>
      </c>
      <c r="AE229" s="213">
        <v>43812</v>
      </c>
      <c r="AF229" s="215" t="s">
        <v>884</v>
      </c>
      <c r="AG229" s="216" t="s">
        <v>249</v>
      </c>
    </row>
    <row r="230" spans="1:33" ht="272.45" customHeight="1" x14ac:dyDescent="0.35">
      <c r="A230" s="37">
        <f t="shared" si="4"/>
        <v>207</v>
      </c>
      <c r="B230" s="38"/>
      <c r="C230" s="38" t="s">
        <v>132</v>
      </c>
      <c r="D230" s="167">
        <v>80101706</v>
      </c>
      <c r="E230" s="168" t="s">
        <v>854</v>
      </c>
      <c r="F230" s="38" t="s">
        <v>69</v>
      </c>
      <c r="G230" s="38">
        <v>1</v>
      </c>
      <c r="H230" s="38" t="s">
        <v>124</v>
      </c>
      <c r="I230" s="38">
        <v>11</v>
      </c>
      <c r="J230" s="38" t="s">
        <v>310</v>
      </c>
      <c r="K230" s="38" t="s">
        <v>161</v>
      </c>
      <c r="L230" s="38" t="s">
        <v>242</v>
      </c>
      <c r="M230" s="170">
        <v>72600000</v>
      </c>
      <c r="N230" s="170">
        <v>72600000</v>
      </c>
      <c r="O230" s="38" t="s">
        <v>74</v>
      </c>
      <c r="P230" s="38" t="s">
        <v>75</v>
      </c>
      <c r="Q230" s="38" t="s">
        <v>135</v>
      </c>
      <c r="S230" s="212" t="s">
        <v>897</v>
      </c>
      <c r="T230" s="212" t="s">
        <v>898</v>
      </c>
      <c r="U230" s="213">
        <v>43500</v>
      </c>
      <c r="V230" s="214" t="s">
        <v>899</v>
      </c>
      <c r="W230" s="215" t="s">
        <v>389</v>
      </c>
      <c r="X230" s="163">
        <v>69300000</v>
      </c>
      <c r="Y230" s="164">
        <v>0</v>
      </c>
      <c r="Z230" s="163">
        <v>69300000</v>
      </c>
      <c r="AA230" s="214" t="s">
        <v>900</v>
      </c>
      <c r="AB230" s="215">
        <v>12619</v>
      </c>
      <c r="AC230" s="218" t="s">
        <v>427</v>
      </c>
      <c r="AD230" s="219">
        <v>43500</v>
      </c>
      <c r="AE230" s="219">
        <v>43817</v>
      </c>
      <c r="AF230" s="220" t="s">
        <v>859</v>
      </c>
      <c r="AG230" s="226" t="s">
        <v>249</v>
      </c>
    </row>
    <row r="231" spans="1:33" s="36" customFormat="1" ht="272.45" customHeight="1" x14ac:dyDescent="0.35">
      <c r="A231" s="165">
        <f t="shared" si="4"/>
        <v>208</v>
      </c>
      <c r="B231" s="38" t="s">
        <v>901</v>
      </c>
      <c r="C231" s="38" t="s">
        <v>132</v>
      </c>
      <c r="D231" s="167">
        <v>80101706</v>
      </c>
      <c r="E231" s="168" t="s">
        <v>854</v>
      </c>
      <c r="F231" s="38" t="s">
        <v>69</v>
      </c>
      <c r="G231" s="38">
        <v>1</v>
      </c>
      <c r="H231" s="38" t="s">
        <v>124</v>
      </c>
      <c r="I231" s="38">
        <v>7</v>
      </c>
      <c r="J231" s="38" t="s">
        <v>310</v>
      </c>
      <c r="K231" s="38" t="s">
        <v>161</v>
      </c>
      <c r="L231" s="38" t="s">
        <v>505</v>
      </c>
      <c r="M231" s="170">
        <v>69000000</v>
      </c>
      <c r="N231" s="170">
        <v>69000000</v>
      </c>
      <c r="O231" s="38" t="s">
        <v>74</v>
      </c>
      <c r="P231" s="38" t="s">
        <v>75</v>
      </c>
      <c r="Q231" s="38" t="s">
        <v>135</v>
      </c>
      <c r="R231" s="35"/>
      <c r="S231" s="212" t="s">
        <v>902</v>
      </c>
      <c r="T231" s="224" t="s">
        <v>903</v>
      </c>
      <c r="U231" s="219">
        <v>43514</v>
      </c>
      <c r="V231" s="218" t="s">
        <v>904</v>
      </c>
      <c r="W231" s="220" t="s">
        <v>389</v>
      </c>
      <c r="X231" s="163">
        <v>69000000</v>
      </c>
      <c r="Y231" s="223">
        <v>0</v>
      </c>
      <c r="Z231" s="163">
        <v>69000000</v>
      </c>
      <c r="AA231" s="218" t="s">
        <v>905</v>
      </c>
      <c r="AB231" s="220" t="s">
        <v>1508</v>
      </c>
      <c r="AC231" s="218" t="s">
        <v>906</v>
      </c>
      <c r="AD231" s="219">
        <v>43514</v>
      </c>
      <c r="AE231" s="219">
        <v>43725</v>
      </c>
      <c r="AF231" s="220" t="s">
        <v>884</v>
      </c>
      <c r="AG231" s="226" t="s">
        <v>249</v>
      </c>
    </row>
    <row r="232" spans="1:33" s="36" customFormat="1" ht="272.45" customHeight="1" x14ac:dyDescent="0.35">
      <c r="A232" s="176"/>
      <c r="B232" s="38" t="s">
        <v>901</v>
      </c>
      <c r="C232" s="38" t="s">
        <v>132</v>
      </c>
      <c r="D232" s="167">
        <v>80101706</v>
      </c>
      <c r="E232" s="168" t="s">
        <v>854</v>
      </c>
      <c r="F232" s="38" t="s">
        <v>69</v>
      </c>
      <c r="G232" s="38">
        <v>1</v>
      </c>
      <c r="H232" s="38" t="s">
        <v>124</v>
      </c>
      <c r="I232" s="38">
        <v>7</v>
      </c>
      <c r="J232" s="38" t="s">
        <v>310</v>
      </c>
      <c r="K232" s="38" t="s">
        <v>161</v>
      </c>
      <c r="L232" s="38" t="s">
        <v>307</v>
      </c>
      <c r="M232" s="170">
        <v>11500000</v>
      </c>
      <c r="N232" s="170">
        <v>11500000</v>
      </c>
      <c r="O232" s="38" t="s">
        <v>74</v>
      </c>
      <c r="P232" s="38" t="s">
        <v>75</v>
      </c>
      <c r="Q232" s="38" t="s">
        <v>135</v>
      </c>
      <c r="R232" s="35"/>
      <c r="S232" s="212" t="s">
        <v>902</v>
      </c>
      <c r="T232" s="224" t="s">
        <v>903</v>
      </c>
      <c r="U232" s="219">
        <v>43514</v>
      </c>
      <c r="V232" s="218" t="s">
        <v>904</v>
      </c>
      <c r="W232" s="220" t="s">
        <v>389</v>
      </c>
      <c r="X232" s="163">
        <v>11500000</v>
      </c>
      <c r="Y232" s="223">
        <v>0</v>
      </c>
      <c r="Z232" s="163">
        <v>11500000</v>
      </c>
      <c r="AA232" s="218" t="s">
        <v>905</v>
      </c>
      <c r="AB232" s="220" t="s">
        <v>1508</v>
      </c>
      <c r="AC232" s="218" t="s">
        <v>906</v>
      </c>
      <c r="AD232" s="219">
        <v>43514</v>
      </c>
      <c r="AE232" s="219">
        <v>43725</v>
      </c>
      <c r="AF232" s="220" t="s">
        <v>884</v>
      </c>
      <c r="AG232" s="226" t="s">
        <v>249</v>
      </c>
    </row>
    <row r="233" spans="1:33" ht="272.45" customHeight="1" x14ac:dyDescent="0.35">
      <c r="A233" s="37">
        <f>+A231+1</f>
        <v>209</v>
      </c>
      <c r="B233" s="38"/>
      <c r="C233" s="38" t="s">
        <v>132</v>
      </c>
      <c r="D233" s="167">
        <v>80101706</v>
      </c>
      <c r="E233" s="168" t="s">
        <v>854</v>
      </c>
      <c r="F233" s="38" t="s">
        <v>69</v>
      </c>
      <c r="G233" s="38">
        <v>1</v>
      </c>
      <c r="H233" s="38" t="s">
        <v>124</v>
      </c>
      <c r="I233" s="38">
        <v>11.5</v>
      </c>
      <c r="J233" s="38" t="s">
        <v>310</v>
      </c>
      <c r="K233" s="38" t="s">
        <v>161</v>
      </c>
      <c r="L233" s="38" t="s">
        <v>505</v>
      </c>
      <c r="M233" s="170">
        <v>94600000</v>
      </c>
      <c r="N233" s="170">
        <v>94600000</v>
      </c>
      <c r="O233" s="38" t="s">
        <v>74</v>
      </c>
      <c r="P233" s="38" t="s">
        <v>75</v>
      </c>
      <c r="Q233" s="38" t="s">
        <v>135</v>
      </c>
      <c r="S233" s="212" t="s">
        <v>907</v>
      </c>
      <c r="T233" s="212" t="s">
        <v>908</v>
      </c>
      <c r="U233" s="219">
        <v>43482</v>
      </c>
      <c r="V233" s="214" t="s">
        <v>909</v>
      </c>
      <c r="W233" s="215" t="s">
        <v>389</v>
      </c>
      <c r="X233" s="163">
        <v>94600000</v>
      </c>
      <c r="Y233" s="163">
        <v>0</v>
      </c>
      <c r="Z233" s="163">
        <v>94600000</v>
      </c>
      <c r="AA233" s="218" t="s">
        <v>910</v>
      </c>
      <c r="AB233" s="220">
        <v>1719</v>
      </c>
      <c r="AC233" s="218" t="s">
        <v>531</v>
      </c>
      <c r="AD233" s="219">
        <v>43482</v>
      </c>
      <c r="AE233" s="219">
        <v>43815</v>
      </c>
      <c r="AF233" s="220" t="s">
        <v>884</v>
      </c>
      <c r="AG233" s="226" t="s">
        <v>249</v>
      </c>
    </row>
    <row r="234" spans="1:33" ht="272.45" customHeight="1" x14ac:dyDescent="0.35">
      <c r="A234" s="37">
        <f t="shared" si="4"/>
        <v>210</v>
      </c>
      <c r="B234" s="38"/>
      <c r="C234" s="38" t="s">
        <v>132</v>
      </c>
      <c r="D234" s="167">
        <v>80101706</v>
      </c>
      <c r="E234" s="168" t="s">
        <v>854</v>
      </c>
      <c r="F234" s="38" t="s">
        <v>69</v>
      </c>
      <c r="G234" s="38">
        <v>1</v>
      </c>
      <c r="H234" s="38" t="s">
        <v>124</v>
      </c>
      <c r="I234" s="38">
        <v>7</v>
      </c>
      <c r="J234" s="38" t="s">
        <v>310</v>
      </c>
      <c r="K234" s="38" t="s">
        <v>161</v>
      </c>
      <c r="L234" s="38" t="s">
        <v>505</v>
      </c>
      <c r="M234" s="170">
        <v>56700000</v>
      </c>
      <c r="N234" s="170">
        <v>56700000</v>
      </c>
      <c r="O234" s="38" t="s">
        <v>74</v>
      </c>
      <c r="P234" s="38" t="s">
        <v>75</v>
      </c>
      <c r="Q234" s="38" t="s">
        <v>135</v>
      </c>
      <c r="S234" s="212" t="s">
        <v>911</v>
      </c>
      <c r="T234" s="212" t="s">
        <v>912</v>
      </c>
      <c r="U234" s="219">
        <v>43482</v>
      </c>
      <c r="V234" s="214" t="s">
        <v>913</v>
      </c>
      <c r="W234" s="215" t="s">
        <v>389</v>
      </c>
      <c r="X234" s="163">
        <v>56700000</v>
      </c>
      <c r="Y234" s="163">
        <v>0</v>
      </c>
      <c r="Z234" s="163">
        <v>56700000</v>
      </c>
      <c r="AA234" s="218" t="s">
        <v>914</v>
      </c>
      <c r="AB234" s="220">
        <v>1819</v>
      </c>
      <c r="AC234" s="218" t="s">
        <v>906</v>
      </c>
      <c r="AD234" s="219">
        <v>43482</v>
      </c>
      <c r="AE234" s="219">
        <v>43693</v>
      </c>
      <c r="AF234" s="220" t="s">
        <v>884</v>
      </c>
      <c r="AG234" s="226" t="s">
        <v>249</v>
      </c>
    </row>
    <row r="235" spans="1:33" ht="272.45" customHeight="1" x14ac:dyDescent="0.35">
      <c r="A235" s="37">
        <f t="shared" si="4"/>
        <v>211</v>
      </c>
      <c r="B235" s="38"/>
      <c r="C235" s="38" t="s">
        <v>132</v>
      </c>
      <c r="D235" s="167">
        <v>80101706</v>
      </c>
      <c r="E235" s="168" t="s">
        <v>854</v>
      </c>
      <c r="F235" s="38" t="s">
        <v>69</v>
      </c>
      <c r="G235" s="38">
        <v>1</v>
      </c>
      <c r="H235" s="38" t="s">
        <v>124</v>
      </c>
      <c r="I235" s="38">
        <v>7</v>
      </c>
      <c r="J235" s="38" t="s">
        <v>310</v>
      </c>
      <c r="K235" s="38" t="s">
        <v>161</v>
      </c>
      <c r="L235" s="38" t="s">
        <v>505</v>
      </c>
      <c r="M235" s="170">
        <v>42700000</v>
      </c>
      <c r="N235" s="170">
        <v>42700000</v>
      </c>
      <c r="O235" s="38" t="s">
        <v>74</v>
      </c>
      <c r="P235" s="38" t="s">
        <v>75</v>
      </c>
      <c r="Q235" s="38" t="s">
        <v>135</v>
      </c>
      <c r="S235" s="212" t="s">
        <v>915</v>
      </c>
      <c r="T235" s="212" t="s">
        <v>916</v>
      </c>
      <c r="U235" s="219">
        <v>43481</v>
      </c>
      <c r="V235" s="214" t="s">
        <v>917</v>
      </c>
      <c r="W235" s="215" t="s">
        <v>389</v>
      </c>
      <c r="X235" s="163">
        <v>42700000</v>
      </c>
      <c r="Y235" s="163">
        <v>0</v>
      </c>
      <c r="Z235" s="163">
        <v>42700000</v>
      </c>
      <c r="AA235" s="218" t="s">
        <v>918</v>
      </c>
      <c r="AB235" s="220">
        <v>1919</v>
      </c>
      <c r="AC235" s="218" t="s">
        <v>919</v>
      </c>
      <c r="AD235" s="219">
        <v>43481</v>
      </c>
      <c r="AE235" s="219">
        <v>43692</v>
      </c>
      <c r="AF235" s="220" t="s">
        <v>920</v>
      </c>
      <c r="AG235" s="226" t="s">
        <v>249</v>
      </c>
    </row>
    <row r="236" spans="1:33" ht="272.45" customHeight="1" x14ac:dyDescent="0.35">
      <c r="A236" s="37">
        <f t="shared" si="4"/>
        <v>212</v>
      </c>
      <c r="B236" s="38"/>
      <c r="C236" s="38" t="s">
        <v>132</v>
      </c>
      <c r="D236" s="167">
        <v>80101706</v>
      </c>
      <c r="E236" s="168" t="s">
        <v>854</v>
      </c>
      <c r="F236" s="38" t="s">
        <v>69</v>
      </c>
      <c r="G236" s="38">
        <v>1</v>
      </c>
      <c r="H236" s="38" t="s">
        <v>124</v>
      </c>
      <c r="I236" s="38">
        <v>7</v>
      </c>
      <c r="J236" s="38" t="s">
        <v>310</v>
      </c>
      <c r="K236" s="38" t="s">
        <v>161</v>
      </c>
      <c r="L236" s="38" t="s">
        <v>505</v>
      </c>
      <c r="M236" s="170">
        <v>42700000</v>
      </c>
      <c r="N236" s="170">
        <v>42700000</v>
      </c>
      <c r="O236" s="38" t="s">
        <v>74</v>
      </c>
      <c r="P236" s="38" t="s">
        <v>75</v>
      </c>
      <c r="Q236" s="38" t="s">
        <v>135</v>
      </c>
      <c r="S236" s="212" t="s">
        <v>921</v>
      </c>
      <c r="T236" s="212" t="s">
        <v>922</v>
      </c>
      <c r="U236" s="219">
        <v>43481</v>
      </c>
      <c r="V236" s="214" t="s">
        <v>917</v>
      </c>
      <c r="W236" s="215" t="s">
        <v>389</v>
      </c>
      <c r="X236" s="163">
        <v>42700000</v>
      </c>
      <c r="Y236" s="163">
        <v>0</v>
      </c>
      <c r="Z236" s="163">
        <v>42700000</v>
      </c>
      <c r="AA236" s="218" t="s">
        <v>918</v>
      </c>
      <c r="AB236" s="220">
        <v>2019</v>
      </c>
      <c r="AC236" s="218" t="s">
        <v>919</v>
      </c>
      <c r="AD236" s="219">
        <v>43481</v>
      </c>
      <c r="AE236" s="219">
        <v>43692</v>
      </c>
      <c r="AF236" s="220" t="s">
        <v>923</v>
      </c>
      <c r="AG236" s="226" t="s">
        <v>249</v>
      </c>
    </row>
    <row r="237" spans="1:33" ht="272.45" customHeight="1" x14ac:dyDescent="0.35">
      <c r="A237" s="37">
        <f t="shared" si="4"/>
        <v>213</v>
      </c>
      <c r="B237" s="38"/>
      <c r="C237" s="38" t="s">
        <v>132</v>
      </c>
      <c r="D237" s="167">
        <v>80101706</v>
      </c>
      <c r="E237" s="168" t="s">
        <v>854</v>
      </c>
      <c r="F237" s="38" t="s">
        <v>69</v>
      </c>
      <c r="G237" s="38">
        <v>1</v>
      </c>
      <c r="H237" s="38" t="s">
        <v>124</v>
      </c>
      <c r="I237" s="38">
        <v>7</v>
      </c>
      <c r="J237" s="38" t="s">
        <v>310</v>
      </c>
      <c r="K237" s="38" t="s">
        <v>161</v>
      </c>
      <c r="L237" s="38" t="s">
        <v>505</v>
      </c>
      <c r="M237" s="170">
        <v>42700000</v>
      </c>
      <c r="N237" s="170">
        <v>42700000</v>
      </c>
      <c r="O237" s="38" t="s">
        <v>74</v>
      </c>
      <c r="P237" s="38" t="s">
        <v>75</v>
      </c>
      <c r="Q237" s="38" t="s">
        <v>135</v>
      </c>
      <c r="S237" s="212" t="s">
        <v>924</v>
      </c>
      <c r="T237" s="212" t="s">
        <v>925</v>
      </c>
      <c r="U237" s="219">
        <v>43481</v>
      </c>
      <c r="V237" s="214" t="s">
        <v>917</v>
      </c>
      <c r="W237" s="215" t="s">
        <v>389</v>
      </c>
      <c r="X237" s="163">
        <v>42700000</v>
      </c>
      <c r="Y237" s="163">
        <v>0</v>
      </c>
      <c r="Z237" s="163">
        <v>42700000</v>
      </c>
      <c r="AA237" s="218" t="s">
        <v>918</v>
      </c>
      <c r="AB237" s="220">
        <v>2119</v>
      </c>
      <c r="AC237" s="218" t="s">
        <v>919</v>
      </c>
      <c r="AD237" s="219">
        <v>43481</v>
      </c>
      <c r="AE237" s="219">
        <v>43692</v>
      </c>
      <c r="AF237" s="220" t="s">
        <v>920</v>
      </c>
      <c r="AG237" s="226" t="s">
        <v>249</v>
      </c>
    </row>
    <row r="238" spans="1:33" ht="272.45" customHeight="1" x14ac:dyDescent="0.35">
      <c r="A238" s="37">
        <f t="shared" si="4"/>
        <v>214</v>
      </c>
      <c r="B238" s="38"/>
      <c r="C238" s="38" t="s">
        <v>132</v>
      </c>
      <c r="D238" s="167">
        <v>80101706</v>
      </c>
      <c r="E238" s="168" t="s">
        <v>854</v>
      </c>
      <c r="F238" s="38" t="s">
        <v>69</v>
      </c>
      <c r="G238" s="38">
        <v>1</v>
      </c>
      <c r="H238" s="38" t="s">
        <v>124</v>
      </c>
      <c r="I238" s="38">
        <v>7</v>
      </c>
      <c r="J238" s="38" t="s">
        <v>310</v>
      </c>
      <c r="K238" s="38" t="s">
        <v>161</v>
      </c>
      <c r="L238" s="38" t="s">
        <v>505</v>
      </c>
      <c r="M238" s="170">
        <v>42700000</v>
      </c>
      <c r="N238" s="170">
        <v>42700000</v>
      </c>
      <c r="O238" s="38" t="s">
        <v>74</v>
      </c>
      <c r="P238" s="38" t="s">
        <v>75</v>
      </c>
      <c r="Q238" s="38" t="s">
        <v>135</v>
      </c>
      <c r="S238" s="212" t="s">
        <v>926</v>
      </c>
      <c r="T238" s="212" t="s">
        <v>927</v>
      </c>
      <c r="U238" s="219">
        <v>43481</v>
      </c>
      <c r="V238" s="214" t="s">
        <v>917</v>
      </c>
      <c r="W238" s="215" t="s">
        <v>389</v>
      </c>
      <c r="X238" s="163">
        <v>42700000</v>
      </c>
      <c r="Y238" s="163">
        <v>0</v>
      </c>
      <c r="Z238" s="163">
        <v>42700000</v>
      </c>
      <c r="AA238" s="218" t="s">
        <v>918</v>
      </c>
      <c r="AB238" s="220">
        <v>2219</v>
      </c>
      <c r="AC238" s="218" t="s">
        <v>919</v>
      </c>
      <c r="AD238" s="219">
        <v>43481</v>
      </c>
      <c r="AE238" s="219">
        <v>43692</v>
      </c>
      <c r="AF238" s="220" t="s">
        <v>923</v>
      </c>
      <c r="AG238" s="226" t="s">
        <v>249</v>
      </c>
    </row>
    <row r="239" spans="1:33" ht="272.45" customHeight="1" x14ac:dyDescent="0.35">
      <c r="A239" s="37">
        <f t="shared" si="4"/>
        <v>215</v>
      </c>
      <c r="B239" s="38"/>
      <c r="C239" s="38" t="s">
        <v>132</v>
      </c>
      <c r="D239" s="167">
        <v>80101706</v>
      </c>
      <c r="E239" s="168" t="s">
        <v>854</v>
      </c>
      <c r="F239" s="38" t="s">
        <v>69</v>
      </c>
      <c r="G239" s="38">
        <v>1</v>
      </c>
      <c r="H239" s="38" t="s">
        <v>124</v>
      </c>
      <c r="I239" s="38">
        <v>7</v>
      </c>
      <c r="J239" s="38" t="s">
        <v>310</v>
      </c>
      <c r="K239" s="38" t="s">
        <v>161</v>
      </c>
      <c r="L239" s="38" t="s">
        <v>505</v>
      </c>
      <c r="M239" s="170">
        <v>42700000</v>
      </c>
      <c r="N239" s="170">
        <v>42700000</v>
      </c>
      <c r="O239" s="38" t="s">
        <v>74</v>
      </c>
      <c r="P239" s="38" t="s">
        <v>75</v>
      </c>
      <c r="Q239" s="38" t="s">
        <v>135</v>
      </c>
      <c r="S239" s="212" t="s">
        <v>928</v>
      </c>
      <c r="T239" s="212" t="s">
        <v>929</v>
      </c>
      <c r="U239" s="219">
        <v>43481</v>
      </c>
      <c r="V239" s="214" t="s">
        <v>917</v>
      </c>
      <c r="W239" s="215" t="s">
        <v>389</v>
      </c>
      <c r="X239" s="163">
        <v>42700000</v>
      </c>
      <c r="Y239" s="163">
        <v>0</v>
      </c>
      <c r="Z239" s="163">
        <v>42700000</v>
      </c>
      <c r="AA239" s="218" t="s">
        <v>918</v>
      </c>
      <c r="AB239" s="220">
        <v>2319</v>
      </c>
      <c r="AC239" s="218" t="s">
        <v>919</v>
      </c>
      <c r="AD239" s="219">
        <v>43481</v>
      </c>
      <c r="AE239" s="219">
        <v>43692</v>
      </c>
      <c r="AF239" s="220" t="s">
        <v>920</v>
      </c>
      <c r="AG239" s="226" t="s">
        <v>249</v>
      </c>
    </row>
    <row r="240" spans="1:33" ht="272.45" customHeight="1" x14ac:dyDescent="0.35">
      <c r="A240" s="37">
        <f t="shared" si="4"/>
        <v>216</v>
      </c>
      <c r="B240" s="38"/>
      <c r="C240" s="38" t="s">
        <v>132</v>
      </c>
      <c r="D240" s="167">
        <v>80101706</v>
      </c>
      <c r="E240" s="168" t="s">
        <v>854</v>
      </c>
      <c r="F240" s="38" t="s">
        <v>69</v>
      </c>
      <c r="G240" s="38">
        <v>1</v>
      </c>
      <c r="H240" s="38" t="s">
        <v>124</v>
      </c>
      <c r="I240" s="38">
        <v>7</v>
      </c>
      <c r="J240" s="38" t="s">
        <v>310</v>
      </c>
      <c r="K240" s="38" t="s">
        <v>161</v>
      </c>
      <c r="L240" s="38" t="s">
        <v>505</v>
      </c>
      <c r="M240" s="170">
        <v>42700000</v>
      </c>
      <c r="N240" s="170">
        <v>42700000</v>
      </c>
      <c r="O240" s="38" t="s">
        <v>74</v>
      </c>
      <c r="P240" s="38" t="s">
        <v>75</v>
      </c>
      <c r="Q240" s="38" t="s">
        <v>135</v>
      </c>
      <c r="S240" s="212" t="s">
        <v>930</v>
      </c>
      <c r="T240" s="212" t="s">
        <v>931</v>
      </c>
      <c r="U240" s="219">
        <v>43488</v>
      </c>
      <c r="V240" s="214" t="s">
        <v>932</v>
      </c>
      <c r="W240" s="215" t="s">
        <v>389</v>
      </c>
      <c r="X240" s="163">
        <v>42700000</v>
      </c>
      <c r="Y240" s="164">
        <v>-36600000</v>
      </c>
      <c r="Z240" s="163">
        <f>X240+Y240</f>
        <v>6100000</v>
      </c>
      <c r="AA240" s="218" t="s">
        <v>933</v>
      </c>
      <c r="AB240" s="220">
        <v>2419</v>
      </c>
      <c r="AC240" s="218" t="s">
        <v>934</v>
      </c>
      <c r="AD240" s="219">
        <v>43488</v>
      </c>
      <c r="AE240" s="219">
        <v>43699</v>
      </c>
      <c r="AF240" s="220" t="s">
        <v>864</v>
      </c>
      <c r="AG240" s="226" t="s">
        <v>249</v>
      </c>
    </row>
    <row r="241" spans="1:33" ht="272.45" customHeight="1" x14ac:dyDescent="0.35">
      <c r="A241" s="37">
        <f t="shared" si="4"/>
        <v>217</v>
      </c>
      <c r="B241" s="38"/>
      <c r="C241" s="38" t="s">
        <v>132</v>
      </c>
      <c r="D241" s="167">
        <v>80101706</v>
      </c>
      <c r="E241" s="168" t="s">
        <v>854</v>
      </c>
      <c r="F241" s="38" t="s">
        <v>69</v>
      </c>
      <c r="G241" s="38">
        <v>1</v>
      </c>
      <c r="H241" s="38" t="s">
        <v>124</v>
      </c>
      <c r="I241" s="38">
        <v>7</v>
      </c>
      <c r="J241" s="38" t="s">
        <v>310</v>
      </c>
      <c r="K241" s="38" t="s">
        <v>161</v>
      </c>
      <c r="L241" s="38" t="s">
        <v>307</v>
      </c>
      <c r="M241" s="170">
        <v>23100000</v>
      </c>
      <c r="N241" s="170">
        <v>23100000</v>
      </c>
      <c r="O241" s="38" t="s">
        <v>74</v>
      </c>
      <c r="P241" s="38" t="s">
        <v>75</v>
      </c>
      <c r="Q241" s="38" t="s">
        <v>135</v>
      </c>
      <c r="S241" s="212" t="s">
        <v>935</v>
      </c>
      <c r="T241" s="212" t="s">
        <v>936</v>
      </c>
      <c r="U241" s="213">
        <v>43497</v>
      </c>
      <c r="V241" s="214" t="s">
        <v>937</v>
      </c>
      <c r="W241" s="215" t="s">
        <v>389</v>
      </c>
      <c r="X241" s="163">
        <v>23100000</v>
      </c>
      <c r="Y241" s="164">
        <v>0</v>
      </c>
      <c r="Z241" s="163">
        <v>23100000</v>
      </c>
      <c r="AA241" s="214" t="s">
        <v>938</v>
      </c>
      <c r="AB241" s="215">
        <v>13219</v>
      </c>
      <c r="AC241" s="218" t="s">
        <v>516</v>
      </c>
      <c r="AD241" s="219">
        <v>43497</v>
      </c>
      <c r="AE241" s="219">
        <v>44074</v>
      </c>
      <c r="AF241" s="220" t="s">
        <v>939</v>
      </c>
      <c r="AG241" s="226" t="s">
        <v>249</v>
      </c>
    </row>
    <row r="242" spans="1:33" ht="272.45" customHeight="1" x14ac:dyDescent="0.35">
      <c r="A242" s="37">
        <f t="shared" si="4"/>
        <v>218</v>
      </c>
      <c r="B242" s="38"/>
      <c r="C242" s="38" t="s">
        <v>132</v>
      </c>
      <c r="D242" s="167">
        <v>80101706</v>
      </c>
      <c r="E242" s="168" t="s">
        <v>854</v>
      </c>
      <c r="F242" s="38" t="s">
        <v>69</v>
      </c>
      <c r="G242" s="38">
        <v>1</v>
      </c>
      <c r="H242" s="38" t="s">
        <v>124</v>
      </c>
      <c r="I242" s="38">
        <v>6</v>
      </c>
      <c r="J242" s="38" t="s">
        <v>310</v>
      </c>
      <c r="K242" s="38" t="s">
        <v>161</v>
      </c>
      <c r="L242" s="38" t="s">
        <v>307</v>
      </c>
      <c r="M242" s="170">
        <v>36600000</v>
      </c>
      <c r="N242" s="170">
        <v>36600000</v>
      </c>
      <c r="O242" s="38" t="s">
        <v>74</v>
      </c>
      <c r="P242" s="38" t="s">
        <v>75</v>
      </c>
      <c r="Q242" s="38" t="s">
        <v>135</v>
      </c>
      <c r="S242" s="212" t="s">
        <v>940</v>
      </c>
      <c r="T242" s="212" t="s">
        <v>941</v>
      </c>
      <c r="U242" s="213">
        <v>43490</v>
      </c>
      <c r="V242" s="214" t="s">
        <v>942</v>
      </c>
      <c r="W242" s="215" t="s">
        <v>389</v>
      </c>
      <c r="X242" s="163">
        <v>36600000</v>
      </c>
      <c r="Y242" s="164">
        <v>0</v>
      </c>
      <c r="Z242" s="163">
        <v>36600000</v>
      </c>
      <c r="AA242" s="218" t="s">
        <v>943</v>
      </c>
      <c r="AB242" s="220">
        <v>13119</v>
      </c>
      <c r="AC242" s="218" t="s">
        <v>944</v>
      </c>
      <c r="AD242" s="219">
        <v>43490</v>
      </c>
      <c r="AE242" s="219">
        <v>43670</v>
      </c>
      <c r="AF242" s="220" t="s">
        <v>945</v>
      </c>
      <c r="AG242" s="226" t="s">
        <v>249</v>
      </c>
    </row>
    <row r="243" spans="1:33" ht="272.45" customHeight="1" x14ac:dyDescent="0.35">
      <c r="A243" s="37">
        <f t="shared" si="4"/>
        <v>219</v>
      </c>
      <c r="B243" s="38"/>
      <c r="C243" s="38" t="s">
        <v>132</v>
      </c>
      <c r="D243" s="167">
        <v>80101706</v>
      </c>
      <c r="E243" s="168" t="s">
        <v>854</v>
      </c>
      <c r="F243" s="38" t="s">
        <v>69</v>
      </c>
      <c r="G243" s="38">
        <v>1</v>
      </c>
      <c r="H243" s="38" t="s">
        <v>124</v>
      </c>
      <c r="I243" s="38">
        <v>7</v>
      </c>
      <c r="J243" s="38" t="s">
        <v>310</v>
      </c>
      <c r="K243" s="38" t="s">
        <v>161</v>
      </c>
      <c r="L243" s="38" t="s">
        <v>307</v>
      </c>
      <c r="M243" s="170">
        <v>42700000</v>
      </c>
      <c r="N243" s="170">
        <v>42700000</v>
      </c>
      <c r="O243" s="38" t="s">
        <v>74</v>
      </c>
      <c r="P243" s="38" t="s">
        <v>75</v>
      </c>
      <c r="Q243" s="38" t="s">
        <v>135</v>
      </c>
      <c r="S243" s="212" t="s">
        <v>946</v>
      </c>
      <c r="T243" s="212" t="s">
        <v>947</v>
      </c>
      <c r="U243" s="213">
        <v>43490</v>
      </c>
      <c r="V243" s="214" t="s">
        <v>948</v>
      </c>
      <c r="W243" s="215" t="s">
        <v>389</v>
      </c>
      <c r="X243" s="163">
        <v>42700000</v>
      </c>
      <c r="Y243" s="164">
        <v>0</v>
      </c>
      <c r="Z243" s="163">
        <v>42700000</v>
      </c>
      <c r="AA243" s="218" t="s">
        <v>949</v>
      </c>
      <c r="AB243" s="220">
        <v>13019</v>
      </c>
      <c r="AC243" s="218" t="s">
        <v>950</v>
      </c>
      <c r="AD243" s="219">
        <v>43490</v>
      </c>
      <c r="AE243" s="219">
        <v>43701</v>
      </c>
      <c r="AF243" s="220" t="s">
        <v>939</v>
      </c>
      <c r="AG243" s="226" t="s">
        <v>249</v>
      </c>
    </row>
    <row r="244" spans="1:33" ht="272.45" customHeight="1" x14ac:dyDescent="0.35">
      <c r="A244" s="37">
        <f t="shared" si="4"/>
        <v>220</v>
      </c>
      <c r="B244" s="38"/>
      <c r="C244" s="38" t="s">
        <v>132</v>
      </c>
      <c r="D244" s="167">
        <v>80101706</v>
      </c>
      <c r="E244" s="168" t="s">
        <v>854</v>
      </c>
      <c r="F244" s="38" t="s">
        <v>69</v>
      </c>
      <c r="G244" s="38">
        <v>1</v>
      </c>
      <c r="H244" s="38" t="s">
        <v>124</v>
      </c>
      <c r="I244" s="38">
        <v>11.5</v>
      </c>
      <c r="J244" s="38" t="s">
        <v>310</v>
      </c>
      <c r="K244" s="38" t="s">
        <v>161</v>
      </c>
      <c r="L244" s="38" t="s">
        <v>505</v>
      </c>
      <c r="M244" s="170">
        <v>67100000</v>
      </c>
      <c r="N244" s="170">
        <v>67100000</v>
      </c>
      <c r="O244" s="38" t="s">
        <v>74</v>
      </c>
      <c r="P244" s="38" t="s">
        <v>75</v>
      </c>
      <c r="Q244" s="38" t="s">
        <v>135</v>
      </c>
      <c r="S244" s="212" t="s">
        <v>951</v>
      </c>
      <c r="T244" s="212" t="s">
        <v>952</v>
      </c>
      <c r="U244" s="219">
        <v>43486</v>
      </c>
      <c r="V244" s="214" t="s">
        <v>953</v>
      </c>
      <c r="W244" s="215" t="s">
        <v>389</v>
      </c>
      <c r="X244" s="163">
        <v>67100000</v>
      </c>
      <c r="Y244" s="164">
        <v>0</v>
      </c>
      <c r="Z244" s="163">
        <v>67100000</v>
      </c>
      <c r="AA244" s="218" t="s">
        <v>954</v>
      </c>
      <c r="AB244" s="220">
        <v>2519</v>
      </c>
      <c r="AC244" s="218" t="s">
        <v>531</v>
      </c>
      <c r="AD244" s="219">
        <v>43486</v>
      </c>
      <c r="AE244" s="219">
        <v>43819</v>
      </c>
      <c r="AF244" s="220" t="s">
        <v>955</v>
      </c>
      <c r="AG244" s="226" t="s">
        <v>249</v>
      </c>
    </row>
    <row r="245" spans="1:33" ht="272.45" customHeight="1" x14ac:dyDescent="0.35">
      <c r="A245" s="37">
        <f t="shared" si="4"/>
        <v>221</v>
      </c>
      <c r="B245" s="38" t="s">
        <v>1082</v>
      </c>
      <c r="C245" s="38" t="s">
        <v>132</v>
      </c>
      <c r="D245" s="167">
        <v>80101706</v>
      </c>
      <c r="E245" s="168" t="s">
        <v>854</v>
      </c>
      <c r="F245" s="38" t="s">
        <v>69</v>
      </c>
      <c r="G245" s="38">
        <v>1</v>
      </c>
      <c r="H245" s="38" t="s">
        <v>79</v>
      </c>
      <c r="I245" s="38">
        <v>4</v>
      </c>
      <c r="J245" s="38" t="s">
        <v>310</v>
      </c>
      <c r="K245" s="38" t="s">
        <v>161</v>
      </c>
      <c r="L245" s="38" t="s">
        <v>298</v>
      </c>
      <c r="M245" s="170">
        <v>36800000</v>
      </c>
      <c r="N245" s="170">
        <v>36800000</v>
      </c>
      <c r="O245" s="38" t="s">
        <v>74</v>
      </c>
      <c r="P245" s="38" t="s">
        <v>75</v>
      </c>
      <c r="Q245" s="38" t="s">
        <v>135</v>
      </c>
      <c r="S245" s="212" t="s">
        <v>1143</v>
      </c>
      <c r="T245" s="212" t="s">
        <v>1144</v>
      </c>
      <c r="U245" s="213">
        <v>43621</v>
      </c>
      <c r="V245" s="214" t="s">
        <v>1145</v>
      </c>
      <c r="W245" s="215" t="s">
        <v>389</v>
      </c>
      <c r="X245" s="163">
        <v>18400000</v>
      </c>
      <c r="Y245" s="164">
        <v>0</v>
      </c>
      <c r="Z245" s="163">
        <v>18400000</v>
      </c>
      <c r="AA245" s="214" t="s">
        <v>1146</v>
      </c>
      <c r="AB245" s="215">
        <v>20119</v>
      </c>
      <c r="AC245" s="214" t="s">
        <v>1147</v>
      </c>
      <c r="AD245" s="213">
        <v>43621</v>
      </c>
      <c r="AE245" s="213">
        <v>43681</v>
      </c>
      <c r="AF245" s="215" t="s">
        <v>884</v>
      </c>
      <c r="AG245" s="216" t="s">
        <v>249</v>
      </c>
    </row>
    <row r="246" spans="1:33" ht="272.45" customHeight="1" x14ac:dyDescent="0.35">
      <c r="A246" s="37">
        <f t="shared" si="4"/>
        <v>222</v>
      </c>
      <c r="B246" s="38"/>
      <c r="C246" s="38" t="s">
        <v>956</v>
      </c>
      <c r="D246" s="167">
        <v>80101706</v>
      </c>
      <c r="E246" s="168" t="s">
        <v>957</v>
      </c>
      <c r="F246" s="38" t="s">
        <v>69</v>
      </c>
      <c r="G246" s="38">
        <v>1</v>
      </c>
      <c r="H246" s="38" t="s">
        <v>124</v>
      </c>
      <c r="I246" s="38">
        <v>11.5</v>
      </c>
      <c r="J246" s="38" t="s">
        <v>310</v>
      </c>
      <c r="K246" s="38" t="s">
        <v>72</v>
      </c>
      <c r="L246" s="38" t="s">
        <v>203</v>
      </c>
      <c r="M246" s="170">
        <v>28750000</v>
      </c>
      <c r="N246" s="170">
        <v>28750000</v>
      </c>
      <c r="O246" s="38" t="s">
        <v>74</v>
      </c>
      <c r="P246" s="38" t="s">
        <v>75</v>
      </c>
      <c r="Q246" s="38" t="s">
        <v>958</v>
      </c>
      <c r="S246" s="212" t="s">
        <v>959</v>
      </c>
      <c r="T246" s="212" t="s">
        <v>960</v>
      </c>
      <c r="U246" s="213">
        <v>43476</v>
      </c>
      <c r="V246" s="214" t="s">
        <v>961</v>
      </c>
      <c r="W246" s="215" t="s">
        <v>389</v>
      </c>
      <c r="X246" s="163">
        <v>28750000</v>
      </c>
      <c r="Y246" s="163">
        <v>0</v>
      </c>
      <c r="Z246" s="163">
        <v>28750000</v>
      </c>
      <c r="AA246" s="218" t="s">
        <v>962</v>
      </c>
      <c r="AB246" s="220">
        <v>4319</v>
      </c>
      <c r="AC246" s="218" t="s">
        <v>398</v>
      </c>
      <c r="AD246" s="219">
        <v>43476</v>
      </c>
      <c r="AE246" s="219">
        <v>43824</v>
      </c>
      <c r="AF246" s="220" t="s">
        <v>963</v>
      </c>
      <c r="AG246" s="226" t="s">
        <v>964</v>
      </c>
    </row>
    <row r="247" spans="1:33" ht="272.45" customHeight="1" x14ac:dyDescent="0.35">
      <c r="A247" s="37">
        <f t="shared" si="4"/>
        <v>223</v>
      </c>
      <c r="B247" s="38"/>
      <c r="C247" s="38" t="s">
        <v>697</v>
      </c>
      <c r="D247" s="167">
        <v>80101706</v>
      </c>
      <c r="E247" s="168" t="s">
        <v>698</v>
      </c>
      <c r="F247" s="38" t="s">
        <v>69</v>
      </c>
      <c r="G247" s="38">
        <v>1</v>
      </c>
      <c r="H247" s="38" t="s">
        <v>124</v>
      </c>
      <c r="I247" s="38">
        <v>11</v>
      </c>
      <c r="J247" s="38" t="s">
        <v>310</v>
      </c>
      <c r="K247" s="38" t="s">
        <v>161</v>
      </c>
      <c r="L247" s="38" t="s">
        <v>307</v>
      </c>
      <c r="M247" s="170">
        <v>96250000</v>
      </c>
      <c r="N247" s="170">
        <v>96250000</v>
      </c>
      <c r="O247" s="38" t="s">
        <v>74</v>
      </c>
      <c r="P247" s="38" t="s">
        <v>75</v>
      </c>
      <c r="Q247" s="38" t="s">
        <v>699</v>
      </c>
      <c r="S247" s="212" t="s">
        <v>965</v>
      </c>
      <c r="T247" s="212" t="s">
        <v>966</v>
      </c>
      <c r="U247" s="213">
        <v>43500</v>
      </c>
      <c r="V247" s="214" t="s">
        <v>967</v>
      </c>
      <c r="W247" s="215" t="s">
        <v>389</v>
      </c>
      <c r="X247" s="163">
        <v>91875000</v>
      </c>
      <c r="Y247" s="164">
        <v>0</v>
      </c>
      <c r="Z247" s="163">
        <v>91875000</v>
      </c>
      <c r="AA247" s="214" t="s">
        <v>968</v>
      </c>
      <c r="AB247" s="215">
        <v>11719</v>
      </c>
      <c r="AC247" s="218" t="s">
        <v>427</v>
      </c>
      <c r="AD247" s="219">
        <v>43500</v>
      </c>
      <c r="AE247" s="219">
        <v>43817</v>
      </c>
      <c r="AF247" s="220" t="s">
        <v>969</v>
      </c>
      <c r="AG247" s="226" t="s">
        <v>970</v>
      </c>
    </row>
    <row r="248" spans="1:33" ht="272.45" customHeight="1" x14ac:dyDescent="0.35">
      <c r="A248" s="37">
        <f t="shared" si="4"/>
        <v>224</v>
      </c>
      <c r="B248" s="38"/>
      <c r="C248" s="38" t="s">
        <v>697</v>
      </c>
      <c r="D248" s="167">
        <v>80101706</v>
      </c>
      <c r="E248" s="168" t="s">
        <v>698</v>
      </c>
      <c r="F248" s="38" t="s">
        <v>69</v>
      </c>
      <c r="G248" s="38">
        <v>1</v>
      </c>
      <c r="H248" s="38" t="s">
        <v>124</v>
      </c>
      <c r="I248" s="38">
        <v>11.5</v>
      </c>
      <c r="J248" s="38" t="s">
        <v>310</v>
      </c>
      <c r="K248" s="38" t="s">
        <v>161</v>
      </c>
      <c r="L248" s="38" t="s">
        <v>505</v>
      </c>
      <c r="M248" s="170">
        <v>100625000</v>
      </c>
      <c r="N248" s="170">
        <v>100625000</v>
      </c>
      <c r="O248" s="38" t="s">
        <v>74</v>
      </c>
      <c r="P248" s="38" t="s">
        <v>75</v>
      </c>
      <c r="Q248" s="38" t="s">
        <v>699</v>
      </c>
      <c r="S248" s="212" t="s">
        <v>971</v>
      </c>
      <c r="T248" s="212" t="s">
        <v>972</v>
      </c>
      <c r="U248" s="213">
        <v>43476</v>
      </c>
      <c r="V248" s="214" t="s">
        <v>973</v>
      </c>
      <c r="W248" s="215" t="s">
        <v>389</v>
      </c>
      <c r="X248" s="163">
        <v>100625000</v>
      </c>
      <c r="Y248" s="163">
        <v>0</v>
      </c>
      <c r="Z248" s="163">
        <v>100625000</v>
      </c>
      <c r="AA248" s="218" t="s">
        <v>974</v>
      </c>
      <c r="AB248" s="220">
        <v>2819</v>
      </c>
      <c r="AC248" s="218" t="s">
        <v>398</v>
      </c>
      <c r="AD248" s="219">
        <v>43476</v>
      </c>
      <c r="AE248" s="219">
        <v>43824</v>
      </c>
      <c r="AF248" s="220" t="s">
        <v>969</v>
      </c>
      <c r="AG248" s="226" t="s">
        <v>970</v>
      </c>
    </row>
    <row r="249" spans="1:33" ht="272.45" customHeight="1" x14ac:dyDescent="0.35">
      <c r="A249" s="37">
        <f t="shared" si="4"/>
        <v>225</v>
      </c>
      <c r="B249" s="38"/>
      <c r="C249" s="38" t="s">
        <v>697</v>
      </c>
      <c r="D249" s="167">
        <v>80101706</v>
      </c>
      <c r="E249" s="168" t="s">
        <v>698</v>
      </c>
      <c r="F249" s="38" t="s">
        <v>69</v>
      </c>
      <c r="G249" s="38">
        <v>1</v>
      </c>
      <c r="H249" s="38" t="s">
        <v>124</v>
      </c>
      <c r="I249" s="38">
        <v>11.5</v>
      </c>
      <c r="J249" s="38" t="s">
        <v>310</v>
      </c>
      <c r="K249" s="38" t="s">
        <v>161</v>
      </c>
      <c r="L249" s="38" t="s">
        <v>505</v>
      </c>
      <c r="M249" s="170">
        <v>31050000</v>
      </c>
      <c r="N249" s="170">
        <v>31050000</v>
      </c>
      <c r="O249" s="38" t="s">
        <v>74</v>
      </c>
      <c r="P249" s="38" t="s">
        <v>75</v>
      </c>
      <c r="Q249" s="38" t="s">
        <v>699</v>
      </c>
      <c r="S249" s="212" t="s">
        <v>975</v>
      </c>
      <c r="T249" s="212" t="s">
        <v>976</v>
      </c>
      <c r="U249" s="213">
        <v>43476</v>
      </c>
      <c r="V249" s="214" t="s">
        <v>977</v>
      </c>
      <c r="W249" s="215" t="s">
        <v>389</v>
      </c>
      <c r="X249" s="163">
        <v>31050000</v>
      </c>
      <c r="Y249" s="163">
        <v>0</v>
      </c>
      <c r="Z249" s="163">
        <v>31050000</v>
      </c>
      <c r="AA249" s="218" t="s">
        <v>978</v>
      </c>
      <c r="AB249" s="220">
        <v>2719</v>
      </c>
      <c r="AC249" s="218" t="s">
        <v>398</v>
      </c>
      <c r="AD249" s="219">
        <v>43476</v>
      </c>
      <c r="AE249" s="219">
        <v>43824</v>
      </c>
      <c r="AF249" s="220" t="s">
        <v>979</v>
      </c>
      <c r="AG249" s="226" t="s">
        <v>970</v>
      </c>
    </row>
    <row r="250" spans="1:33" ht="272.45" customHeight="1" x14ac:dyDescent="0.35">
      <c r="A250" s="37">
        <f t="shared" ref="A250:A251" si="5">+A249+1</f>
        <v>226</v>
      </c>
      <c r="B250" s="38"/>
      <c r="C250" s="38" t="s">
        <v>697</v>
      </c>
      <c r="D250" s="167">
        <v>80101706</v>
      </c>
      <c r="E250" s="168" t="s">
        <v>698</v>
      </c>
      <c r="F250" s="38" t="s">
        <v>69</v>
      </c>
      <c r="G250" s="38">
        <v>1</v>
      </c>
      <c r="H250" s="38" t="s">
        <v>124</v>
      </c>
      <c r="I250" s="38">
        <v>11</v>
      </c>
      <c r="J250" s="38" t="s">
        <v>310</v>
      </c>
      <c r="K250" s="38" t="s">
        <v>161</v>
      </c>
      <c r="L250" s="38" t="s">
        <v>505</v>
      </c>
      <c r="M250" s="170">
        <v>132000000</v>
      </c>
      <c r="N250" s="170">
        <v>132000000</v>
      </c>
      <c r="O250" s="38" t="s">
        <v>74</v>
      </c>
      <c r="P250" s="38" t="s">
        <v>75</v>
      </c>
      <c r="Q250" s="38" t="s">
        <v>699</v>
      </c>
      <c r="S250" s="212" t="s">
        <v>980</v>
      </c>
      <c r="T250" s="212" t="s">
        <v>981</v>
      </c>
      <c r="U250" s="219">
        <v>43489</v>
      </c>
      <c r="V250" s="214" t="s">
        <v>982</v>
      </c>
      <c r="W250" s="215" t="s">
        <v>389</v>
      </c>
      <c r="X250" s="163">
        <v>132000000</v>
      </c>
      <c r="Y250" s="164">
        <v>0</v>
      </c>
      <c r="Z250" s="163">
        <v>132000000</v>
      </c>
      <c r="AA250" s="214" t="s">
        <v>983</v>
      </c>
      <c r="AB250" s="215">
        <v>6719</v>
      </c>
      <c r="AC250" s="214" t="s">
        <v>421</v>
      </c>
      <c r="AD250" s="213">
        <v>43489</v>
      </c>
      <c r="AE250" s="213">
        <v>43822</v>
      </c>
      <c r="AF250" s="215" t="s">
        <v>969</v>
      </c>
      <c r="AG250" s="216" t="s">
        <v>970</v>
      </c>
    </row>
    <row r="251" spans="1:33" ht="272.45" customHeight="1" x14ac:dyDescent="0.35">
      <c r="A251" s="37">
        <f t="shared" si="5"/>
        <v>227</v>
      </c>
      <c r="B251" s="38"/>
      <c r="C251" s="38" t="s">
        <v>524</v>
      </c>
      <c r="D251" s="167">
        <v>80101706</v>
      </c>
      <c r="E251" s="168" t="s">
        <v>525</v>
      </c>
      <c r="F251" s="38" t="s">
        <v>69</v>
      </c>
      <c r="G251" s="38">
        <v>1</v>
      </c>
      <c r="H251" s="38" t="s">
        <v>70</v>
      </c>
      <c r="I251" s="38">
        <v>5.5</v>
      </c>
      <c r="J251" s="38" t="s">
        <v>310</v>
      </c>
      <c r="K251" s="38" t="s">
        <v>161</v>
      </c>
      <c r="L251" s="38" t="s">
        <v>307</v>
      </c>
      <c r="M251" s="170">
        <v>41800000</v>
      </c>
      <c r="N251" s="170">
        <v>41800000</v>
      </c>
      <c r="O251" s="38" t="s">
        <v>74</v>
      </c>
      <c r="P251" s="38" t="s">
        <v>75</v>
      </c>
      <c r="Q251" s="38" t="s">
        <v>526</v>
      </c>
      <c r="S251" s="212" t="s">
        <v>1185</v>
      </c>
      <c r="T251" s="212" t="s">
        <v>1186</v>
      </c>
      <c r="U251" s="213">
        <v>43663</v>
      </c>
      <c r="V251" s="214" t="s">
        <v>1187</v>
      </c>
      <c r="W251" s="215" t="s">
        <v>389</v>
      </c>
      <c r="X251" s="163">
        <v>40533000</v>
      </c>
      <c r="Y251" s="164">
        <v>0</v>
      </c>
      <c r="Z251" s="163">
        <v>40533000</v>
      </c>
      <c r="AA251" s="214" t="s">
        <v>1188</v>
      </c>
      <c r="AB251" s="215">
        <v>22019</v>
      </c>
      <c r="AC251" s="214" t="s">
        <v>1189</v>
      </c>
      <c r="AD251" s="213">
        <v>43663</v>
      </c>
      <c r="AE251" s="213">
        <v>43825</v>
      </c>
      <c r="AF251" s="215" t="s">
        <v>1190</v>
      </c>
      <c r="AG251" s="216" t="s">
        <v>533</v>
      </c>
    </row>
    <row r="252" spans="1:33" ht="272.45" customHeight="1" x14ac:dyDescent="0.35">
      <c r="A252" s="165">
        <v>228</v>
      </c>
      <c r="B252" s="191"/>
      <c r="C252" s="38" t="s">
        <v>67</v>
      </c>
      <c r="D252" s="167">
        <v>92121500</v>
      </c>
      <c r="E252" s="168" t="s">
        <v>984</v>
      </c>
      <c r="F252" s="38" t="s">
        <v>69</v>
      </c>
      <c r="G252" s="38">
        <v>1</v>
      </c>
      <c r="H252" s="38" t="s">
        <v>190</v>
      </c>
      <c r="I252" s="38" t="s">
        <v>985</v>
      </c>
      <c r="J252" s="38" t="s">
        <v>1265</v>
      </c>
      <c r="K252" s="38" t="s">
        <v>72</v>
      </c>
      <c r="L252" s="38" t="s">
        <v>986</v>
      </c>
      <c r="M252" s="170">
        <v>476200000</v>
      </c>
      <c r="N252" s="170">
        <v>18000000</v>
      </c>
      <c r="O252" s="38" t="s">
        <v>89</v>
      </c>
      <c r="P252" s="38" t="s">
        <v>1266</v>
      </c>
      <c r="Q252" s="38" t="s">
        <v>76</v>
      </c>
      <c r="S252" s="212" t="s">
        <v>1460</v>
      </c>
      <c r="T252" s="212" t="s">
        <v>1461</v>
      </c>
      <c r="U252" s="213">
        <v>43798</v>
      </c>
      <c r="V252" s="214" t="s">
        <v>1462</v>
      </c>
      <c r="W252" s="215" t="s">
        <v>1232</v>
      </c>
      <c r="X252" s="228">
        <v>471423649</v>
      </c>
      <c r="Y252" s="229">
        <v>0</v>
      </c>
      <c r="Z252" s="228">
        <v>471423649</v>
      </c>
      <c r="AA252" s="217" t="s">
        <v>1463</v>
      </c>
      <c r="AB252" s="215">
        <v>22719</v>
      </c>
      <c r="AC252" s="214" t="s">
        <v>1464</v>
      </c>
      <c r="AD252" s="213">
        <v>43800</v>
      </c>
      <c r="AE252" s="213">
        <v>44530</v>
      </c>
      <c r="AF252" s="215" t="s">
        <v>1358</v>
      </c>
      <c r="AG252" s="215" t="s">
        <v>1220</v>
      </c>
    </row>
    <row r="253" spans="1:33" ht="272.45" customHeight="1" x14ac:dyDescent="0.5">
      <c r="A253" s="176"/>
      <c r="B253" s="191"/>
      <c r="C253" s="39" t="s">
        <v>67</v>
      </c>
      <c r="D253" s="40" t="s">
        <v>1177</v>
      </c>
      <c r="E253" s="41" t="s">
        <v>1168</v>
      </c>
      <c r="F253" s="39" t="s">
        <v>1178</v>
      </c>
      <c r="G253" s="39">
        <v>1</v>
      </c>
      <c r="H253" s="39" t="s">
        <v>105</v>
      </c>
      <c r="I253" s="39" t="s">
        <v>985</v>
      </c>
      <c r="J253" s="39" t="s">
        <v>1169</v>
      </c>
      <c r="K253" s="39" t="s">
        <v>72</v>
      </c>
      <c r="L253" s="39" t="s">
        <v>203</v>
      </c>
      <c r="M253" s="132"/>
      <c r="N253" s="132"/>
      <c r="O253" s="39" t="s">
        <v>89</v>
      </c>
      <c r="P253" s="39" t="s">
        <v>90</v>
      </c>
      <c r="Q253" s="39" t="s">
        <v>76</v>
      </c>
      <c r="S253" s="36"/>
      <c r="T253" s="36"/>
      <c r="U253" s="36"/>
      <c r="V253" s="36"/>
      <c r="W253" s="36"/>
      <c r="X253" s="103"/>
      <c r="Y253" s="103"/>
      <c r="Z253" s="103"/>
      <c r="AA253" s="36"/>
      <c r="AB253" s="36"/>
      <c r="AC253" s="36"/>
      <c r="AD253" s="36"/>
      <c r="AE253" s="36"/>
      <c r="AF253" s="36"/>
      <c r="AG253" s="36"/>
    </row>
    <row r="254" spans="1:33" ht="272.45" customHeight="1" x14ac:dyDescent="0.35">
      <c r="A254" s="37">
        <v>229</v>
      </c>
      <c r="B254" s="191"/>
      <c r="C254" s="38" t="s">
        <v>67</v>
      </c>
      <c r="D254" s="167" t="s">
        <v>148</v>
      </c>
      <c r="E254" s="168" t="s">
        <v>149</v>
      </c>
      <c r="F254" s="38" t="s">
        <v>69</v>
      </c>
      <c r="G254" s="38">
        <v>1</v>
      </c>
      <c r="H254" s="169" t="s">
        <v>99</v>
      </c>
      <c r="I254" s="38">
        <v>8</v>
      </c>
      <c r="J254" s="38" t="s">
        <v>80</v>
      </c>
      <c r="K254" s="38" t="s">
        <v>72</v>
      </c>
      <c r="L254" s="38" t="s">
        <v>152</v>
      </c>
      <c r="M254" s="170">
        <v>37000000</v>
      </c>
      <c r="N254" s="171">
        <v>37000000</v>
      </c>
      <c r="O254" s="38" t="s">
        <v>74</v>
      </c>
      <c r="P254" s="38" t="s">
        <v>75</v>
      </c>
      <c r="Q254" s="38" t="s">
        <v>76</v>
      </c>
      <c r="S254" s="212" t="s">
        <v>987</v>
      </c>
      <c r="T254" s="212" t="s">
        <v>988</v>
      </c>
      <c r="U254" s="213">
        <v>43587</v>
      </c>
      <c r="V254" s="214" t="s">
        <v>989</v>
      </c>
      <c r="W254" s="215" t="s">
        <v>156</v>
      </c>
      <c r="X254" s="163">
        <v>37000000</v>
      </c>
      <c r="Y254" s="164">
        <v>0</v>
      </c>
      <c r="Z254" s="163">
        <v>37000000</v>
      </c>
      <c r="AA254" s="214" t="s">
        <v>990</v>
      </c>
      <c r="AB254" s="215">
        <v>19319</v>
      </c>
      <c r="AC254" s="214" t="s">
        <v>991</v>
      </c>
      <c r="AD254" s="213">
        <v>43588</v>
      </c>
      <c r="AE254" s="213">
        <v>43819</v>
      </c>
      <c r="AF254" s="215" t="s">
        <v>992</v>
      </c>
      <c r="AG254" s="216" t="s">
        <v>115</v>
      </c>
    </row>
    <row r="255" spans="1:33" ht="272.45" customHeight="1" x14ac:dyDescent="0.35">
      <c r="A255" s="37">
        <v>230</v>
      </c>
      <c r="B255" s="192" t="str">
        <f>VLOOKUP(A255,'[4]Contratos de PSPYAG 2019'!$B$5:$C$142,2,FALSE)</f>
        <v>Servicio de Asistencia técnica en la implementación de las políticas de Función Pública</v>
      </c>
      <c r="C255" s="38" t="s">
        <v>197</v>
      </c>
      <c r="D255" s="167">
        <v>80101706</v>
      </c>
      <c r="E255" s="168" t="s">
        <v>643</v>
      </c>
      <c r="F255" s="38" t="s">
        <v>69</v>
      </c>
      <c r="G255" s="38">
        <v>1</v>
      </c>
      <c r="H255" s="38" t="s">
        <v>124</v>
      </c>
      <c r="I255" s="38">
        <v>11</v>
      </c>
      <c r="J255" s="38" t="s">
        <v>310</v>
      </c>
      <c r="K255" s="38" t="s">
        <v>161</v>
      </c>
      <c r="L255" s="38" t="s">
        <v>505</v>
      </c>
      <c r="M255" s="170">
        <v>12100000</v>
      </c>
      <c r="N255" s="171">
        <v>12100000</v>
      </c>
      <c r="O255" s="38" t="s">
        <v>74</v>
      </c>
      <c r="P255" s="38" t="s">
        <v>75</v>
      </c>
      <c r="Q255" s="38" t="s">
        <v>199</v>
      </c>
      <c r="S255" s="212" t="s">
        <v>993</v>
      </c>
      <c r="T255" s="212" t="s">
        <v>994</v>
      </c>
      <c r="U255" s="219">
        <v>43482</v>
      </c>
      <c r="V255" s="214" t="s">
        <v>995</v>
      </c>
      <c r="W255" s="215" t="s">
        <v>419</v>
      </c>
      <c r="X255" s="163">
        <v>12100000</v>
      </c>
      <c r="Y255" s="163">
        <v>0</v>
      </c>
      <c r="Z255" s="163">
        <v>12100000</v>
      </c>
      <c r="AA255" s="218" t="s">
        <v>996</v>
      </c>
      <c r="AB255" s="220">
        <v>6819</v>
      </c>
      <c r="AC255" s="218" t="s">
        <v>421</v>
      </c>
      <c r="AD255" s="219">
        <v>43482</v>
      </c>
      <c r="AE255" s="219">
        <v>43815</v>
      </c>
      <c r="AF255" s="220" t="s">
        <v>660</v>
      </c>
      <c r="AG255" s="226" t="s">
        <v>649</v>
      </c>
    </row>
    <row r="256" spans="1:33" ht="272.45" customHeight="1" x14ac:dyDescent="0.35">
      <c r="A256" s="37">
        <v>231</v>
      </c>
      <c r="B256" s="192" t="str">
        <f>VLOOKUP(A256,'[4]Contratos de PSPYAG 2019'!$B$5:$C$142,2,FALSE)</f>
        <v>Servicio de Asistencia técnica en la implementación de las políticas de Función Pública</v>
      </c>
      <c r="C256" s="38" t="s">
        <v>548</v>
      </c>
      <c r="D256" s="167">
        <v>80101706</v>
      </c>
      <c r="E256" s="168" t="s">
        <v>586</v>
      </c>
      <c r="F256" s="38" t="s">
        <v>69</v>
      </c>
      <c r="G256" s="38">
        <v>1</v>
      </c>
      <c r="H256" s="38" t="s">
        <v>124</v>
      </c>
      <c r="I256" s="38">
        <v>10.5</v>
      </c>
      <c r="J256" s="38" t="s">
        <v>310</v>
      </c>
      <c r="K256" s="38" t="s">
        <v>161</v>
      </c>
      <c r="L256" s="38" t="s">
        <v>505</v>
      </c>
      <c r="M256" s="170">
        <v>26250000</v>
      </c>
      <c r="N256" s="171">
        <v>26250000</v>
      </c>
      <c r="O256" s="38" t="s">
        <v>74</v>
      </c>
      <c r="P256" s="38" t="s">
        <v>75</v>
      </c>
      <c r="Q256" s="38" t="s">
        <v>550</v>
      </c>
      <c r="S256" s="212" t="s">
        <v>997</v>
      </c>
      <c r="T256" s="212" t="s">
        <v>998</v>
      </c>
      <c r="U256" s="213">
        <v>43500</v>
      </c>
      <c r="V256" s="214" t="s">
        <v>999</v>
      </c>
      <c r="W256" s="215" t="s">
        <v>389</v>
      </c>
      <c r="X256" s="163">
        <v>26250000</v>
      </c>
      <c r="Y256" s="164">
        <v>0</v>
      </c>
      <c r="Z256" s="163">
        <v>26250000</v>
      </c>
      <c r="AA256" s="214" t="s">
        <v>1000</v>
      </c>
      <c r="AB256" s="215">
        <v>15419</v>
      </c>
      <c r="AC256" s="218" t="s">
        <v>427</v>
      </c>
      <c r="AD256" s="219">
        <v>43500</v>
      </c>
      <c r="AE256" s="219">
        <v>43817</v>
      </c>
      <c r="AF256" s="220" t="s">
        <v>1001</v>
      </c>
      <c r="AG256" s="226" t="s">
        <v>556</v>
      </c>
    </row>
    <row r="257" spans="1:33" s="36" customFormat="1" ht="272.45" customHeight="1" x14ac:dyDescent="0.35">
      <c r="A257" s="37">
        <v>232</v>
      </c>
      <c r="B257" s="191"/>
      <c r="C257" s="38" t="s">
        <v>67</v>
      </c>
      <c r="D257" s="167">
        <v>30191502</v>
      </c>
      <c r="E257" s="168" t="s">
        <v>1002</v>
      </c>
      <c r="F257" s="38" t="s">
        <v>69</v>
      </c>
      <c r="G257" s="38">
        <v>1</v>
      </c>
      <c r="H257" s="169" t="s">
        <v>150</v>
      </c>
      <c r="I257" s="38">
        <v>1</v>
      </c>
      <c r="J257" s="38" t="s">
        <v>290</v>
      </c>
      <c r="K257" s="38" t="s">
        <v>72</v>
      </c>
      <c r="L257" s="38" t="s">
        <v>118</v>
      </c>
      <c r="M257" s="170">
        <v>4000000</v>
      </c>
      <c r="N257" s="171">
        <v>4000000</v>
      </c>
      <c r="O257" s="38" t="s">
        <v>74</v>
      </c>
      <c r="P257" s="38" t="s">
        <v>75</v>
      </c>
      <c r="Q257" s="38" t="s">
        <v>76</v>
      </c>
      <c r="R257" s="35"/>
      <c r="S257" s="212" t="s">
        <v>1003</v>
      </c>
      <c r="T257" s="212" t="s">
        <v>211</v>
      </c>
      <c r="U257" s="213">
        <v>43502</v>
      </c>
      <c r="V257" s="214" t="s">
        <v>1004</v>
      </c>
      <c r="W257" s="215" t="s">
        <v>142</v>
      </c>
      <c r="X257" s="163">
        <v>4000000</v>
      </c>
      <c r="Y257" s="164">
        <v>0</v>
      </c>
      <c r="Z257" s="163">
        <v>4000000</v>
      </c>
      <c r="AA257" s="214" t="s">
        <v>1005</v>
      </c>
      <c r="AB257" s="215">
        <v>15019</v>
      </c>
      <c r="AC257" s="218" t="s">
        <v>214</v>
      </c>
      <c r="AD257" s="219">
        <v>43502</v>
      </c>
      <c r="AE257" s="219">
        <v>43529</v>
      </c>
      <c r="AF257" s="220" t="s">
        <v>131</v>
      </c>
      <c r="AG257" s="226" t="s">
        <v>115</v>
      </c>
    </row>
    <row r="258" spans="1:33" s="36" customFormat="1" ht="272.45" customHeight="1" x14ac:dyDescent="0.35">
      <c r="A258" s="37">
        <v>233</v>
      </c>
      <c r="B258" s="191"/>
      <c r="C258" s="38" t="s">
        <v>697</v>
      </c>
      <c r="D258" s="167">
        <v>80101706</v>
      </c>
      <c r="E258" s="168" t="s">
        <v>1006</v>
      </c>
      <c r="F258" s="38" t="s">
        <v>69</v>
      </c>
      <c r="G258" s="38">
        <v>1</v>
      </c>
      <c r="H258" s="169" t="s">
        <v>99</v>
      </c>
      <c r="I258" s="38">
        <v>8.5</v>
      </c>
      <c r="J258" s="38" t="s">
        <v>1007</v>
      </c>
      <c r="K258" s="38" t="s">
        <v>161</v>
      </c>
      <c r="L258" s="38" t="s">
        <v>307</v>
      </c>
      <c r="M258" s="170">
        <v>378000000</v>
      </c>
      <c r="N258" s="170">
        <v>378000000</v>
      </c>
      <c r="O258" s="38" t="s">
        <v>74</v>
      </c>
      <c r="P258" s="38" t="s">
        <v>75</v>
      </c>
      <c r="Q258" s="38" t="s">
        <v>699</v>
      </c>
      <c r="R258" s="35"/>
      <c r="S258" s="212" t="s">
        <v>1008</v>
      </c>
      <c r="T258" s="212" t="s">
        <v>1009</v>
      </c>
      <c r="U258" s="213">
        <v>43572</v>
      </c>
      <c r="V258" s="214" t="s">
        <v>1010</v>
      </c>
      <c r="W258" s="215" t="s">
        <v>1011</v>
      </c>
      <c r="X258" s="163">
        <v>378000000</v>
      </c>
      <c r="Y258" s="164">
        <v>0</v>
      </c>
      <c r="Z258" s="163">
        <v>378000000</v>
      </c>
      <c r="AA258" s="214" t="s">
        <v>1012</v>
      </c>
      <c r="AB258" s="215">
        <v>19419</v>
      </c>
      <c r="AC258" s="214" t="s">
        <v>1013</v>
      </c>
      <c r="AD258" s="213">
        <v>43579</v>
      </c>
      <c r="AE258" s="213">
        <v>43812</v>
      </c>
      <c r="AF258" s="215" t="s">
        <v>992</v>
      </c>
      <c r="AG258" s="216" t="s">
        <v>115</v>
      </c>
    </row>
    <row r="259" spans="1:33" s="36" customFormat="1" ht="272.45" customHeight="1" x14ac:dyDescent="0.35">
      <c r="A259" s="37">
        <v>234</v>
      </c>
      <c r="B259" s="38" t="s">
        <v>1014</v>
      </c>
      <c r="C259" s="38" t="s">
        <v>132</v>
      </c>
      <c r="D259" s="167">
        <v>81111500</v>
      </c>
      <c r="E259" s="168" t="s">
        <v>1015</v>
      </c>
      <c r="F259" s="38" t="s">
        <v>69</v>
      </c>
      <c r="G259" s="38">
        <v>1</v>
      </c>
      <c r="H259" s="169" t="s">
        <v>99</v>
      </c>
      <c r="I259" s="38">
        <v>2</v>
      </c>
      <c r="J259" s="38" t="s">
        <v>351</v>
      </c>
      <c r="K259" s="38" t="s">
        <v>161</v>
      </c>
      <c r="L259" s="38" t="s">
        <v>242</v>
      </c>
      <c r="M259" s="170">
        <v>47743000</v>
      </c>
      <c r="N259" s="171">
        <v>47743000</v>
      </c>
      <c r="O259" s="38" t="s">
        <v>74</v>
      </c>
      <c r="P259" s="38" t="s">
        <v>75</v>
      </c>
      <c r="Q259" s="38" t="s">
        <v>135</v>
      </c>
      <c r="R259" s="35"/>
      <c r="S259" s="212" t="s">
        <v>1148</v>
      </c>
      <c r="T259" s="212" t="s">
        <v>1149</v>
      </c>
      <c r="U259" s="213">
        <v>43626</v>
      </c>
      <c r="V259" s="214" t="s">
        <v>1150</v>
      </c>
      <c r="W259" s="215" t="s">
        <v>111</v>
      </c>
      <c r="X259" s="163">
        <v>28000000</v>
      </c>
      <c r="Y259" s="164">
        <v>0</v>
      </c>
      <c r="Z259" s="163">
        <v>28000000</v>
      </c>
      <c r="AA259" s="214" t="s">
        <v>1151</v>
      </c>
      <c r="AB259" s="215">
        <v>19019</v>
      </c>
      <c r="AC259" s="214" t="s">
        <v>1152</v>
      </c>
      <c r="AD259" s="213">
        <v>43629</v>
      </c>
      <c r="AE259" s="213">
        <v>44024</v>
      </c>
      <c r="AF259" s="230" t="s">
        <v>945</v>
      </c>
      <c r="AG259" s="220" t="s">
        <v>1226</v>
      </c>
    </row>
    <row r="260" spans="1:33" s="36" customFormat="1" ht="272.45" customHeight="1" x14ac:dyDescent="0.35">
      <c r="A260" s="37">
        <v>235</v>
      </c>
      <c r="B260" s="191"/>
      <c r="C260" s="38" t="s">
        <v>132</v>
      </c>
      <c r="D260" s="167">
        <v>81112501</v>
      </c>
      <c r="E260" s="168" t="s">
        <v>1016</v>
      </c>
      <c r="F260" s="38" t="s">
        <v>69</v>
      </c>
      <c r="G260" s="38">
        <v>1</v>
      </c>
      <c r="H260" s="169" t="s">
        <v>124</v>
      </c>
      <c r="I260" s="38">
        <v>2</v>
      </c>
      <c r="J260" s="38" t="s">
        <v>100</v>
      </c>
      <c r="K260" s="38" t="s">
        <v>161</v>
      </c>
      <c r="L260" s="38" t="s">
        <v>242</v>
      </c>
      <c r="M260" s="170">
        <v>2500000</v>
      </c>
      <c r="N260" s="171">
        <v>2500000</v>
      </c>
      <c r="O260" s="38" t="s">
        <v>74</v>
      </c>
      <c r="P260" s="38" t="s">
        <v>75</v>
      </c>
      <c r="Q260" s="38" t="s">
        <v>135</v>
      </c>
      <c r="R260" s="35"/>
      <c r="S260" s="212" t="s">
        <v>1017</v>
      </c>
      <c r="T260" s="212" t="s">
        <v>1018</v>
      </c>
      <c r="U260" s="213">
        <v>43495</v>
      </c>
      <c r="V260" s="214" t="s">
        <v>1019</v>
      </c>
      <c r="W260" s="215" t="s">
        <v>111</v>
      </c>
      <c r="X260" s="163">
        <v>2321375</v>
      </c>
      <c r="Y260" s="164">
        <v>0</v>
      </c>
      <c r="Z260" s="163">
        <v>2321375</v>
      </c>
      <c r="AA260" s="214" t="s">
        <v>1020</v>
      </c>
      <c r="AB260" s="220">
        <v>5919</v>
      </c>
      <c r="AC260" s="218" t="s">
        <v>1021</v>
      </c>
      <c r="AD260" s="219">
        <v>43495</v>
      </c>
      <c r="AE260" s="219">
        <v>43859</v>
      </c>
      <c r="AF260" s="220" t="s">
        <v>1022</v>
      </c>
      <c r="AG260" s="226" t="s">
        <v>249</v>
      </c>
    </row>
    <row r="261" spans="1:33" s="36" customFormat="1" ht="272.45" customHeight="1" x14ac:dyDescent="0.35">
      <c r="A261" s="37">
        <v>236</v>
      </c>
      <c r="B261" s="38"/>
      <c r="C261" s="38" t="s">
        <v>197</v>
      </c>
      <c r="D261" s="38" t="s">
        <v>200</v>
      </c>
      <c r="E261" s="168" t="s">
        <v>201</v>
      </c>
      <c r="F261" s="38" t="s">
        <v>69</v>
      </c>
      <c r="G261" s="38">
        <v>1</v>
      </c>
      <c r="H261" s="169" t="s">
        <v>124</v>
      </c>
      <c r="I261" s="38">
        <v>12</v>
      </c>
      <c r="J261" s="38" t="s">
        <v>100</v>
      </c>
      <c r="K261" s="38" t="s">
        <v>72</v>
      </c>
      <c r="L261" s="38" t="s">
        <v>202</v>
      </c>
      <c r="M261" s="170">
        <v>22740000</v>
      </c>
      <c r="N261" s="171">
        <v>22740000</v>
      </c>
      <c r="O261" s="38" t="s">
        <v>74</v>
      </c>
      <c r="P261" s="38" t="s">
        <v>75</v>
      </c>
      <c r="Q261" s="38" t="s">
        <v>199</v>
      </c>
      <c r="R261" s="35"/>
      <c r="S261" s="212" t="s">
        <v>1023</v>
      </c>
      <c r="T261" s="212" t="s">
        <v>1024</v>
      </c>
      <c r="U261" s="219">
        <v>43494</v>
      </c>
      <c r="V261" s="214" t="s">
        <v>1025</v>
      </c>
      <c r="W261" s="215" t="s">
        <v>111</v>
      </c>
      <c r="X261" s="163">
        <v>14889577</v>
      </c>
      <c r="Y261" s="164">
        <v>0</v>
      </c>
      <c r="Z261" s="163">
        <v>14889577</v>
      </c>
      <c r="AA261" s="218" t="s">
        <v>1026</v>
      </c>
      <c r="AB261" s="220">
        <v>4619</v>
      </c>
      <c r="AC261" s="218" t="s">
        <v>1027</v>
      </c>
      <c r="AD261" s="219">
        <v>43494</v>
      </c>
      <c r="AE261" s="219">
        <v>43766</v>
      </c>
      <c r="AF261" s="220" t="s">
        <v>1028</v>
      </c>
      <c r="AG261" s="226" t="s">
        <v>649</v>
      </c>
    </row>
    <row r="262" spans="1:33" s="36" customFormat="1" ht="272.45" customHeight="1" x14ac:dyDescent="0.35">
      <c r="A262" s="37">
        <v>237</v>
      </c>
      <c r="B262" s="38" t="s">
        <v>1029</v>
      </c>
      <c r="C262" s="38" t="s">
        <v>697</v>
      </c>
      <c r="D262" s="167">
        <v>80101706</v>
      </c>
      <c r="E262" s="168" t="s">
        <v>1030</v>
      </c>
      <c r="F262" s="38" t="s">
        <v>69</v>
      </c>
      <c r="G262" s="38">
        <v>1</v>
      </c>
      <c r="H262" s="169" t="s">
        <v>150</v>
      </c>
      <c r="I262" s="38">
        <v>4</v>
      </c>
      <c r="J262" s="38" t="s">
        <v>310</v>
      </c>
      <c r="K262" s="38" t="s">
        <v>161</v>
      </c>
      <c r="L262" s="38" t="s">
        <v>307</v>
      </c>
      <c r="M262" s="170">
        <v>30000000</v>
      </c>
      <c r="N262" s="171">
        <f>+M262</f>
        <v>30000000</v>
      </c>
      <c r="O262" s="38" t="s">
        <v>74</v>
      </c>
      <c r="P262" s="38" t="s">
        <v>75</v>
      </c>
      <c r="Q262" s="38" t="s">
        <v>699</v>
      </c>
      <c r="R262" s="35"/>
      <c r="S262" s="212" t="s">
        <v>1031</v>
      </c>
      <c r="T262" s="212" t="s">
        <v>1032</v>
      </c>
      <c r="U262" s="219">
        <v>43521</v>
      </c>
      <c r="V262" s="214" t="s">
        <v>1033</v>
      </c>
      <c r="W262" s="215" t="s">
        <v>389</v>
      </c>
      <c r="X262" s="163">
        <v>30000000</v>
      </c>
      <c r="Y262" s="164">
        <v>0</v>
      </c>
      <c r="Z262" s="163">
        <v>30000000</v>
      </c>
      <c r="AA262" s="214" t="s">
        <v>1034</v>
      </c>
      <c r="AB262" s="215">
        <v>16819</v>
      </c>
      <c r="AC262" s="218" t="s">
        <v>1035</v>
      </c>
      <c r="AD262" s="219">
        <v>43522</v>
      </c>
      <c r="AE262" s="219">
        <v>43641</v>
      </c>
      <c r="AF262" s="220" t="s">
        <v>969</v>
      </c>
      <c r="AG262" s="226" t="s">
        <v>970</v>
      </c>
    </row>
    <row r="263" spans="1:33" s="36" customFormat="1" ht="272.45" customHeight="1" x14ac:dyDescent="0.35">
      <c r="A263" s="37">
        <v>238</v>
      </c>
      <c r="B263" s="191"/>
      <c r="C263" s="38" t="s">
        <v>175</v>
      </c>
      <c r="D263" s="167">
        <v>49181507</v>
      </c>
      <c r="E263" s="168" t="s">
        <v>1036</v>
      </c>
      <c r="F263" s="38" t="s">
        <v>69</v>
      </c>
      <c r="G263" s="38">
        <v>1</v>
      </c>
      <c r="H263" s="169" t="s">
        <v>150</v>
      </c>
      <c r="I263" s="38">
        <v>1</v>
      </c>
      <c r="J263" s="38" t="s">
        <v>290</v>
      </c>
      <c r="K263" s="38" t="s">
        <v>72</v>
      </c>
      <c r="L263" s="38" t="s">
        <v>209</v>
      </c>
      <c r="M263" s="170">
        <v>2000000</v>
      </c>
      <c r="N263" s="171">
        <v>2000000</v>
      </c>
      <c r="O263" s="38" t="s">
        <v>74</v>
      </c>
      <c r="P263" s="38" t="s">
        <v>75</v>
      </c>
      <c r="Q263" s="38" t="s">
        <v>179</v>
      </c>
      <c r="R263" s="35"/>
      <c r="S263" s="212" t="s">
        <v>1037</v>
      </c>
      <c r="T263" s="212" t="s">
        <v>211</v>
      </c>
      <c r="U263" s="213">
        <v>43504</v>
      </c>
      <c r="V263" s="214" t="s">
        <v>1038</v>
      </c>
      <c r="W263" s="215" t="s">
        <v>142</v>
      </c>
      <c r="X263" s="163">
        <v>1999800</v>
      </c>
      <c r="Y263" s="164">
        <v>0</v>
      </c>
      <c r="Z263" s="163">
        <v>1999800</v>
      </c>
      <c r="AA263" s="214" t="s">
        <v>1039</v>
      </c>
      <c r="AB263" s="215">
        <v>15819</v>
      </c>
      <c r="AC263" s="218" t="s">
        <v>214</v>
      </c>
      <c r="AD263" s="219">
        <v>43504</v>
      </c>
      <c r="AE263" s="219">
        <v>43531</v>
      </c>
      <c r="AF263" s="220" t="s">
        <v>1040</v>
      </c>
      <c r="AG263" s="226" t="s">
        <v>186</v>
      </c>
    </row>
    <row r="264" spans="1:33" s="36" customFormat="1" ht="272.45" customHeight="1" x14ac:dyDescent="0.35">
      <c r="A264" s="37">
        <v>239</v>
      </c>
      <c r="B264" s="38"/>
      <c r="C264" s="38" t="s">
        <v>132</v>
      </c>
      <c r="D264" s="167">
        <v>80101706</v>
      </c>
      <c r="E264" s="168" t="s">
        <v>1041</v>
      </c>
      <c r="F264" s="38" t="s">
        <v>69</v>
      </c>
      <c r="G264" s="38">
        <v>1</v>
      </c>
      <c r="H264" s="38" t="s">
        <v>103</v>
      </c>
      <c r="I264" s="38">
        <v>4</v>
      </c>
      <c r="J264" s="38" t="s">
        <v>80</v>
      </c>
      <c r="K264" s="38" t="s">
        <v>161</v>
      </c>
      <c r="L264" s="38" t="s">
        <v>242</v>
      </c>
      <c r="M264" s="170">
        <v>330000000</v>
      </c>
      <c r="N264" s="170">
        <v>330000000</v>
      </c>
      <c r="O264" s="38" t="s">
        <v>74</v>
      </c>
      <c r="P264" s="38" t="s">
        <v>75</v>
      </c>
      <c r="Q264" s="38" t="s">
        <v>135</v>
      </c>
      <c r="R264" s="35"/>
      <c r="S264" s="212" t="s">
        <v>361</v>
      </c>
      <c r="T264" s="212" t="s">
        <v>362</v>
      </c>
      <c r="U264" s="213">
        <v>43523</v>
      </c>
      <c r="V264" s="214" t="s">
        <v>363</v>
      </c>
      <c r="W264" s="215" t="s">
        <v>142</v>
      </c>
      <c r="X264" s="163">
        <v>262977748.94999999</v>
      </c>
      <c r="Y264" s="164">
        <v>0</v>
      </c>
      <c r="Z264" s="163">
        <v>262977748.94999999</v>
      </c>
      <c r="AA264" s="214" t="s">
        <v>364</v>
      </c>
      <c r="AB264" s="215" t="s">
        <v>1402</v>
      </c>
      <c r="AC264" s="214" t="s">
        <v>365</v>
      </c>
      <c r="AD264" s="213">
        <v>43523</v>
      </c>
      <c r="AE264" s="213">
        <v>43887</v>
      </c>
      <c r="AF264" s="215" t="s">
        <v>366</v>
      </c>
      <c r="AG264" s="216" t="s">
        <v>249</v>
      </c>
    </row>
    <row r="265" spans="1:33" s="36" customFormat="1" ht="272.45" customHeight="1" x14ac:dyDescent="0.35">
      <c r="A265" s="37">
        <v>240</v>
      </c>
      <c r="B265" s="38"/>
      <c r="C265" s="38" t="s">
        <v>132</v>
      </c>
      <c r="D265" s="167" t="s">
        <v>1176</v>
      </c>
      <c r="E265" s="168" t="s">
        <v>1261</v>
      </c>
      <c r="F265" s="38" t="s">
        <v>69</v>
      </c>
      <c r="G265" s="38">
        <v>1</v>
      </c>
      <c r="H265" s="38" t="s">
        <v>190</v>
      </c>
      <c r="I265" s="38">
        <v>2.5</v>
      </c>
      <c r="J265" s="38" t="s">
        <v>1161</v>
      </c>
      <c r="K265" s="38" t="s">
        <v>161</v>
      </c>
      <c r="L265" s="38" t="s">
        <v>298</v>
      </c>
      <c r="M265" s="170">
        <v>94017000</v>
      </c>
      <c r="N265" s="170">
        <v>94017000</v>
      </c>
      <c r="O265" s="38" t="s">
        <v>74</v>
      </c>
      <c r="P265" s="38" t="s">
        <v>75</v>
      </c>
      <c r="Q265" s="38" t="s">
        <v>135</v>
      </c>
      <c r="R265" s="35"/>
      <c r="S265" s="212" t="s">
        <v>1403</v>
      </c>
      <c r="T265" s="212" t="s">
        <v>1404</v>
      </c>
      <c r="U265" s="213">
        <v>43789</v>
      </c>
      <c r="V265" s="214" t="s">
        <v>1405</v>
      </c>
      <c r="W265" s="215" t="s">
        <v>1011</v>
      </c>
      <c r="X265" s="163">
        <v>94017000</v>
      </c>
      <c r="Y265" s="164">
        <v>0</v>
      </c>
      <c r="Z265" s="163">
        <v>94017000</v>
      </c>
      <c r="AA265" s="217" t="s">
        <v>1406</v>
      </c>
      <c r="AB265" s="215">
        <v>26219</v>
      </c>
      <c r="AC265" s="214" t="s">
        <v>1407</v>
      </c>
      <c r="AD265" s="219">
        <v>43790</v>
      </c>
      <c r="AE265" s="219">
        <v>43829</v>
      </c>
      <c r="AF265" s="220" t="s">
        <v>1470</v>
      </c>
      <c r="AG265" s="220" t="s">
        <v>1226</v>
      </c>
    </row>
    <row r="266" spans="1:33" s="36" customFormat="1" ht="272.45" customHeight="1" x14ac:dyDescent="0.5">
      <c r="A266" s="42">
        <v>241</v>
      </c>
      <c r="B266" s="39"/>
      <c r="C266" s="39" t="s">
        <v>132</v>
      </c>
      <c r="D266" s="40" t="s">
        <v>1173</v>
      </c>
      <c r="E266" s="41" t="s">
        <v>1042</v>
      </c>
      <c r="F266" s="39" t="s">
        <v>69</v>
      </c>
      <c r="G266" s="39">
        <v>1</v>
      </c>
      <c r="H266" s="40" t="s">
        <v>105</v>
      </c>
      <c r="I266" s="39">
        <v>4</v>
      </c>
      <c r="J266" s="39" t="s">
        <v>253</v>
      </c>
      <c r="K266" s="39" t="s">
        <v>161</v>
      </c>
      <c r="L266" s="39" t="s">
        <v>242</v>
      </c>
      <c r="M266" s="132"/>
      <c r="N266" s="132"/>
      <c r="O266" s="39" t="s">
        <v>89</v>
      </c>
      <c r="P266" s="39" t="s">
        <v>1266</v>
      </c>
      <c r="Q266" s="39" t="s">
        <v>135</v>
      </c>
      <c r="R266" s="35"/>
      <c r="X266" s="103"/>
      <c r="Y266" s="103"/>
      <c r="Z266" s="103"/>
    </row>
    <row r="267" spans="1:33" s="36" customFormat="1" ht="272.45" customHeight="1" x14ac:dyDescent="0.5">
      <c r="A267" s="37">
        <v>242</v>
      </c>
      <c r="B267" s="39"/>
      <c r="C267" s="39" t="s">
        <v>132</v>
      </c>
      <c r="D267" s="40">
        <v>80101706</v>
      </c>
      <c r="E267" s="41" t="s">
        <v>1044</v>
      </c>
      <c r="F267" s="39" t="s">
        <v>69</v>
      </c>
      <c r="G267" s="39">
        <v>0</v>
      </c>
      <c r="H267" s="39" t="s">
        <v>103</v>
      </c>
      <c r="I267" s="39">
        <v>4</v>
      </c>
      <c r="J267" s="39" t="s">
        <v>1043</v>
      </c>
      <c r="K267" s="39" t="s">
        <v>161</v>
      </c>
      <c r="L267" s="39" t="s">
        <v>298</v>
      </c>
      <c r="M267" s="132"/>
      <c r="N267" s="132"/>
      <c r="O267" s="39" t="s">
        <v>74</v>
      </c>
      <c r="P267" s="39" t="s">
        <v>75</v>
      </c>
      <c r="Q267" s="39" t="s">
        <v>135</v>
      </c>
      <c r="R267" s="35"/>
      <c r="X267" s="103"/>
      <c r="Y267" s="103"/>
      <c r="Z267" s="103"/>
    </row>
    <row r="268" spans="1:33" s="36" customFormat="1" ht="272.45" customHeight="1" x14ac:dyDescent="0.5">
      <c r="A268" s="37">
        <v>243</v>
      </c>
      <c r="B268" s="39"/>
      <c r="C268" s="39" t="s">
        <v>132</v>
      </c>
      <c r="D268" s="40">
        <v>80101706</v>
      </c>
      <c r="E268" s="41" t="s">
        <v>1045</v>
      </c>
      <c r="F268" s="39" t="s">
        <v>69</v>
      </c>
      <c r="G268" s="39">
        <v>1</v>
      </c>
      <c r="H268" s="39" t="s">
        <v>70</v>
      </c>
      <c r="I268" s="39">
        <v>4</v>
      </c>
      <c r="J268" s="39" t="s">
        <v>302</v>
      </c>
      <c r="K268" s="39" t="s">
        <v>161</v>
      </c>
      <c r="L268" s="39" t="s">
        <v>242</v>
      </c>
      <c r="M268" s="132"/>
      <c r="N268" s="132"/>
      <c r="O268" s="39" t="s">
        <v>74</v>
      </c>
      <c r="P268" s="39" t="s">
        <v>75</v>
      </c>
      <c r="Q268" s="39" t="s">
        <v>135</v>
      </c>
      <c r="R268" s="35"/>
      <c r="X268" s="103"/>
      <c r="Y268" s="103"/>
      <c r="Z268" s="103"/>
    </row>
    <row r="269" spans="1:33" s="36" customFormat="1" ht="272.45" customHeight="1" x14ac:dyDescent="0.35">
      <c r="A269" s="37">
        <v>244</v>
      </c>
      <c r="B269" s="38" t="s">
        <v>1046</v>
      </c>
      <c r="C269" s="38" t="s">
        <v>592</v>
      </c>
      <c r="D269" s="167">
        <v>80101706</v>
      </c>
      <c r="E269" s="168" t="s">
        <v>1047</v>
      </c>
      <c r="F269" s="38" t="s">
        <v>69</v>
      </c>
      <c r="G269" s="38">
        <v>1</v>
      </c>
      <c r="H269" s="38" t="s">
        <v>79</v>
      </c>
      <c r="I269" s="38">
        <v>6</v>
      </c>
      <c r="J269" s="38" t="s">
        <v>310</v>
      </c>
      <c r="K269" s="38" t="s">
        <v>161</v>
      </c>
      <c r="L269" s="38" t="s">
        <v>307</v>
      </c>
      <c r="M269" s="193">
        <v>42000000</v>
      </c>
      <c r="N269" s="171">
        <v>42000000</v>
      </c>
      <c r="O269" s="38" t="s">
        <v>74</v>
      </c>
      <c r="P269" s="38" t="s">
        <v>75</v>
      </c>
      <c r="Q269" s="38" t="s">
        <v>594</v>
      </c>
      <c r="R269" s="35"/>
      <c r="S269" s="212" t="s">
        <v>1191</v>
      </c>
      <c r="T269" s="212" t="s">
        <v>1192</v>
      </c>
      <c r="U269" s="213">
        <v>43642</v>
      </c>
      <c r="V269" s="214" t="s">
        <v>1193</v>
      </c>
      <c r="W269" s="215" t="s">
        <v>389</v>
      </c>
      <c r="X269" s="163">
        <v>38500000</v>
      </c>
      <c r="Y269" s="164">
        <v>0</v>
      </c>
      <c r="Z269" s="163">
        <v>38500000</v>
      </c>
      <c r="AA269" s="214" t="s">
        <v>1194</v>
      </c>
      <c r="AB269" s="215">
        <v>21619</v>
      </c>
      <c r="AC269" s="214" t="s">
        <v>1195</v>
      </c>
      <c r="AD269" s="213">
        <v>43643</v>
      </c>
      <c r="AE269" s="213">
        <v>43810</v>
      </c>
      <c r="AF269" s="215" t="s">
        <v>599</v>
      </c>
      <c r="AG269" s="216" t="s">
        <v>600</v>
      </c>
    </row>
    <row r="270" spans="1:33" s="36" customFormat="1" ht="272.45" customHeight="1" x14ac:dyDescent="0.35">
      <c r="A270" s="37">
        <v>245</v>
      </c>
      <c r="B270" s="38"/>
      <c r="C270" s="38" t="s">
        <v>67</v>
      </c>
      <c r="D270" s="38" t="s">
        <v>1106</v>
      </c>
      <c r="E270" s="168" t="s">
        <v>1048</v>
      </c>
      <c r="F270" s="38" t="s">
        <v>69</v>
      </c>
      <c r="G270" s="38">
        <v>2</v>
      </c>
      <c r="H270" s="169" t="s">
        <v>70</v>
      </c>
      <c r="I270" s="38">
        <v>6</v>
      </c>
      <c r="J270" s="38" t="s">
        <v>100</v>
      </c>
      <c r="K270" s="38" t="s">
        <v>72</v>
      </c>
      <c r="L270" s="38" t="s">
        <v>1049</v>
      </c>
      <c r="M270" s="193">
        <v>2400000</v>
      </c>
      <c r="N270" s="171">
        <v>2400000</v>
      </c>
      <c r="O270" s="38" t="s">
        <v>74</v>
      </c>
      <c r="P270" s="38" t="s">
        <v>75</v>
      </c>
      <c r="Q270" s="38" t="s">
        <v>76</v>
      </c>
      <c r="R270" s="35"/>
      <c r="S270" s="212" t="s">
        <v>1196</v>
      </c>
      <c r="T270" s="212" t="s">
        <v>1197</v>
      </c>
      <c r="U270" s="213">
        <v>43663</v>
      </c>
      <c r="V270" s="214" t="s">
        <v>1198</v>
      </c>
      <c r="W270" s="215" t="s">
        <v>111</v>
      </c>
      <c r="X270" s="163">
        <v>600000</v>
      </c>
      <c r="Y270" s="164">
        <v>0</v>
      </c>
      <c r="Z270" s="163">
        <v>600000</v>
      </c>
      <c r="AA270" s="214" t="s">
        <v>1199</v>
      </c>
      <c r="AB270" s="215">
        <v>20519</v>
      </c>
      <c r="AC270" s="214" t="s">
        <v>1200</v>
      </c>
      <c r="AD270" s="213">
        <v>43665</v>
      </c>
      <c r="AE270" s="213">
        <v>43809</v>
      </c>
      <c r="AF270" s="215" t="s">
        <v>1201</v>
      </c>
      <c r="AG270" s="216" t="s">
        <v>115</v>
      </c>
    </row>
    <row r="271" spans="1:33" s="36" customFormat="1" ht="272.45" customHeight="1" x14ac:dyDescent="0.35">
      <c r="A271" s="37">
        <v>246</v>
      </c>
      <c r="B271" s="38"/>
      <c r="C271" s="38" t="s">
        <v>175</v>
      </c>
      <c r="D271" s="38">
        <v>80101706</v>
      </c>
      <c r="E271" s="168" t="s">
        <v>1050</v>
      </c>
      <c r="F271" s="38" t="s">
        <v>69</v>
      </c>
      <c r="G271" s="38">
        <v>1</v>
      </c>
      <c r="H271" s="169" t="s">
        <v>99</v>
      </c>
      <c r="I271" s="38">
        <v>8</v>
      </c>
      <c r="J271" s="38" t="s">
        <v>100</v>
      </c>
      <c r="K271" s="38" t="s">
        <v>72</v>
      </c>
      <c r="L271" s="38" t="s">
        <v>203</v>
      </c>
      <c r="M271" s="193">
        <v>9000000</v>
      </c>
      <c r="N271" s="171">
        <v>9000000</v>
      </c>
      <c r="O271" s="38" t="s">
        <v>74</v>
      </c>
      <c r="P271" s="38" t="s">
        <v>75</v>
      </c>
      <c r="Q271" s="38" t="s">
        <v>179</v>
      </c>
      <c r="R271" s="35"/>
      <c r="S271" s="212" t="s">
        <v>1153</v>
      </c>
      <c r="T271" s="212" t="s">
        <v>1154</v>
      </c>
      <c r="U271" s="213">
        <v>43627</v>
      </c>
      <c r="V271" s="214" t="s">
        <v>1155</v>
      </c>
      <c r="W271" s="215" t="s">
        <v>111</v>
      </c>
      <c r="X271" s="163">
        <v>8994761</v>
      </c>
      <c r="Y271" s="164">
        <v>0</v>
      </c>
      <c r="Z271" s="163">
        <v>8994761</v>
      </c>
      <c r="AA271" s="214" t="s">
        <v>1156</v>
      </c>
      <c r="AB271" s="215">
        <v>19219</v>
      </c>
      <c r="AC271" s="214" t="s">
        <v>1157</v>
      </c>
      <c r="AD271" s="213">
        <v>43633</v>
      </c>
      <c r="AE271" s="213">
        <v>43826</v>
      </c>
      <c r="AF271" s="231" t="s">
        <v>1158</v>
      </c>
      <c r="AG271" s="215" t="s">
        <v>186</v>
      </c>
    </row>
    <row r="272" spans="1:33" s="36" customFormat="1" ht="272.45" customHeight="1" x14ac:dyDescent="0.5">
      <c r="A272" s="37">
        <v>247</v>
      </c>
      <c r="B272" s="39" t="s">
        <v>1051</v>
      </c>
      <c r="C272" s="39" t="s">
        <v>132</v>
      </c>
      <c r="D272" s="40">
        <v>81112501</v>
      </c>
      <c r="E272" s="41" t="s">
        <v>1052</v>
      </c>
      <c r="F272" s="39" t="s">
        <v>69</v>
      </c>
      <c r="G272" s="39">
        <v>0</v>
      </c>
      <c r="H272" s="39" t="s">
        <v>70</v>
      </c>
      <c r="I272" s="39">
        <v>6</v>
      </c>
      <c r="J272" s="39" t="s">
        <v>1053</v>
      </c>
      <c r="K272" s="39" t="s">
        <v>161</v>
      </c>
      <c r="L272" s="39" t="s">
        <v>298</v>
      </c>
      <c r="M272" s="134"/>
      <c r="N272" s="133"/>
      <c r="O272" s="39" t="s">
        <v>74</v>
      </c>
      <c r="P272" s="39" t="s">
        <v>75</v>
      </c>
      <c r="Q272" s="39" t="s">
        <v>135</v>
      </c>
      <c r="R272" s="45"/>
      <c r="X272" s="103"/>
      <c r="Y272" s="103"/>
      <c r="Z272" s="103"/>
    </row>
    <row r="273" spans="1:33" s="36" customFormat="1" ht="272.45" customHeight="1" x14ac:dyDescent="0.35">
      <c r="A273" s="37">
        <v>248</v>
      </c>
      <c r="B273" s="38"/>
      <c r="C273" s="38" t="s">
        <v>697</v>
      </c>
      <c r="D273" s="167">
        <v>80101706</v>
      </c>
      <c r="E273" s="168" t="s">
        <v>1054</v>
      </c>
      <c r="F273" s="38" t="s">
        <v>69</v>
      </c>
      <c r="G273" s="38">
        <v>1</v>
      </c>
      <c r="H273" s="169" t="s">
        <v>99</v>
      </c>
      <c r="I273" s="38">
        <v>8</v>
      </c>
      <c r="J273" s="38" t="s">
        <v>310</v>
      </c>
      <c r="K273" s="38" t="s">
        <v>161</v>
      </c>
      <c r="L273" s="38" t="s">
        <v>307</v>
      </c>
      <c r="M273" s="193">
        <v>56000000</v>
      </c>
      <c r="N273" s="171">
        <v>56000000</v>
      </c>
      <c r="O273" s="38" t="s">
        <v>74</v>
      </c>
      <c r="P273" s="38" t="s">
        <v>75</v>
      </c>
      <c r="Q273" s="38" t="s">
        <v>699</v>
      </c>
      <c r="R273" s="46"/>
      <c r="S273" s="212" t="s">
        <v>1077</v>
      </c>
      <c r="T273" s="212" t="s">
        <v>1078</v>
      </c>
      <c r="U273" s="213">
        <v>43588</v>
      </c>
      <c r="V273" s="214" t="s">
        <v>1079</v>
      </c>
      <c r="W273" s="215" t="s">
        <v>389</v>
      </c>
      <c r="X273" s="163">
        <v>52500000</v>
      </c>
      <c r="Y273" s="164">
        <v>0</v>
      </c>
      <c r="Z273" s="163">
        <v>52500000</v>
      </c>
      <c r="AA273" s="214" t="s">
        <v>1080</v>
      </c>
      <c r="AB273" s="215">
        <v>20019</v>
      </c>
      <c r="AC273" s="214" t="s">
        <v>1081</v>
      </c>
      <c r="AD273" s="213">
        <v>43588</v>
      </c>
      <c r="AE273" s="213">
        <v>43816</v>
      </c>
      <c r="AF273" s="215" t="s">
        <v>969</v>
      </c>
      <c r="AG273" s="216" t="s">
        <v>970</v>
      </c>
    </row>
    <row r="274" spans="1:33" s="49" customFormat="1" ht="272.45" customHeight="1" x14ac:dyDescent="0.35">
      <c r="A274" s="37">
        <v>249</v>
      </c>
      <c r="B274" s="38"/>
      <c r="C274" s="38" t="s">
        <v>697</v>
      </c>
      <c r="D274" s="167" t="s">
        <v>148</v>
      </c>
      <c r="E274" s="168" t="s">
        <v>281</v>
      </c>
      <c r="F274" s="38" t="s">
        <v>69</v>
      </c>
      <c r="G274" s="38">
        <v>1</v>
      </c>
      <c r="H274" s="38" t="s">
        <v>79</v>
      </c>
      <c r="I274" s="38">
        <v>6</v>
      </c>
      <c r="J274" s="38" t="s">
        <v>80</v>
      </c>
      <c r="K274" s="38" t="s">
        <v>161</v>
      </c>
      <c r="L274" s="38" t="s">
        <v>307</v>
      </c>
      <c r="M274" s="170">
        <v>35000000</v>
      </c>
      <c r="N274" s="170">
        <f>+M274</f>
        <v>35000000</v>
      </c>
      <c r="O274" s="38" t="s">
        <v>74</v>
      </c>
      <c r="P274" s="38" t="s">
        <v>75</v>
      </c>
      <c r="Q274" s="38" t="s">
        <v>699</v>
      </c>
      <c r="R274" s="35"/>
      <c r="S274" s="212" t="s">
        <v>1098</v>
      </c>
      <c r="T274" s="212" t="s">
        <v>283</v>
      </c>
      <c r="U274" s="213">
        <v>43605</v>
      </c>
      <c r="V274" s="214" t="s">
        <v>1099</v>
      </c>
      <c r="W274" s="215" t="s">
        <v>156</v>
      </c>
      <c r="X274" s="163">
        <v>35000000</v>
      </c>
      <c r="Y274" s="164">
        <v>0</v>
      </c>
      <c r="Z274" s="163">
        <v>35000000</v>
      </c>
      <c r="AA274" s="214" t="s">
        <v>990</v>
      </c>
      <c r="AB274" s="215">
        <v>20319</v>
      </c>
      <c r="AC274" s="214" t="s">
        <v>286</v>
      </c>
      <c r="AD274" s="213">
        <v>43605</v>
      </c>
      <c r="AE274" s="213">
        <v>43826</v>
      </c>
      <c r="AF274" s="215" t="s">
        <v>969</v>
      </c>
      <c r="AG274" s="216" t="s">
        <v>970</v>
      </c>
    </row>
    <row r="275" spans="1:33" s="49" customFormat="1" ht="272.45" customHeight="1" x14ac:dyDescent="0.35">
      <c r="A275" s="37">
        <v>250</v>
      </c>
      <c r="B275" s="38"/>
      <c r="C275" s="38" t="s">
        <v>1100</v>
      </c>
      <c r="D275" s="167">
        <v>60106604</v>
      </c>
      <c r="E275" s="168" t="s">
        <v>1101</v>
      </c>
      <c r="F275" s="38" t="s">
        <v>69</v>
      </c>
      <c r="G275" s="38">
        <v>1</v>
      </c>
      <c r="H275" s="194" t="s">
        <v>92</v>
      </c>
      <c r="I275" s="38">
        <v>1</v>
      </c>
      <c r="J275" s="38" t="s">
        <v>125</v>
      </c>
      <c r="K275" s="38" t="s">
        <v>161</v>
      </c>
      <c r="L275" s="38" t="s">
        <v>307</v>
      </c>
      <c r="M275" s="170">
        <v>32000000</v>
      </c>
      <c r="N275" s="170">
        <f>+M275</f>
        <v>32000000</v>
      </c>
      <c r="O275" s="38" t="s">
        <v>74</v>
      </c>
      <c r="P275" s="38" t="s">
        <v>75</v>
      </c>
      <c r="Q275" s="38" t="s">
        <v>1102</v>
      </c>
      <c r="R275" s="35"/>
      <c r="S275" s="212" t="s">
        <v>1475</v>
      </c>
      <c r="T275" s="212" t="s">
        <v>1476</v>
      </c>
      <c r="U275" s="213">
        <v>43808</v>
      </c>
      <c r="V275" s="214" t="s">
        <v>1477</v>
      </c>
      <c r="W275" s="215" t="s">
        <v>142</v>
      </c>
      <c r="X275" s="232">
        <v>32000000</v>
      </c>
      <c r="Y275" s="233">
        <v>0</v>
      </c>
      <c r="Z275" s="232">
        <v>32000000</v>
      </c>
      <c r="AA275" s="234" t="s">
        <v>1478</v>
      </c>
      <c r="AB275" s="215">
        <v>22319</v>
      </c>
      <c r="AC275" s="214" t="s">
        <v>1479</v>
      </c>
      <c r="AD275" s="213">
        <v>43808</v>
      </c>
      <c r="AE275" s="213">
        <v>44538</v>
      </c>
      <c r="AF275" s="215" t="s">
        <v>1480</v>
      </c>
      <c r="AG275" s="215" t="s">
        <v>1481</v>
      </c>
    </row>
    <row r="276" spans="1:33" s="49" customFormat="1" ht="272.45" customHeight="1" x14ac:dyDescent="0.35">
      <c r="A276" s="37">
        <v>251</v>
      </c>
      <c r="B276" s="39"/>
      <c r="C276" s="39" t="s">
        <v>256</v>
      </c>
      <c r="D276" s="40">
        <v>80101500</v>
      </c>
      <c r="E276" s="41" t="s">
        <v>1103</v>
      </c>
      <c r="F276" s="39" t="s">
        <v>69</v>
      </c>
      <c r="G276" s="39">
        <v>0</v>
      </c>
      <c r="H276" s="39" t="s">
        <v>70</v>
      </c>
      <c r="I276" s="39">
        <v>6</v>
      </c>
      <c r="J276" s="39" t="s">
        <v>125</v>
      </c>
      <c r="K276" s="39" t="s">
        <v>161</v>
      </c>
      <c r="L276" s="39" t="s">
        <v>307</v>
      </c>
      <c r="M276" s="132"/>
      <c r="N276" s="132"/>
      <c r="O276" s="39" t="s">
        <v>74</v>
      </c>
      <c r="P276" s="39" t="s">
        <v>75</v>
      </c>
      <c r="Q276" s="39" t="s">
        <v>1104</v>
      </c>
      <c r="R276" s="35"/>
      <c r="S276" s="84"/>
      <c r="T276" s="84"/>
      <c r="U276" s="85"/>
      <c r="V276" s="86"/>
      <c r="W276" s="87"/>
      <c r="X276" s="108"/>
      <c r="Y276" s="109"/>
      <c r="Z276" s="108"/>
      <c r="AA276" s="86"/>
      <c r="AB276" s="87"/>
      <c r="AC276" s="86"/>
      <c r="AD276" s="85"/>
      <c r="AE276" s="85"/>
      <c r="AF276" s="87"/>
      <c r="AG276" s="88"/>
    </row>
    <row r="277" spans="1:33" s="49" customFormat="1" ht="272.45" customHeight="1" x14ac:dyDescent="0.35">
      <c r="A277" s="37">
        <v>252</v>
      </c>
      <c r="B277" s="38"/>
      <c r="C277" s="38" t="s">
        <v>175</v>
      </c>
      <c r="D277" s="167">
        <v>80101706</v>
      </c>
      <c r="E277" s="168" t="s">
        <v>737</v>
      </c>
      <c r="F277" s="38" t="s">
        <v>69</v>
      </c>
      <c r="G277" s="38">
        <v>1</v>
      </c>
      <c r="H277" s="38" t="s">
        <v>70</v>
      </c>
      <c r="I277" s="38">
        <v>5.5</v>
      </c>
      <c r="J277" s="38" t="s">
        <v>125</v>
      </c>
      <c r="K277" s="38" t="s">
        <v>161</v>
      </c>
      <c r="L277" s="38" t="s">
        <v>298</v>
      </c>
      <c r="M277" s="170">
        <v>16800000</v>
      </c>
      <c r="N277" s="170">
        <f>+M277</f>
        <v>16800000</v>
      </c>
      <c r="O277" s="38" t="s">
        <v>74</v>
      </c>
      <c r="P277" s="38" t="s">
        <v>75</v>
      </c>
      <c r="Q277" s="38" t="s">
        <v>1105</v>
      </c>
      <c r="R277" s="35"/>
      <c r="S277" s="212" t="s">
        <v>1249</v>
      </c>
      <c r="T277" s="212" t="s">
        <v>1250</v>
      </c>
      <c r="U277" s="213">
        <v>43669</v>
      </c>
      <c r="V277" s="214" t="s">
        <v>1251</v>
      </c>
      <c r="W277" s="215" t="s">
        <v>389</v>
      </c>
      <c r="X277" s="163">
        <v>14000000</v>
      </c>
      <c r="Y277" s="164">
        <v>0</v>
      </c>
      <c r="Z277" s="163">
        <v>14000000</v>
      </c>
      <c r="AA277" s="214" t="s">
        <v>1252</v>
      </c>
      <c r="AB277" s="215">
        <v>23519</v>
      </c>
      <c r="AC277" s="214" t="s">
        <v>1253</v>
      </c>
      <c r="AD277" s="213">
        <v>43669</v>
      </c>
      <c r="AE277" s="213">
        <v>43821</v>
      </c>
      <c r="AF277" s="215" t="s">
        <v>1254</v>
      </c>
      <c r="AG277" s="216" t="s">
        <v>1255</v>
      </c>
    </row>
    <row r="278" spans="1:33" s="36" customFormat="1" ht="272.45" customHeight="1" x14ac:dyDescent="0.35">
      <c r="A278" s="37">
        <v>253</v>
      </c>
      <c r="B278" s="38" t="s">
        <v>1108</v>
      </c>
      <c r="C278" s="38" t="s">
        <v>132</v>
      </c>
      <c r="D278" s="167">
        <v>81112501</v>
      </c>
      <c r="E278" s="168" t="s">
        <v>1262</v>
      </c>
      <c r="F278" s="38" t="s">
        <v>69</v>
      </c>
      <c r="G278" s="38">
        <v>1</v>
      </c>
      <c r="H278" s="38" t="s">
        <v>105</v>
      </c>
      <c r="I278" s="38">
        <v>12</v>
      </c>
      <c r="J278" s="38" t="s">
        <v>80</v>
      </c>
      <c r="K278" s="38" t="s">
        <v>161</v>
      </c>
      <c r="L278" s="38" t="s">
        <v>307</v>
      </c>
      <c r="M278" s="170">
        <v>441377105</v>
      </c>
      <c r="N278" s="170">
        <v>441377105</v>
      </c>
      <c r="O278" s="38" t="s">
        <v>74</v>
      </c>
      <c r="P278" s="38" t="s">
        <v>75</v>
      </c>
      <c r="Q278" s="38" t="s">
        <v>135</v>
      </c>
      <c r="R278" s="35"/>
      <c r="S278" s="212" t="s">
        <v>1371</v>
      </c>
      <c r="T278" s="212" t="s">
        <v>362</v>
      </c>
      <c r="U278" s="213">
        <v>43721</v>
      </c>
      <c r="V278" s="214" t="s">
        <v>1372</v>
      </c>
      <c r="W278" s="215" t="s">
        <v>1232</v>
      </c>
      <c r="X278" s="163">
        <v>439841894</v>
      </c>
      <c r="Y278" s="164">
        <v>0</v>
      </c>
      <c r="Z278" s="163">
        <v>439841894</v>
      </c>
      <c r="AA278" s="214" t="s">
        <v>1373</v>
      </c>
      <c r="AB278" s="215">
        <v>25919</v>
      </c>
      <c r="AC278" s="214" t="s">
        <v>1374</v>
      </c>
      <c r="AD278" s="213">
        <v>43721</v>
      </c>
      <c r="AE278" s="213">
        <v>44108</v>
      </c>
      <c r="AF278" s="215" t="s">
        <v>1375</v>
      </c>
      <c r="AG278" s="216" t="s">
        <v>1226</v>
      </c>
    </row>
    <row r="279" spans="1:33" s="36" customFormat="1" ht="272.45" customHeight="1" x14ac:dyDescent="0.35">
      <c r="A279" s="165">
        <v>254</v>
      </c>
      <c r="B279" s="38"/>
      <c r="C279" s="38" t="s">
        <v>67</v>
      </c>
      <c r="D279" s="38">
        <v>49181507</v>
      </c>
      <c r="E279" s="168" t="s">
        <v>1170</v>
      </c>
      <c r="F279" s="38" t="s">
        <v>69</v>
      </c>
      <c r="G279" s="38">
        <v>1</v>
      </c>
      <c r="H279" s="169" t="s">
        <v>85</v>
      </c>
      <c r="I279" s="38">
        <v>1</v>
      </c>
      <c r="J279" s="38" t="s">
        <v>290</v>
      </c>
      <c r="K279" s="38" t="s">
        <v>72</v>
      </c>
      <c r="L279" s="38" t="s">
        <v>209</v>
      </c>
      <c r="M279" s="193">
        <v>5350000</v>
      </c>
      <c r="N279" s="171">
        <v>5350000</v>
      </c>
      <c r="O279" s="38" t="s">
        <v>74</v>
      </c>
      <c r="P279" s="38" t="s">
        <v>75</v>
      </c>
      <c r="Q279" s="38" t="s">
        <v>179</v>
      </c>
      <c r="R279" s="35"/>
      <c r="S279" s="224" t="s">
        <v>1285</v>
      </c>
      <c r="T279" s="224" t="s">
        <v>1286</v>
      </c>
      <c r="U279" s="219">
        <v>43693</v>
      </c>
      <c r="V279" s="218" t="s">
        <v>1287</v>
      </c>
      <c r="W279" s="220" t="s">
        <v>142</v>
      </c>
      <c r="X279" s="163">
        <v>5348000</v>
      </c>
      <c r="Y279" s="164">
        <v>0</v>
      </c>
      <c r="Z279" s="163">
        <v>5348000</v>
      </c>
      <c r="AA279" s="225" t="s">
        <v>1288</v>
      </c>
      <c r="AB279" s="220">
        <v>24519</v>
      </c>
      <c r="AC279" s="218" t="s">
        <v>214</v>
      </c>
      <c r="AD279" s="219">
        <v>43693</v>
      </c>
      <c r="AE279" s="219">
        <v>43723</v>
      </c>
      <c r="AF279" s="220" t="s">
        <v>131</v>
      </c>
      <c r="AG279" s="220" t="s">
        <v>1220</v>
      </c>
    </row>
    <row r="280" spans="1:33" s="36" customFormat="1" ht="272.45" customHeight="1" x14ac:dyDescent="0.35">
      <c r="A280" s="176"/>
      <c r="B280" s="38"/>
      <c r="C280" s="38" t="s">
        <v>67</v>
      </c>
      <c r="D280" s="38">
        <v>49181507</v>
      </c>
      <c r="E280" s="168" t="s">
        <v>1167</v>
      </c>
      <c r="F280" s="38" t="s">
        <v>69</v>
      </c>
      <c r="G280" s="38">
        <v>1</v>
      </c>
      <c r="H280" s="169" t="s">
        <v>85</v>
      </c>
      <c r="I280" s="38">
        <v>1</v>
      </c>
      <c r="J280" s="38" t="s">
        <v>290</v>
      </c>
      <c r="K280" s="38" t="s">
        <v>72</v>
      </c>
      <c r="L280" s="38" t="s">
        <v>1340</v>
      </c>
      <c r="M280" s="193">
        <v>3300000</v>
      </c>
      <c r="N280" s="171">
        <v>3300000</v>
      </c>
      <c r="O280" s="38" t="s">
        <v>74</v>
      </c>
      <c r="P280" s="38" t="s">
        <v>75</v>
      </c>
      <c r="Q280" s="38" t="s">
        <v>179</v>
      </c>
      <c r="R280" s="35"/>
      <c r="S280" s="224" t="s">
        <v>1285</v>
      </c>
      <c r="T280" s="224" t="s">
        <v>1286</v>
      </c>
      <c r="U280" s="219">
        <v>43693</v>
      </c>
      <c r="V280" s="218" t="s">
        <v>1287</v>
      </c>
      <c r="W280" s="220" t="s">
        <v>142</v>
      </c>
      <c r="X280" s="163">
        <v>2392700</v>
      </c>
      <c r="Y280" s="164">
        <v>0</v>
      </c>
      <c r="Z280" s="163">
        <v>2392700</v>
      </c>
      <c r="AA280" s="225" t="s">
        <v>1288</v>
      </c>
      <c r="AB280" s="220">
        <v>24519</v>
      </c>
      <c r="AC280" s="218" t="s">
        <v>214</v>
      </c>
      <c r="AD280" s="219">
        <v>43693</v>
      </c>
      <c r="AE280" s="219">
        <v>43723</v>
      </c>
      <c r="AF280" s="220" t="s">
        <v>131</v>
      </c>
      <c r="AG280" s="220" t="s">
        <v>1220</v>
      </c>
    </row>
    <row r="281" spans="1:33" s="36" customFormat="1" ht="272.45" customHeight="1" x14ac:dyDescent="0.35">
      <c r="A281" s="37">
        <v>255</v>
      </c>
      <c r="B281" s="38"/>
      <c r="C281" s="38" t="s">
        <v>592</v>
      </c>
      <c r="D281" s="167">
        <v>80101706</v>
      </c>
      <c r="E281" s="168" t="s">
        <v>1165</v>
      </c>
      <c r="F281" s="38" t="s">
        <v>69</v>
      </c>
      <c r="G281" s="38">
        <v>1</v>
      </c>
      <c r="H281" s="38" t="s">
        <v>190</v>
      </c>
      <c r="I281" s="38">
        <v>2.5</v>
      </c>
      <c r="J281" s="38" t="s">
        <v>125</v>
      </c>
      <c r="K281" s="38" t="s">
        <v>161</v>
      </c>
      <c r="L281" s="38" t="s">
        <v>307</v>
      </c>
      <c r="M281" s="193">
        <v>28000000</v>
      </c>
      <c r="N281" s="171">
        <v>28000000</v>
      </c>
      <c r="O281" s="38" t="s">
        <v>74</v>
      </c>
      <c r="P281" s="38" t="s">
        <v>75</v>
      </c>
      <c r="Q281" s="38" t="s">
        <v>594</v>
      </c>
      <c r="R281" s="35"/>
      <c r="S281" s="212" t="s">
        <v>1344</v>
      </c>
      <c r="T281" s="212" t="s">
        <v>1345</v>
      </c>
      <c r="U281" s="213">
        <v>43754</v>
      </c>
      <c r="V281" s="214" t="s">
        <v>1346</v>
      </c>
      <c r="W281" s="215" t="s">
        <v>389</v>
      </c>
      <c r="X281" s="163">
        <v>15400000</v>
      </c>
      <c r="Y281" s="164">
        <v>0</v>
      </c>
      <c r="Z281" s="163">
        <v>15400000</v>
      </c>
      <c r="AA281" s="217" t="s">
        <v>1347</v>
      </c>
      <c r="AB281" s="215">
        <v>27319</v>
      </c>
      <c r="AC281" s="218" t="s">
        <v>1348</v>
      </c>
      <c r="AD281" s="219">
        <v>43754</v>
      </c>
      <c r="AE281" s="219">
        <v>43819</v>
      </c>
      <c r="AF281" s="220" t="s">
        <v>1349</v>
      </c>
      <c r="AG281" s="220" t="s">
        <v>1350</v>
      </c>
    </row>
    <row r="282" spans="1:33" s="36" customFormat="1" ht="272.45" customHeight="1" x14ac:dyDescent="0.35">
      <c r="A282" s="37">
        <v>256</v>
      </c>
      <c r="B282" s="38"/>
      <c r="C282" s="38" t="s">
        <v>175</v>
      </c>
      <c r="D282" s="38">
        <v>52161514</v>
      </c>
      <c r="E282" s="168" t="s">
        <v>1172</v>
      </c>
      <c r="F282" s="38" t="s">
        <v>69</v>
      </c>
      <c r="G282" s="38">
        <v>1</v>
      </c>
      <c r="H282" s="169" t="s">
        <v>85</v>
      </c>
      <c r="I282" s="38">
        <v>1</v>
      </c>
      <c r="J282" s="38" t="s">
        <v>100</v>
      </c>
      <c r="K282" s="38" t="s">
        <v>72</v>
      </c>
      <c r="L282" s="38" t="s">
        <v>118</v>
      </c>
      <c r="M282" s="193">
        <v>400000</v>
      </c>
      <c r="N282" s="195">
        <v>400000</v>
      </c>
      <c r="O282" s="38" t="s">
        <v>74</v>
      </c>
      <c r="P282" s="38" t="s">
        <v>75</v>
      </c>
      <c r="Q282" s="38" t="s">
        <v>1171</v>
      </c>
      <c r="R282" s="35"/>
      <c r="S282" s="212" t="s">
        <v>1309</v>
      </c>
      <c r="T282" s="212" t="s">
        <v>211</v>
      </c>
      <c r="U282" s="213">
        <v>43712</v>
      </c>
      <c r="V282" s="214" t="s">
        <v>1310</v>
      </c>
      <c r="W282" s="215" t="s">
        <v>142</v>
      </c>
      <c r="X282" s="163">
        <v>387900</v>
      </c>
      <c r="Y282" s="164">
        <v>0</v>
      </c>
      <c r="Z282" s="163">
        <v>387900</v>
      </c>
      <c r="AA282" s="217" t="s">
        <v>1311</v>
      </c>
      <c r="AB282" s="215">
        <v>25119</v>
      </c>
      <c r="AC282" s="214" t="s">
        <v>1184</v>
      </c>
      <c r="AD282" s="219">
        <v>43713</v>
      </c>
      <c r="AE282" s="219">
        <v>43742</v>
      </c>
      <c r="AF282" s="215" t="s">
        <v>1312</v>
      </c>
      <c r="AG282" s="215" t="s">
        <v>1255</v>
      </c>
    </row>
    <row r="283" spans="1:33" s="36" customFormat="1" ht="272.45" customHeight="1" x14ac:dyDescent="0.35">
      <c r="A283" s="37">
        <v>257</v>
      </c>
      <c r="B283" s="38"/>
      <c r="C283" s="38" t="s">
        <v>175</v>
      </c>
      <c r="D283" s="38" t="s">
        <v>1179</v>
      </c>
      <c r="E283" s="168" t="s">
        <v>1180</v>
      </c>
      <c r="F283" s="38" t="s">
        <v>69</v>
      </c>
      <c r="G283" s="38">
        <v>1</v>
      </c>
      <c r="H283" s="169" t="s">
        <v>105</v>
      </c>
      <c r="I283" s="38">
        <v>1</v>
      </c>
      <c r="J283" s="38" t="s">
        <v>71</v>
      </c>
      <c r="K283" s="38" t="s">
        <v>72</v>
      </c>
      <c r="L283" s="38" t="s">
        <v>230</v>
      </c>
      <c r="M283" s="196">
        <v>10000000</v>
      </c>
      <c r="N283" s="196">
        <v>10000000</v>
      </c>
      <c r="O283" s="38" t="s">
        <v>74</v>
      </c>
      <c r="P283" s="38" t="s">
        <v>75</v>
      </c>
      <c r="Q283" s="38" t="s">
        <v>76</v>
      </c>
      <c r="R283" s="35"/>
      <c r="S283" s="212" t="s">
        <v>1408</v>
      </c>
      <c r="T283" s="212" t="s">
        <v>140</v>
      </c>
      <c r="U283" s="213">
        <v>43761</v>
      </c>
      <c r="V283" s="214" t="s">
        <v>1409</v>
      </c>
      <c r="W283" s="215" t="s">
        <v>142</v>
      </c>
      <c r="X283" s="163">
        <v>9594613</v>
      </c>
      <c r="Y283" s="164">
        <v>0</v>
      </c>
      <c r="Z283" s="163">
        <v>9594613</v>
      </c>
      <c r="AA283" s="217" t="s">
        <v>1410</v>
      </c>
      <c r="AB283" s="215">
        <v>25219</v>
      </c>
      <c r="AC283" s="214" t="s">
        <v>1184</v>
      </c>
      <c r="AD283" s="213">
        <v>43762</v>
      </c>
      <c r="AE283" s="213">
        <v>43792</v>
      </c>
      <c r="AF283" s="215" t="s">
        <v>227</v>
      </c>
      <c r="AG283" s="215" t="s">
        <v>1255</v>
      </c>
    </row>
    <row r="284" spans="1:33" s="49" customFormat="1" ht="272.45" customHeight="1" x14ac:dyDescent="0.35">
      <c r="A284" s="37">
        <v>258</v>
      </c>
      <c r="B284" s="38" t="s">
        <v>1263</v>
      </c>
      <c r="C284" s="38" t="s">
        <v>132</v>
      </c>
      <c r="D284" s="38">
        <v>81112300</v>
      </c>
      <c r="E284" s="168" t="s">
        <v>1264</v>
      </c>
      <c r="F284" s="38" t="s">
        <v>69</v>
      </c>
      <c r="G284" s="38">
        <v>1</v>
      </c>
      <c r="H284" s="169" t="s">
        <v>105</v>
      </c>
      <c r="I284" s="38">
        <v>1</v>
      </c>
      <c r="J284" s="38" t="s">
        <v>1265</v>
      </c>
      <c r="K284" s="38" t="s">
        <v>161</v>
      </c>
      <c r="L284" s="38" t="s">
        <v>298</v>
      </c>
      <c r="M284" s="171">
        <v>36000000</v>
      </c>
      <c r="N284" s="171">
        <v>36000000</v>
      </c>
      <c r="O284" s="38" t="s">
        <v>74</v>
      </c>
      <c r="P284" s="38" t="s">
        <v>75</v>
      </c>
      <c r="Q284" s="38" t="s">
        <v>135</v>
      </c>
      <c r="R284" s="35"/>
      <c r="S284" s="212" t="s">
        <v>1465</v>
      </c>
      <c r="T284" s="212" t="s">
        <v>1466</v>
      </c>
      <c r="U284" s="213">
        <v>43803</v>
      </c>
      <c r="V284" s="214" t="s">
        <v>1467</v>
      </c>
      <c r="W284" s="215" t="s">
        <v>1232</v>
      </c>
      <c r="X284" s="228">
        <v>35000000</v>
      </c>
      <c r="Y284" s="229">
        <v>0</v>
      </c>
      <c r="Z284" s="228">
        <v>35000000</v>
      </c>
      <c r="AA284" s="217" t="s">
        <v>1468</v>
      </c>
      <c r="AB284" s="215">
        <v>26519</v>
      </c>
      <c r="AC284" s="214" t="s">
        <v>1469</v>
      </c>
      <c r="AD284" s="235">
        <v>43805</v>
      </c>
      <c r="AE284" s="219">
        <v>44172</v>
      </c>
      <c r="AF284" s="215" t="s">
        <v>1470</v>
      </c>
      <c r="AG284" s="215" t="s">
        <v>1226</v>
      </c>
    </row>
    <row r="285" spans="1:33" s="49" customFormat="1" ht="272.45" customHeight="1" x14ac:dyDescent="0.35">
      <c r="A285" s="37">
        <v>259</v>
      </c>
      <c r="B285" s="38"/>
      <c r="C285" s="38" t="s">
        <v>288</v>
      </c>
      <c r="D285" s="167">
        <v>80101706</v>
      </c>
      <c r="E285" s="168" t="s">
        <v>504</v>
      </c>
      <c r="F285" s="38" t="s">
        <v>69</v>
      </c>
      <c r="G285" s="38">
        <v>1</v>
      </c>
      <c r="H285" s="38" t="s">
        <v>190</v>
      </c>
      <c r="I285" s="38">
        <v>2.5</v>
      </c>
      <c r="J285" s="38" t="s">
        <v>125</v>
      </c>
      <c r="K285" s="38" t="s">
        <v>161</v>
      </c>
      <c r="L285" s="38" t="s">
        <v>307</v>
      </c>
      <c r="M285" s="197">
        <f>8000000*I285</f>
        <v>20000000</v>
      </c>
      <c r="N285" s="198">
        <f>+M285</f>
        <v>20000000</v>
      </c>
      <c r="O285" s="38" t="s">
        <v>74</v>
      </c>
      <c r="P285" s="38" t="s">
        <v>75</v>
      </c>
      <c r="Q285" s="38" t="s">
        <v>291</v>
      </c>
      <c r="R285" s="35"/>
      <c r="S285" s="212" t="s">
        <v>1411</v>
      </c>
      <c r="T285" s="212" t="s">
        <v>689</v>
      </c>
      <c r="U285" s="213">
        <v>43787</v>
      </c>
      <c r="V285" s="214" t="s">
        <v>1412</v>
      </c>
      <c r="W285" s="215" t="s">
        <v>389</v>
      </c>
      <c r="X285" s="163">
        <v>19780000</v>
      </c>
      <c r="Y285" s="164">
        <v>0</v>
      </c>
      <c r="Z285" s="163">
        <v>19780000</v>
      </c>
      <c r="AA285" s="217" t="s">
        <v>1413</v>
      </c>
      <c r="AB285" s="215">
        <v>28319</v>
      </c>
      <c r="AC285" s="214" t="s">
        <v>1414</v>
      </c>
      <c r="AD285" s="213">
        <v>43787</v>
      </c>
      <c r="AE285" s="213">
        <v>43816</v>
      </c>
      <c r="AF285" s="215" t="s">
        <v>969</v>
      </c>
      <c r="AG285" s="215" t="s">
        <v>970</v>
      </c>
    </row>
    <row r="286" spans="1:33" s="49" customFormat="1" ht="272.45" customHeight="1" x14ac:dyDescent="0.5">
      <c r="A286" s="37">
        <v>260</v>
      </c>
      <c r="B286" s="39"/>
      <c r="C286" s="39" t="s">
        <v>132</v>
      </c>
      <c r="D286" s="40" t="s">
        <v>1314</v>
      </c>
      <c r="E286" s="41" t="s">
        <v>1315</v>
      </c>
      <c r="F286" s="39" t="s">
        <v>1178</v>
      </c>
      <c r="G286" s="39">
        <v>1</v>
      </c>
      <c r="H286" s="39" t="s">
        <v>1316</v>
      </c>
      <c r="I286" s="39">
        <v>1</v>
      </c>
      <c r="J286" s="39" t="s">
        <v>1265</v>
      </c>
      <c r="K286" s="39" t="s">
        <v>161</v>
      </c>
      <c r="L286" s="39" t="s">
        <v>298</v>
      </c>
      <c r="M286" s="199"/>
      <c r="N286" s="200"/>
      <c r="O286" s="39" t="s">
        <v>74</v>
      </c>
      <c r="P286" s="39" t="s">
        <v>75</v>
      </c>
      <c r="Q286" s="39" t="s">
        <v>135</v>
      </c>
      <c r="R286" s="35"/>
      <c r="S286" s="36"/>
      <c r="T286" s="36"/>
      <c r="U286" s="36"/>
      <c r="V286" s="36"/>
      <c r="W286" s="36"/>
      <c r="X286" s="103"/>
      <c r="Y286" s="103"/>
      <c r="Z286" s="103"/>
      <c r="AA286" s="36"/>
      <c r="AB286" s="36"/>
      <c r="AC286" s="36"/>
      <c r="AD286" s="36"/>
      <c r="AE286" s="36"/>
      <c r="AF286" s="36"/>
      <c r="AG286" s="36"/>
    </row>
    <row r="287" spans="1:33" s="49" customFormat="1" ht="272.45" customHeight="1" x14ac:dyDescent="0.35">
      <c r="A287" s="165">
        <v>261</v>
      </c>
      <c r="B287" s="38"/>
      <c r="C287" s="38" t="s">
        <v>67</v>
      </c>
      <c r="D287" s="167" t="s">
        <v>116</v>
      </c>
      <c r="E287" s="168" t="s">
        <v>117</v>
      </c>
      <c r="F287" s="38" t="s">
        <v>69</v>
      </c>
      <c r="G287" s="38">
        <v>1</v>
      </c>
      <c r="H287" s="169" t="s">
        <v>190</v>
      </c>
      <c r="I287" s="38">
        <v>1</v>
      </c>
      <c r="J287" s="38" t="s">
        <v>71</v>
      </c>
      <c r="K287" s="38" t="s">
        <v>72</v>
      </c>
      <c r="L287" s="38" t="s">
        <v>118</v>
      </c>
      <c r="M287" s="170">
        <v>5500000</v>
      </c>
      <c r="N287" s="171">
        <v>5500000</v>
      </c>
      <c r="O287" s="38" t="s">
        <v>74</v>
      </c>
      <c r="P287" s="38" t="s">
        <v>75</v>
      </c>
      <c r="Q287" s="38" t="s">
        <v>76</v>
      </c>
      <c r="R287" s="35"/>
      <c r="S287" s="212" t="s">
        <v>1415</v>
      </c>
      <c r="T287" s="212" t="s">
        <v>211</v>
      </c>
      <c r="U287" s="213">
        <v>43770</v>
      </c>
      <c r="V287" s="214" t="s">
        <v>1416</v>
      </c>
      <c r="W287" s="215" t="s">
        <v>142</v>
      </c>
      <c r="X287" s="163">
        <v>5488325</v>
      </c>
      <c r="Y287" s="164">
        <v>0</v>
      </c>
      <c r="Z287" s="163">
        <v>5488325</v>
      </c>
      <c r="AA287" s="217" t="s">
        <v>1417</v>
      </c>
      <c r="AB287" s="215">
        <v>27219</v>
      </c>
      <c r="AC287" s="218" t="s">
        <v>214</v>
      </c>
      <c r="AD287" s="219">
        <v>43770</v>
      </c>
      <c r="AE287" s="219">
        <v>43799</v>
      </c>
      <c r="AF287" s="220" t="s">
        <v>131</v>
      </c>
      <c r="AG287" s="220" t="s">
        <v>1220</v>
      </c>
    </row>
    <row r="288" spans="1:33" s="49" customFormat="1" ht="272.45" customHeight="1" x14ac:dyDescent="0.35">
      <c r="A288" s="176"/>
      <c r="B288" s="38"/>
      <c r="C288" s="38" t="s">
        <v>67</v>
      </c>
      <c r="D288" s="167" t="s">
        <v>116</v>
      </c>
      <c r="E288" s="168" t="s">
        <v>119</v>
      </c>
      <c r="F288" s="38" t="s">
        <v>69</v>
      </c>
      <c r="G288" s="38">
        <v>1</v>
      </c>
      <c r="H288" s="169" t="s">
        <v>190</v>
      </c>
      <c r="I288" s="38">
        <v>1</v>
      </c>
      <c r="J288" s="38" t="s">
        <v>71</v>
      </c>
      <c r="K288" s="38" t="s">
        <v>72</v>
      </c>
      <c r="L288" s="38" t="s">
        <v>120</v>
      </c>
      <c r="M288" s="170">
        <v>17500000</v>
      </c>
      <c r="N288" s="171">
        <v>17500000</v>
      </c>
      <c r="O288" s="38" t="s">
        <v>74</v>
      </c>
      <c r="P288" s="38" t="s">
        <v>75</v>
      </c>
      <c r="Q288" s="38" t="s">
        <v>76</v>
      </c>
      <c r="R288" s="35"/>
      <c r="S288" s="212" t="s">
        <v>1415</v>
      </c>
      <c r="T288" s="212" t="s">
        <v>211</v>
      </c>
      <c r="U288" s="213">
        <v>43770</v>
      </c>
      <c r="V288" s="214" t="s">
        <v>1416</v>
      </c>
      <c r="W288" s="215" t="s">
        <v>142</v>
      </c>
      <c r="X288" s="163">
        <v>17500000</v>
      </c>
      <c r="Y288" s="164">
        <v>0</v>
      </c>
      <c r="Z288" s="163">
        <v>17500000</v>
      </c>
      <c r="AA288" s="217" t="s">
        <v>1417</v>
      </c>
      <c r="AB288" s="215">
        <v>27219</v>
      </c>
      <c r="AC288" s="218" t="s">
        <v>214</v>
      </c>
      <c r="AD288" s="219">
        <v>43770</v>
      </c>
      <c r="AE288" s="219">
        <v>43799</v>
      </c>
      <c r="AF288" s="220" t="s">
        <v>131</v>
      </c>
      <c r="AG288" s="220" t="s">
        <v>1220</v>
      </c>
    </row>
    <row r="289" spans="1:33" s="49" customFormat="1" ht="327.60000000000002" customHeight="1" x14ac:dyDescent="0.35">
      <c r="A289" s="165">
        <v>262</v>
      </c>
      <c r="B289" s="38"/>
      <c r="C289" s="38" t="s">
        <v>67</v>
      </c>
      <c r="D289" s="167" t="s">
        <v>77</v>
      </c>
      <c r="E289" s="168" t="s">
        <v>78</v>
      </c>
      <c r="F289" s="38" t="s">
        <v>69</v>
      </c>
      <c r="G289" s="38">
        <v>1</v>
      </c>
      <c r="H289" s="169" t="s">
        <v>190</v>
      </c>
      <c r="I289" s="38">
        <v>2</v>
      </c>
      <c r="J289" s="38" t="s">
        <v>1058</v>
      </c>
      <c r="K289" s="38" t="s">
        <v>72</v>
      </c>
      <c r="L289" s="38" t="s">
        <v>81</v>
      </c>
      <c r="M289" s="170">
        <v>10299569</v>
      </c>
      <c r="N289" s="171">
        <v>10299569</v>
      </c>
      <c r="O289" s="38" t="s">
        <v>74</v>
      </c>
      <c r="P289" s="38" t="s">
        <v>75</v>
      </c>
      <c r="Q289" s="38" t="s">
        <v>76</v>
      </c>
      <c r="R289" s="35"/>
      <c r="S289" s="212" t="s">
        <v>1418</v>
      </c>
      <c r="T289" s="212" t="s">
        <v>140</v>
      </c>
      <c r="U289" s="213">
        <v>43781</v>
      </c>
      <c r="V289" s="214" t="s">
        <v>1419</v>
      </c>
      <c r="W289" s="215" t="s">
        <v>142</v>
      </c>
      <c r="X289" s="163">
        <v>9811669</v>
      </c>
      <c r="Y289" s="164">
        <v>0</v>
      </c>
      <c r="Z289" s="163">
        <v>9811669</v>
      </c>
      <c r="AA289" s="217" t="s">
        <v>1420</v>
      </c>
      <c r="AB289" s="215">
        <v>28019</v>
      </c>
      <c r="AC289" s="214" t="s">
        <v>1421</v>
      </c>
      <c r="AD289" s="219">
        <v>43781</v>
      </c>
      <c r="AE289" s="219">
        <v>43810</v>
      </c>
      <c r="AF289" s="215" t="s">
        <v>1422</v>
      </c>
      <c r="AG289" s="215" t="s">
        <v>1220</v>
      </c>
    </row>
    <row r="290" spans="1:33" s="49" customFormat="1" ht="387" customHeight="1" x14ac:dyDescent="0.35">
      <c r="A290" s="172"/>
      <c r="B290" s="38"/>
      <c r="C290" s="38" t="s">
        <v>67</v>
      </c>
      <c r="D290" s="167" t="s">
        <v>77</v>
      </c>
      <c r="E290" s="168" t="s">
        <v>78</v>
      </c>
      <c r="F290" s="38" t="s">
        <v>69</v>
      </c>
      <c r="G290" s="38">
        <v>1</v>
      </c>
      <c r="H290" s="169" t="s">
        <v>190</v>
      </c>
      <c r="I290" s="38">
        <v>2</v>
      </c>
      <c r="J290" s="38" t="s">
        <v>1058</v>
      </c>
      <c r="K290" s="38" t="s">
        <v>72</v>
      </c>
      <c r="L290" s="38" t="s">
        <v>1339</v>
      </c>
      <c r="M290" s="170">
        <v>1647912</v>
      </c>
      <c r="N290" s="171">
        <v>1647912</v>
      </c>
      <c r="O290" s="38" t="s">
        <v>74</v>
      </c>
      <c r="P290" s="38" t="s">
        <v>75</v>
      </c>
      <c r="Q290" s="38" t="s">
        <v>76</v>
      </c>
      <c r="R290" s="35"/>
      <c r="S290" s="212" t="s">
        <v>1418</v>
      </c>
      <c r="T290" s="212" t="s">
        <v>140</v>
      </c>
      <c r="U290" s="213">
        <v>43781</v>
      </c>
      <c r="V290" s="214" t="s">
        <v>1419</v>
      </c>
      <c r="W290" s="215" t="s">
        <v>142</v>
      </c>
      <c r="X290" s="163">
        <v>1647912</v>
      </c>
      <c r="Y290" s="164">
        <v>0</v>
      </c>
      <c r="Z290" s="163">
        <v>1647912</v>
      </c>
      <c r="AA290" s="217" t="s">
        <v>1420</v>
      </c>
      <c r="AB290" s="215">
        <v>28019</v>
      </c>
      <c r="AC290" s="214" t="s">
        <v>1421</v>
      </c>
      <c r="AD290" s="219">
        <v>43781</v>
      </c>
      <c r="AE290" s="219">
        <v>43810</v>
      </c>
      <c r="AF290" s="215" t="s">
        <v>1422</v>
      </c>
      <c r="AG290" s="215" t="s">
        <v>1220</v>
      </c>
    </row>
    <row r="291" spans="1:33" s="49" customFormat="1" ht="345.95" customHeight="1" x14ac:dyDescent="0.35">
      <c r="A291" s="172"/>
      <c r="B291" s="38"/>
      <c r="C291" s="38" t="s">
        <v>67</v>
      </c>
      <c r="D291" s="167" t="s">
        <v>77</v>
      </c>
      <c r="E291" s="168" t="s">
        <v>78</v>
      </c>
      <c r="F291" s="38" t="s">
        <v>69</v>
      </c>
      <c r="G291" s="38">
        <v>1</v>
      </c>
      <c r="H291" s="169" t="s">
        <v>190</v>
      </c>
      <c r="I291" s="38">
        <v>2</v>
      </c>
      <c r="J291" s="38" t="s">
        <v>1058</v>
      </c>
      <c r="K291" s="38" t="s">
        <v>72</v>
      </c>
      <c r="L291" s="38" t="s">
        <v>1340</v>
      </c>
      <c r="M291" s="170">
        <v>3712800</v>
      </c>
      <c r="N291" s="171">
        <v>3712800</v>
      </c>
      <c r="O291" s="38" t="s">
        <v>74</v>
      </c>
      <c r="P291" s="38" t="s">
        <v>75</v>
      </c>
      <c r="Q291" s="38" t="s">
        <v>76</v>
      </c>
      <c r="R291" s="35"/>
      <c r="S291" s="212" t="s">
        <v>1418</v>
      </c>
      <c r="T291" s="212" t="s">
        <v>140</v>
      </c>
      <c r="U291" s="213">
        <v>43781</v>
      </c>
      <c r="V291" s="214" t="s">
        <v>1419</v>
      </c>
      <c r="W291" s="215" t="s">
        <v>142</v>
      </c>
      <c r="X291" s="163">
        <v>3712800</v>
      </c>
      <c r="Y291" s="164">
        <v>0</v>
      </c>
      <c r="Z291" s="163">
        <v>3712800</v>
      </c>
      <c r="AA291" s="217" t="s">
        <v>1420</v>
      </c>
      <c r="AB291" s="215">
        <v>28019</v>
      </c>
      <c r="AC291" s="214" t="s">
        <v>1421</v>
      </c>
      <c r="AD291" s="219">
        <v>43781</v>
      </c>
      <c r="AE291" s="219">
        <v>43810</v>
      </c>
      <c r="AF291" s="215" t="s">
        <v>491</v>
      </c>
      <c r="AG291" s="215" t="s">
        <v>1248</v>
      </c>
    </row>
    <row r="292" spans="1:33" s="49" customFormat="1" ht="363.6" customHeight="1" x14ac:dyDescent="0.35">
      <c r="A292" s="176"/>
      <c r="B292" s="38"/>
      <c r="C292" s="38" t="s">
        <v>160</v>
      </c>
      <c r="D292" s="167" t="s">
        <v>77</v>
      </c>
      <c r="E292" s="168" t="s">
        <v>78</v>
      </c>
      <c r="F292" s="38" t="s">
        <v>69</v>
      </c>
      <c r="G292" s="38">
        <v>1</v>
      </c>
      <c r="H292" s="169" t="s">
        <v>190</v>
      </c>
      <c r="I292" s="38">
        <v>2</v>
      </c>
      <c r="J292" s="38" t="s">
        <v>1058</v>
      </c>
      <c r="K292" s="38" t="s">
        <v>161</v>
      </c>
      <c r="L292" s="38" t="s">
        <v>162</v>
      </c>
      <c r="M292" s="171">
        <v>2654000</v>
      </c>
      <c r="N292" s="171">
        <v>2654000</v>
      </c>
      <c r="O292" s="38" t="s">
        <v>74</v>
      </c>
      <c r="P292" s="38" t="s">
        <v>75</v>
      </c>
      <c r="Q292" s="38" t="s">
        <v>76</v>
      </c>
      <c r="R292" s="35"/>
      <c r="S292" s="212" t="s">
        <v>1471</v>
      </c>
      <c r="T292" s="212" t="s">
        <v>140</v>
      </c>
      <c r="U292" s="213">
        <v>43781</v>
      </c>
      <c r="V292" s="214" t="s">
        <v>1419</v>
      </c>
      <c r="W292" s="215" t="s">
        <v>142</v>
      </c>
      <c r="X292" s="228">
        <v>2653581</v>
      </c>
      <c r="Y292" s="229">
        <v>0</v>
      </c>
      <c r="Z292" s="228">
        <v>2653581</v>
      </c>
      <c r="AA292" s="217" t="s">
        <v>1420</v>
      </c>
      <c r="AB292" s="215">
        <v>28019</v>
      </c>
      <c r="AC292" s="214" t="s">
        <v>1421</v>
      </c>
      <c r="AD292" s="213">
        <v>43781</v>
      </c>
      <c r="AE292" s="213">
        <v>43810</v>
      </c>
      <c r="AF292" s="215" t="s">
        <v>491</v>
      </c>
      <c r="AG292" s="215" t="s">
        <v>1248</v>
      </c>
    </row>
    <row r="293" spans="1:33" s="49" customFormat="1" ht="272.45" customHeight="1" x14ac:dyDescent="0.35">
      <c r="A293" s="37">
        <v>263</v>
      </c>
      <c r="B293" s="38"/>
      <c r="C293" s="38" t="s">
        <v>67</v>
      </c>
      <c r="D293" s="167" t="s">
        <v>1326</v>
      </c>
      <c r="E293" s="168" t="s">
        <v>137</v>
      </c>
      <c r="F293" s="38" t="s">
        <v>69</v>
      </c>
      <c r="G293" s="38">
        <v>1</v>
      </c>
      <c r="H293" s="169" t="s">
        <v>190</v>
      </c>
      <c r="I293" s="38">
        <v>2</v>
      </c>
      <c r="J293" s="38" t="s">
        <v>71</v>
      </c>
      <c r="K293" s="38" t="s">
        <v>72</v>
      </c>
      <c r="L293" s="38" t="s">
        <v>138</v>
      </c>
      <c r="M293" s="170">
        <v>23000000</v>
      </c>
      <c r="N293" s="171">
        <v>23000000</v>
      </c>
      <c r="O293" s="38" t="s">
        <v>74</v>
      </c>
      <c r="P293" s="38" t="s">
        <v>75</v>
      </c>
      <c r="Q293" s="38" t="s">
        <v>76</v>
      </c>
      <c r="R293" s="35"/>
      <c r="S293" s="212" t="s">
        <v>1376</v>
      </c>
      <c r="T293" s="212" t="s">
        <v>140</v>
      </c>
      <c r="U293" s="213">
        <v>43768</v>
      </c>
      <c r="V293" s="214" t="s">
        <v>1377</v>
      </c>
      <c r="W293" s="215" t="s">
        <v>142</v>
      </c>
      <c r="X293" s="163">
        <v>22758750</v>
      </c>
      <c r="Y293" s="164">
        <v>0</v>
      </c>
      <c r="Z293" s="163">
        <v>22758750</v>
      </c>
      <c r="AA293" s="217" t="s">
        <v>1378</v>
      </c>
      <c r="AB293" s="215">
        <v>28219</v>
      </c>
      <c r="AC293" s="214" t="s">
        <v>1379</v>
      </c>
      <c r="AD293" s="219">
        <v>43768</v>
      </c>
      <c r="AE293" s="219">
        <v>43814</v>
      </c>
      <c r="AF293" s="215" t="s">
        <v>131</v>
      </c>
      <c r="AG293" s="215" t="s">
        <v>1220</v>
      </c>
    </row>
    <row r="294" spans="1:33" s="49" customFormat="1" ht="272.45" customHeight="1" x14ac:dyDescent="0.5">
      <c r="A294" s="201">
        <v>264</v>
      </c>
      <c r="B294" s="38"/>
      <c r="C294" s="39" t="s">
        <v>67</v>
      </c>
      <c r="D294" s="40">
        <v>84131512</v>
      </c>
      <c r="E294" s="41" t="s">
        <v>121</v>
      </c>
      <c r="F294" s="39" t="s">
        <v>69</v>
      </c>
      <c r="G294" s="39">
        <v>1</v>
      </c>
      <c r="H294" s="82" t="s">
        <v>190</v>
      </c>
      <c r="I294" s="39">
        <v>12</v>
      </c>
      <c r="J294" s="39" t="s">
        <v>80</v>
      </c>
      <c r="K294" s="39" t="s">
        <v>72</v>
      </c>
      <c r="L294" s="39" t="s">
        <v>122</v>
      </c>
      <c r="M294" s="132"/>
      <c r="N294" s="133"/>
      <c r="O294" s="39" t="s">
        <v>74</v>
      </c>
      <c r="P294" s="39" t="s">
        <v>75</v>
      </c>
      <c r="Q294" s="39" t="s">
        <v>76</v>
      </c>
      <c r="R294" s="35"/>
      <c r="S294" s="36"/>
      <c r="T294" s="36"/>
      <c r="U294" s="36"/>
      <c r="V294" s="36"/>
      <c r="W294" s="36"/>
      <c r="X294" s="103"/>
      <c r="Y294" s="103"/>
      <c r="Z294" s="103"/>
      <c r="AA294" s="36"/>
      <c r="AB294" s="36"/>
      <c r="AC294" s="36"/>
      <c r="AD294" s="36"/>
      <c r="AE294" s="36"/>
      <c r="AF294" s="36"/>
      <c r="AG294" s="36"/>
    </row>
    <row r="295" spans="1:33" s="49" customFormat="1" ht="272.45" customHeight="1" x14ac:dyDescent="0.5">
      <c r="A295" s="201">
        <v>265</v>
      </c>
      <c r="B295" s="39"/>
      <c r="C295" s="39" t="s">
        <v>1327</v>
      </c>
      <c r="D295" s="40" t="s">
        <v>1330</v>
      </c>
      <c r="E295" s="41" t="s">
        <v>1329</v>
      </c>
      <c r="F295" s="39" t="s">
        <v>69</v>
      </c>
      <c r="G295" s="39">
        <v>1</v>
      </c>
      <c r="H295" s="82" t="s">
        <v>190</v>
      </c>
      <c r="I295" s="39">
        <v>2</v>
      </c>
      <c r="J295" s="39" t="s">
        <v>1083</v>
      </c>
      <c r="K295" s="39" t="s">
        <v>72</v>
      </c>
      <c r="L295" s="39" t="s">
        <v>1056</v>
      </c>
      <c r="M295" s="132"/>
      <c r="N295" s="133"/>
      <c r="O295" s="39" t="s">
        <v>1328</v>
      </c>
      <c r="P295" s="39" t="s">
        <v>75</v>
      </c>
      <c r="Q295" s="39" t="s">
        <v>76</v>
      </c>
      <c r="R295" s="35"/>
      <c r="S295" s="36"/>
      <c r="T295" s="36"/>
      <c r="U295" s="36"/>
      <c r="V295" s="36"/>
      <c r="W295" s="36"/>
      <c r="X295" s="103"/>
      <c r="Y295" s="103"/>
      <c r="Z295" s="103"/>
      <c r="AA295" s="36"/>
      <c r="AB295" s="36"/>
      <c r="AC295" s="36"/>
      <c r="AD295" s="36"/>
      <c r="AE295" s="36"/>
      <c r="AF295" s="36"/>
      <c r="AG295" s="36"/>
    </row>
    <row r="296" spans="1:33" s="49" customFormat="1" ht="193.5" customHeight="1" x14ac:dyDescent="0.35">
      <c r="A296" s="201">
        <v>266</v>
      </c>
      <c r="B296" s="38"/>
      <c r="C296" s="38" t="s">
        <v>132</v>
      </c>
      <c r="D296" s="167">
        <v>81111800</v>
      </c>
      <c r="E296" s="168" t="s">
        <v>1333</v>
      </c>
      <c r="F296" s="38" t="s">
        <v>69</v>
      </c>
      <c r="G296" s="38">
        <v>1</v>
      </c>
      <c r="H296" s="169" t="s">
        <v>190</v>
      </c>
      <c r="I296" s="38">
        <v>2</v>
      </c>
      <c r="J296" s="38" t="s">
        <v>1083</v>
      </c>
      <c r="K296" s="38" t="s">
        <v>161</v>
      </c>
      <c r="L296" s="38" t="s">
        <v>242</v>
      </c>
      <c r="M296" s="170">
        <v>22015000</v>
      </c>
      <c r="N296" s="171">
        <v>22015000</v>
      </c>
      <c r="O296" s="38" t="s">
        <v>74</v>
      </c>
      <c r="P296" s="38" t="s">
        <v>75</v>
      </c>
      <c r="Q296" s="38" t="s">
        <v>135</v>
      </c>
      <c r="R296" s="35"/>
      <c r="S296" s="212" t="s">
        <v>1423</v>
      </c>
      <c r="T296" s="212" t="s">
        <v>1424</v>
      </c>
      <c r="U296" s="213">
        <v>43787</v>
      </c>
      <c r="V296" s="214" t="s">
        <v>1425</v>
      </c>
      <c r="W296" s="215" t="s">
        <v>156</v>
      </c>
      <c r="X296" s="163">
        <v>12760000</v>
      </c>
      <c r="Y296" s="164">
        <v>0</v>
      </c>
      <c r="Z296" s="163">
        <v>12760000</v>
      </c>
      <c r="AA296" s="217" t="s">
        <v>1426</v>
      </c>
      <c r="AB296" s="215">
        <v>27119</v>
      </c>
      <c r="AC296" s="214" t="s">
        <v>1427</v>
      </c>
      <c r="AD296" s="219">
        <v>43790</v>
      </c>
      <c r="AE296" s="219">
        <v>44155</v>
      </c>
      <c r="AF296" s="215" t="s">
        <v>173</v>
      </c>
      <c r="AG296" s="215" t="s">
        <v>1428</v>
      </c>
    </row>
    <row r="297" spans="1:33" s="49" customFormat="1" ht="165.95" customHeight="1" x14ac:dyDescent="0.35">
      <c r="A297" s="201">
        <v>267</v>
      </c>
      <c r="B297" s="38"/>
      <c r="C297" s="38" t="s">
        <v>132</v>
      </c>
      <c r="D297" s="167">
        <v>43211711</v>
      </c>
      <c r="E297" s="168" t="s">
        <v>1331</v>
      </c>
      <c r="F297" s="38" t="s">
        <v>69</v>
      </c>
      <c r="G297" s="38">
        <v>1</v>
      </c>
      <c r="H297" s="169" t="s">
        <v>1380</v>
      </c>
      <c r="I297" s="38">
        <v>1</v>
      </c>
      <c r="J297" s="38" t="s">
        <v>71</v>
      </c>
      <c r="K297" s="38" t="s">
        <v>161</v>
      </c>
      <c r="L297" s="38" t="s">
        <v>242</v>
      </c>
      <c r="M297" s="170">
        <v>10000000</v>
      </c>
      <c r="N297" s="171">
        <v>10000000</v>
      </c>
      <c r="O297" s="38" t="s">
        <v>74</v>
      </c>
      <c r="P297" s="38" t="s">
        <v>75</v>
      </c>
      <c r="Q297" s="38" t="s">
        <v>135</v>
      </c>
      <c r="R297" s="35"/>
      <c r="S297" s="212" t="s">
        <v>1482</v>
      </c>
      <c r="T297" s="212" t="s">
        <v>140</v>
      </c>
      <c r="U297" s="213">
        <v>43808</v>
      </c>
      <c r="V297" s="214" t="s">
        <v>1483</v>
      </c>
      <c r="W297" s="215" t="s">
        <v>142</v>
      </c>
      <c r="X297" s="232">
        <v>17487050</v>
      </c>
      <c r="Y297" s="233">
        <v>0</v>
      </c>
      <c r="Z297" s="232">
        <v>17487050</v>
      </c>
      <c r="AA297" s="234" t="s">
        <v>1484</v>
      </c>
      <c r="AB297" s="215">
        <v>28519</v>
      </c>
      <c r="AC297" s="214" t="s">
        <v>1485</v>
      </c>
      <c r="AD297" s="236">
        <v>43808</v>
      </c>
      <c r="AE297" s="213">
        <v>43828</v>
      </c>
      <c r="AF297" s="215" t="s">
        <v>173</v>
      </c>
      <c r="AG297" s="215" t="s">
        <v>1428</v>
      </c>
    </row>
    <row r="298" spans="1:33" s="49" customFormat="1" ht="165.95" customHeight="1" x14ac:dyDescent="0.35">
      <c r="A298" s="202">
        <v>268</v>
      </c>
      <c r="B298" s="38"/>
      <c r="C298" s="38" t="s">
        <v>132</v>
      </c>
      <c r="D298" s="167">
        <v>43211507</v>
      </c>
      <c r="E298" s="168" t="s">
        <v>1332</v>
      </c>
      <c r="F298" s="38" t="s">
        <v>69</v>
      </c>
      <c r="G298" s="38">
        <v>1</v>
      </c>
      <c r="H298" s="169" t="s">
        <v>190</v>
      </c>
      <c r="I298" s="38">
        <v>2</v>
      </c>
      <c r="J298" s="38" t="s">
        <v>80</v>
      </c>
      <c r="K298" s="38" t="s">
        <v>161</v>
      </c>
      <c r="L298" s="38" t="s">
        <v>242</v>
      </c>
      <c r="M298" s="203">
        <v>300000000</v>
      </c>
      <c r="N298" s="204">
        <v>300000000</v>
      </c>
      <c r="O298" s="38" t="s">
        <v>74</v>
      </c>
      <c r="P298" s="38" t="s">
        <v>75</v>
      </c>
      <c r="Q298" s="38" t="s">
        <v>135</v>
      </c>
      <c r="R298" s="35"/>
      <c r="S298" s="212" t="s">
        <v>1429</v>
      </c>
      <c r="T298" s="212" t="s">
        <v>1430</v>
      </c>
      <c r="U298" s="213">
        <v>43776</v>
      </c>
      <c r="V298" s="214" t="s">
        <v>1431</v>
      </c>
      <c r="W298" s="215" t="s">
        <v>142</v>
      </c>
      <c r="X298" s="163">
        <v>45945000</v>
      </c>
      <c r="Y298" s="164">
        <v>18378000</v>
      </c>
      <c r="Z298" s="163">
        <v>64323000</v>
      </c>
      <c r="AA298" s="217" t="s">
        <v>1432</v>
      </c>
      <c r="AB298" s="215">
        <v>27519</v>
      </c>
      <c r="AC298" s="214" t="s">
        <v>1433</v>
      </c>
      <c r="AD298" s="219">
        <v>43777</v>
      </c>
      <c r="AE298" s="219">
        <v>43819</v>
      </c>
      <c r="AF298" s="215" t="s">
        <v>131</v>
      </c>
      <c r="AG298" s="215" t="s">
        <v>1220</v>
      </c>
    </row>
    <row r="299" spans="1:33" s="49" customFormat="1" ht="141" customHeight="1" x14ac:dyDescent="0.35">
      <c r="A299" s="205"/>
      <c r="B299" s="38"/>
      <c r="C299" s="38" t="s">
        <v>132</v>
      </c>
      <c r="D299" s="167">
        <v>43211507</v>
      </c>
      <c r="E299" s="168" t="s">
        <v>1332</v>
      </c>
      <c r="F299" s="38" t="s">
        <v>69</v>
      </c>
      <c r="G299" s="38">
        <v>1</v>
      </c>
      <c r="H299" s="169" t="s">
        <v>190</v>
      </c>
      <c r="I299" s="38">
        <v>2</v>
      </c>
      <c r="J299" s="38" t="s">
        <v>80</v>
      </c>
      <c r="K299" s="38" t="s">
        <v>161</v>
      </c>
      <c r="L299" s="38" t="s">
        <v>242</v>
      </c>
      <c r="M299" s="206"/>
      <c r="N299" s="207"/>
      <c r="O299" s="38" t="s">
        <v>74</v>
      </c>
      <c r="P299" s="38" t="s">
        <v>75</v>
      </c>
      <c r="Q299" s="38" t="s">
        <v>135</v>
      </c>
      <c r="R299" s="35"/>
      <c r="S299" s="212" t="s">
        <v>1434</v>
      </c>
      <c r="T299" s="212" t="s">
        <v>1435</v>
      </c>
      <c r="U299" s="213">
        <v>43776</v>
      </c>
      <c r="V299" s="214" t="s">
        <v>1431</v>
      </c>
      <c r="W299" s="215" t="s">
        <v>142</v>
      </c>
      <c r="X299" s="163">
        <v>129363200</v>
      </c>
      <c r="Y299" s="164">
        <v>64681600</v>
      </c>
      <c r="Z299" s="163">
        <v>194044800</v>
      </c>
      <c r="AA299" s="217" t="s">
        <v>1432</v>
      </c>
      <c r="AB299" s="215">
        <v>27519</v>
      </c>
      <c r="AC299" s="214" t="s">
        <v>1433</v>
      </c>
      <c r="AD299" s="219">
        <v>43777</v>
      </c>
      <c r="AE299" s="219">
        <v>43819</v>
      </c>
      <c r="AF299" s="215" t="s">
        <v>131</v>
      </c>
      <c r="AG299" s="215" t="s">
        <v>1220</v>
      </c>
    </row>
    <row r="300" spans="1:33" s="49" customFormat="1" ht="141" customHeight="1" x14ac:dyDescent="0.35">
      <c r="A300" s="208"/>
      <c r="B300" s="38"/>
      <c r="C300" s="38" t="s">
        <v>132</v>
      </c>
      <c r="D300" s="167">
        <v>43211507</v>
      </c>
      <c r="E300" s="168" t="s">
        <v>1332</v>
      </c>
      <c r="F300" s="38" t="s">
        <v>69</v>
      </c>
      <c r="G300" s="38">
        <v>1</v>
      </c>
      <c r="H300" s="169" t="s">
        <v>190</v>
      </c>
      <c r="I300" s="38">
        <v>2</v>
      </c>
      <c r="J300" s="38" t="s">
        <v>80</v>
      </c>
      <c r="K300" s="38" t="s">
        <v>161</v>
      </c>
      <c r="L300" s="38" t="s">
        <v>242</v>
      </c>
      <c r="M300" s="209"/>
      <c r="N300" s="210"/>
      <c r="O300" s="38" t="s">
        <v>74</v>
      </c>
      <c r="P300" s="38" t="s">
        <v>75</v>
      </c>
      <c r="Q300" s="38" t="s">
        <v>135</v>
      </c>
      <c r="R300" s="35"/>
      <c r="S300" s="212" t="s">
        <v>1436</v>
      </c>
      <c r="T300" s="212" t="s">
        <v>1437</v>
      </c>
      <c r="U300" s="213">
        <v>43781</v>
      </c>
      <c r="V300" s="214" t="s">
        <v>1431</v>
      </c>
      <c r="W300" s="215" t="s">
        <v>142</v>
      </c>
      <c r="X300" s="163">
        <v>31410508.100000001</v>
      </c>
      <c r="Y300" s="164">
        <v>0</v>
      </c>
      <c r="Z300" s="163">
        <v>31410508.100000001</v>
      </c>
      <c r="AA300" s="217" t="s">
        <v>1432</v>
      </c>
      <c r="AB300" s="215">
        <v>27519</v>
      </c>
      <c r="AC300" s="214" t="s">
        <v>1433</v>
      </c>
      <c r="AD300" s="213">
        <v>43781</v>
      </c>
      <c r="AE300" s="213">
        <v>43819</v>
      </c>
      <c r="AF300" s="215" t="s">
        <v>131</v>
      </c>
      <c r="AG300" s="215" t="s">
        <v>1220</v>
      </c>
    </row>
    <row r="301" spans="1:33" s="106" customFormat="1" ht="171.6" customHeight="1" x14ac:dyDescent="0.5">
      <c r="A301" s="211">
        <v>269</v>
      </c>
      <c r="B301" s="39"/>
      <c r="C301" s="39" t="s">
        <v>67</v>
      </c>
      <c r="D301" s="40">
        <v>52161505</v>
      </c>
      <c r="E301" s="41" t="s">
        <v>1342</v>
      </c>
      <c r="F301" s="39" t="s">
        <v>69</v>
      </c>
      <c r="G301" s="39">
        <v>1</v>
      </c>
      <c r="H301" s="82" t="s">
        <v>92</v>
      </c>
      <c r="I301" s="39">
        <v>1</v>
      </c>
      <c r="J301" s="39" t="s">
        <v>1265</v>
      </c>
      <c r="K301" s="39" t="s">
        <v>72</v>
      </c>
      <c r="L301" s="39" t="s">
        <v>1341</v>
      </c>
      <c r="M301" s="132"/>
      <c r="N301" s="133"/>
      <c r="O301" s="39" t="s">
        <v>74</v>
      </c>
      <c r="P301" s="39" t="s">
        <v>75</v>
      </c>
      <c r="Q301" s="39" t="s">
        <v>76</v>
      </c>
      <c r="R301" s="43"/>
      <c r="S301" s="44"/>
      <c r="T301" s="44"/>
      <c r="U301" s="44"/>
      <c r="V301" s="44"/>
      <c r="W301" s="44"/>
      <c r="X301" s="107"/>
      <c r="Y301" s="107"/>
      <c r="Z301" s="107"/>
      <c r="AA301" s="44"/>
      <c r="AB301" s="44"/>
      <c r="AC301" s="44"/>
      <c r="AD301" s="44"/>
      <c r="AE301" s="44"/>
      <c r="AF301" s="44"/>
      <c r="AG301" s="44"/>
    </row>
    <row r="302" spans="1:33" s="106" customFormat="1" ht="171.6" customHeight="1" x14ac:dyDescent="0.5">
      <c r="A302" s="42">
        <v>270</v>
      </c>
      <c r="B302" s="39"/>
      <c r="C302" s="39" t="s">
        <v>132</v>
      </c>
      <c r="D302" s="40">
        <v>39121621</v>
      </c>
      <c r="E302" s="41" t="s">
        <v>1343</v>
      </c>
      <c r="F302" s="39" t="s">
        <v>69</v>
      </c>
      <c r="G302" s="39">
        <v>1</v>
      </c>
      <c r="H302" s="82" t="s">
        <v>1380</v>
      </c>
      <c r="I302" s="39">
        <v>1</v>
      </c>
      <c r="J302" s="39" t="s">
        <v>1083</v>
      </c>
      <c r="K302" s="39" t="s">
        <v>161</v>
      </c>
      <c r="L302" s="39" t="s">
        <v>242</v>
      </c>
      <c r="M302" s="132"/>
      <c r="N302" s="133"/>
      <c r="O302" s="39" t="s">
        <v>74</v>
      </c>
      <c r="P302" s="39" t="s">
        <v>75</v>
      </c>
      <c r="Q302" s="39" t="s">
        <v>135</v>
      </c>
      <c r="R302" s="43"/>
      <c r="S302" s="44"/>
      <c r="T302" s="44"/>
      <c r="U302" s="44"/>
      <c r="V302" s="44"/>
      <c r="W302" s="44"/>
      <c r="X302" s="107"/>
      <c r="Y302" s="107"/>
      <c r="Z302" s="107"/>
      <c r="AA302" s="44"/>
      <c r="AB302" s="44"/>
      <c r="AC302" s="44"/>
      <c r="AD302" s="44"/>
      <c r="AE302" s="44"/>
      <c r="AF302" s="44"/>
      <c r="AG302" s="44"/>
    </row>
    <row r="303" spans="1:33" s="49" customFormat="1" ht="171.6" customHeight="1" x14ac:dyDescent="0.35">
      <c r="A303" s="37">
        <v>271</v>
      </c>
      <c r="B303" s="38"/>
      <c r="C303" s="38" t="s">
        <v>132</v>
      </c>
      <c r="D303" s="167">
        <v>80101706</v>
      </c>
      <c r="E303" s="168" t="s">
        <v>854</v>
      </c>
      <c r="F303" s="38" t="s">
        <v>69</v>
      </c>
      <c r="G303" s="38">
        <v>1</v>
      </c>
      <c r="H303" s="169" t="s">
        <v>1380</v>
      </c>
      <c r="I303" s="38" t="s">
        <v>1441</v>
      </c>
      <c r="J303" s="38" t="s">
        <v>125</v>
      </c>
      <c r="K303" s="38" t="s">
        <v>161</v>
      </c>
      <c r="L303" s="38" t="s">
        <v>298</v>
      </c>
      <c r="M303" s="170" t="s">
        <v>1438</v>
      </c>
      <c r="N303" s="171">
        <v>6100000</v>
      </c>
      <c r="O303" s="38" t="s">
        <v>74</v>
      </c>
      <c r="P303" s="38" t="s">
        <v>75</v>
      </c>
      <c r="Q303" s="38" t="s">
        <v>135</v>
      </c>
      <c r="R303" s="35"/>
      <c r="S303" s="212" t="s">
        <v>1497</v>
      </c>
      <c r="T303" s="212" t="s">
        <v>941</v>
      </c>
      <c r="U303" s="213">
        <v>43809</v>
      </c>
      <c r="V303" s="214" t="s">
        <v>1498</v>
      </c>
      <c r="W303" s="215" t="s">
        <v>389</v>
      </c>
      <c r="X303" s="232">
        <v>3660000</v>
      </c>
      <c r="Y303" s="233">
        <v>0</v>
      </c>
      <c r="Z303" s="232">
        <v>3660000</v>
      </c>
      <c r="AA303" s="234" t="s">
        <v>1493</v>
      </c>
      <c r="AB303" s="215">
        <v>28619</v>
      </c>
      <c r="AC303" s="214" t="s">
        <v>1494</v>
      </c>
      <c r="AD303" s="213">
        <v>43809</v>
      </c>
      <c r="AE303" s="213">
        <v>43826</v>
      </c>
      <c r="AF303" s="215" t="s">
        <v>1499</v>
      </c>
      <c r="AG303" s="215" t="s">
        <v>1226</v>
      </c>
    </row>
    <row r="304" spans="1:33" s="49" customFormat="1" ht="171.6" customHeight="1" x14ac:dyDescent="0.35">
      <c r="A304" s="37">
        <v>272</v>
      </c>
      <c r="B304" s="38"/>
      <c r="C304" s="38" t="s">
        <v>132</v>
      </c>
      <c r="D304" s="167">
        <v>80101706</v>
      </c>
      <c r="E304" s="168" t="s">
        <v>854</v>
      </c>
      <c r="F304" s="38" t="s">
        <v>69</v>
      </c>
      <c r="G304" s="38">
        <v>1</v>
      </c>
      <c r="H304" s="169" t="s">
        <v>1380</v>
      </c>
      <c r="I304" s="38" t="s">
        <v>1441</v>
      </c>
      <c r="J304" s="38" t="s">
        <v>125</v>
      </c>
      <c r="K304" s="38" t="s">
        <v>161</v>
      </c>
      <c r="L304" s="38" t="s">
        <v>298</v>
      </c>
      <c r="M304" s="170" t="s">
        <v>1438</v>
      </c>
      <c r="N304" s="171">
        <v>6100000</v>
      </c>
      <c r="O304" s="38" t="s">
        <v>74</v>
      </c>
      <c r="P304" s="38" t="s">
        <v>75</v>
      </c>
      <c r="Q304" s="38" t="s">
        <v>135</v>
      </c>
      <c r="R304" s="35"/>
      <c r="S304" s="212" t="s">
        <v>1491</v>
      </c>
      <c r="T304" s="212" t="s">
        <v>927</v>
      </c>
      <c r="U304" s="213">
        <v>43809</v>
      </c>
      <c r="V304" s="214" t="s">
        <v>1492</v>
      </c>
      <c r="W304" s="215" t="s">
        <v>389</v>
      </c>
      <c r="X304" s="232">
        <v>3660000</v>
      </c>
      <c r="Y304" s="233">
        <v>0</v>
      </c>
      <c r="Z304" s="232">
        <v>3660000</v>
      </c>
      <c r="AA304" s="234" t="s">
        <v>1493</v>
      </c>
      <c r="AB304" s="215">
        <v>28719</v>
      </c>
      <c r="AC304" s="214" t="s">
        <v>1494</v>
      </c>
      <c r="AD304" s="213">
        <v>43809</v>
      </c>
      <c r="AE304" s="213">
        <v>43826</v>
      </c>
      <c r="AF304" s="215" t="s">
        <v>923</v>
      </c>
      <c r="AG304" s="215" t="s">
        <v>1226</v>
      </c>
    </row>
    <row r="305" spans="1:33" s="49" customFormat="1" ht="171.6" customHeight="1" x14ac:dyDescent="0.35">
      <c r="A305" s="37">
        <v>273</v>
      </c>
      <c r="B305" s="38"/>
      <c r="C305" s="38" t="s">
        <v>132</v>
      </c>
      <c r="D305" s="167">
        <v>80101706</v>
      </c>
      <c r="E305" s="168" t="s">
        <v>854</v>
      </c>
      <c r="F305" s="38" t="s">
        <v>69</v>
      </c>
      <c r="G305" s="38">
        <v>1</v>
      </c>
      <c r="H305" s="169" t="s">
        <v>1380</v>
      </c>
      <c r="I305" s="38" t="s">
        <v>1441</v>
      </c>
      <c r="J305" s="38" t="s">
        <v>125</v>
      </c>
      <c r="K305" s="38" t="s">
        <v>161</v>
      </c>
      <c r="L305" s="38" t="s">
        <v>298</v>
      </c>
      <c r="M305" s="170" t="s">
        <v>1438</v>
      </c>
      <c r="N305" s="171">
        <v>6100000</v>
      </c>
      <c r="O305" s="38" t="s">
        <v>74</v>
      </c>
      <c r="P305" s="38" t="s">
        <v>75</v>
      </c>
      <c r="Q305" s="38" t="s">
        <v>135</v>
      </c>
      <c r="R305" s="35"/>
      <c r="S305" s="212" t="s">
        <v>1495</v>
      </c>
      <c r="T305" s="212" t="s">
        <v>929</v>
      </c>
      <c r="U305" s="213">
        <v>43809</v>
      </c>
      <c r="V305" s="214" t="s">
        <v>1496</v>
      </c>
      <c r="W305" s="215" t="s">
        <v>389</v>
      </c>
      <c r="X305" s="232">
        <v>3660000</v>
      </c>
      <c r="Y305" s="233">
        <v>0</v>
      </c>
      <c r="Z305" s="232">
        <v>3660000</v>
      </c>
      <c r="AA305" s="234" t="s">
        <v>1493</v>
      </c>
      <c r="AB305" s="215">
        <v>28819</v>
      </c>
      <c r="AC305" s="214" t="s">
        <v>1494</v>
      </c>
      <c r="AD305" s="213">
        <v>43809</v>
      </c>
      <c r="AE305" s="213">
        <v>43826</v>
      </c>
      <c r="AF305" s="215" t="s">
        <v>923</v>
      </c>
      <c r="AG305" s="215" t="s">
        <v>1226</v>
      </c>
    </row>
    <row r="306" spans="1:33" s="49" customFormat="1" ht="171.6" customHeight="1" x14ac:dyDescent="0.5">
      <c r="A306" s="37">
        <v>274</v>
      </c>
      <c r="B306" s="39"/>
      <c r="C306" s="39" t="s">
        <v>132</v>
      </c>
      <c r="D306" s="40">
        <v>80101706</v>
      </c>
      <c r="E306" s="41" t="s">
        <v>854</v>
      </c>
      <c r="F306" s="39" t="s">
        <v>69</v>
      </c>
      <c r="G306" s="39">
        <v>1</v>
      </c>
      <c r="H306" s="82" t="s">
        <v>1380</v>
      </c>
      <c r="I306" s="39" t="s">
        <v>1441</v>
      </c>
      <c r="J306" s="39" t="s">
        <v>1161</v>
      </c>
      <c r="K306" s="39" t="s">
        <v>161</v>
      </c>
      <c r="L306" s="39" t="s">
        <v>298</v>
      </c>
      <c r="M306" s="132"/>
      <c r="N306" s="133"/>
      <c r="O306" s="39" t="s">
        <v>74</v>
      </c>
      <c r="P306" s="39" t="s">
        <v>75</v>
      </c>
      <c r="Q306" s="39" t="s">
        <v>135</v>
      </c>
      <c r="R306" s="35"/>
      <c r="S306" s="36"/>
      <c r="T306" s="36"/>
      <c r="U306" s="36"/>
      <c r="V306" s="36"/>
      <c r="W306" s="36"/>
      <c r="X306" s="103"/>
      <c r="Y306" s="103"/>
      <c r="Z306" s="103"/>
      <c r="AA306" s="36"/>
      <c r="AB306" s="36"/>
      <c r="AC306" s="36"/>
      <c r="AD306" s="36"/>
      <c r="AE306" s="36"/>
      <c r="AF306" s="36"/>
      <c r="AG306" s="36"/>
    </row>
    <row r="307" spans="1:33" s="49" customFormat="1" ht="171.6" customHeight="1" x14ac:dyDescent="0.35">
      <c r="A307" s="37">
        <v>275</v>
      </c>
      <c r="B307" s="38"/>
      <c r="C307" s="38" t="s">
        <v>132</v>
      </c>
      <c r="D307" s="167">
        <v>52161505</v>
      </c>
      <c r="E307" s="168" t="s">
        <v>1439</v>
      </c>
      <c r="F307" s="38" t="s">
        <v>69</v>
      </c>
      <c r="G307" s="38">
        <v>1</v>
      </c>
      <c r="H307" s="169" t="s">
        <v>1380</v>
      </c>
      <c r="I307" s="38" t="s">
        <v>1442</v>
      </c>
      <c r="J307" s="38" t="s">
        <v>71</v>
      </c>
      <c r="K307" s="38" t="s">
        <v>161</v>
      </c>
      <c r="L307" s="38" t="s">
        <v>298</v>
      </c>
      <c r="M307" s="170">
        <v>1000000</v>
      </c>
      <c r="N307" s="171">
        <v>1000000</v>
      </c>
      <c r="O307" s="38" t="s">
        <v>74</v>
      </c>
      <c r="P307" s="38" t="s">
        <v>75</v>
      </c>
      <c r="Q307" s="38" t="s">
        <v>135</v>
      </c>
      <c r="R307" s="35"/>
      <c r="S307" s="212" t="s">
        <v>1486</v>
      </c>
      <c r="T307" s="212" t="s">
        <v>140</v>
      </c>
      <c r="U307" s="213">
        <v>43808</v>
      </c>
      <c r="V307" s="214" t="s">
        <v>1487</v>
      </c>
      <c r="W307" s="215" t="s">
        <v>142</v>
      </c>
      <c r="X307" s="232">
        <v>940000</v>
      </c>
      <c r="Y307" s="233">
        <v>0</v>
      </c>
      <c r="Z307" s="232">
        <v>940000</v>
      </c>
      <c r="AA307" s="234" t="s">
        <v>1488</v>
      </c>
      <c r="AB307" s="215">
        <v>29019</v>
      </c>
      <c r="AC307" s="214" t="s">
        <v>1489</v>
      </c>
      <c r="AD307" s="213">
        <v>43808</v>
      </c>
      <c r="AE307" s="213">
        <v>43823</v>
      </c>
      <c r="AF307" s="215" t="s">
        <v>1490</v>
      </c>
      <c r="AG307" s="215" t="s">
        <v>777</v>
      </c>
    </row>
    <row r="308" spans="1:33" ht="272.45" customHeight="1" x14ac:dyDescent="0.5">
      <c r="A308" s="42">
        <v>276</v>
      </c>
      <c r="B308" s="39"/>
      <c r="C308" s="39" t="s">
        <v>160</v>
      </c>
      <c r="D308" s="40">
        <v>80101706</v>
      </c>
      <c r="E308" s="41" t="s">
        <v>1440</v>
      </c>
      <c r="F308" s="39" t="s">
        <v>69</v>
      </c>
      <c r="G308" s="39">
        <v>1</v>
      </c>
      <c r="H308" s="82" t="s">
        <v>1380</v>
      </c>
      <c r="I308" s="39" t="s">
        <v>1441</v>
      </c>
      <c r="J308" s="39" t="s">
        <v>1161</v>
      </c>
      <c r="K308" s="39" t="s">
        <v>161</v>
      </c>
      <c r="L308" s="39" t="s">
        <v>307</v>
      </c>
      <c r="M308" s="132"/>
      <c r="N308" s="133"/>
      <c r="O308" s="39" t="s">
        <v>89</v>
      </c>
      <c r="P308" s="39" t="s">
        <v>90</v>
      </c>
      <c r="Q308" s="39" t="s">
        <v>1091</v>
      </c>
      <c r="S308" s="36"/>
      <c r="T308" s="36"/>
      <c r="U308" s="36"/>
      <c r="V308" s="36"/>
      <c r="W308" s="36"/>
      <c r="X308" s="103"/>
      <c r="Y308" s="103"/>
      <c r="Z308" s="103"/>
      <c r="AA308" s="36"/>
      <c r="AB308" s="36"/>
      <c r="AC308" s="36"/>
      <c r="AD308" s="36"/>
      <c r="AE308" s="36"/>
      <c r="AF308" s="36"/>
      <c r="AG308" s="36"/>
    </row>
    <row r="309" spans="1:33" ht="272.45" customHeight="1" x14ac:dyDescent="0.5">
      <c r="A309" s="37">
        <f>SUM(A308+1)</f>
        <v>277</v>
      </c>
      <c r="B309" s="38"/>
      <c r="C309" s="38" t="s">
        <v>175</v>
      </c>
      <c r="D309" s="38" t="s">
        <v>1472</v>
      </c>
      <c r="E309" s="168" t="s">
        <v>1473</v>
      </c>
      <c r="F309" s="38" t="s">
        <v>69</v>
      </c>
      <c r="G309" s="38">
        <v>1</v>
      </c>
      <c r="H309" s="169" t="s">
        <v>1380</v>
      </c>
      <c r="I309" s="38" t="s">
        <v>1474</v>
      </c>
      <c r="J309" s="38" t="s">
        <v>100</v>
      </c>
      <c r="K309" s="38" t="s">
        <v>72</v>
      </c>
      <c r="L309" s="38" t="s">
        <v>178</v>
      </c>
      <c r="M309" s="170">
        <v>666384000</v>
      </c>
      <c r="N309" s="182">
        <v>6384000</v>
      </c>
      <c r="O309" s="38" t="s">
        <v>74</v>
      </c>
      <c r="P309" s="38" t="s">
        <v>75</v>
      </c>
      <c r="Q309" s="38" t="s">
        <v>1105</v>
      </c>
      <c r="S309" s="36"/>
      <c r="T309" s="36"/>
      <c r="U309" s="36"/>
      <c r="V309" s="36"/>
      <c r="W309" s="36"/>
      <c r="X309" s="103"/>
      <c r="Y309" s="103"/>
      <c r="Z309" s="103"/>
      <c r="AA309" s="36"/>
      <c r="AB309" s="36"/>
      <c r="AC309" s="36"/>
      <c r="AD309" s="36"/>
      <c r="AE309" s="36"/>
      <c r="AF309" s="36"/>
      <c r="AG309" s="36"/>
    </row>
    <row r="310" spans="1:33" ht="408.95" customHeight="1" x14ac:dyDescent="0.5">
      <c r="A310" s="47"/>
      <c r="B310" s="110"/>
      <c r="C310" s="110"/>
      <c r="D310" s="110"/>
      <c r="E310" s="162" t="s">
        <v>1325</v>
      </c>
      <c r="F310" s="162"/>
      <c r="G310" s="110"/>
      <c r="H310" s="110"/>
      <c r="I310" s="110"/>
      <c r="J310" s="110"/>
      <c r="K310" s="110"/>
      <c r="L310" s="162" t="s">
        <v>1055</v>
      </c>
      <c r="M310" s="162"/>
    </row>
  </sheetData>
  <autoFilter ref="A19:AG310"/>
  <mergeCells count="32">
    <mergeCell ref="A298:A300"/>
    <mergeCell ref="M298:M300"/>
    <mergeCell ref="N298:N300"/>
    <mergeCell ref="E310:F310"/>
    <mergeCell ref="L310:M310"/>
    <mergeCell ref="A289:A292"/>
    <mergeCell ref="D17:E17"/>
    <mergeCell ref="H17:I17"/>
    <mergeCell ref="H18:I18"/>
    <mergeCell ref="A21:A23"/>
    <mergeCell ref="B21:B23"/>
    <mergeCell ref="A43:A44"/>
    <mergeCell ref="A97:A98"/>
    <mergeCell ref="A231:A232"/>
    <mergeCell ref="A252:A253"/>
    <mergeCell ref="A279:A280"/>
    <mergeCell ref="A287:A288"/>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disablePrompts="1" count="2">
    <dataValidation type="list" allowBlank="1" showInputMessage="1" showErrorMessage="1" sqref="AG76 AG69 AG104 AG42 AG80 AG78 AG188 AG38 AG34:AG35 AG66 AG88 AG245 AG276 AG28 AG116 AG21:AG23 AG190 AG273:AG274">
      <formula1>$A$37:$A$57</formula1>
    </dataValidation>
    <dataValidation type="list" allowBlank="1" showInputMessage="1" showErrorMessage="1" sqref="W273 W104 W190 W188">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5" manualBreakCount="15">
    <brk id="33" max="32" man="1"/>
    <brk id="53" max="32" man="1"/>
    <brk id="72" max="32" man="1"/>
    <brk id="91" max="32" man="1"/>
    <brk id="110" max="32" man="1"/>
    <brk id="129" max="32" man="1"/>
    <brk id="148" max="32" man="1"/>
    <brk id="167" max="32" man="1"/>
    <brk id="186" max="32" man="1"/>
    <brk id="205" max="32" man="1"/>
    <brk id="224" max="32" man="1"/>
    <brk id="243" max="32" man="1"/>
    <brk id="262" max="32" man="1"/>
    <brk id="281" max="32" man="1"/>
    <brk id="301" max="32" man="1"/>
  </row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W80 W78 W76 W42:W44 W69 AG254 W254 AG83 AG40 AG46:AG47 W83 W40 W46:W47 AG258 W258 AG32 AG114:AG115 W32 W114:W115 AG184 AG229 W184 W229 AG163:AG164 AG231:AG232 AG179 AG174 AG129 AG219 AG43:AG44 AG209 AG262 AG123 AG161 AG249 W164 W231:W232 W179 W129 W219 W209 W262 W264 AG264 AG137:AG143 AG223 AG101 AG193:AG195 W137:W143 W223 W101 AG59:AG63 W59:W63 AG270 W270</xm:sqref>
        </x14:dataValidation>
        <x14:dataValidation type="list" allowBlank="1" showInputMessage="1" showErrorMessage="1">
          <x14:formula1>
            <xm:f>'C:\PLAN COMPRAS\PLAN 2003\[plan_sice2003.xls]LISTAS'!#REF!</xm:f>
          </x14:formula1>
          <xm:sqref>W259:W261 W28 W116 W21:W23 W34:W35 W66 W37:W38 W165:W178 W151:W163 AG162 AG185 W191:W208 W185 AG37 AG121:AG122 AG147:AG149 AG260:AG261 AG220:AG222 AG124:AG128 AG70 AG255:AG257 AG224:AG227 AG233:AG244 AG246:AG248 AG180:AG183 AG230 AG210:AG218 AG189 AG144:AG145 AG130:AG136 AG175:AG178 AG263 AG151:AG160 W147:W149 W220:W222 W121:W128 W70 W255:W257 W224:W227 W233:W244 W180:W183 W230 W210:W218 W189 W144:W145 W130:W136 W263 AG191:AG192 AG196:AG208 AG250:AG251 W246:W251 AG269 W269 AG87 W87:W88 AG165:AG173 W274 W276</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W245 W81 W271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2019-12-18-PAA</vt:lpstr>
      <vt:lpstr>'2019-12-18-PAA'!Área_de_impresión</vt:lpstr>
      <vt:lpstr>'2019-12-18-PAA'!Títulos_a_imprimir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2019-12-19T16:11:49Z</cp:lastPrinted>
  <dcterms:created xsi:type="dcterms:W3CDTF">2019-05-08T16:37:35Z</dcterms:created>
  <dcterms:modified xsi:type="dcterms:W3CDTF">2019-12-19T16:12:38Z</dcterms:modified>
</cp:coreProperties>
</file>