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isua Design pro\Desktop\INFORMES PARA PUBLICAR\"/>
    </mc:Choice>
  </mc:AlternateContent>
  <bookViews>
    <workbookView xWindow="0" yWindow="0" windowWidth="20490" windowHeight="7755"/>
  </bookViews>
  <sheets>
    <sheet name="2019-06-11-PAA" sheetId="6" r:id="rId1"/>
  </sheets>
  <externalReferences>
    <externalReference r:id="rId2"/>
    <externalReference r:id="rId3"/>
    <externalReference r:id="rId4"/>
    <externalReference r:id="rId5"/>
    <externalReference r:id="rId6"/>
  </externalReferences>
  <definedNames>
    <definedName name="_xlnm._FilterDatabase" localSheetId="0" hidden="1">'2019-06-11-PAA'!$A$19:$AG$275</definedName>
    <definedName name="_xlnm.Print_Area" localSheetId="0">'2019-06-11-PAA'!$A$1:$AG$275</definedName>
    <definedName name="base_1">[1]BASE_DATOS!$A$1:$C$147</definedName>
    <definedName name="ELEMENTOS_DE_ASEO">"BASE_DATOS"</definedName>
    <definedName name="Fuente3">[2]Hoja2!$A$1:$C$207</definedName>
    <definedName name="gloria" localSheetId="0">#REF!</definedName>
    <definedName name="JUAN" localSheetId="0">#REF!</definedName>
    <definedName name="julian" localSheetId="0">#REF!</definedName>
    <definedName name="MAO">'[3]PLAN COMPRAS_2003'!$A$4:$D$382</definedName>
    <definedName name="MOA">'[3]PLAN COMPRAS_2003'!$A$4:$D$382</definedName>
    <definedName name="RUTH" localSheetId="0">#REF!</definedName>
    <definedName name="_xlnm.Print_Titles" localSheetId="0">'2019-06-11-PAA'!$19:$19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73" i="6" l="1"/>
  <c r="N272" i="6"/>
  <c r="N271" i="6"/>
  <c r="N270" i="6" l="1"/>
  <c r="N258" i="6"/>
  <c r="B252" i="6"/>
  <c r="B251" i="6"/>
  <c r="N114" i="6"/>
  <c r="A61" i="6"/>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30" i="6" s="1"/>
  <c r="A231" i="6" s="1"/>
  <c r="A232" i="6" s="1"/>
  <c r="A233" i="6" s="1"/>
  <c r="A234" i="6" s="1"/>
  <c r="A235" i="6" s="1"/>
  <c r="A236" i="6" s="1"/>
  <c r="A237" i="6" s="1"/>
  <c r="A238" i="6" s="1"/>
  <c r="A239" i="6" s="1"/>
  <c r="A240" i="6" s="1"/>
  <c r="A241" i="6" s="1"/>
  <c r="A242" i="6" s="1"/>
  <c r="A243" i="6" s="1"/>
  <c r="A244" i="6" s="1"/>
  <c r="A245" i="6" s="1"/>
  <c r="A246" i="6" s="1"/>
  <c r="A247" i="6" s="1"/>
  <c r="A248" i="6" s="1"/>
  <c r="A54" i="6"/>
  <c r="A55" i="6" s="1"/>
  <c r="A56" i="6" s="1"/>
  <c r="A57" i="6" s="1"/>
  <c r="A58" i="6" s="1"/>
  <c r="A59" i="6" s="1"/>
  <c r="A32" i="6"/>
  <c r="A33" i="6" s="1"/>
  <c r="A34" i="6" s="1"/>
  <c r="A35" i="6" s="1"/>
  <c r="A36" i="6" s="1"/>
  <c r="A37" i="6" s="1"/>
  <c r="A38" i="6" s="1"/>
  <c r="A39" i="6" s="1"/>
  <c r="A40" i="6" s="1"/>
  <c r="A41" i="6" s="1"/>
  <c r="A43" i="6" s="1"/>
  <c r="A44" i="6" s="1"/>
  <c r="A45" i="6" s="1"/>
  <c r="A46" i="6" s="1"/>
  <c r="A47" i="6" s="1"/>
  <c r="A48" i="6" s="1"/>
  <c r="A49" i="6" s="1"/>
  <c r="A50" i="6" s="1"/>
  <c r="A51" i="6" s="1"/>
  <c r="A52" i="6" s="1"/>
  <c r="A26" i="6"/>
  <c r="A27" i="6" s="1"/>
  <c r="A21" i="6"/>
  <c r="A22" i="6" s="1"/>
  <c r="A23" i="6" s="1"/>
  <c r="A24" i="6" s="1"/>
  <c r="Z18" i="6"/>
  <c r="Y18" i="6"/>
  <c r="X18" i="6"/>
  <c r="N18" i="6"/>
  <c r="E12" i="6" s="1"/>
  <c r="M18" i="6"/>
  <c r="V14" i="6"/>
  <c r="V13" i="6"/>
  <c r="T12" i="6"/>
  <c r="V11" i="6"/>
  <c r="U11" i="6"/>
  <c r="T11" i="6"/>
  <c r="V10" i="6"/>
  <c r="V12" i="6" s="1"/>
  <c r="U10" i="6"/>
  <c r="U12" i="6" s="1"/>
  <c r="T10" i="6"/>
  <c r="V15" i="6" l="1"/>
</calcChain>
</file>

<file path=xl/comments1.xml><?xml version="1.0" encoding="utf-8"?>
<comments xmlns="http://schemas.openxmlformats.org/spreadsheetml/2006/main">
  <authors>
    <author>Gabriela Diaz Galindo</author>
    <author>Julian Mauricio Martínez</author>
  </authors>
  <commentList>
    <comment ref="A19" authorId="0" shapeId="0">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text>
        <r>
          <rPr>
            <b/>
            <sz val="9"/>
            <color indexed="81"/>
            <rFont val="Tahoma"/>
            <family val="2"/>
          </rPr>
          <t>Gabriela Diaz Galindo:</t>
        </r>
        <r>
          <rPr>
            <sz val="9"/>
            <color indexed="81"/>
            <rFont val="Tahoma"/>
            <family val="2"/>
          </rPr>
          <t xml:space="preserve">
Establecer la cantidad de la necesidad requerida</t>
        </r>
      </text>
    </comment>
    <comment ref="H19" authorId="0" shapeId="0">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text>
        <r>
          <rPr>
            <b/>
            <sz val="9"/>
            <color indexed="81"/>
            <rFont val="Tahoma"/>
            <family val="2"/>
          </rPr>
          <t>Gabriela Diaz Galindo:</t>
        </r>
        <r>
          <rPr>
            <sz val="9"/>
            <color indexed="81"/>
            <rFont val="Tahoma"/>
            <family val="2"/>
          </rPr>
          <t xml:space="preserve">
Determinar el tipo de contratación requerida. Consulte con el Grupo de Gestión Contractual.</t>
        </r>
      </text>
    </comment>
    <comment ref="B50" authorId="1" shapeId="0">
      <text>
        <r>
          <rPr>
            <b/>
            <sz val="9"/>
            <color indexed="81"/>
            <rFont val="Tahoma"/>
            <family val="2"/>
          </rPr>
          <t>Julian Mauricio Martínez:</t>
        </r>
        <r>
          <rPr>
            <sz val="9"/>
            <color indexed="81"/>
            <rFont val="Tahoma"/>
            <family val="2"/>
          </rPr>
          <t xml:space="preserve">
</t>
        </r>
      </text>
    </comment>
  </commentList>
</comments>
</file>

<file path=xl/sharedStrings.xml><?xml version="1.0" encoding="utf-8"?>
<sst xmlns="http://schemas.openxmlformats.org/spreadsheetml/2006/main" count="3987" uniqueCount="1142">
  <si>
    <t>PLAN ANUAL DE ADQUISICIONES 2019 DAFP</t>
  </si>
  <si>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</si>
  <si>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</si>
  <si>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</si>
  <si>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</si>
  <si>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</si>
  <si>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</si>
  <si>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</si>
  <si>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</si>
  <si>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</si>
  <si>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</si>
  <si>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</si>
  <si>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</si>
  <si>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</si>
  <si>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</si>
  <si>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</si>
  <si>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</si>
  <si>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</si>
  <si>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</si>
  <si>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</si>
  <si>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</si>
  <si>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Julián Mauricio Martínez Alvarado - Coordinador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</si>
  <si>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</si>
  <si>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</si>
  <si>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</si>
  <si>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</si>
  <si>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</si>
  <si>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231´872.481</t>
  </si>
  <si>
    <t>VERIFICA</t>
  </si>
  <si>
    <t>Límite de contratación mínima cuantía</t>
  </si>
  <si>
    <t>23´187.248</t>
  </si>
  <si>
    <t>Fecha de última actualización del PAA</t>
  </si>
  <si>
    <t>B. ADQUISICIONES PLANEADAS</t>
  </si>
  <si>
    <t>A</t>
  </si>
  <si>
    <t>B</t>
  </si>
  <si>
    <t>C</t>
  </si>
  <si>
    <t>No de Orden o línea</t>
  </si>
  <si>
    <t>Nombre producto (llave articuladora) Solo para proyectos de inversión.</t>
  </si>
  <si>
    <t>Dependencia o área</t>
  </si>
  <si>
    <t>Códigos UNSPSC</t>
  </si>
  <si>
    <t>Descripción del bien o servicio</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</si>
  <si>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</si>
  <si>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</si>
  <si>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</si>
  <si>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</si>
  <si>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</si>
  <si>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</si>
  <si>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</si>
  <si>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</si>
  <si>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</si>
  <si>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</si>
  <si>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</si>
  <si>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</si>
  <si>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</si>
  <si>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</si>
  <si>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</si>
  <si>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</si>
  <si>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</si>
  <si>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</si>
  <si>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</si>
  <si>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VALOR NETO DEL CONTRATO VIGENCIA 2018</t>
  </si>
  <si>
    <t>FORMA DE PAGO</t>
  </si>
  <si>
    <t>CDP</t>
  </si>
  <si>
    <t>PLAZO DE EJECUCION</t>
  </si>
  <si>
    <t>FECHA DE INICIO</t>
  </si>
  <si>
    <t>FECHA DE TERMINACION</t>
  </si>
  <si>
    <t>SUPERVISOR</t>
  </si>
  <si>
    <t xml:space="preserve">AREA DEL SUPERVISOR </t>
  </si>
  <si>
    <t>Grupo de Gestión Administrativa</t>
  </si>
  <si>
    <t>Adquisición de llantas, necesarias para el normal funcionamiento del parque automotor de la FUNCION PUBLICA</t>
  </si>
  <si>
    <t>GLOBAL</t>
  </si>
  <si>
    <t>JULIO</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</si>
  <si>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</si>
  <si>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</si>
  <si>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</si>
  <si>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</si>
  <si>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</si>
  <si>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</si>
  <si>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</si>
  <si>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</si>
  <si>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MAYO</t>
  </si>
  <si>
    <t>ACUERDO MARCO DE PRECIOS</t>
  </si>
  <si>
    <t>A-02-02-01-003-002-01 PASTA DE PAPEL, PAPEL Y CARTÓN</t>
  </si>
  <si>
    <t xml:space="preserve">Adquisición  y suministro de tóner y cartuchos para impresoras. </t>
  </si>
  <si>
    <t>JUNIO</t>
  </si>
  <si>
    <t>A-02-02-01-003-005-01 PINTURAS Y BARNICES Y PRODUCTOS RELACIONADOS; COLORES PARA LA PINTURA ARTÍSTICA; TINTAS</t>
  </si>
  <si>
    <t>AGOSTO</t>
  </si>
  <si>
    <t>Prestar el  servicio de mantenimiento preventivo y correctivo, incluido el suministro e instalación de repuestos, a DOS (2) de los ascensores instalados en el edificio sede del Departamento Administrativo de la Función Pública, ubicado en la carrera 6 N° 12- 62 de la cuidad de Bogotá D.C</t>
  </si>
  <si>
    <t>MENOR CUANTÍA</t>
  </si>
  <si>
    <t>A-02-02-02-008-007-01 SERVICIOS DE MANTENIMIENTO Y REPARACIÓN DE PRODUCTOS METÁLICOS ELABORADOS, MAQUINARIA Y EQUIPO</t>
  </si>
  <si>
    <t>SI</t>
  </si>
  <si>
    <t>PENDIENTE</t>
  </si>
  <si>
    <t>Prestacion del servicio de Aseo y Cafeteria para el edificio Sede del Departamento</t>
  </si>
  <si>
    <t>NOVIEMBRE</t>
  </si>
  <si>
    <t xml:space="preserve">ACUERDO MARCO DE PRECIOS </t>
  </si>
  <si>
    <t>A-02-02-02-008-005-03 SERVICIOS DE LIMPIEZA</t>
  </si>
  <si>
    <t>Adquisición de SEGUROS SOAT PARA VEHICULOS</t>
  </si>
  <si>
    <t>A-02-02-02-007-001-03-5-07 SERVICIOS DE SEGURO OBLIGATORIO DE ACCIDENTES DE TRÁNSITO (SOAT)</t>
  </si>
  <si>
    <t xml:space="preserve">
78101803</t>
  </si>
  <si>
    <t xml:space="preserve">Servicio de Transporte de vehículo automotor </t>
  </si>
  <si>
    <t>ABRIL</t>
  </si>
  <si>
    <t>MÍNIMA CUANTÍA</t>
  </si>
  <si>
    <t>A-02-02-02-006-005  SERVICIOS DE TRANSPORTE DE CARGA</t>
  </si>
  <si>
    <t>Contratar el servicio de Mantenimiento y cargue de extintores de la Función Pública, incluidos repuestos.</t>
  </si>
  <si>
    <t>MARZO</t>
  </si>
  <si>
    <t>A-02-02-02-008-007-01-5 SERVICIOS DE MANTENIMIENTO Y REPARACIÓN DE OTRA MAQUINARIA Y OTRO EQUIPO</t>
  </si>
  <si>
    <t>SEPTIEMBRE</t>
  </si>
  <si>
    <t>72101510
72101511   
72101509
72101506
72101507
72151605</t>
  </si>
  <si>
    <t xml:space="preserve">Revisión, mantenimiento preventivo y correctivo de los sistemas de sonido ambiental- sonido del auditorio, hidráulico, de detección y extinción de incendios y sanitario . </t>
  </si>
  <si>
    <t>148-2019</t>
  </si>
  <si>
    <t>RIDA SOLUCIONES INTEGRALES S.A.S.</t>
  </si>
  <si>
    <t>Prestar el servicio de mantenimiento preventivo y correctivo a los sistemas hidrosanitarios, extinción de incendio, alarmas de evacuación e incendios y sonido ambiental del edificio sede de Función Pública</t>
  </si>
  <si>
    <t xml:space="preserve">PRESTACION DE SERVICIOS </t>
  </si>
  <si>
    <t xml:space="preserve">Función Pública pagará el valor del Contrato, en mensualidades vencidas,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</si>
  <si>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15 de diciembre de 2019, contando a partir del perfeccionamiento del mismo, registro presupuestal y aprobación de pólizas.</t>
  </si>
  <si>
    <t>DIANA PAOLA MOROS SANABRIA</t>
  </si>
  <si>
    <t xml:space="preserve">GRUPO DE GESTION ADMINISTRATIVA </t>
  </si>
  <si>
    <t>Reparaciones locativas edificio sede</t>
  </si>
  <si>
    <t>A-02-02-02-005-004-02-9 SERVICIOS GENERALES DE CONSTRUCCIÓN DE OTRAS OBRAS DE INGENIERÍA CIVIL</t>
  </si>
  <si>
    <t>27110000
26121600
39121700
39101800
39101600
31201500
39111800
46171500
27112800
31161500
12352300
23131500
31210000
30151800
39111800</t>
  </si>
  <si>
    <t>Adquirir herramientas y materiales metálicos de ferretería para el mantenimiento preventivo y correctivo del inmueble del Departamento</t>
  </si>
  <si>
    <t>A-02-02-01-004-002 PRODUCTOS METÁLICOS ELABORADOS (EXCEPTO MAQUINARIA Y EQUIPO)</t>
  </si>
  <si>
    <t>Adquirir herramientas y materiales de ferretería para el mantenimiento preventivo y correctivo del inmueble del Departamento</t>
  </si>
  <si>
    <t>A-02-02-01-003-007 VIDRIO Y PRODUCTOS DE VIDRIO Y OTROS PRODUCTOS NO METÁLICOS N.C.P.</t>
  </si>
  <si>
    <t xml:space="preserve">Adquisición del programa de seguros de responsabilidad civil para los vehículos de la entidad </t>
  </si>
  <si>
    <t>A-02-02-02-007-001-03-5-05 SERVICIOS DE SEGUROS GENERALES DE RESPONSABILIDAD CIVIL</t>
  </si>
  <si>
    <t>Renovar la suscripción y el soporte técnico del Sistema de Turnos Web de la entidad</t>
  </si>
  <si>
    <t>ENERO</t>
  </si>
  <si>
    <t>CONTRATACIÓN DIRECTA</t>
  </si>
  <si>
    <t>081-2019</t>
  </si>
  <si>
    <t>E&amp;M INGENIERIA SAS</t>
  </si>
  <si>
    <t>Renovar la suscripción y el soporte técnico, del Sistema de Turnos Web de la entidad.</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</si>
  <si>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</si>
  <si>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</si>
  <si>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</si>
  <si>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Oficina de Tecnologías de la Información y las Comunicaciones</t>
  </si>
  <si>
    <t>Adquisición de perifericos</t>
  </si>
  <si>
    <t>A-02-01-01-004-005-02 MAQUINARIA DE INFORMÁTICA Y SUS PARTES, PIEZAS Y ACCESORIOS</t>
  </si>
  <si>
    <t>JULIO CÉSAR RIVERA  EXT. 501
jrivera@funcionpublica.gov.co</t>
  </si>
  <si>
    <t>Adquisición de Unidades de Imagen para Impresoras</t>
  </si>
  <si>
    <t>Adquisición de sillas ergonómicas para el personal del Departamento</t>
  </si>
  <si>
    <t>A-02-01-01-003-08-01-1 ASIENTOS</t>
  </si>
  <si>
    <t>154-2019</t>
  </si>
  <si>
    <t>PANAMERICANA LIBRERÍA Y PAPELERIA S.A.</t>
  </si>
  <si>
    <t>Adquisición de sillas ergonómicas giratorias para Función Pública, conforme a las condiciones técnicas establecidas en el presente documento.</t>
  </si>
  <si>
    <t>CONTRATO DE COMPRAVENTA</t>
  </si>
  <si>
    <t>Función Pública pagará el valor del contrato en un (1) solo pago, por un valor estimado de VEINTE MILLONES DE PESOS ($20’000.000,00)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</si>
  <si>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t>
  </si>
  <si>
    <t>43211714
44103206</t>
  </si>
  <si>
    <t xml:space="preserve">Renovar la suscripción y el soporte técnico del sistema biométrico del Departamento </t>
  </si>
  <si>
    <t>81112200
81112300</t>
  </si>
  <si>
    <t>Soporte técnico y mantenimiento preventivo y correctico de los equipos de computo y dispositivos tecnológicos, con soporte técnico, suministro de repuestos y personal de apoyo en sitio para el Departamento Administrativo de la Función Pública.</t>
  </si>
  <si>
    <t>A-02-02-02-008-007-01-3 SERVICIOS DE MANTENIMIENTO Y REPARACIÓN DE COMPUTADORES Y EQUIPO PERIFÉRICO</t>
  </si>
  <si>
    <t>78111502
90121502</t>
  </si>
  <si>
    <t>Tiquetes aereos nacionales</t>
  </si>
  <si>
    <t>FEBRERO</t>
  </si>
  <si>
    <t xml:space="preserve">30 de abril </t>
  </si>
  <si>
    <t>A-02-02-02-006-004 SERVICIOS DE TRANSPORTE DE PASAJEROS</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</si>
  <si>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</si>
  <si>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</si>
  <si>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</si>
  <si>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</si>
  <si>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</si>
  <si>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</si>
  <si>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</si>
  <si>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Dirección de Desarrollo Organizacional</t>
  </si>
  <si>
    <t>INVERSIÓN</t>
  </si>
  <si>
    <t>C-0505-1000-1 RECURSO 11 - CSF DESARROLLO Y FORTALECIM DE CAPACIDADES DE LAS ENTIDADES TERRITORIALES DE LA CIRCUNSCRIPCION NACIONAL</t>
  </si>
  <si>
    <t>JUAN PABLO REMOLINA  EXT. 821
jremolina@funcionpublica.gov.co</t>
  </si>
  <si>
    <t>43222600 43221700 43202200 43211800 26121600 23251800</t>
  </si>
  <si>
    <t>Suministro e instalación de cableado estructurado en el edificio sede del DAFP:</t>
  </si>
  <si>
    <t>A-02-02-02-005-004-06 SERVICIOS DE INSTALACIONES</t>
  </si>
  <si>
    <t>Grupo de Gestión Documental</t>
  </si>
  <si>
    <t>55121503
44103124
44121634</t>
  </si>
  <si>
    <t>Adquirir insumos para la radicación de la información de Función Pública,</t>
  </si>
  <si>
    <t>JUDY MAGALI RODRÍGUEZ SANTANA EXT. 420
jrodriguez@funcionpublica.gov.co</t>
  </si>
  <si>
    <t>155-2019</t>
  </si>
  <si>
    <t>Adquirir insumos para la radicación de la información de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</si>
  <si>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</si>
  <si>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JUDI MAGALI RODRIGUEZ SANTANA</t>
  </si>
  <si>
    <t>GRUPO DE GESTION DOCUMENTAL</t>
  </si>
  <si>
    <t>Grupo de Gestión Humana</t>
  </si>
  <si>
    <t>53101902 53102102
53101904 53111501
 53111601 53111601
46181503 46181604</t>
  </si>
  <si>
    <t xml:space="preserve">Adquisición de la dotación de labor y elementos de trabajo.  </t>
  </si>
  <si>
    <t>A-02-02-01-002-008 DOTACIÓN (PRENDAS DE VESTIR Y CALZADO)</t>
  </si>
  <si>
    <t>LUZ MARY RIAÑO CARMARGO EXT. 530
lriano@funcionpublica.gov.co</t>
  </si>
  <si>
    <t>152-2019</t>
  </si>
  <si>
    <t>UNIVERSAL &amp; CO S.A.S.</t>
  </si>
  <si>
    <t>Adquirir la dotación de vestuario y calzado de labor, para los servidores de Función Pública, que tienen derecho por la naturaleza de su labor, acorde con las especificaciones técnicas.</t>
  </si>
  <si>
    <t>Función Pública cancelará el valor del contrato, en dos (2) pagos, conforme las entregas realizadas, previa presentación de la respectiva factura y expedición del certificado de recibido a satisfacción y evaluación al contratista (Compraventa , Prestación de Servicios, Obra Pública) por parte del Supervisor del Contrato.</t>
  </si>
  <si>
    <t>Hasta el veintisiete (27) de diciembre de 2019, contado a partir del perfeccionamiento del mismo,  previo registro presupuesta! y aprobación de garantía.</t>
  </si>
  <si>
    <t>LAURA DANIELA ARIAS FONTECHA</t>
  </si>
  <si>
    <t>GRUPO DE GESTION HUMANA</t>
  </si>
  <si>
    <t>Dotacion industrial para el personal de apoyo de la entidad.</t>
  </si>
  <si>
    <t>Contratar la prestación del servicio de transporte  terrestre, para el traslado de los servidores del Departamento Administrativo de la Función Pública y los hijos de estos.</t>
  </si>
  <si>
    <t>A-02-02-02-009-006-09 SERVICIOS DE ESPARCIMIENTO, CULTURALES Y DEPORTIVOS</t>
  </si>
  <si>
    <t>80141625
80111502</t>
  </si>
  <si>
    <t xml:space="preserve">Adquisición para la compra de incentivos pecuniarios o no pecuniarios según consideración del Comité de Capacitación y Estímulos </t>
  </si>
  <si>
    <t>Prestación de los servicios de Centro de Datos y Nube Privada</t>
  </si>
  <si>
    <t>OCTUBRE</t>
  </si>
  <si>
    <t>A-02-02-02-008-003-01-3 SERVICIOS DE TECNOLOGÍA DE LA INFORMACIÓN (TI) DE CONSULTORÍA Y DE APOYO</t>
  </si>
  <si>
    <t>Equipos de cómputo - escritorio para las áreas de la Entidad.</t>
  </si>
  <si>
    <t>Prestar el servicio de custodia, transporte y almacenamiento externo de los medios magnéticos que contienen las copias de respaldo de la información del Departamento, de acuerdo con las condiciones técnicas establecidas en los Estudios Previos</t>
  </si>
  <si>
    <t>Grupo de Gestión Financiera</t>
  </si>
  <si>
    <t>Adquisición de dispositivos de firma digital para los servidores del Departamento que son  usuarios del SIIF.</t>
  </si>
  <si>
    <t>NOHORA CONSTANZA SIABATO EXT. 430
nsiabato@funcionpublica.gov.co</t>
  </si>
  <si>
    <t>Dirección Jurídica</t>
  </si>
  <si>
    <t>Suscripción al servicio de actualización jurídica vía internet</t>
  </si>
  <si>
    <t>ARMANDO LÓPEZ CORTÉS EXT. 741
alopez@funcionpublica.gov.co</t>
  </si>
  <si>
    <t xml:space="preserve">80121500
80121600
80121700
80121800
</t>
  </si>
  <si>
    <t>Vigilancia judicial</t>
  </si>
  <si>
    <t>A-02-02-02-008 -002-01 SERVICIOS JURÍDICOS</t>
  </si>
  <si>
    <t>A-02-02-02-008-003-01-1 SERVICIOS DE CONSULTORÍA EN ADMINISTRACIÓN Y SERVICIOS DE GESTIÓN</t>
  </si>
  <si>
    <t>55101519
82111900
82101500</t>
  </si>
  <si>
    <t>Publicación de Edictos y convocatorias del Departamento Administrativo de la Función Pública en un diario de amplia circulación Nacional</t>
  </si>
  <si>
    <t>A-02-02-02-008-009-01 SERVICIOS DE EDICIÓN, IMPRESIÓN Y REPRODUCCIÓN</t>
  </si>
  <si>
    <t>48102009  56101538  56101519</t>
  </si>
  <si>
    <t>MESAS PARA EL AUDITORIO DE LA ENTIDAD</t>
  </si>
  <si>
    <t>A-02-01-01-003-08-01-4 OTROS MUEBLES N.C.P.</t>
  </si>
  <si>
    <t>149-2019</t>
  </si>
  <si>
    <t>CENCOSUD COLOMBIA S.A.</t>
  </si>
  <si>
    <t>Adquisición de mesas plegables para Función Pública, conforme las condiciones técnicas establecidas en el presente documento.</t>
  </si>
  <si>
    <t>Función Pública pagará el valor del contrato en un (1) solo pago, por un valor estimado de SEIS MILLONES DE PESOS ($6'000.000,00)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</si>
  <si>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r>
      <rPr>
        <b/>
        <sz val="15"/>
        <rFont val="Arial"/>
        <family val="2"/>
      </rPr>
      <t>18219</t>
    </r>
    <r>
      <rPr>
        <sz val="15"/>
        <rFont val="Arial"/>
        <family val="2"/>
      </rPr>
      <t xml:space="preserve"> 14/03/2019</t>
    </r>
  </si>
  <si>
    <t>Un (1) mes contado a partir de la expedición del registro presupuestal.</t>
  </si>
  <si>
    <t>56112102  56112103  56101522</t>
  </si>
  <si>
    <t>SILLAS TIPO UNIVERSITARIO PARA EL AUDITORIO</t>
  </si>
  <si>
    <t>Estibador para bodega del almacén</t>
  </si>
  <si>
    <t>138-2019</t>
  </si>
  <si>
    <t>Adquirir un (1) Estibador Ultradelgado para el almacén de Función Pública, de conformidad con las especificaciones técnicas incluidas en el presente documento.</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</si>
  <si>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</si>
  <si>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
44102002 
55121807
44111515
44121636
</t>
  </si>
  <si>
    <t xml:space="preserve">Adquirir elementos para la carnetización del personal de la entidad </t>
  </si>
  <si>
    <t>140-2019</t>
  </si>
  <si>
    <t>CENCOSUD COLOMBIA S.A</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</si>
  <si>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</si>
  <si>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</si>
  <si>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</si>
  <si>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</si>
  <si>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 xml:space="preserve">14111815
 82121500
 82121503
</t>
  </si>
  <si>
    <t xml:space="preserve">Servicio de impresión de carnet´s para el personal de la entidad </t>
  </si>
  <si>
    <t>52141502 - 52141501 - 42192210</t>
  </si>
  <si>
    <t>Adquisición de bienes para el bienestar de los servidores públicos de la entidad.</t>
  </si>
  <si>
    <t>A-02-01-01-004-006-09 OTRO EQUIPO ELÉCTRICO Y SUS PARTES Y PIEZAS</t>
  </si>
  <si>
    <t>Planta eléctrica para el edificio sede 50 kva</t>
  </si>
  <si>
    <t>A-02-01-01-004-006-01  MOTORES, GENERADORES Y TRANSFORMADORES ELÉCTRICOS Y SUS PARTES Y PIEZAS</t>
  </si>
  <si>
    <t>47121702
47121709
41111507
42171917
27110000
26121600
39121700
39101800
39101600
31201500
39111800
46171500
27112800
31161500
12352300
23131500
31210000
30151800
39111800</t>
  </si>
  <si>
    <t>Equipos y materiales para  necesidades del plan de austeridad y gestión ambiental - residuos sólidos</t>
  </si>
  <si>
    <t>A-02-02-01-003-006-02 OSTROS PRODUCTOS DE CAUCHO</t>
  </si>
  <si>
    <t>55121700
55121900</t>
  </si>
  <si>
    <t>Señalización Interna del edificio</t>
  </si>
  <si>
    <t>81101600
81101617</t>
  </si>
  <si>
    <t>Certificación de inspección de acreditación  de los dos ascensores</t>
  </si>
  <si>
    <t>Avalúo comercial de bien inmuebles y bienes muebles</t>
  </si>
  <si>
    <t>81112501 
43231508</t>
  </si>
  <si>
    <t>Suscripción y soporte al servicio del software de inventarios</t>
  </si>
  <si>
    <t>C-0599-1000-5 RECURSO 11 . CSF
 TECNOLOGÍAS DE LA INFORMACIÓN</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</si>
  <si>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</si>
  <si>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</si>
  <si>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</si>
  <si>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</si>
  <si>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</si>
  <si>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JULIO CESAR RIVERO MORATO</t>
  </si>
  <si>
    <t xml:space="preserve">OFICINA DE TECNOLOGIAS DE LA INFORMACION Y LAS COMUNICACIONES </t>
  </si>
  <si>
    <t>Sedes mantenidas</t>
  </si>
  <si>
    <t>80101500
80101600
80101509</t>
  </si>
  <si>
    <t>Estudios técnicos, sistema hidráulicos, sanitarios, eléctricos y de iluminación, de extinción y detección de incendios, de seguridad, y de adecuación de fachadas y obras complementarias</t>
  </si>
  <si>
    <t>CONCURSO DE MÉRITOS</t>
  </si>
  <si>
    <t>C-0599-1000-4 RECURSO 10 - CSF MEJORAMIENTO DE LA IMAGEN Y FUNCIONALIDAD DEL EDIFICIO SEDE DEL DAFP</t>
  </si>
  <si>
    <t>Soporte técnico y mantenimiento preventivo y correctico de los aires acondicionados del auditorio de la entidad.</t>
  </si>
  <si>
    <t>Servicio de Asistencia técnica en la implementación de las políticas de Función Pública</t>
  </si>
  <si>
    <t>Oficina Asesora de Planeación</t>
  </si>
  <si>
    <t>Audiencia Publica de Rendición de Cuentas de Función Pública.</t>
  </si>
  <si>
    <t xml:space="preserve">CONTRATO INTERADMINISTRATIVO </t>
  </si>
  <si>
    <t>CARLOS FERNANDO GUZMÁN EXT. 850 
cguzman@funcionpublica.gov.co</t>
  </si>
  <si>
    <t xml:space="preserve">Evento de Planeación </t>
  </si>
  <si>
    <t>Oficina de Control Interno</t>
  </si>
  <si>
    <t>Capacitación a los servidores de la Oficina de Control Interno en mapas de aseguramiento</t>
  </si>
  <si>
    <t>A-02-02-02-009-002-09 OTROS TIPOS DE EDUCACIÓN Y SERVICIOS DE APOYO EDUCATIVO</t>
  </si>
  <si>
    <t>LUZ STELLA PATIÑO EXT. 600 lpatino@funcionpublica.gov.co</t>
  </si>
  <si>
    <t>Oficina Asesora de Comunicaciones</t>
  </si>
  <si>
    <t xml:space="preserve">Combo de Micrófono inalámbrico de solapa y de mano (H5 / 518 - 542MHz) 
</t>
  </si>
  <si>
    <t>A-02-01-01-004-007-03 RADIORRECEPTORES Y RECEPTORES DE TELEVISIÓN; APARATOS PARA LA GRABACIÓN Y REPRODUCCIÓN DE SONIDO Y VIDEO; MICRÓFONOS, ALTAVOCES, AMPLIFICADORES, ETC.</t>
  </si>
  <si>
    <t xml:space="preserve">DIANA MARíA BOHÓRQUEZ EXT. 520
dbohorquez@funcionpublica.gov.co </t>
  </si>
  <si>
    <t>Cargadores para cámaras de video panasonic y cargadores de pilas</t>
  </si>
  <si>
    <t>A-02-01-01-004-006-04 ACUMULADORES, PILAS Y BATERÍAS PRIMARIAS Y SUS PARTES Y PIEZAS</t>
  </si>
  <si>
    <t>Grabadora digital de audio</t>
  </si>
  <si>
    <t>No</t>
  </si>
  <si>
    <t>Cables de carga para teclados y mouse Mac</t>
  </si>
  <si>
    <t>Febrero</t>
  </si>
  <si>
    <t xml:space="preserve">Flash externo para cámara fotográfica </t>
  </si>
  <si>
    <t>82111901 83121701 83121702 83121703</t>
  </si>
  <si>
    <t>Servicio externo de Monitoreo de medios que permita el rastreo de infomación en medios regionales y nacionales de radio , prensa y televisón, en donde la entidad no cuenta con medios para registrarlos y conocer el impacto..</t>
  </si>
  <si>
    <t>A-02-02-02-008-004-02 SERVICIOS DE TELECOMUNICACIONES A TRAVÉS DE INTERNET</t>
  </si>
  <si>
    <t>Mantenimiento de equipos cámaras fotográficas y de video</t>
  </si>
  <si>
    <t>Marzo</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</si>
  <si>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</si>
  <si>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153-2019</t>
  </si>
  <si>
    <t>SUBATOURS S.A.S</t>
  </si>
  <si>
    <t>Suministrar tiquetes aéreos nacionales para llevar a cabo el desplazamiento de los servidores y contratistas del Departamento Administrativo de la Función Pública, de conformidad con los lineamientos establecidos en el Acuerdo Marco de Precios de Colombia Compra Eficiente.</t>
  </si>
  <si>
    <t>Función Pública pagará el valor del contrato, de conformidad con las condiciones estipuladas por Colombia Compra Eficiente, en el Acuerdo Marco de Precio resultante de la Licitación Pública CCENEG-008-1-2018, para el suministro de Tiquetes Aéreos en las entidades del Estado y teniendo en cuenta,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</si>
  <si>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veintisiete (27) de diciembre de 2019, de conformidad con lo estipulado por el Acuerdo Marco de Precios de Colombia Compra Eficiente</t>
  </si>
  <si>
    <t xml:space="preserve">DIANA MARCELA GÓMEZ ANZOLA </t>
  </si>
  <si>
    <t>Dirección de Empleo Público</t>
  </si>
  <si>
    <t>Equipos de computo portátiles con cámara web incluida</t>
  </si>
  <si>
    <t>Grandes superficies</t>
  </si>
  <si>
    <t>FRANCISCO CAMARGO SALAS EXT. 701
fcamargo@funcionpublica.gov.co</t>
  </si>
  <si>
    <t>Licencias Project</t>
  </si>
  <si>
    <t>A-02-02-01-004-007-08 PAQUETES DE SOFTWARE</t>
  </si>
  <si>
    <t>Ver lineamientos de la OAP</t>
  </si>
  <si>
    <t>Gobierno Digital</t>
  </si>
  <si>
    <t>Implementación de la estrategias de Gobierno Digital</t>
  </si>
  <si>
    <t>Convenio interadmitnistrativo</t>
  </si>
  <si>
    <t>C-0599-1000-5 RECURSO 11 . SSF
 TECNOLOGÍAS DE LA INFORMACIÓN</t>
  </si>
  <si>
    <t>Soporte SAN HUS 110 + Nuevos Discos</t>
  </si>
  <si>
    <t>43212200
43201800
81111500
43201600</t>
  </si>
  <si>
    <t>Soporte de las SAN</t>
  </si>
  <si>
    <t>SELECCIÓN ABREVIADA. SUBASTA INVERSA</t>
  </si>
  <si>
    <t>Soporte y  Baterías UPS</t>
  </si>
  <si>
    <t>32131000
39121000
81111500
32131023.</t>
  </si>
  <si>
    <t xml:space="preserve">Adquirir la suscripción de la garantía extendida para la UPS y nuevas baterías; así como el servicio de soporte, acorde a lo detallado en las condiciones técnicas </t>
  </si>
  <si>
    <t>Almacenamiento</t>
  </si>
  <si>
    <t xml:space="preserve">Adquisición de solución de almacenamiento </t>
  </si>
  <si>
    <t>Servidores y equipos de comunicaciones</t>
  </si>
  <si>
    <t>43211501
43211502</t>
  </si>
  <si>
    <t xml:space="preserve">Adquisición de servidores y equipos de comunicaciones. </t>
  </si>
  <si>
    <t>Licenciamiento SIGEP II</t>
  </si>
  <si>
    <t xml:space="preserve">Adquisición de licenciamiento para Sigep2. </t>
  </si>
  <si>
    <t>C-0505 1000-2 RECURSO 11 - SSF - IMPLEMENT Y FORTALECIM  DE LAS POLÍTICAS PÚBLICAS A NIVEL NACIONAL</t>
  </si>
  <si>
    <t>Herramienta de chat</t>
  </si>
  <si>
    <t>Herramienta de Chat para la Función Pública</t>
  </si>
  <si>
    <t>Contratación Directa</t>
  </si>
  <si>
    <t>Correo Masivo</t>
  </si>
  <si>
    <t>Solución de envío de correo masivo para Función Pública</t>
  </si>
  <si>
    <t>global</t>
  </si>
  <si>
    <t>CONTRATACIÓN DE MÍNIMA CUANTÍA</t>
  </si>
  <si>
    <t>Voz IP</t>
  </si>
  <si>
    <t>Soporte Voz IP e integración con el CRM</t>
  </si>
  <si>
    <t>Licencia TOAD</t>
  </si>
  <si>
    <t>81112200
81111500
81111800
43232300
81112500
81112501</t>
  </si>
  <si>
    <t>Suscripción a los servicios de soporte de TOAD, acorde con las Especificaciones Técnicas</t>
  </si>
  <si>
    <t>Licenciamiento Microsoft Office 365</t>
  </si>
  <si>
    <t>Adquirir la suscripción al Licenciamiento Office 365 según las características señaladas en el anexo técnico.</t>
  </si>
  <si>
    <t>Licenciamiento Microsoft Software assurance</t>
  </si>
  <si>
    <t>Adquirir la suscripción al Licenciamiento Microsoft Software Assurance según las características señaladas en el anexo técnico.</t>
  </si>
  <si>
    <t>Soporte Microsoft</t>
  </si>
  <si>
    <t>Suscripción a la bolsa de horas de servicios Microsoft, para soporte especializado y capacitación</t>
  </si>
  <si>
    <t>Licenciamiento CRM</t>
  </si>
  <si>
    <t>Renovación licenciamiento CRM - Servicio al Ciudadano</t>
  </si>
  <si>
    <t>141-2019</t>
  </si>
  <si>
    <t>CONTROLES EMPRESARIALES</t>
  </si>
  <si>
    <t>Contratar  la  suscripción  al  licenciamiento  de  la  herramienta  Dynamics  CRM ( Customer Relationship Management) de Microsoft, de conformidad con los lineamientos establecidos en el Acuerdo Marco de Precios suscrito por Colombia Compra Eficiente.</t>
  </si>
  <si>
    <t>Función Pública pagará el valor del Contrato, de conformidad con las condiciones estipuladas en el Acuerdo Marco de Precios suscrito por la Agencia Nacional de Contratación Pública - Colombia Compra Eficiente, para los productos y seNicios Microsoft, previa presentación de la respectiva factura y expedición del certificado de recibido a satisfacción por el Supervisor del Contrato, sin que el monto total de los servicios de soporte pueda exceder la cuantía total del contrato</t>
  </si>
  <si>
    <t>Un (1) año, contado a partir de la entrega por correo electrónico con las claves de activación y el perfeccionamiento del mismo y registro presupuestal.</t>
  </si>
  <si>
    <t>HECTOR JULIO MELO OCAMPO</t>
  </si>
  <si>
    <t>Software de inventarios</t>
  </si>
  <si>
    <t>81112501
43231508</t>
  </si>
  <si>
    <t>Suscripción al servicio de software de inventarios</t>
  </si>
  <si>
    <t>Solución de Backup</t>
  </si>
  <si>
    <t>43233400
81111500
81111800
81112200
81112000</t>
  </si>
  <si>
    <t>Suscripción a solución de BackUP según la Ficha Técnica establecida.</t>
  </si>
  <si>
    <t>Proactivanet</t>
  </si>
  <si>
    <t>43231501
81112200
81111500
81111800
81111811</t>
  </si>
  <si>
    <t>Prestar los servicios de soporte y derechos de actualizacion de versiones, para la correcta operación de la mesa de servicio de la herramienta proactivaNET.</t>
  </si>
  <si>
    <t>Renovación Adobe Creative Cloud</t>
  </si>
  <si>
    <t>Adquirir la renovación de la suscripción del licenciamiento Suite Adobe Creative Cloud durante doce (12) meses</t>
  </si>
  <si>
    <t>Soporte y licenciamiento Linux</t>
  </si>
  <si>
    <t xml:space="preserve">81111500
81111800
81112200
</t>
  </si>
  <si>
    <t>Contratar la Suscripción al soporte y actualización del  Linux Red Hat Enterprise última versión.</t>
  </si>
  <si>
    <t>Antivirus</t>
  </si>
  <si>
    <t>81111500
81111800
81112200
43233200
43233205</t>
  </si>
  <si>
    <t>Suscripción al licenciamiento de software de antivirus</t>
  </si>
  <si>
    <t>Sistema de nómina</t>
  </si>
  <si>
    <t>Adquisición del Sistema de Información de Nómina</t>
  </si>
  <si>
    <t>LICITACIÓN PÚBLICA</t>
  </si>
  <si>
    <t>Sistema de contratos</t>
  </si>
  <si>
    <t xml:space="preserve">Adquisición del Sistema de Información de Contratos </t>
  </si>
  <si>
    <t>SELECCIÓN ABREVIADA SUBASTA INVERSA</t>
  </si>
  <si>
    <t>Renovación SUIT - Diseño</t>
  </si>
  <si>
    <t>Diseño y levantamiento de requerimientos del Sistema de información SUIT</t>
  </si>
  <si>
    <t>Renovación FURAG MiPG - Diseño</t>
  </si>
  <si>
    <t>Diseño y levantamiento de requerimientos del Sistema de información FURAG MIPG</t>
  </si>
  <si>
    <t>Gestión del cambio / Estrategia de uso y apropiación</t>
  </si>
  <si>
    <t>Implementación de la estrategia de uso y apropiación y gestión del cambio</t>
  </si>
  <si>
    <t xml:space="preserve"> UNIDAD</t>
  </si>
  <si>
    <t>Capacitación</t>
  </si>
  <si>
    <t>Contratar servicios de transferencia de conocimiento en capacidades técnicas para el equipo humano de la oficina de TIC</t>
  </si>
  <si>
    <t>Oracle Licenciamiento y soporte</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</si>
  <si>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</si>
  <si>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</si>
  <si>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</si>
  <si>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</si>
  <si>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 xml:space="preserve">17719                                                    17619 </t>
  </si>
  <si>
    <t>Un (1) año, contado a partir de la entrega del equipo, previo perfeccionamiento y registro presupuestal.</t>
  </si>
  <si>
    <t xml:space="preserve">EDWIN VARGAS ANTOLINEZ </t>
  </si>
  <si>
    <t>Soporte extendido SIGEP</t>
  </si>
  <si>
    <t>150-2019</t>
  </si>
  <si>
    <t>HEINSOHN HUMAN GLOBAL SOLUTIONS S.A.S</t>
  </si>
  <si>
    <t xml:space="preserve">Prestar el servicio de soporte técnico especializado para el Sistema de Información de Gestión de Empleo Público (SIGEP). </t>
  </si>
  <si>
    <t xml:space="preserve">Función Pública pagará el valor del contrato en mensualidades vencidas, cada una por valor de los servicios efectivamente prestados correspondiente a las horas consumidas por la entidad, incluido IVA y demás impuestos y gastos asociados a la ejecución. Lo anterior previa presentación del informe de ejecución correspondiente y el certificado de cumplimiento y evaluación del contratista firmado por el supervisor, sin que el monto total de los servicios prestados pueda exceder la cuantía total del contrato. </t>
  </si>
  <si>
    <t xml:space="preserve">Hasta el treinta (30) de junio de 2019 y a partir de su perfeccionamiento, registro presupuestal y aprobación de pólizas. </t>
  </si>
  <si>
    <t xml:space="preserve">FRANCISCO JOSE URBINA SUAREZ </t>
  </si>
  <si>
    <t>Soporte y suscripción Liferay</t>
  </si>
  <si>
    <t>81112200
81111500
81111800
43232300</t>
  </si>
  <si>
    <t>Suscripción al licenciamiento, servicios de soporte para las licencias del software Liferay DXP, así como entrenamiento y bolsa de horas de soporte especializado conforme lo especificado en la ficha técnica.</t>
  </si>
  <si>
    <t>Custodia de medios</t>
  </si>
  <si>
    <t>Prestar el servicio de custodia, transporte y almacenamiento externo de los medios magnéticos, de acuerdo con las condiciones técnicas establecidas en los Estudios Previos</t>
  </si>
  <si>
    <t>Nube Privada</t>
  </si>
  <si>
    <t>Prestación de los servicios de Centro de Datos y Nube privada</t>
  </si>
  <si>
    <t>Nube pública</t>
  </si>
  <si>
    <t>Prestación de los servicios de Centro de Datos y Nube pública</t>
  </si>
  <si>
    <t>Certificados digital</t>
  </si>
  <si>
    <t>Adquisición de certificados de sitio seguro</t>
  </si>
  <si>
    <t>Prestar servicios profesionales en la Dirección de Desarrollo Organizacional de Función Pública</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</si>
  <si>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</si>
  <si>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</si>
  <si>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</si>
  <si>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PRESTACION DE SERVICIOS PROFESIONALES</t>
  </si>
  <si>
    <t>Función Pública cancelará el valor total del contrato en once  (11) pagos, así: a) Diez (10) pagos mensuales de OCHO MILLONES SETEC IENTOS CINCUENTA MIL PESOS ($8'750.000) M/CTE. y b) Un último pago de CUATRO MILLONES TRESCIENTOS  SETENTA Y CINCO MIL PESOS ($4'375.000) M/CTE.</t>
  </si>
  <si>
    <t>Diez (10) meses y quince (15) días, contados a partir del perfeccionamiento del mismo y registro presupuestal.</t>
  </si>
  <si>
    <t>JUAN PABLO REMOLINA PULIDO</t>
  </si>
  <si>
    <t xml:space="preserve">DIRECCION DE DESARROLLO ORGANIZACIONAL  </t>
  </si>
  <si>
    <t>003-2019</t>
  </si>
  <si>
    <t>JAIME ANDRES URAZAN LEAL</t>
  </si>
  <si>
    <t>Prestar servicios profesionales en la Dirección de Desarrollo Organizacional de Función Pública para apoyar el fortalecimiento metodológico de las asesorías en territorio y los aspectos técnicos de la Estrategia de Gestión Territorial de la Entidad.</t>
  </si>
  <si>
    <t>Función Pública cancelará el valor total del contrato en doce (12) pagos, así : a) Once (11) pagos mensuales  por valor de SIETE MILLONES DOSCIENTOS MIL PESOS ($7.200.000) M/CTE. y b) Un último pago por valor de TRES MILLONES SEISCIENTOS MIL PESOS ($3.600 .000) M/CTE</t>
  </si>
  <si>
    <t xml:space="preserve">Once (11) meses y quince (15) días, contados a partir del perfeccionamiento del mismo y registro presupuestal. </t>
  </si>
  <si>
    <t xml:space="preserve">JUAN PABLO REMOLINA PULIDO </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</si>
  <si>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</si>
  <si>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</si>
  <si>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</si>
  <si>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</si>
  <si>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 xml:space="preserve">CLAUDIA GISELA JIMÉNEZ PENAGOS </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</si>
  <si>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</si>
  <si>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</si>
  <si>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</si>
  <si>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</si>
  <si>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Once meses (11), contados a partir del perfeccionamiento del mismo y registro presupuestal.</t>
  </si>
  <si>
    <t>CLAUDIA GISELA JIMENEZ</t>
  </si>
  <si>
    <t>034-2019</t>
  </si>
  <si>
    <t>GABRIEL HERNAN MOLANO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</si>
  <si>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</si>
  <si>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</si>
  <si>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Prestar servicios de apoyo a la gestión en la Dirección de Desarrollo Organizacional de Función Pública</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</si>
  <si>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</si>
  <si>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</si>
  <si>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</si>
  <si>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PRESTACION DE SERVICIOS DE APOYO A LA GESTION</t>
  </si>
  <si>
    <t>Función Pública cancelará el valor total del contrato en once (11) pagos mensuales de DOS MILLONES DE PESOS ($2.000.000) M/CTE.</t>
  </si>
  <si>
    <t>Once (11) meses, contado a partir del perfeccionamiento del mismo y registro presupuesta!.</t>
  </si>
  <si>
    <t>C-0505-1000-1 RECURSO 11 - SSF - DESARROLLO Y FORTALECIM DE CAPACIDADES DE DE LAS ENTIDADES TERRITORIALES DE LA CIRCUNSCRIPCION NACIONAL</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</si>
  <si>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</si>
  <si>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</si>
  <si>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</si>
  <si>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</si>
  <si>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Diez (10)  meses  y quince  (15)  días, contados   a partir  del perfeccionamiento    del mismo  y registro  presupuestal.</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</si>
  <si>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</si>
  <si>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</si>
  <si>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</si>
  <si>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</si>
  <si>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123-2019</t>
  </si>
  <si>
    <t>JORGE ENRIQUE CAMPOS PEREZ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</si>
  <si>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</si>
  <si>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 a) Diez (10) mensualidades de OCHO MILLONES SETECIENTOS CINCUENTA MIL PESOS ($8'750.000) M/CTE</t>
  </si>
  <si>
    <t>Diez (10) meses, contados a partir del perfeccionamiento del mismo y registro presupuestal.</t>
  </si>
  <si>
    <t>104-2019</t>
  </si>
  <si>
    <t>RICARDO ANDRES MOLINA SUAREZ</t>
  </si>
  <si>
    <t>Función Pública cancelará el valor total de cada contrato en once (11) pagos, así: a) Diez (10) mensualidades de OCHO MILLONES SETECIENTOS CINCUENTA MIL PESOS ($8'750.000) M/CTE. y, b) Un último pago de CUATRO MILLONES TRESCIENTOS CINCUENTA MIL PESOS ($4'350.000) M/CTE</t>
  </si>
  <si>
    <t>110-2019</t>
  </si>
  <si>
    <t>PAULA CAROLINA VILLAMIZAR PERILLA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</si>
  <si>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</si>
  <si>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106-2019</t>
  </si>
  <si>
    <t>GIOVANNA CONSUELO PARDO BERNAL</t>
  </si>
  <si>
    <t>107-2019</t>
  </si>
  <si>
    <t>GERMAN EDUARDO URIBE SANABRIA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</si>
  <si>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</si>
  <si>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</si>
  <si>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108-2019</t>
  </si>
  <si>
    <t>GLADYS RAMIREZ PEÑA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</si>
  <si>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</si>
  <si>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109-2019</t>
  </si>
  <si>
    <t>LINA MARIA PADILLA SAIBIS</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</si>
  <si>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</si>
  <si>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103-2019</t>
  </si>
  <si>
    <t>SONIA JHOANA MUÑOZ RAMIREZ</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</si>
  <si>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</si>
  <si>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</si>
  <si>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</si>
  <si>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(1O) pagos, así: a) Diez (10) mensualidades de OCHO MILLONES SETECIENTOS CINCUENTA MIL PESOS ($8'750.000) M/CTE.</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</si>
  <si>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</si>
  <si>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</si>
  <si>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</si>
  <si>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</si>
  <si>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Nueve (9) meses y quince (15) días, contados a partir del perfeccionamiento del mismo y registro presupuestal.</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</si>
  <si>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</si>
  <si>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</si>
  <si>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</si>
  <si>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</si>
  <si>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</si>
  <si>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</si>
  <si>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</si>
  <si>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</si>
  <si>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</si>
  <si>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</si>
  <si>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</si>
  <si>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 to de los mismos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</si>
  <si>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</si>
  <si>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</si>
  <si>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</si>
  <si>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</si>
  <si>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OSWALDO GALEANO CARVAJAL</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</si>
  <si>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</si>
  <si>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</si>
  <si>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</si>
  <si>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</si>
  <si>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101-2019</t>
  </si>
  <si>
    <t>LINA MARIA AYCARDI ALDANA</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</si>
  <si>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</si>
  <si>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</si>
  <si>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</si>
  <si>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</si>
  <si>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</si>
  <si>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</si>
  <si>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083-2019</t>
  </si>
  <si>
    <t>ANA MARÍA REYES ORTÍZ</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</si>
  <si>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</si>
  <si>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</si>
  <si>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CLAUDIA GISELA JIMENEZ PENAGOS</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</si>
  <si>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</si>
  <si>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</si>
  <si>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</si>
  <si>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</si>
  <si>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Prestar servicios profesionales en la Dirección de Empleo Público de Función Pública</t>
  </si>
  <si>
    <t>C-0505 1000-2 RECURSO 11 - CSF IMPLEMENT Y FORTALECIM  DE LAS POLÍTICAS PÚBLICAS A NIVEL NACIONAL</t>
  </si>
  <si>
    <t>049-2019</t>
  </si>
  <si>
    <t>CHRISTIAN ALEXANDER FLOREZ GUERRERO</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</si>
  <si>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</si>
  <si>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Función Pública cancelará el valor total del contrato en once (11) pagos mensuales por valor de SEIS MILLONES TRESCIENTOS MIL PESOS ($6'300.000) MCTE.</t>
  </si>
  <si>
    <t xml:space="preserve">FRANCISCO ALFONSO CAMARGO SALAS </t>
  </si>
  <si>
    <t>DIRECCION DE EMPLEO PUBLICO</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</si>
  <si>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</si>
  <si>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</si>
  <si>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</si>
  <si>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</si>
  <si>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</si>
  <si>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</si>
  <si>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</si>
  <si>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</si>
  <si>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</si>
  <si>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</si>
  <si>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</si>
  <si>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</si>
  <si>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Dirección de Gestión del Conocimiento</t>
  </si>
  <si>
    <t>Prestar servicios profesionales en la Dirección de Gestión del Conocimiento de Función Pública</t>
  </si>
  <si>
    <t>MARÍA MAGDALENA FORERO EXT. 921
mforero@funcionpublica.gov.co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</si>
  <si>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</si>
  <si>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</si>
  <si>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</si>
  <si>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</si>
  <si>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</si>
  <si>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</si>
  <si>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</si>
  <si>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</si>
  <si>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</si>
  <si>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</si>
  <si>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</si>
  <si>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</si>
  <si>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</si>
  <si>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</si>
  <si>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</si>
  <si>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</si>
  <si>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</si>
  <si>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</si>
  <si>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</si>
  <si>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</si>
  <si>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 xml:space="preserve">MARIA MAGDALENA FORERO MORENO </t>
  </si>
  <si>
    <t>Dirección de Gestión y Desempeño Institucional</t>
  </si>
  <si>
    <t>Prestar servicios profesionales en la Dirección de Gestión y Desempeño Institucional de Función Pública</t>
  </si>
  <si>
    <t>MARÍA DEL PILAR GARCÍA EXT. 611
mpgarcia@funcionpublica.gov.co</t>
  </si>
  <si>
    <t>009-2019</t>
  </si>
  <si>
    <t>ARLINGTON FONSECA LEMUS</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</si>
  <si>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</si>
  <si>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</si>
  <si>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 xml:space="preserve">MARÍA DEL PILAR GARCÍA GONZÁLEZ </t>
  </si>
  <si>
    <t>DIRECCION DE GESTION Y DESEMPEÑO INSTITUCIONAL</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</si>
  <si>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</si>
  <si>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</si>
  <si>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</si>
  <si>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</si>
  <si>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</si>
  <si>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</si>
  <si>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</si>
  <si>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</si>
  <si>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</si>
  <si>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</si>
  <si>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</si>
  <si>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119-2019</t>
  </si>
  <si>
    <t>MARIA NOHEMI PERDOMO RAMIREZ</t>
  </si>
  <si>
    <t>Función Pública cancelará el valor total del contrato en DIEZ (10) pagos, así: DIEZ (10) mensualidades vencidas, cada una por valor de CINCO MILLONES CUATROCIENTOS MIL PESOS ($5'400.000) M/CTE</t>
  </si>
  <si>
    <t>118-2019</t>
  </si>
  <si>
    <t>JEIMY PAOLA ORTIZ GRACIA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</si>
  <si>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</si>
  <si>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</si>
  <si>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 xml:space="preserve">EVA MERCEDES ROJAS VALDÉS </t>
  </si>
  <si>
    <t>057-2019</t>
  </si>
  <si>
    <t>DORLEY ENRIQUE LEON LOPEZ</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</si>
  <si>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</si>
  <si>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Función Pública cancelará el valor  total  del  contrato  en  once  (11)  pagos mensuales por valor de CINCO MILLONES  OCHOCIENTOS  MIL  PESOS ($5'800.000) MICTE</t>
  </si>
  <si>
    <t xml:space="preserve">MIRYAM CUBILLOS </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</si>
  <si>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</si>
  <si>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</si>
  <si>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</si>
  <si>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</si>
  <si>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DOLLY AMAYA CABALLERO</t>
  </si>
  <si>
    <t>Prestar servicios de apoyo a la gestión en la Dirección de Gestión y Desempeño Institucional de Función Pública</t>
  </si>
  <si>
    <t>111-2019</t>
  </si>
  <si>
    <t>CESAR ANDRÉS MARÍN CAMACHO</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</si>
  <si>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</si>
  <si>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del contrato en diez (10) pagos mensuales por valor de UN MILLÓN NOVECIENTOS CINCUENTA  MIL PESOS ($1'950.000) M/CTE.</t>
  </si>
  <si>
    <t>Diez (10)  meses, contados   a partir  del perfeccionamiento    del mismo  y registro  presupuestal.</t>
  </si>
  <si>
    <t>Dirección de Participación, Transparencia y Servicio al Ciudadano</t>
  </si>
  <si>
    <t>Prestar servicios profesionales en la Dirección de Participación, Transparencia y Servicio al Ciudadano de Función Pública</t>
  </si>
  <si>
    <t>FERNANDO AUGUSTO SEGURA EXT. 631
fsegura@funcionpublica.gov.co</t>
  </si>
  <si>
    <t>041-2019</t>
  </si>
  <si>
    <t>EDINSON GABRIEL MALAGÓN MAYORGA</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</si>
  <si>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</si>
  <si>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</si>
  <si>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</si>
  <si>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</si>
  <si>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066-2019</t>
  </si>
  <si>
    <t>JUAN DAVID MENDOZA VARGAS</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</si>
  <si>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</si>
  <si>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del contrato  en once (11) pagos mensuales por  valor  de  SIETE  MILLONES  TRESCIENTOS CINCUENTA   MIL PESOS ($7,350.000) M/CTE.</t>
  </si>
  <si>
    <t xml:space="preserve">FERNANDO AUGUSTO SEGURA RESTREPO </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</si>
  <si>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</si>
  <si>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</si>
  <si>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</si>
  <si>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</si>
  <si>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</si>
  <si>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</si>
  <si>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</si>
  <si>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</si>
  <si>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</si>
  <si>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</si>
  <si>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</si>
  <si>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</si>
  <si>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Dirección General</t>
  </si>
  <si>
    <t>Prestar servicios profesionales en la Dirección General de Función Pública</t>
  </si>
  <si>
    <t>SANTIAGO ARANGO CORRALES EXT. 905
sarango@funcionpublica.gov.co</t>
  </si>
  <si>
    <t>026-2019</t>
  </si>
  <si>
    <t>LINA MARIA RICAURTE SIERRA</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</si>
  <si>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</si>
  <si>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Función Pública cancelará el valor total del contrato en once (11) pagos mensuales por valor de CINCO MILLONES CUATROCIENTOS MIL PESOS ($5.400.000) MICTE.</t>
  </si>
  <si>
    <t>JULIANA TORRES QUIJANO</t>
  </si>
  <si>
    <t>DIRECCION GENERAL</t>
  </si>
  <si>
    <t>058-2019</t>
  </si>
  <si>
    <t>ASTRID JULIANA TORRES GARZON</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</si>
  <si>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</si>
  <si>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Función Pública cancelará el valor total del contrato en once (11) pagos mensuales de DOS MILLONES QUINIENTOS MIL PESOS ($2.500.000) M/CTE</t>
  </si>
  <si>
    <t>005-2019</t>
  </si>
  <si>
    <t>JUAN MANUEL MENDOZA VARGAS</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</si>
  <si>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</si>
  <si>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Función Pública cancelará el valor total del contrato en doce (12) pagos, así: a) Once (11) pagos mensuales por valor de DOS MILLONES QUINIENTOS  MIL PESOS ($2.500.000) M/CTE., Y b) Un último pago por valor de UN MILLÓN DOSCIENTOS   CINCUENTA   MIL  PESOS  ($1.250.000)   M/CTE</t>
  </si>
  <si>
    <t>SANTIAGO ARANGO CORRALES</t>
  </si>
  <si>
    <t>Prestar servicios de apoyo a la gestión en la Dirección General de Función Pública</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</si>
  <si>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</si>
  <si>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</si>
  <si>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</si>
  <si>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Función Pública cancelará el valor total del contrato en Once (11) pagos mensuales por valor de DOS  MILLONES  DE  PESOS ($2.000.000) M/CTE.</t>
  </si>
  <si>
    <t>once (11) meses, contados a partir del perfeccionamiento  del mismo y registro presupuestal.</t>
  </si>
  <si>
    <t xml:space="preserve">SANTIAGO ARANGO CORRALES </t>
  </si>
  <si>
    <t>Prestar servicios profesionales en la Dirección Jurídica de Función Pública</t>
  </si>
  <si>
    <t>070-2019</t>
  </si>
  <si>
    <t>MANUEL VICENTE CRUZ ALARCON</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</si>
  <si>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</si>
  <si>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del   contrato en once  (11) pagos mensuales de NUEVE MILLONES DOSCIENTOS MIL PESOS ($9'200.000) M/CTE.</t>
  </si>
  <si>
    <t xml:space="preserve">ARMANDO LÓPEZ CORTÉS </t>
  </si>
  <si>
    <t>DIRECCION JURIDICA</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</si>
  <si>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</si>
  <si>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</si>
  <si>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</si>
  <si>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</si>
  <si>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</si>
  <si>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</si>
  <si>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</si>
  <si>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</si>
  <si>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</si>
  <si>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</si>
  <si>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 xml:space="preserve">LUIS FERNANDO NUÑEZ RINCON </t>
  </si>
  <si>
    <t>024-2019</t>
  </si>
  <si>
    <t>MARIA ANGELICA TELLO COLEY</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</si>
  <si>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</si>
  <si>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</si>
  <si>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</si>
  <si>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</si>
  <si>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</si>
  <si>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</si>
  <si>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</si>
  <si>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</si>
  <si>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</si>
  <si>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</si>
  <si>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</si>
  <si>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Prestar servicios de apoyo a la gestión en la Dirección Jurídica de Función Pública</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</si>
  <si>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</si>
  <si>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</si>
  <si>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</si>
  <si>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</si>
  <si>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</si>
  <si>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</si>
  <si>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</si>
  <si>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</si>
  <si>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</si>
  <si>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</si>
  <si>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</si>
  <si>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Función Pública cancelará el   valor total del contrato en once (11) pagos mensuales de  CUATRO MILLONES QUINIENTOS MIL   PESOS ($4'500.000) M/CTE.</t>
  </si>
  <si>
    <t xml:space="preserve">HAROLD ISRAEL HERREÑO SUÁREZ </t>
  </si>
  <si>
    <t>142-2019</t>
  </si>
  <si>
    <t>PEDRO ALFONSO HERNÁNDEZ MARTÍNEZ</t>
  </si>
  <si>
    <t>Prestar servicios profesionales para apoyar a la Dirección Jurídica del Departamento Administrativo de la Función Pública en aspectos relacionados con el régimen juríd ico de los servidores públicos, tales como, inhabilidades e incompatibilidades, ingreso y retiro del servicio, carrera administrativa del sistema general, especial y específicos , situaciones administrativas y revisión a los proyectos  de  ley  que cursen en el congreso  de  la  república y  proyectos  de Decretos para firma del Presidente de la Republica. para lo cual deberá elaborar documentos y conceptos que desarrollen estos temas.</t>
  </si>
  <si>
    <t>Función Pública cancelará el valor total del contrato en seis (6) pagos mensuales de DIEZ MILLONES DE PESOS ($10'000.000) M/CTE.</t>
  </si>
  <si>
    <t>Seis (6) meses, contados a partir del perfeccionam iento del mismo y registro presupuestal.</t>
  </si>
  <si>
    <t>071-2019</t>
  </si>
  <si>
    <t>OLGA LUCIA ARANGO ALVAREZ</t>
  </si>
  <si>
    <t xml:space="preserve">Prestar  servicios  profesionales en la Dirección Jurídica  de  Función  Pública  para apoyar en la revisión de normas con sus vigencias, pronunciamientos jurisprudenciales,  verificación de  las  normas  de  los  regímenes   especiales de  la administración  pública,  así  como  efectuar  revisión  del  documento y seguimiento sobre la usabilidad  del Gestor  Normativo.
</t>
  </si>
  <si>
    <t>Función Pública cancelará el  valor  total  del  contrato  en  once  (11)  pagos mensuales de SEIS MILLONES CIEN  MIL PESOS  ($6'100.000)  M/CTE.</t>
  </si>
  <si>
    <t>Subdirección</t>
  </si>
  <si>
    <t>Prestar servicios profesionales en la Subdirección de Función Pública</t>
  </si>
  <si>
    <t>JULIÁN ALBERTO TRUJILLO MARÍN EXT. 915
jtrujillo@funcionpublica.gov.co</t>
  </si>
  <si>
    <t>100-2019</t>
  </si>
  <si>
    <t>CLAUDIA INES SILVA PRIETO</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</si>
  <si>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</si>
  <si>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Función Pública cancelará el valor total del contrato once (11) pagos así: a) Diez (10) pagos mensuales de SEIS MILLONES CIEN MIL PESOS ($6'100.000) M/CTE. Y b) Un último pago por valor de TRES MILLONES CINCUENTA MIL PESOS ($3'050.000) M/CTE.</t>
  </si>
  <si>
    <t xml:space="preserve">JOSE FERNANDO CEBALLOS  </t>
  </si>
  <si>
    <t>Prestar servicios de apoyo a la gestión en el Grupo de Gestión Administrativa de Función Pública</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</si>
  <si>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</si>
  <si>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</si>
  <si>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</si>
  <si>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</si>
  <si>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 xml:space="preserve">JULIAN MAURICIO MARTINEZ ALVARADO </t>
  </si>
  <si>
    <t>Prestar servicios profesionales en el Grupo de Gestión Administrativa de Función Pública</t>
  </si>
  <si>
    <t>027-2019</t>
  </si>
  <si>
    <t>GABRIEL EDUARDO ISIDRO RAMOS</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</si>
  <si>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</si>
  <si>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</si>
  <si>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Grupo de Gestión Contractual</t>
  </si>
  <si>
    <t>Prestar servicios profesionales en el Grupo de Gestión Contractual de Función Pública</t>
  </si>
  <si>
    <t>DORIS ATAHUALPA POLANCO EXT. 410
datahualpa@funcionpublica.gov.co</t>
  </si>
  <si>
    <t>001-2019</t>
  </si>
  <si>
    <t>LINA PATRICIA DIMATÉ BENJUMEA</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</si>
  <si>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</si>
  <si>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</si>
  <si>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LUZ DARY CUEVAS MUÑOZ</t>
  </si>
  <si>
    <t>GRUPO DE GESTION CONTRACTUAL</t>
  </si>
  <si>
    <t>002-2019</t>
  </si>
  <si>
    <t>DIANA PATRICIA BERMUDEZ CETINA</t>
  </si>
  <si>
    <t>Prestar servicios de apoyo a la gestión en el Grupo de Gestión Contractual de Función Pública</t>
  </si>
  <si>
    <t>079-2019</t>
  </si>
  <si>
    <t>JULY AMANDA MUÑOZ CHOACHI</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</si>
  <si>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</si>
  <si>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</si>
  <si>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Prestar servicios profesionales en el Grupo de Gestión Documental de Función Pública</t>
  </si>
  <si>
    <t>059-2019</t>
  </si>
  <si>
    <t>KAROL YOLIMA MERCHAN PARRA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</si>
  <si>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</si>
  <si>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CINCO  MILLONES   CUATROCIENTOS MIL PESOS  ($5.400.000) M/CTE.</t>
  </si>
  <si>
    <t>Prestar servicios profesionales en el Grupo de Gestión Humana de Función Pública</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</si>
  <si>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</si>
  <si>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</si>
  <si>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</si>
  <si>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</si>
  <si>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Grupo de Servicio al Ciudadano Institucional</t>
  </si>
  <si>
    <t>Prestar servicios profesionales en el Grupo de Servicio al Ciudadano Institucional de Función Pública</t>
  </si>
  <si>
    <t>JAIME HUMBERTO JIMÉNEZ VERGEL EXT. 300
jjimenez@funcionpublica.gov.co</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</si>
  <si>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</si>
  <si>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</si>
  <si>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</si>
  <si>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</si>
  <si>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 xml:space="preserve">JAIME HUMBERTO JIMÉNEZ VERGEL  </t>
  </si>
  <si>
    <t>GRUPO DE SERVICIO AL CIUDADANO INSTITUCIONAL</t>
  </si>
  <si>
    <t>060-2019</t>
  </si>
  <si>
    <t>JORGE MARIO SIMANCAS CARDENAS</t>
  </si>
  <si>
    <t>Función Pública cancelará el  valor  total  de cada  contrato en  once  (11)  pagos mensuales de CINCO  MILLONES CUATROCIENTOS MIL PESOS  ($5'400.000) M/CTE.</t>
  </si>
  <si>
    <t xml:space="preserve">JAIME HUMBERTO JIMÉNEZ VERGEL </t>
  </si>
  <si>
    <t>061-2019</t>
  </si>
  <si>
    <t>WILLIAM ALEXANDER JUNIELES</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</si>
  <si>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</si>
  <si>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</si>
  <si>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</si>
  <si>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</si>
  <si>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</si>
  <si>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Función Pública cancelará el valor total de cada contrato en once (11) pagos mensuales por valor de CINCO MILLONES CUATROCIENTOS MIL PESOS ($5'400.000) M/CTE.</t>
  </si>
  <si>
    <t>011-2019</t>
  </si>
  <si>
    <t>YENNY STELLA CHACÓN SANTAMARIA</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</si>
  <si>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</si>
  <si>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Función  Pública  cancelará  el valor total de cada contrato  en doce  (12) pagos,  así:
a)  Once  (11)  pagos  mensuales por  valor  de  CUATRO   MILLONES DE  PESOS ($4.000.000)  M/CTE.  Y  b)  Un  último  pago  por  valor  de  DOS  MILLONES DE PESOS ($2.000.000) M/CTE</t>
  </si>
  <si>
    <t>010-2019</t>
  </si>
  <si>
    <t>BEATRIZ HELENA HERNADEZ VARGAS</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</si>
  <si>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</si>
  <si>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Función  Pública  cancelará  el valor total de cada contrato  en doce  (12) pagos,  así:
a) Once (11) pagos mensuales por valor de CUATRO MILLONES DE PESOS ($4.000.000) M/CTE. Y b) Un último pago por  valor  de  DOS  MILLONES  DE PESOS ($2.000.000) M/CTE</t>
  </si>
  <si>
    <t>Prestar servicios profesionales en la Oficina Asesora de Comunicaciones de Función Pública</t>
  </si>
  <si>
    <t>073-2019</t>
  </si>
  <si>
    <t>DAVID LEONARDO ROMERO LEON</t>
  </si>
  <si>
    <t>Prestar servicios profesionales en la Oficina Asesora de Comunicaciones de Función Pública para apoyar la redacción de artículos, columnas y generación de contenidos informativos, para la difusión de la gestión institucional de la Entidad.</t>
  </si>
  <si>
    <t>Función Pública cancelará el valor total del contrato en once (11) pagos, así: a) diez (10) pagos mensuales de CUATRO MILLONES NOVECIENTOS MIL PESOS ($4'900.000) MICTE. y b) Un último pago de DOS MILLONES CUATROCIENTOS CINCUENTA MIL PESOS ($2'450.000) MICTE</t>
  </si>
  <si>
    <t>DIANA MARÍA BOHÓRQUEZ LOSADA</t>
  </si>
  <si>
    <t>OFICINA ASESORA DE COMUNICACIONES</t>
  </si>
  <si>
    <t>037-2019</t>
  </si>
  <si>
    <t>JORGE IVAN GIRALDO DIAZ</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</si>
  <si>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</si>
  <si>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</si>
  <si>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075-2019</t>
  </si>
  <si>
    <t>WILLIAM JAVIER PINTO SOLER</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</si>
  <si>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</si>
  <si>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Función Pública cancelará  el valor  total del contrato  en once  (11)  pagos  por valor de  SEIS   MILLONES CIEN   MIL  PESOS ($6'100.000)    M/CTE</t>
  </si>
  <si>
    <t>040-2019</t>
  </si>
  <si>
    <t>NOHORA SUSANA BONILLA GUZMAN</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</si>
  <si>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</si>
  <si>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Función Pública cancelará el valor total del contrato en once (11) pagos mensuales por valor de CUATRO MILLONES NOVECIENTOS MIL PESOS ($4'900.000) M/CTE.</t>
  </si>
  <si>
    <t>Prestar servicios de apoyo a la gestión en la Oficina Asesora de Comunicaciones de Función Pública</t>
  </si>
  <si>
    <t>077-2019</t>
  </si>
  <si>
    <t>BRANDON NUMBIER MARULANDA BERNAL</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</si>
  <si>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</si>
  <si>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mensuales de DOS MILLONES CIEN MIL PESOS ($2'100.000) M/CTE.</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</si>
  <si>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</si>
  <si>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</si>
  <si>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</si>
  <si>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</si>
  <si>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 xml:space="preserve">DIANA MARÍA BOHORQUEZ LOSADA </t>
  </si>
  <si>
    <t>099-2019</t>
  </si>
  <si>
    <t>JAVIER RICARDO SANCHEZ LIZARAZO</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</si>
  <si>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</si>
  <si>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Función Pública cancelará el valor total del contrato en doce (11) pagos, así: a) Diez (10) pagos mensuales de CINCO MILLONES CUATROCIENTOS MIL PESOS ($5'400.000) MICTE. Y b) Un último pago de DOS MILLONES
SETECIENTOS MIL PESOS ($2700.000) M/CTE</t>
  </si>
  <si>
    <t xml:space="preserve">DIANA MARÍA BOHÓRQUEZ LOZADA </t>
  </si>
  <si>
    <t>Prestar servicios profesionales en la Oficina Asesora de Planeación de Función Pública</t>
  </si>
  <si>
    <t>072-2019</t>
  </si>
  <si>
    <t>MARITZA IBARRA DUARTE</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</si>
  <si>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</si>
  <si>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Función  Pública  cancelará   el valor  total  del  contrato  en  once  (11)  pagos,  así: a) Once  (11)  mensualidades vencidas, cada  una  por  valor  de  CINCO   MILLONES OCHOCIENTOS MIL  PESOS  ($5'800.000) M/CTE.</t>
  </si>
  <si>
    <t xml:space="preserve">CARLOS ANDRES GUZMÁN RODRIGUEZ </t>
  </si>
  <si>
    <t>OFICINA ASESORA DE PLANEACION</t>
  </si>
  <si>
    <t xml:space="preserve">Oficina Asesora de Planeación </t>
  </si>
  <si>
    <t>Prestar servicios profesionales en la Oficina Asesora de Planeación  de Función Pública</t>
  </si>
  <si>
    <t>012-2019</t>
  </si>
  <si>
    <t>JOHANNA JIMENEZ CORREA</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</si>
  <si>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</si>
  <si>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</si>
  <si>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CARLOS ANDRÉS GUZMÁN RODRÍGUEZ  </t>
  </si>
  <si>
    <t>035-2019</t>
  </si>
  <si>
    <t>ALEXANDER HERNANDEZ ZORRO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</si>
  <si>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</si>
  <si>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 xml:space="preserve">OLGA LUCÍA ARANGO BARBARÁN </t>
  </si>
  <si>
    <t>038-2019</t>
  </si>
  <si>
    <t>DIANA MARITZA BUENHOMBRE GUERRERO</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</si>
  <si>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</si>
  <si>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</si>
  <si>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</si>
  <si>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</si>
  <si>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065-2019</t>
  </si>
  <si>
    <t>LUISA FERNANDA ESTEBAN RUIZ</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</si>
  <si>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</si>
  <si>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</si>
  <si>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068-2019</t>
  </si>
  <si>
    <t>MIGUEL SEBASTIAN RINCON ORTEGA</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</si>
  <si>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</si>
  <si>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</si>
  <si>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069-2019</t>
  </si>
  <si>
    <t>CARLOS ANDRES SALINAS ANDRADE</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</si>
  <si>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</si>
  <si>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Función Pública  cancelará el valor total del contrato en once  (11) pagos mensuales  de CUATRO  MILLONES  DE PESOS  ($4'000.000)   M/CTE</t>
  </si>
  <si>
    <t>Prestar servicios de apoyo a la gestión en la Oficina Asesora de Planeación  de Función Pública</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</si>
  <si>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</si>
  <si>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</si>
  <si>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</si>
  <si>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</si>
  <si>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 xml:space="preserve">CARLOS ANDRES GUZMAN RODRIGUEZ </t>
  </si>
  <si>
    <t>Prestar servicios profesionales en la Oficina de Control Interno de Función Pública</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</si>
  <si>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</si>
  <si>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</si>
  <si>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</si>
  <si>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</si>
  <si>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</si>
  <si>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</si>
  <si>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Prestar servicios profesionales en la Oficina de Tecnologías de la Información y las Comunicaciones de Función Pública</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</si>
  <si>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</si>
  <si>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</si>
  <si>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</si>
  <si>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</si>
  <si>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</si>
  <si>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</si>
  <si>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</si>
  <si>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</si>
  <si>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</si>
  <si>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 xml:space="preserve">EDUAR ALFONSO GAVIRIA VERA </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</si>
  <si>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</si>
  <si>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</si>
  <si>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</si>
  <si>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</si>
  <si>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</si>
  <si>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043-2019</t>
  </si>
  <si>
    <t>GREISTLY KARINE VEGA PEREZ</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</si>
  <si>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</si>
  <si>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Función PLlblica cancelará el valor total del contrato en once (11) pagos mensuales de CUATRO MILLONES QUINIENTOS MIL PESOS ($4'500.000) MICTE.</t>
  </si>
  <si>
    <t xml:space="preserve">HECTOR JULIO MELO OCAMPO </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</si>
  <si>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</si>
  <si>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</si>
  <si>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</si>
  <si>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</si>
  <si>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</si>
  <si>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</si>
  <si>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</si>
  <si>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</si>
  <si>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</si>
  <si>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 xml:space="preserve">JULIO CESAR RIVERA MORATO </t>
  </si>
  <si>
    <t>050-2019</t>
  </si>
  <si>
    <t>PEDRO ANTONIO GARCIA MEDINA</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</si>
  <si>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</si>
  <si>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de SEIS MILLONES SEISCIENTOS MIL ($6'600.000) M/CTE.</t>
  </si>
  <si>
    <t>FRANCISCO JOSÉ URBINA SUÁREZ</t>
  </si>
  <si>
    <t>Analista Junior SUIT</t>
  </si>
  <si>
    <t>Oficial de seguridad</t>
  </si>
  <si>
    <t>146-2019</t>
  </si>
  <si>
    <t>JHONN HARBEY PEÑA AMADOR</t>
  </si>
  <si>
    <t>Prestar servicios profesionales en la Oficina de Tecnologías de la Información y las Comunicaciones  de  Función  Pública  para  realizar  el desarrollo, pruebas, implementac ión y  mantenimiento de  nuevas funcionalidades del Sistema  de Información Estrategica (SIE) y todas sus herramientas asociadas.</t>
  </si>
  <si>
    <t>Función Pública cancelará el valor total del contrato en nueve (9) pagos así: a.) ocho (8) pagos mensuales de SIETE MILLONES SEISCIENTOS CINCUENTA MIL PESOS ($7'650.000) M/CTE. y b.) Un último pago por valor de TRES MILLONES OCHOCIENTOS VEINTICINCO MIL ($3.825.000) M/CTE.</t>
  </si>
  <si>
    <r>
      <rPr>
        <b/>
        <sz val="15"/>
        <rFont val="Arial"/>
        <family val="2"/>
      </rPr>
      <t>18119</t>
    </r>
    <r>
      <rPr>
        <sz val="15"/>
        <rFont val="Arial"/>
        <family val="2"/>
      </rPr>
      <t xml:space="preserve"> 14/03/2019</t>
    </r>
  </si>
  <si>
    <t>Ocho  (8)   meses  y   quince   (15)  días  calendario,  contados a  partir  del perfeccionamiento del contrato, registro presupuesta! y aprobación de pólizas (si aplica).</t>
  </si>
  <si>
    <t>098-2019</t>
  </si>
  <si>
    <t>JHON EDINSON HALLEY MOSQUERA MIRANDA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</si>
  <si>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</si>
  <si>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Función Pública cancelará el valor total del contrato en once (11) pagos así: a) Diez (10) pagos mensuales de SEIS MILLONES SEISCIENTOS MIL PESOS ($6'600.000) M/CTE. Y b) Un último pago de TRES MILLONES TRECIENTOS MIL PESOS ($3'300.000) M/CTE.</t>
  </si>
  <si>
    <t>Servicio de información  de gestión pública</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</si>
  <si>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</si>
  <si>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</si>
  <si>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</si>
  <si>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</si>
  <si>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 xml:space="preserve">14719                                                         1619 </t>
  </si>
  <si>
    <t>Siete (7) meses, contados a partir del perfeccionamiento del mismo y registro presupuestal.</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</si>
  <si>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</si>
  <si>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</si>
  <si>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</si>
  <si>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</si>
  <si>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</si>
  <si>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</si>
  <si>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</si>
  <si>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</si>
  <si>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014-2019</t>
  </si>
  <si>
    <t>ANDREA ALEJANDRA VELASCO TRIANA</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</si>
  <si>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</si>
  <si>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</si>
  <si>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</si>
  <si>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</si>
  <si>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015-2019</t>
  </si>
  <si>
    <t>LAURA BIBIANA RIVERA GALEANO</t>
  </si>
  <si>
    <t xml:space="preserve">OIRIS OLMOS SOSA </t>
  </si>
  <si>
    <t>016-2019</t>
  </si>
  <si>
    <t>YARIMA ZULAY RUEDA BERMUDEZ</t>
  </si>
  <si>
    <t>017-2019</t>
  </si>
  <si>
    <t>YARILENE VEGA PEREZ</t>
  </si>
  <si>
    <t>018-2019</t>
  </si>
  <si>
    <t>DIANA MARITZA PINZON FRANCO</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</si>
  <si>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</si>
  <si>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</si>
  <si>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</si>
  <si>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</si>
  <si>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</si>
  <si>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094-2019</t>
  </si>
  <si>
    <t>JOHANN ANDRES TRIANA OLAYA</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</si>
  <si>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</si>
  <si>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Función Pública cancelará el valor total del contrato  en siete (7) pagos  mensuales de TRES  MILLONES  TRESCIENTOS   MIL PESOS  ($3'300.000)   MICTE.</t>
  </si>
  <si>
    <t xml:space="preserve">FRANCISCO JOSÉ URBINA SUÁREZ </t>
  </si>
  <si>
    <t>076-2019</t>
  </si>
  <si>
    <t>ANDRES SOTO NEIRA</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</si>
  <si>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</si>
  <si>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Función  Pública  cancelará  el valor  total del contrato  en seis  (6) pagos  mensuales de SEIS MILLONES  CIEN MIL PESOS ($6'100.000)  M/CTE</t>
  </si>
  <si>
    <t>Seis  (6) meses,  contados  a partir  del perfeccionamiento del mismo y registro presupuestal.</t>
  </si>
  <si>
    <t xml:space="preserve">EDWIN ALBERTO VARGAS ANTOLINEZ </t>
  </si>
  <si>
    <t>074-2019</t>
  </si>
  <si>
    <t>JOAN SEBASTIAN BARRERA MOLINA</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</si>
  <si>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</si>
  <si>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Función  Pública  cancelará  el valor total del contrato  en siete  (7) pagos  mensuales de SEIS MILLONES  CIEN MIL PESOS  ($6'100.000)  M/CTE.</t>
  </si>
  <si>
    <t>Siete  (7) meses,  contados  a partir  del perfeccionamiento del mismo y registro  presupuestal.</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</si>
  <si>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</si>
  <si>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</si>
  <si>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</si>
  <si>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</si>
  <si>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</si>
  <si>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Secretaría General</t>
  </si>
  <si>
    <t>Prestar servicios profesionales en la Secretaría General de Función Pública</t>
  </si>
  <si>
    <t>NATALIA ASTRID CARDONA EXT. 802
ncardona@funcionpublica.gov.co</t>
  </si>
  <si>
    <t>004-2019</t>
  </si>
  <si>
    <t>JUAN DAVID CAMACHO PIÑEROS</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</si>
  <si>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</si>
  <si>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Función Pública cancelará el va lor total del contrato en doce (12) pagos, así: a) Once (11) pagos mensuales por va lor de DOS MILLONES QUINIENTOS MIL PESOS ($2'500.000) M/CTE. y b) Un (1) último pago por valor de UN MILLÓN DOSCIENTOS  CINCUENTA  MIL PESOS ($1'250.000)  M/CTE</t>
  </si>
  <si>
    <t xml:space="preserve">NATALIA ASTRID CARDONA RAMÍREZ </t>
  </si>
  <si>
    <t>SECRETARIA GENERAL</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</si>
  <si>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</si>
  <si>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</si>
  <si>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</si>
  <si>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</si>
  <si>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 xml:space="preserve">CLAUDIA PATRICIA HERNÁNDEZ LEÓN </t>
  </si>
  <si>
    <t>SUBDIRECCIÓN</t>
  </si>
  <si>
    <t>006-2019</t>
  </si>
  <si>
    <t>JULIAN ALBERTO TRUJILLO</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</si>
  <si>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</si>
  <si>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</si>
  <si>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007-2019</t>
  </si>
  <si>
    <t>LINA MARCELA GONZALEZ GONZALEZ</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</si>
  <si>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</si>
  <si>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valor total del contrato en doce  (12)  pagos,  así:  a) Once (11) pagos mensuales por valor de DOS  MILLONES  SETECIENTOS  MIL PESOS ($2.700.000) M/CTE., Y b) Un último pago por valor de UN MILLÓN TRESCIENTOS    CINCUENTA   MIL  PESOS   ($1.350.000)   M/CTE</t>
  </si>
  <si>
    <t>MARIA FERNANDA PARADA RUEDA</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</si>
  <si>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</si>
  <si>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</si>
  <si>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</si>
  <si>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</si>
  <si>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Servicio de vigilancia y recepción en el edificio sede de Función Pública</t>
  </si>
  <si>
    <t>24 MESES</t>
  </si>
  <si>
    <t>A-02-02-02-008-005-02 SERVICIOS DE INVESTIGACIÓN Y SEGURIDAD</t>
  </si>
  <si>
    <t>157-2019</t>
  </si>
  <si>
    <t>VIAJA POR EL MUNDO WEB NICKISIX 360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</si>
  <si>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</si>
  <si>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</si>
  <si>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20 de diciembre de 2019, de conformidad con lo estipulado por el Acuerdo Marco de Precios de Colombia Compra Eficiente.</t>
  </si>
  <si>
    <t xml:space="preserve">JULIAN MAURICIO MARTÍNEZ ALVARADO </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</si>
  <si>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</si>
  <si>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</si>
  <si>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</si>
  <si>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</si>
  <si>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091-2019</t>
  </si>
  <si>
    <t>LUISA MARIA JARAMILLO OSORIO</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</si>
  <si>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</si>
  <si>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</si>
  <si>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EVA MERCEDES ROJAS VALDÉS</t>
  </si>
  <si>
    <t>Compra de sesiones de andamios para construcción.</t>
  </si>
  <si>
    <t>113-2019</t>
  </si>
  <si>
    <t>Adquirir sesiones de andamios tubulares con ruedas y plataforma para Función Pública, de conformidad con las especificaciones técnicas incluidas en el presente documento.</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</si>
  <si>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</si>
  <si>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Prestar el servicio de apoyo logístico a nivel nacional, para la organización de los eventos de difusión de políticas requeridos por el Departamento Administrativo de la Función Pública</t>
  </si>
  <si>
    <t>Contratación directa</t>
  </si>
  <si>
    <t>151-2019</t>
  </si>
  <si>
    <t>SOCIEDAD HOTELERA TEQUENDAMA S.A.</t>
  </si>
  <si>
    <t>Prestar  servicios  de  apoyo   logístico  necesarios  para   la  organización  y realización de los eventos requeridos por Función Pública en la vigencia 2019.</t>
  </si>
  <si>
    <t>CONTRATO INTERADMINISTRATIVO</t>
  </si>
  <si>
    <t>Función Pública cancelará el valor total del contrato así: a) Un primer desembolso por valor de CIEN MILLONES DE PESOS $100'000.000) M/CTE., en el mes de mayo de 2019. b) Un segundo desembolso por valor de CIENTO SETENTA Y OCHO MILLONES DE PESOS ($178'000.000) M/CTE., en el mes
de julio de 2019, y c) Un último desembolso de CIEN MILLONES DE PESOS ($100'000.000) M/CTE.</t>
  </si>
  <si>
    <t>Hasta  el  trece  (13)  de  diciembre  de  2019, contado a partir  del PLAZO DE EJECUCIÓN perfeccionamiento del contrato, registro presupuesta! y aprobación de pólizas.</t>
  </si>
  <si>
    <t>Instalación nuevo oda</t>
  </si>
  <si>
    <t>Servicios de virtualización ODA</t>
  </si>
  <si>
    <t xml:space="preserve">Renovación IPV6 </t>
  </si>
  <si>
    <t>086-2019</t>
  </si>
  <si>
    <t>MCO GLOBAL SAS</t>
  </si>
  <si>
    <t>Suscribir  la  renovac 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</si>
  <si>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</si>
  <si>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</si>
  <si>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</si>
  <si>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</si>
  <si>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</si>
  <si>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</si>
  <si>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</si>
  <si>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</si>
  <si>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</si>
  <si>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Negociación colectiva</t>
  </si>
  <si>
    <t>Prestar los servicios profesionales en la Subdirección de Función Pública para apoyar en la revisión de los pliegos de solicitudes que presenten las organizaciones sindicales del sector público en el marco del proceso de negociación colectiva de 2019, así como para acompañar la preparación, desarrollo  y discusión de los temas en la mesa general  de negociación.</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</si>
  <si>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</si>
  <si>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</si>
  <si>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</si>
  <si>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</si>
  <si>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</si>
  <si>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Compra de mesa oficial de  tenis (ping pong) para actividades de bienestar de los funcionarios de la entidad</t>
  </si>
  <si>
    <t>117-2019</t>
  </si>
  <si>
    <t>Adquirir una (1) mesa de ping pong, de conformidad con las especificaciones técnicas incluidas en el presente documento.</t>
  </si>
  <si>
    <t>Función Pública pagará el valor del contrato en un (1) solo pago, por un valor estimado de  UN  MILLÓN  NOVECIENTOS  NOVENTA  Y  NUEVE  MIL  OCHOCIENTO  PESOS ($1.999 .800) M/CTE, incluido IVA y demás gastos asociados, dentro de los treinta (30) días hábiles siguientes a la presentación de la factura y a la expedición del certificado de recibido a satisfacción por parte del Supervisor del Contrato, sin que el monto total de los servicios prestados pueda exceder la cuantía total del mismo.</t>
  </si>
  <si>
    <t xml:space="preserve">LAURA DANIELA ARIAS FONTECHA </t>
  </si>
  <si>
    <t>Adquisición nuevo ODA</t>
  </si>
  <si>
    <t>Implementación IPV.6</t>
  </si>
  <si>
    <t>Pruebas no funcionales del SIGEP II</t>
  </si>
  <si>
    <t>Concurso de Méritos</t>
  </si>
  <si>
    <t>Consultoría diseño RRHH</t>
  </si>
  <si>
    <t>Renovación VMWARE</t>
  </si>
  <si>
    <t>Enfoque étnico</t>
  </si>
  <si>
    <t>Prestar los servicios profesionales en la Dirección de Participación, Transparencia y Servicio al Ciudadano para apoyar en la identificación de criterios para apropiar el enfoque étnico en la política a cargo del Departamento y asesorar a los grupos de valor en su implementación</t>
  </si>
  <si>
    <t>Servicios de Fumigación de las áreas locativas del DAFP</t>
  </si>
  <si>
    <t>A-02-02-02-009-004-04 SERVICIOS DE DESCONTAMINACIÓN</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</si>
  <si>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</si>
  <si>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Parametrtización CRM</t>
  </si>
  <si>
    <t>Servicios de parametrización y ajustes del CRM</t>
  </si>
  <si>
    <t>CONCURSO DE MERITOS</t>
  </si>
  <si>
    <t>Prestar los servicios profesionales en la Subdirección de Función Pública para apoyar en el seguimiento al trámite de adopción del Plan Nacional de Desarrollo 2018-2022, así como al cumplimiento de los compromisos que se asignan al Departamento en la vigencia 2019</t>
  </si>
  <si>
    <t>JULIAN MAURICIO MARTINEZ ALVARADO
COORDINADOR GRUPO GESTIÓN ADMINISTRATIVA</t>
  </si>
  <si>
    <t>GRANDES SUPERFICIS</t>
  </si>
  <si>
    <t>160-2019</t>
  </si>
  <si>
    <t>T&amp;S COMP TECNOLOGIA Y SERVICIOS SAS</t>
  </si>
  <si>
    <t xml:space="preserve">Prestar los servicios de soporte y mantenimiento preventivo y correctivo de Hardware y Software, incluido repuestos, para los equipos de cómputo de Función Pública, de acuerdo con el Anexo de Especificaciones Técnicas Mínimas del proceso. </t>
  </si>
  <si>
    <t xml:space="preserve">Función Pública pagará el valor del contrato que resulte del proceso de selección, en mensualidades vencidas, de acuerdo con los servicios efectivamente prestados, previa presentación de la factura y expedición del certificado de recibido a satisfacción por parte del Supervisor del contrato, sin que el monto total de los servicios prestados pueda exceder la cuantía total del mismo. </t>
  </si>
  <si>
    <t xml:space="preserve">Hasta el 28 de febrero de 2020, contado a partir del perfeccionamiento del mismo, registro presupuestal y aprobación de pólizas. </t>
  </si>
  <si>
    <t>159-2019</t>
  </si>
  <si>
    <t>LUIS EDUARDO CARVAJALINO SANCHEZ</t>
  </si>
  <si>
    <t>Contratar el servicio para realizar el avaluó comercial de los bienes muebles e inmuebles de propiedad del Departamento Administrativo de la Función Pública dando cumplimiento a la normatividad vigente, con el fin de conocer el valor real comercial y con base en ello actualizar contablemente el valor de sus activos.</t>
  </si>
  <si>
    <t>CONTRATO DE CONSULTORIA</t>
  </si>
  <si>
    <t>La Función Pública pagará el valor del contrato en un (1) solo pago, incluido IVA y demás gastos asociados, previa presentación de la factura, a la expedición del certificado  de recibido a satisfacción por parte del supervisor del contrato, sin que el monto total de los servicios prestados pueda exceder la cuantía total del mismo.</t>
  </si>
  <si>
    <r>
      <rPr>
        <b/>
        <sz val="15"/>
        <rFont val="Arial"/>
        <family val="2"/>
      </rPr>
      <t>18019</t>
    </r>
    <r>
      <rPr>
        <sz val="15"/>
        <rFont val="Arial"/>
        <family val="2"/>
      </rPr>
      <t xml:space="preserve"> 11/3/2019</t>
    </r>
  </si>
  <si>
    <t>Será de sesenta (60) días calendario, contado a partir del perfeccionamiento del mismo, previo registro presupuesta! y aprobación de pólizas .</t>
  </si>
  <si>
    <t>PAOLA ANDREA MUÑOZ GARCIA</t>
  </si>
  <si>
    <t>156-2019</t>
  </si>
  <si>
    <t>TCM TECNOLOG IAS DE CLASE MUNDIAL</t>
  </si>
  <si>
    <t xml:space="preserve">Contratar la suscripción al servicio de soporte, bolsa de horas y derechos de actualización de versiones, para los módulos de la herramienta ProactivaNET que posee Función Pública, acorde con la Ficha Técnica del proceso. </t>
  </si>
  <si>
    <t>Un (1) único pago, previa entrega de la certificación de la suscripción al servicio de soporte, derechos de actualización de versiones , suscripción a la bolsa de horas y a la entrega del cronograma para la transferenc ia de conocimientos, previa presentación de la respectiva factura y expedición del certificado de recibido a satisfacción por parte del Supervisor ele! Contrato, sin que el monto total de los serv icios prestados pueda exceder la cuant ía total del Contrato.</t>
  </si>
  <si>
    <t xml:space="preserve">Será de un (1) año, contado a partir del perfeccionamiento del contrato, registro presupuesta!, aprobación de pólizas y suscripción del acta de inicio. </t>
  </si>
  <si>
    <t>ANDREA MARTINEZ CALVO</t>
  </si>
  <si>
    <t>158-2019</t>
  </si>
  <si>
    <t>LAURA CAMILA RONDÓN LIZARAZO</t>
  </si>
  <si>
    <t>Prestar los servicios profesionales en la Subdirección de Función Pública para apoyar en el seguimiento al trámite de adopción e implementación del Plan Nacional de Desarrollo 2018-2022, y en el desarrollo de acciones para el cumplimiento de los compromisos que el Plan asigna al Departamento, en la vigencia 2019.</t>
  </si>
  <si>
    <t>Función Pública cancelará el valor total del contrato en ocho (8) pagos así: a) Siete mensualidades cada una por valor de SIETE MILLONES DE PESOS ($7’000.000 M/CTE), y b) Un último pago por valor de TRES MILLONES QUINIENTOS MIL PESOS (3’500.000) M/CTE.</t>
  </si>
  <si>
    <r>
      <rPr>
        <b/>
        <sz val="15"/>
        <rFont val="Arial"/>
        <family val="2"/>
      </rPr>
      <t>20019</t>
    </r>
    <r>
      <rPr>
        <sz val="15"/>
        <rFont val="Arial"/>
        <family val="2"/>
      </rPr>
      <t xml:space="preserve"> 29/4/2019</t>
    </r>
  </si>
  <si>
    <t>Siete (7) meses y quince (15) días, contados a partir del perfeccionamiento del contrato, registro presupuestal.</t>
  </si>
  <si>
    <t>Analista FURAG</t>
  </si>
  <si>
    <t>MINIMA CUANTÍA</t>
  </si>
  <si>
    <t>161-2019</t>
  </si>
  <si>
    <t>Adquisición de un (1) combo de micrófono inalámbrico y solapa, un (1) Flash speedlite para cámaras fotográficas, y una (1) Grabadora de voz digital, de conformidad con las especificaciones técnicas incluidas en el presente documento.</t>
  </si>
  <si>
    <t>Función Pública pagará el valor del contrato en un (1) solo pago, por un valor estimado de CINCO MILLONES SETECIENTOS MIL PESOS ($5’700.000,00)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</si>
  <si>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GABRIELA ROSALIA OSORIO VALDERRAMA </t>
  </si>
  <si>
    <t xml:space="preserve">ANGELA MARIA GONZALEZ LOZADA
SECRETARIA GENERAL </t>
  </si>
  <si>
    <t>Avalúo comercial y Comercialización de bienes muebles dados de baja - cisa</t>
  </si>
  <si>
    <t>Subdirección de Desarrollo Organizaciobal</t>
  </si>
  <si>
    <t>Prestar servicios profesionales en la dirección de Desarrollo Organizacional</t>
  </si>
  <si>
    <t>HUGO ARMANDO PEREZ BALLESTEROS EXT. 820
hperezo@funcionpublica.gov.co</t>
  </si>
  <si>
    <t>164-2019</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</si>
  <si>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</si>
  <si>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Función Pública pagará el valor del contrato en un (1) solo pago, por un valor estimado de DIECINUEVE MILLONES SEISCIENTOS CINCUENTA Y OCHO MIL UN PESOS M/CTE ($19’658.001),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</si>
  <si>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r>
      <rPr>
        <b/>
        <sz val="15"/>
        <color theme="1"/>
        <rFont val="Arial"/>
        <family val="2"/>
      </rPr>
      <t>20719</t>
    </r>
    <r>
      <rPr>
        <sz val="15"/>
        <color theme="1"/>
        <rFont val="Arial"/>
        <family val="2"/>
      </rPr>
      <t xml:space="preserve"> 17/5/2019</t>
    </r>
  </si>
  <si>
    <t>163-2019</t>
  </si>
  <si>
    <t>Adquirir los Periféricos para los equipos de cómputo de Función Pública, de conformidad con los lineamientos establecidos en la Tienda Virtual del Estado Colombiano – Grandes Superficies.</t>
  </si>
  <si>
    <t>Función Pública pagará el valor del contrato en un (1) solo pago, por un valor estimado de DIECISIETE MILLONES SETECIENTOS MIL PESOS ($17’700.000)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</si>
  <si>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r>
      <rPr>
        <b/>
        <sz val="15"/>
        <color theme="1"/>
        <rFont val="Arial"/>
        <family val="2"/>
      </rPr>
      <t>20619</t>
    </r>
    <r>
      <rPr>
        <sz val="15"/>
        <color theme="1"/>
        <rFont val="Arial"/>
        <family val="2"/>
      </rPr>
      <t xml:space="preserve"> 13/5/2019</t>
    </r>
  </si>
  <si>
    <t>162-2019</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</si>
  <si>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tecnica del Acuerdo MArco de Precios.</t>
  </si>
  <si>
    <r>
      <rPr>
        <b/>
        <sz val="15"/>
        <color theme="1"/>
        <rFont val="Arial"/>
        <family val="2"/>
      </rPr>
      <t>20319</t>
    </r>
    <r>
      <rPr>
        <sz val="15"/>
        <color theme="1"/>
        <rFont val="Arial"/>
        <family val="2"/>
      </rPr>
      <t xml:space="preserve"> 9/5/2019</t>
    </r>
  </si>
  <si>
    <t>Grupo de Gestión Meritocrática</t>
  </si>
  <si>
    <t>Adquirir 2000 pines de la Prueba psicológica especializada en evaluación de competencias laborales
Estatales</t>
  </si>
  <si>
    <t>FRANCISCO JAVIER AMÉZQUITA RODRIGUEZ EXT. 810
famezquita@funcionpublica.gov.co</t>
  </si>
  <si>
    <t>Aunar esfuerzos entre las entidades para evaluar la calidad del proceso estadístico a cargo  de Función Pública</t>
  </si>
  <si>
    <t>CARLOS ANDRÉS GUZMAN EXT. 850
cguzman@funcionpublica.gov.co</t>
  </si>
  <si>
    <t>JULIAN FELIPE AGUILAR EXT. 500
jaguilar@funcionpublica.gov.co</t>
  </si>
  <si>
    <t xml:space="preserve">72102103 -72102104 - 72102103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</si>
</sst>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quot;$&quot;* #,##0_-;_-&quot;$&quot;* &quot;-&quot;_-;_-@_-"/>
    <numFmt numFmtId="41" formatCode="_-* #,##0_-;\-* #,##0_-;_-* &quot;-&quot;_-;_-@_-"/>
    <numFmt numFmtId="165" formatCode="_-&quot;$&quot;\ * #,##0.00_-;\-&quot;$&quot;\ * #,##0.00_-;_-&quot;$&quot;\ * &quot;-&quot;??_-;_-@_-"/>
    <numFmt numFmtId="166" formatCode="_(&quot;$&quot;\ * #,##0.00_);_(&quot;$&quot;\ * \(#,##0.00\);_(&quot;$&quot;\ * &quot;-&quot;??_);_(@_)"/>
    <numFmt numFmtId="167" formatCode="_-&quot;$&quot;* #,##0.00_-;\-&quot;$&quot;* #,##0.00_-;_-&quot;$&quot;* &quot;-&quot;_-;_-@_-"/>
    <numFmt numFmtId="168" formatCode="_(&quot;$&quot;\ * #,##0_);_(&quot;$&quot;\ * \(#,##0\);_(&quot;$&quot;\ * &quot;-&quot;??_);_(@_)"/>
    <numFmt numFmtId="169" formatCode="_([$$-240A]\ * #,##0.00_);_([$$-240A]\ * \(#,##0.00\);_([$$-240A]\ * &quot;-&quot;??_);_(@_)"/>
    <numFmt numFmtId="170" formatCode="&quot;$&quot;\ #,##0.00"/>
    <numFmt numFmtId="171" formatCode="_(* #,##0_);_(* \(#,##0\);_(* &quot;-&quot;_);_(@_)"/>
  </numFmts>
  <fonts count="54" x14ac:knownFonts="1">
    <font>
      <sz val="16"/>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36"/>
      <color theme="5" tint="-0.499984740745262"/>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sz val="12"/>
      <color theme="1"/>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sz val="11"/>
      <color theme="0"/>
      <name val="Calibri"/>
      <family val="2"/>
      <scheme val="minor"/>
    </font>
    <font>
      <b/>
      <sz val="48"/>
      <color theme="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6"/>
      <color rgb="FF002060"/>
      <name val="Arial Narrow"/>
      <family val="2"/>
    </font>
    <font>
      <b/>
      <sz val="24"/>
      <color rgb="FF002060"/>
      <name val="Arial Narrow"/>
      <family val="2"/>
    </font>
    <font>
      <b/>
      <sz val="24"/>
      <name val="Arial Narrow"/>
      <family val="2"/>
    </font>
    <font>
      <b/>
      <sz val="36"/>
      <name val="Arial"/>
      <family val="2"/>
    </font>
    <font>
      <sz val="24"/>
      <name val="Arial"/>
      <family val="2"/>
    </font>
    <font>
      <strike/>
      <sz val="24"/>
      <name val="Arial"/>
      <family val="2"/>
    </font>
    <font>
      <b/>
      <sz val="15"/>
      <name val="Arial"/>
      <family val="2"/>
    </font>
    <font>
      <sz val="15"/>
      <name val="Arial"/>
      <family val="2"/>
    </font>
    <font>
      <b/>
      <sz val="20"/>
      <name val="Arial"/>
      <family val="2"/>
    </font>
    <font>
      <sz val="15"/>
      <color theme="1"/>
      <name val="Arial"/>
      <family val="2"/>
    </font>
    <font>
      <b/>
      <strike/>
      <sz val="36"/>
      <name val="Arial"/>
      <family val="2"/>
    </font>
    <font>
      <sz val="24"/>
      <color theme="1"/>
      <name val="Arial"/>
      <family val="2"/>
    </font>
    <font>
      <b/>
      <sz val="15"/>
      <color theme="1"/>
      <name val="Arial"/>
      <family val="2"/>
    </font>
    <font>
      <b/>
      <sz val="20"/>
      <color theme="1"/>
      <name val="Arial"/>
      <family val="2"/>
    </font>
    <font>
      <strike/>
      <sz val="16"/>
      <color theme="1"/>
      <name val="Calibri"/>
      <family val="2"/>
      <scheme val="minor"/>
    </font>
    <font>
      <b/>
      <sz val="24"/>
      <name val="Arial"/>
      <family val="2"/>
    </font>
    <font>
      <sz val="18"/>
      <name val="Arial"/>
      <family val="2"/>
    </font>
    <font>
      <b/>
      <sz val="36"/>
      <name val="Arial Narrow"/>
      <family val="2"/>
    </font>
    <font>
      <b/>
      <sz val="9"/>
      <color indexed="81"/>
      <name val="Tahoma"/>
      <family val="2"/>
    </font>
    <font>
      <sz val="9"/>
      <color indexed="81"/>
      <name val="Tahoma"/>
      <family val="2"/>
    </font>
    <font>
      <sz val="11"/>
      <color rgb="FF000000"/>
      <name val="Calibri"/>
      <family val="2"/>
      <scheme val="minor"/>
    </font>
  </fonts>
  <fills count="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s>
  <borders count="20">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2">
    <xf numFmtId="0" fontId="0" fillId="0" borderId="0"/>
    <xf numFmtId="0" fontId="5" fillId="2" borderId="0" applyNumberFormat="0" applyBorder="0" applyAlignment="0" applyProtection="0"/>
    <xf numFmtId="41" fontId="10" fillId="0" borderId="0" applyFont="0" applyFill="0" applyBorder="0" applyAlignment="0" applyProtection="0"/>
    <xf numFmtId="0" fontId="19" fillId="0" borderId="0" applyNumberFormat="0" applyFill="0" applyBorder="0" applyAlignment="0" applyProtection="0"/>
    <xf numFmtId="42" fontId="10" fillId="0" borderId="0" applyFont="0" applyFill="0" applyBorder="0" applyAlignment="0" applyProtection="0"/>
    <xf numFmtId="166" fontId="10" fillId="0" borderId="0" applyFont="0" applyFill="0" applyBorder="0" applyAlignment="0" applyProtection="0"/>
    <xf numFmtId="171" fontId="10" fillId="0" borderId="0" applyFont="0" applyFill="0" applyBorder="0" applyAlignment="0" applyProtection="0"/>
    <xf numFmtId="166" fontId="3" fillId="0" borderId="0" applyFont="0" applyFill="0" applyBorder="0" applyAlignment="0" applyProtection="0"/>
    <xf numFmtId="41" fontId="10" fillId="0" borderId="0" applyFont="0" applyFill="0" applyBorder="0" applyAlignment="0" applyProtection="0"/>
    <xf numFmtId="0" fontId="53" fillId="0" borderId="0"/>
    <xf numFmtId="0" fontId="10" fillId="0" borderId="0"/>
    <xf numFmtId="9" fontId="10"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166" fontId="2" fillId="0" borderId="0" applyFont="0" applyFill="0" applyBorder="0" applyAlignment="0" applyProtection="0"/>
    <xf numFmtId="171" fontId="2" fillId="0" borderId="0" applyFont="0" applyFill="0" applyBorder="0" applyAlignment="0" applyProtection="0"/>
    <xf numFmtId="41"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166" fontId="1" fillId="0" borderId="0" applyFont="0" applyFill="0" applyBorder="0" applyAlignment="0" applyProtection="0"/>
    <xf numFmtId="171" fontId="1" fillId="0" borderId="0" applyFont="0" applyFill="0" applyBorder="0" applyAlignment="0" applyProtection="0"/>
    <xf numFmtId="41" fontId="1" fillId="0" borderId="0" applyFont="0" applyFill="0" applyBorder="0" applyAlignment="0" applyProtection="0"/>
  </cellStyleXfs>
  <cellXfs count="192">
    <xf numFmtId="0" fontId="0" fillId="0" borderId="0" xfId="0"/>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9"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Border="1" applyAlignment="1">
      <alignment horizontal="right" vertical="center" wrapText="1"/>
    </xf>
    <xf numFmtId="0" fontId="11" fillId="4" borderId="0" xfId="0" applyFont="1" applyFill="1" applyBorder="1" applyAlignment="1">
      <alignment vertical="center" wrapText="1"/>
    </xf>
    <xf numFmtId="0" fontId="0" fillId="0" borderId="0" xfId="0" applyFont="1" applyAlignment="1">
      <alignment horizontal="center" vertical="center" wrapText="1"/>
    </xf>
    <xf numFmtId="0" fontId="13" fillId="0" borderId="0" xfId="0" applyFont="1" applyAlignment="1">
      <alignment wrapText="1"/>
    </xf>
    <xf numFmtId="0" fontId="0" fillId="0" borderId="0" xfId="0" applyFont="1" applyAlignment="1">
      <alignment wrapText="1"/>
    </xf>
    <xf numFmtId="0" fontId="13" fillId="0" borderId="0" xfId="0" applyFont="1" applyAlignment="1">
      <alignment horizontal="center" vertical="center" wrapText="1"/>
    </xf>
    <xf numFmtId="166" fontId="0" fillId="0" borderId="0" xfId="0" applyNumberFormat="1" applyFont="1" applyAlignment="1">
      <alignment wrapText="1"/>
    </xf>
    <xf numFmtId="0" fontId="0" fillId="0" borderId="1" xfId="0" applyFont="1" applyBorder="1" applyAlignment="1">
      <alignment wrapText="1"/>
    </xf>
    <xf numFmtId="0" fontId="6" fillId="0" borderId="0" xfId="0" applyFont="1" applyFill="1" applyAlignment="1">
      <alignment horizontal="center" wrapText="1"/>
    </xf>
    <xf numFmtId="0" fontId="7" fillId="0" borderId="0" xfId="0" applyFont="1" applyFill="1" applyAlignment="1">
      <alignment horizontal="center" wrapText="1"/>
    </xf>
    <xf numFmtId="0" fontId="15" fillId="4" borderId="0" xfId="0" applyFont="1" applyFill="1" applyBorder="1" applyAlignment="1">
      <alignment horizontal="center" vertical="center" wrapText="1"/>
    </xf>
    <xf numFmtId="0" fontId="16" fillId="0" borderId="0" xfId="0" applyFont="1" applyBorder="1" applyAlignment="1">
      <alignment horizontal="center" vertical="center" wrapText="1"/>
    </xf>
    <xf numFmtId="0" fontId="9" fillId="0" borderId="0" xfId="0" applyFont="1" applyBorder="1" applyAlignment="1">
      <alignment horizontal="left"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3" borderId="0" xfId="0" applyFont="1" applyFill="1" applyAlignment="1">
      <alignment horizontal="center" vertical="center" wrapText="1"/>
    </xf>
    <xf numFmtId="0" fontId="8" fillId="0" borderId="2" xfId="0" applyFont="1" applyBorder="1" applyAlignment="1">
      <alignment horizontal="center" vertical="center" wrapText="1"/>
    </xf>
    <xf numFmtId="0" fontId="11" fillId="4" borderId="0" xfId="0" applyFont="1" applyFill="1" applyAlignment="1">
      <alignment vertical="center" wrapText="1"/>
    </xf>
    <xf numFmtId="0" fontId="8"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20" fillId="0" borderId="0" xfId="3" quotePrefix="1" applyFont="1" applyBorder="1" applyAlignment="1">
      <alignment horizontal="center" vertical="center" wrapText="1"/>
    </xf>
    <xf numFmtId="0" fontId="4" fillId="0" borderId="2" xfId="0"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horizontal="right" vertical="center" wrapText="1"/>
    </xf>
    <xf numFmtId="0" fontId="21" fillId="0" borderId="2" xfId="0" applyFont="1" applyBorder="1" applyAlignment="1">
      <alignment horizontal="center" vertical="center" wrapText="1"/>
    </xf>
    <xf numFmtId="166" fontId="11" fillId="4" borderId="0" xfId="0" applyNumberFormat="1" applyFont="1" applyFill="1" applyAlignment="1">
      <alignment vertical="center" wrapText="1"/>
    </xf>
    <xf numFmtId="166" fontId="28" fillId="3" borderId="0" xfId="0" applyNumberFormat="1" applyFont="1" applyFill="1" applyAlignment="1">
      <alignment wrapText="1"/>
    </xf>
    <xf numFmtId="170" fontId="11" fillId="4" borderId="0" xfId="0" applyNumberFormat="1" applyFont="1" applyFill="1" applyAlignment="1">
      <alignment vertical="center" wrapText="1"/>
    </xf>
    <xf numFmtId="0" fontId="34" fillId="6" borderId="16" xfId="1" applyFont="1" applyFill="1" applyBorder="1" applyAlignment="1">
      <alignment horizontal="center" vertical="center" wrapText="1"/>
    </xf>
    <xf numFmtId="0" fontId="35" fillId="4" borderId="17" xfId="1" applyFont="1" applyFill="1" applyBorder="1" applyAlignment="1">
      <alignment horizontal="center" vertical="center" wrapText="1"/>
    </xf>
    <xf numFmtId="0" fontId="0" fillId="4" borderId="0" xfId="0" applyFill="1"/>
    <xf numFmtId="0" fontId="0" fillId="0" borderId="0" xfId="0" applyFill="1"/>
    <xf numFmtId="0" fontId="36" fillId="0" borderId="2"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2" xfId="0" applyFont="1" applyFill="1" applyBorder="1" applyAlignment="1">
      <alignment horizontal="left" vertical="center" wrapText="1"/>
    </xf>
    <xf numFmtId="0" fontId="38" fillId="0" borderId="2" xfId="0" applyFont="1" applyFill="1" applyBorder="1" applyAlignment="1">
      <alignment horizontal="center" vertical="center" wrapText="1"/>
    </xf>
    <xf numFmtId="0" fontId="38" fillId="0" borderId="5" xfId="0" applyFont="1" applyFill="1" applyBorder="1" applyAlignment="1">
      <alignment horizontal="center" vertical="center" wrapText="1"/>
    </xf>
    <xf numFmtId="0" fontId="38" fillId="0" borderId="2" xfId="0" applyFont="1" applyFill="1" applyBorder="1" applyAlignment="1">
      <alignment horizontal="left" vertical="center" wrapText="1"/>
    </xf>
    <xf numFmtId="0" fontId="43" fillId="0" borderId="2" xfId="0" applyFont="1" applyFill="1" applyBorder="1" applyAlignment="1">
      <alignment horizontal="center" vertical="center" wrapText="1"/>
    </xf>
    <xf numFmtId="0" fontId="47" fillId="4" borderId="0" xfId="0" applyFont="1" applyFill="1"/>
    <xf numFmtId="0" fontId="47" fillId="0" borderId="0" xfId="0" applyFont="1" applyFill="1"/>
    <xf numFmtId="0" fontId="37" fillId="4" borderId="2" xfId="0" applyFont="1" applyFill="1" applyBorder="1" applyAlignment="1">
      <alignment horizontal="center" vertical="center" wrapText="1"/>
    </xf>
    <xf numFmtId="0" fontId="37" fillId="4" borderId="0" xfId="0" applyFont="1" applyFill="1" applyBorder="1" applyAlignment="1">
      <alignment horizontal="center" vertical="center" wrapText="1"/>
    </xf>
    <xf numFmtId="0" fontId="37" fillId="3" borderId="0"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7" fillId="3" borderId="0" xfId="0" applyFont="1" applyFill="1" applyBorder="1" applyAlignment="1">
      <alignment horizontal="left" vertical="center" wrapText="1"/>
    </xf>
    <xf numFmtId="14" fontId="37" fillId="3" borderId="0" xfId="0" applyNumberFormat="1" applyFont="1" applyFill="1" applyBorder="1" applyAlignment="1">
      <alignment horizontal="center" vertical="center" wrapText="1"/>
    </xf>
    <xf numFmtId="0" fontId="50" fillId="0" borderId="0" xfId="1" applyFont="1" applyFill="1" applyBorder="1" applyAlignment="1">
      <alignment horizontal="center" vertical="center" wrapText="1"/>
    </xf>
    <xf numFmtId="0" fontId="0" fillId="3" borderId="0" xfId="0" applyFill="1"/>
    <xf numFmtId="0" fontId="35" fillId="0" borderId="0" xfId="1" applyFont="1" applyFill="1" applyBorder="1" applyAlignment="1">
      <alignment horizontal="center" vertical="center" wrapText="1"/>
    </xf>
    <xf numFmtId="41" fontId="1" fillId="0" borderId="0" xfId="17" applyFont="1" applyBorder="1" applyAlignment="1">
      <alignment horizontal="right" vertical="center" wrapText="1"/>
    </xf>
    <xf numFmtId="0" fontId="12" fillId="0" borderId="0" xfId="17" applyNumberFormat="1" applyFont="1" applyAlignment="1">
      <alignment horizontal="left" wrapText="1"/>
    </xf>
    <xf numFmtId="0" fontId="7" fillId="0" borderId="2" xfId="17" applyNumberFormat="1" applyFont="1" applyBorder="1" applyAlignment="1">
      <alignment horizontal="center" vertical="center" wrapText="1"/>
    </xf>
    <xf numFmtId="41" fontId="1" fillId="0" borderId="0" xfId="17" applyFont="1" applyFill="1" applyAlignment="1">
      <alignment horizontal="right" vertical="center" wrapText="1"/>
    </xf>
    <xf numFmtId="167" fontId="22" fillId="0" borderId="2" xfId="18" applyNumberFormat="1" applyFont="1" applyBorder="1" applyAlignment="1">
      <alignment horizontal="left" wrapText="1"/>
    </xf>
    <xf numFmtId="167" fontId="23" fillId="0" borderId="2" xfId="18" applyNumberFormat="1" applyFont="1" applyBorder="1" applyAlignment="1">
      <alignment wrapText="1"/>
    </xf>
    <xf numFmtId="166" fontId="32" fillId="3" borderId="0" xfId="19" applyFont="1" applyFill="1" applyAlignment="1">
      <alignment horizontal="right" vertical="center" wrapText="1"/>
    </xf>
    <xf numFmtId="169" fontId="37" fillId="0" borderId="2" xfId="17" applyNumberFormat="1" applyFont="1" applyFill="1" applyBorder="1" applyAlignment="1">
      <alignment horizontal="right" vertical="center" wrapText="1"/>
    </xf>
    <xf numFmtId="169" fontId="38" fillId="0" borderId="2" xfId="17" applyNumberFormat="1" applyFont="1" applyFill="1" applyBorder="1" applyAlignment="1">
      <alignment horizontal="right" vertical="center" wrapText="1"/>
    </xf>
    <xf numFmtId="169" fontId="37" fillId="3" borderId="0" xfId="21" applyNumberFormat="1" applyFont="1" applyFill="1" applyBorder="1" applyAlignment="1">
      <alignment horizontal="right" vertical="center" wrapText="1"/>
    </xf>
    <xf numFmtId="166" fontId="37" fillId="3" borderId="0" xfId="19" applyNumberFormat="1" applyFont="1" applyFill="1" applyBorder="1" applyAlignment="1">
      <alignment horizontal="center" vertical="center" wrapText="1"/>
    </xf>
    <xf numFmtId="0" fontId="33" fillId="7" borderId="16" xfId="1" applyFont="1" applyFill="1" applyBorder="1" applyAlignment="1">
      <alignment horizontal="center" vertical="center" wrapText="1"/>
    </xf>
    <xf numFmtId="0" fontId="34" fillId="7" borderId="16" xfId="1" applyFont="1" applyFill="1" applyBorder="1" applyAlignment="1">
      <alignment horizontal="center" vertical="center" wrapText="1"/>
    </xf>
    <xf numFmtId="171" fontId="34" fillId="7" borderId="16" xfId="20" applyFont="1" applyFill="1" applyBorder="1" applyAlignment="1">
      <alignment horizontal="center" vertical="center" wrapText="1"/>
    </xf>
    <xf numFmtId="0" fontId="6" fillId="3" borderId="0" xfId="0" applyFont="1" applyFill="1" applyAlignment="1">
      <alignment horizontal="center" vertical="center" wrapText="1"/>
    </xf>
    <xf numFmtId="0" fontId="7" fillId="3" borderId="0" xfId="0" applyFont="1" applyFill="1" applyAlignment="1">
      <alignment horizontal="center" vertical="center" wrapText="1"/>
    </xf>
    <xf numFmtId="0" fontId="8"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21" fillId="3" borderId="2" xfId="0" applyFont="1" applyFill="1" applyBorder="1" applyAlignment="1">
      <alignment horizontal="center" vertical="center" wrapText="1"/>
    </xf>
    <xf numFmtId="167" fontId="22" fillId="3" borderId="2" xfId="18" applyNumberFormat="1" applyFont="1" applyFill="1" applyBorder="1" applyAlignment="1">
      <alignment horizontal="left" wrapText="1"/>
    </xf>
    <xf numFmtId="167" fontId="23" fillId="3" borderId="2" xfId="18" applyNumberFormat="1" applyFont="1" applyFill="1" applyBorder="1" applyAlignment="1">
      <alignment wrapText="1"/>
    </xf>
    <xf numFmtId="0" fontId="0" fillId="3" borderId="0" xfId="0" applyFont="1" applyFill="1" applyAlignment="1">
      <alignment wrapText="1"/>
    </xf>
    <xf numFmtId="0" fontId="13" fillId="3" borderId="0" xfId="0" applyFont="1" applyFill="1" applyAlignment="1">
      <alignment horizontal="center" vertical="center" wrapText="1"/>
    </xf>
    <xf numFmtId="166" fontId="0" fillId="3" borderId="0" xfId="0" applyNumberFormat="1" applyFont="1" applyFill="1" applyAlignment="1">
      <alignment wrapText="1"/>
    </xf>
    <xf numFmtId="0" fontId="0" fillId="3" borderId="1" xfId="0" applyFont="1" applyFill="1" applyBorder="1" applyAlignment="1">
      <alignment wrapText="1"/>
    </xf>
    <xf numFmtId="168" fontId="0" fillId="3" borderId="0" xfId="0" applyNumberFormat="1" applyFont="1" applyFill="1" applyBorder="1" applyAlignment="1">
      <alignment horizontal="center" vertical="center" wrapText="1"/>
    </xf>
    <xf numFmtId="0" fontId="23" fillId="3" borderId="2" xfId="0" applyFont="1" applyFill="1" applyBorder="1" applyAlignment="1">
      <alignment horizontal="center" vertical="center" wrapText="1"/>
    </xf>
    <xf numFmtId="169"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0" fontId="12" fillId="3" borderId="2" xfId="17" applyNumberFormat="1" applyFont="1" applyFill="1" applyBorder="1" applyAlignment="1">
      <alignment horizontal="left" wrapText="1"/>
    </xf>
    <xf numFmtId="165" fontId="3" fillId="3" borderId="2" xfId="0" applyNumberFormat="1" applyFont="1" applyFill="1" applyBorder="1" applyAlignment="1">
      <alignment wrapText="1"/>
    </xf>
    <xf numFmtId="165" fontId="0" fillId="3" borderId="0" xfId="0" applyNumberFormat="1" applyFont="1" applyFill="1" applyAlignment="1">
      <alignment wrapText="1"/>
    </xf>
    <xf numFmtId="0" fontId="8" fillId="3" borderId="11" xfId="0" applyFont="1" applyFill="1" applyBorder="1" applyAlignment="1">
      <alignment horizontal="center" vertical="center" wrapText="1"/>
    </xf>
    <xf numFmtId="14" fontId="27" fillId="3" borderId="0" xfId="0" applyNumberFormat="1" applyFont="1" applyFill="1" applyBorder="1" applyAlignment="1">
      <alignment horizontal="center" vertical="center" wrapText="1"/>
    </xf>
    <xf numFmtId="165" fontId="0" fillId="3" borderId="0" xfId="0" applyNumberFormat="1" applyFont="1" applyFill="1" applyAlignment="1">
      <alignment horizontal="center" vertical="center" wrapText="1"/>
    </xf>
    <xf numFmtId="14" fontId="9"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0" xfId="0" applyFill="1" applyAlignment="1">
      <alignment wrapText="1"/>
    </xf>
    <xf numFmtId="41" fontId="1" fillId="3" borderId="0" xfId="17" applyFont="1" applyFill="1" applyBorder="1" applyAlignment="1">
      <alignment horizontal="right" vertical="center" wrapText="1"/>
    </xf>
    <xf numFmtId="0" fontId="0" fillId="3" borderId="0" xfId="0" applyFont="1" applyFill="1" applyBorder="1" applyAlignment="1">
      <alignment horizontal="right" vertical="center" wrapText="1"/>
    </xf>
    <xf numFmtId="166" fontId="0" fillId="3" borderId="0" xfId="0" applyNumberFormat="1" applyFont="1" applyFill="1" applyAlignment="1">
      <alignment horizontal="center" vertical="center" wrapText="1"/>
    </xf>
    <xf numFmtId="0" fontId="12" fillId="3" borderId="0" xfId="17" applyNumberFormat="1" applyFont="1" applyFill="1" applyAlignment="1">
      <alignment horizontal="left" wrapText="1"/>
    </xf>
    <xf numFmtId="0" fontId="13" fillId="3" borderId="0" xfId="0" applyFont="1" applyFill="1" applyAlignment="1">
      <alignment wrapText="1"/>
    </xf>
    <xf numFmtId="170" fontId="3" fillId="3" borderId="0" xfId="0" applyNumberFormat="1" applyFont="1" applyFill="1" applyBorder="1" applyAlignment="1">
      <alignment horizontal="center" vertical="center" wrapText="1"/>
    </xf>
    <xf numFmtId="42" fontId="3" fillId="3" borderId="0" xfId="18" applyFont="1" applyFill="1" applyBorder="1" applyAlignment="1">
      <alignment horizontal="center" wrapText="1"/>
    </xf>
    <xf numFmtId="41" fontId="29" fillId="3" borderId="0" xfId="17" applyFont="1" applyFill="1" applyAlignment="1">
      <alignment horizontal="center" vertical="center" wrapText="1"/>
    </xf>
    <xf numFmtId="170" fontId="29" fillId="3" borderId="0" xfId="0" applyNumberFormat="1" applyFont="1" applyFill="1" applyAlignment="1">
      <alignment horizontal="center" vertical="center" wrapText="1"/>
    </xf>
    <xf numFmtId="170" fontId="0" fillId="3" borderId="0" xfId="0" applyNumberFormat="1" applyFont="1" applyFill="1" applyAlignment="1">
      <alignment horizontal="center" vertical="center" wrapText="1"/>
    </xf>
    <xf numFmtId="165" fontId="12" fillId="3" borderId="0" xfId="17" applyNumberFormat="1" applyFont="1" applyFill="1" applyAlignment="1">
      <alignment horizontal="left" wrapText="1"/>
    </xf>
    <xf numFmtId="170" fontId="0" fillId="3" borderId="0" xfId="0" applyNumberFormat="1" applyFont="1" applyFill="1" applyAlignment="1">
      <alignment wrapText="1"/>
    </xf>
    <xf numFmtId="170" fontId="13" fillId="3" borderId="0" xfId="0" applyNumberFormat="1" applyFont="1" applyFill="1" applyAlignment="1">
      <alignment horizontal="center" vertical="center" wrapText="1"/>
    </xf>
    <xf numFmtId="166" fontId="29" fillId="3" borderId="0" xfId="0" applyNumberFormat="1" applyFont="1" applyFill="1" applyAlignment="1">
      <alignment horizontal="center" vertical="center" wrapText="1"/>
    </xf>
    <xf numFmtId="0" fontId="16" fillId="3" borderId="0" xfId="0" applyFont="1" applyFill="1" applyBorder="1" applyAlignment="1">
      <alignment horizontal="center" vertical="center" wrapText="1"/>
    </xf>
    <xf numFmtId="0" fontId="30" fillId="3" borderId="0" xfId="0" applyFont="1" applyFill="1" applyBorder="1" applyAlignment="1">
      <alignment horizontal="left" vertical="center" wrapText="1"/>
    </xf>
    <xf numFmtId="0" fontId="3" fillId="3" borderId="0" xfId="0" applyFont="1" applyFill="1" applyBorder="1" applyAlignment="1">
      <alignment horizontal="center" vertical="center" wrapText="1"/>
    </xf>
    <xf numFmtId="42" fontId="3" fillId="3" borderId="0" xfId="18" applyFont="1" applyFill="1" applyBorder="1" applyAlignment="1">
      <alignment horizontal="center" vertical="center" wrapText="1"/>
    </xf>
    <xf numFmtId="166" fontId="31" fillId="3" borderId="0" xfId="19" applyFont="1" applyFill="1" applyAlignment="1">
      <alignment horizontal="right" vertical="center" wrapText="1"/>
    </xf>
    <xf numFmtId="0" fontId="14" fillId="0" borderId="0" xfId="0" applyFont="1" applyBorder="1" applyAlignment="1">
      <alignment horizontal="center" vertical="center" wrapText="1"/>
    </xf>
    <xf numFmtId="0" fontId="16" fillId="0" borderId="0" xfId="0" applyFont="1" applyBorder="1" applyAlignment="1">
      <alignment horizontal="left" vertical="center" wrapText="1"/>
    </xf>
    <xf numFmtId="0" fontId="17" fillId="0" borderId="2" xfId="0" applyFont="1" applyBorder="1" applyAlignment="1">
      <alignment horizontal="center" vertical="center" wrapText="1"/>
    </xf>
    <xf numFmtId="0" fontId="18" fillId="0" borderId="2" xfId="0" applyFont="1" applyFill="1" applyBorder="1" applyAlignment="1">
      <alignment horizontal="center" vertical="center" wrapText="1"/>
    </xf>
    <xf numFmtId="0" fontId="17" fillId="0" borderId="2" xfId="0" quotePrefix="1" applyFont="1" applyBorder="1" applyAlignment="1">
      <alignment horizontal="center" vertical="center" wrapText="1"/>
    </xf>
    <xf numFmtId="0" fontId="17" fillId="0" borderId="0" xfId="0" quotePrefix="1" applyFont="1" applyAlignment="1">
      <alignment horizontal="center" vertical="center" wrapText="1"/>
    </xf>
    <xf numFmtId="0" fontId="35" fillId="0" borderId="0" xfId="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4" xfId="0" applyFont="1" applyFill="1" applyBorder="1" applyAlignment="1">
      <alignment horizontal="left" vertical="center" wrapText="1"/>
    </xf>
    <xf numFmtId="0" fontId="17" fillId="3" borderId="5" xfId="0" applyFont="1" applyFill="1" applyBorder="1" applyAlignment="1">
      <alignment horizontal="left" vertical="center" wrapText="1"/>
    </xf>
    <xf numFmtId="0" fontId="24"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4" fillId="3" borderId="9" xfId="0" applyFont="1" applyFill="1" applyBorder="1" applyAlignment="1">
      <alignment horizontal="center" vertical="center" wrapText="1"/>
    </xf>
    <xf numFmtId="0" fontId="24" fillId="3" borderId="0"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4" fillId="3" borderId="13" xfId="0" applyFont="1" applyFill="1" applyBorder="1" applyAlignment="1">
      <alignment horizontal="center" vertical="center" wrapText="1"/>
    </xf>
    <xf numFmtId="0" fontId="24" fillId="3" borderId="14" xfId="0" applyFont="1" applyFill="1" applyBorder="1" applyAlignment="1">
      <alignment horizontal="center" vertical="center" wrapText="1"/>
    </xf>
    <xf numFmtId="168" fontId="25" fillId="3" borderId="4" xfId="0" applyNumberFormat="1" applyFont="1" applyFill="1" applyBorder="1" applyAlignment="1">
      <alignment horizontal="right" vertical="center" wrapText="1"/>
    </xf>
    <xf numFmtId="168" fontId="25" fillId="3" borderId="5" xfId="0" applyNumberFormat="1" applyFont="1" applyFill="1" applyBorder="1" applyAlignment="1">
      <alignment horizontal="right" vertical="center" wrapText="1"/>
    </xf>
    <xf numFmtId="169" fontId="26" fillId="3" borderId="2" xfId="0" applyNumberFormat="1" applyFont="1" applyFill="1" applyBorder="1" applyAlignment="1">
      <alignment horizontal="right" vertical="center" wrapText="1"/>
    </xf>
    <xf numFmtId="42" fontId="26" fillId="3" borderId="2" xfId="18" applyFont="1" applyFill="1" applyBorder="1" applyAlignment="1">
      <alignment horizontal="right" vertical="center" wrapText="1"/>
    </xf>
    <xf numFmtId="14" fontId="25" fillId="5" borderId="4" xfId="0" applyNumberFormat="1" applyFont="1" applyFill="1" applyBorder="1" applyAlignment="1">
      <alignment horizontal="right" vertical="center" wrapText="1"/>
    </xf>
    <xf numFmtId="14" fontId="25" fillId="5" borderId="5" xfId="0" applyNumberFormat="1" applyFont="1" applyFill="1" applyBorder="1" applyAlignment="1">
      <alignment horizontal="right" vertical="center" wrapText="1"/>
    </xf>
    <xf numFmtId="0" fontId="16" fillId="3" borderId="15" xfId="0" applyFont="1" applyFill="1" applyBorder="1" applyAlignment="1">
      <alignment horizontal="left" vertical="center" wrapText="1"/>
    </xf>
    <xf numFmtId="42" fontId="3" fillId="3" borderId="0" xfId="18" applyFont="1" applyFill="1" applyBorder="1" applyAlignment="1">
      <alignment horizontal="center" wrapText="1"/>
    </xf>
    <xf numFmtId="42" fontId="3" fillId="3" borderId="0" xfId="18" applyFont="1" applyFill="1" applyBorder="1" applyAlignment="1">
      <alignment horizontal="center" vertical="center" wrapText="1"/>
    </xf>
    <xf numFmtId="14" fontId="37" fillId="0" borderId="2" xfId="0" applyNumberFormat="1" applyFont="1" applyFill="1" applyBorder="1" applyAlignment="1">
      <alignment horizontal="center" vertical="center" wrapText="1"/>
    </xf>
    <xf numFmtId="166" fontId="37" fillId="0" borderId="2" xfId="19" applyNumberFormat="1" applyFont="1" applyFill="1" applyBorder="1" applyAlignment="1">
      <alignment horizontal="center" vertical="center" wrapText="1"/>
    </xf>
    <xf numFmtId="0" fontId="36" fillId="0" borderId="17" xfId="0" applyFont="1" applyFill="1" applyBorder="1" applyAlignment="1">
      <alignment horizontal="center" vertical="center" wrapText="1"/>
    </xf>
    <xf numFmtId="0" fontId="37" fillId="0" borderId="17" xfId="0" applyFont="1" applyFill="1" applyBorder="1" applyAlignment="1">
      <alignment horizontal="center" vertical="center" wrapText="1"/>
    </xf>
    <xf numFmtId="0" fontId="37" fillId="0" borderId="17" xfId="0" applyFont="1" applyFill="1" applyBorder="1" applyAlignment="1">
      <alignment horizontal="left" vertical="center" wrapText="1"/>
    </xf>
    <xf numFmtId="14" fontId="37" fillId="0" borderId="17" xfId="0" applyNumberFormat="1" applyFont="1" applyFill="1" applyBorder="1" applyAlignment="1">
      <alignment horizontal="center" vertical="center" wrapText="1"/>
    </xf>
    <xf numFmtId="169" fontId="37" fillId="0" borderId="17" xfId="17" applyNumberFormat="1" applyFont="1" applyFill="1" applyBorder="1" applyAlignment="1">
      <alignment vertical="center" wrapText="1"/>
    </xf>
    <xf numFmtId="166" fontId="37" fillId="0" borderId="17" xfId="19" applyNumberFormat="1" applyFont="1" applyFill="1" applyBorder="1" applyAlignment="1">
      <alignment vertical="center" wrapText="1"/>
    </xf>
    <xf numFmtId="14" fontId="38" fillId="0" borderId="2" xfId="0" applyNumberFormat="1" applyFont="1" applyFill="1" applyBorder="1" applyAlignment="1">
      <alignment horizontal="center" vertical="center" wrapText="1"/>
    </xf>
    <xf numFmtId="166" fontId="38" fillId="0" borderId="2" xfId="19" applyNumberFormat="1" applyFont="1" applyFill="1" applyBorder="1" applyAlignment="1">
      <alignment horizontal="center" vertical="center" wrapText="1"/>
    </xf>
    <xf numFmtId="0" fontId="36" fillId="0" borderId="17" xfId="0" applyFont="1" applyFill="1" applyBorder="1" applyAlignment="1">
      <alignment horizontal="center" vertical="center" wrapText="1"/>
    </xf>
    <xf numFmtId="16" fontId="37" fillId="0" borderId="2" xfId="0" applyNumberFormat="1" applyFont="1" applyFill="1" applyBorder="1" applyAlignment="1">
      <alignment horizontal="center" vertical="center" wrapText="1"/>
    </xf>
    <xf numFmtId="0" fontId="36" fillId="0" borderId="18"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37" fillId="0" borderId="2" xfId="0" applyFont="1" applyFill="1" applyBorder="1" applyAlignment="1">
      <alignment vertical="center" wrapText="1"/>
    </xf>
    <xf numFmtId="169" fontId="37" fillId="0" borderId="2" xfId="17" applyNumberFormat="1" applyFont="1" applyFill="1" applyBorder="1" applyAlignment="1">
      <alignment vertical="center" wrapText="1"/>
    </xf>
    <xf numFmtId="0" fontId="44" fillId="0" borderId="2" xfId="0" applyFont="1" applyFill="1" applyBorder="1" applyAlignment="1">
      <alignment horizontal="left" vertical="center" wrapText="1"/>
    </xf>
    <xf numFmtId="0" fontId="37" fillId="0" borderId="19" xfId="0" applyFont="1" applyFill="1" applyBorder="1" applyAlignment="1">
      <alignment horizontal="center" vertical="center" wrapText="1"/>
    </xf>
    <xf numFmtId="166" fontId="37" fillId="0" borderId="2" xfId="19" applyNumberFormat="1" applyFont="1" applyFill="1" applyBorder="1" applyAlignment="1">
      <alignment vertical="center" wrapText="1"/>
    </xf>
    <xf numFmtId="0" fontId="37" fillId="0" borderId="2" xfId="0" applyNumberFormat="1" applyFont="1" applyFill="1" applyBorder="1" applyAlignment="1">
      <alignment horizontal="center" vertical="center" wrapText="1"/>
    </xf>
    <xf numFmtId="0" fontId="48" fillId="0" borderId="2" xfId="0" applyFont="1" applyFill="1" applyBorder="1" applyAlignment="1">
      <alignment horizontal="center" vertical="center" wrapText="1"/>
    </xf>
    <xf numFmtId="0" fontId="49" fillId="0" borderId="2" xfId="0" applyFont="1" applyFill="1" applyBorder="1" applyAlignment="1">
      <alignment horizontal="center" vertical="center" wrapText="1"/>
    </xf>
    <xf numFmtId="169" fontId="37" fillId="0" borderId="2" xfId="21" applyNumberFormat="1" applyFont="1" applyFill="1" applyBorder="1" applyAlignment="1">
      <alignment horizontal="right" vertical="center" wrapText="1"/>
    </xf>
    <xf numFmtId="169" fontId="37" fillId="0" borderId="2" xfId="12" applyNumberFormat="1" applyFont="1" applyFill="1" applyBorder="1" applyAlignment="1">
      <alignment horizontal="right" vertical="center" wrapText="1"/>
    </xf>
    <xf numFmtId="0" fontId="39" fillId="0" borderId="2" xfId="0" applyFont="1" applyFill="1" applyBorder="1" applyAlignment="1">
      <alignment horizontal="center" vertical="center" wrapText="1"/>
    </xf>
    <xf numFmtId="15" fontId="40" fillId="0" borderId="2" xfId="0" applyNumberFormat="1" applyFont="1" applyFill="1" applyBorder="1" applyAlignment="1">
      <alignment horizontal="center" vertical="center" wrapText="1"/>
    </xf>
    <xf numFmtId="0" fontId="40" fillId="0" borderId="2" xfId="0" applyFont="1" applyFill="1" applyBorder="1" applyAlignment="1">
      <alignment horizontal="left" vertical="center" wrapText="1"/>
    </xf>
    <xf numFmtId="0" fontId="40" fillId="0" borderId="2" xfId="0" applyFont="1" applyFill="1" applyBorder="1" applyAlignment="1">
      <alignment horizontal="center" vertical="center" wrapText="1"/>
    </xf>
    <xf numFmtId="166" fontId="40" fillId="0" borderId="2" xfId="7" applyFont="1" applyFill="1" applyBorder="1" applyAlignment="1">
      <alignment horizontal="center" vertical="center" wrapText="1"/>
    </xf>
    <xf numFmtId="168" fontId="41" fillId="0" borderId="2" xfId="7" applyNumberFormat="1" applyFont="1" applyFill="1" applyBorder="1" applyAlignment="1">
      <alignment horizontal="center" vertical="center" wrapText="1"/>
    </xf>
    <xf numFmtId="168" fontId="40" fillId="0" borderId="2" xfId="7" applyNumberFormat="1" applyFont="1" applyFill="1" applyBorder="1" applyAlignment="1">
      <alignment horizontal="center" vertical="center" wrapText="1"/>
    </xf>
    <xf numFmtId="15" fontId="42" fillId="0" borderId="2" xfId="0" applyNumberFormat="1" applyFont="1" applyFill="1" applyBorder="1" applyAlignment="1">
      <alignment horizontal="center" vertical="center" wrapText="1"/>
    </xf>
    <xf numFmtId="0" fontId="40" fillId="0" borderId="2" xfId="7" applyNumberFormat="1" applyFont="1" applyFill="1" applyBorder="1" applyAlignment="1">
      <alignment horizontal="center" vertical="center" wrapText="1"/>
    </xf>
    <xf numFmtId="0" fontId="42" fillId="0" borderId="2" xfId="0" applyFont="1" applyFill="1" applyBorder="1" applyAlignment="1">
      <alignment horizontal="left" vertical="center" wrapText="1"/>
    </xf>
    <xf numFmtId="0" fontId="42" fillId="0" borderId="2" xfId="0" applyFont="1" applyFill="1" applyBorder="1" applyAlignment="1">
      <alignment horizontal="center" vertical="center" wrapText="1"/>
    </xf>
    <xf numFmtId="168" fontId="42" fillId="0" borderId="2" xfId="7" applyNumberFormat="1" applyFont="1" applyFill="1" applyBorder="1" applyAlignment="1">
      <alignment horizontal="center" vertical="center" wrapText="1"/>
    </xf>
    <xf numFmtId="0" fontId="45" fillId="0" borderId="2" xfId="0" applyFont="1" applyFill="1" applyBorder="1" applyAlignment="1">
      <alignment horizontal="center" vertical="center" wrapText="1"/>
    </xf>
    <xf numFmtId="166" fontId="42" fillId="0" borderId="2" xfId="7" applyFont="1" applyFill="1" applyBorder="1" applyAlignment="1">
      <alignment horizontal="center" vertical="center" wrapText="1"/>
    </xf>
    <xf numFmtId="168" fontId="46" fillId="0" borderId="2" xfId="7" applyNumberFormat="1" applyFont="1" applyFill="1" applyBorder="1" applyAlignment="1">
      <alignment horizontal="center" vertical="center" wrapText="1"/>
    </xf>
    <xf numFmtId="0" fontId="0" fillId="0" borderId="2" xfId="0" applyFill="1" applyBorder="1"/>
    <xf numFmtId="0" fontId="39" fillId="0" borderId="0" xfId="0" applyFont="1" applyFill="1" applyBorder="1" applyAlignment="1">
      <alignment horizontal="center" vertical="center" wrapText="1"/>
    </xf>
    <xf numFmtId="15" fontId="40" fillId="0" borderId="0" xfId="0" applyNumberFormat="1" applyFont="1" applyFill="1" applyBorder="1" applyAlignment="1">
      <alignment horizontal="center" vertical="center" wrapText="1"/>
    </xf>
    <xf numFmtId="0" fontId="40" fillId="0" borderId="0" xfId="0" applyFont="1" applyFill="1" applyBorder="1" applyAlignment="1">
      <alignment horizontal="left" vertical="center" wrapText="1"/>
    </xf>
    <xf numFmtId="0" fontId="40" fillId="0" borderId="0" xfId="0" applyFont="1" applyFill="1" applyBorder="1" applyAlignment="1">
      <alignment horizontal="center" vertical="center" wrapText="1"/>
    </xf>
    <xf numFmtId="166" fontId="40" fillId="0" borderId="0" xfId="7" applyFont="1" applyFill="1" applyBorder="1" applyAlignment="1">
      <alignment horizontal="center" vertical="center" wrapText="1"/>
    </xf>
    <xf numFmtId="168" fontId="41" fillId="0" borderId="0" xfId="7" applyNumberFormat="1" applyFont="1" applyFill="1" applyBorder="1" applyAlignment="1">
      <alignment horizontal="center" vertical="center" wrapText="1"/>
    </xf>
    <xf numFmtId="168" fontId="40" fillId="0" borderId="0" xfId="7" applyNumberFormat="1" applyFont="1" applyFill="1" applyBorder="1" applyAlignment="1">
      <alignment horizontal="center" vertical="center" wrapText="1"/>
    </xf>
  </cellXfs>
  <cellStyles count="22">
    <cellStyle name="Énfasis1" xfId="1" builtinId="29"/>
    <cellStyle name="Hipervínculo" xfId="3" builtinId="8"/>
    <cellStyle name="Millares [0] 2" xfId="2"/>
    <cellStyle name="Millares [0] 2 2" xfId="8"/>
    <cellStyle name="Millares [0] 2 2 2" xfId="16"/>
    <cellStyle name="Millares [0] 2 2 2 2" xfId="21"/>
    <cellStyle name="Millares [0] 2 3" xfId="12"/>
    <cellStyle name="Millares [0] 2 3 2" xfId="17"/>
    <cellStyle name="Millares [0] 3" xfId="6"/>
    <cellStyle name="Millares [0] 3 2" xfId="15"/>
    <cellStyle name="Millares [0] 3 2 2" xfId="20"/>
    <cellStyle name="Moneda [0] 2 2" xfId="4"/>
    <cellStyle name="Moneda [0] 2 2 2" xfId="13"/>
    <cellStyle name="Moneda [0] 2 2 2 2" xfId="18"/>
    <cellStyle name="Moneda 2" xfId="7"/>
    <cellStyle name="Moneda 2 2" xfId="5"/>
    <cellStyle name="Moneda 2 2 2" xfId="14"/>
    <cellStyle name="Moneda 2 2 2 2" xfId="19"/>
    <cellStyle name="Normal" xfId="0" builtinId="0"/>
    <cellStyle name="Normal 2" xfId="9"/>
    <cellStyle name="Normal 3" xfId="10"/>
    <cellStyle name="Porcentaje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mgonzalez/Documents/2019/CONTRATACION/2019-01-03_Necesidades_cpspyag_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de PSPYAG 2019"/>
      <sheetName val="meritocracia y entrevista"/>
      <sheetName val="Hoja2"/>
    </sheetNames>
    <sheetDataSet>
      <sheetData sheetId="0">
        <row r="5">
          <cell r="B5" t="str">
            <v>Línea PAA</v>
          </cell>
          <cell r="C5" t="str">
            <v>Nombre producto (llave articuladora) Solo para proyectos de inversión.</v>
          </cell>
        </row>
        <row r="6">
          <cell r="B6">
            <v>98</v>
          </cell>
          <cell r="C6" t="str">
            <v>Servicio de diseño, desarrollo e implementación de la Estrategia Territorial</v>
          </cell>
        </row>
        <row r="7">
          <cell r="B7">
            <v>99</v>
          </cell>
          <cell r="C7" t="str">
            <v>Servicio de asistencia técnica para la implementación del los Planes de Acción Técnicos</v>
          </cell>
        </row>
        <row r="8">
          <cell r="B8">
            <v>100</v>
          </cell>
          <cell r="C8" t="str">
            <v>Servicio de diseño, desarrollo e implementación de la Estrategia Territorial</v>
          </cell>
        </row>
        <row r="9">
          <cell r="B9">
            <v>101</v>
          </cell>
          <cell r="C9" t="str">
            <v>Servicio de asistencia técnica para la implementación del los Planes de Acción Técnicos</v>
          </cell>
        </row>
        <row r="10">
          <cell r="B10">
            <v>102</v>
          </cell>
          <cell r="C10" t="str">
            <v>Servicio de seguimiento a la gestión territorial</v>
          </cell>
        </row>
        <row r="11">
          <cell r="B11">
            <v>103</v>
          </cell>
          <cell r="C11" t="str">
            <v>Servicio de seguimiento a la gestión territorial</v>
          </cell>
        </row>
        <row r="12">
          <cell r="B12">
            <v>104</v>
          </cell>
          <cell r="C12" t="str">
            <v>Servicio de diseño, desarrollo e implementación de la Estrategia Territorial</v>
          </cell>
        </row>
        <row r="13">
          <cell r="B13">
            <v>105</v>
          </cell>
          <cell r="C13" t="str">
            <v>Servicio de asistencia técnica para la implementación del los Planes de Acción Técnicos</v>
          </cell>
        </row>
        <row r="14">
          <cell r="B14">
            <v>106</v>
          </cell>
          <cell r="C14" t="str">
            <v>Servicio de asistencia técnica para la implementación del los Planes de Acción Técnicos</v>
          </cell>
        </row>
        <row r="15">
          <cell r="B15">
            <v>107</v>
          </cell>
          <cell r="C15" t="str">
            <v>Servicio de asistencia técnica para la implementación del los Planes de Acción Técnicos</v>
          </cell>
        </row>
        <row r="16">
          <cell r="B16">
            <v>108</v>
          </cell>
          <cell r="C16" t="str">
            <v>Servicio de asistencia técnica para la implementación del los Planes de Acción Técnicos</v>
          </cell>
        </row>
        <row r="17">
          <cell r="B17">
            <v>109</v>
          </cell>
          <cell r="C17" t="str">
            <v>Servicio de asistencia técnica para la implementación del los Planes de Acción Técnicos</v>
          </cell>
        </row>
        <row r="18">
          <cell r="B18">
            <v>110</v>
          </cell>
          <cell r="C18" t="str">
            <v>Servicio de asistencia técnica para la implementación del los Planes de Acción Técnicos</v>
          </cell>
        </row>
        <row r="19">
          <cell r="B19">
            <v>111</v>
          </cell>
          <cell r="C19" t="str">
            <v>Servicio de asistencia técnica para la implementación del los Planes de Acción Técnicos</v>
          </cell>
        </row>
        <row r="20">
          <cell r="B20">
            <v>112</v>
          </cell>
          <cell r="C20" t="str">
            <v>Servicio de asistencia técnica para la implementación del los Planes de Acción Técnicos</v>
          </cell>
        </row>
        <row r="21">
          <cell r="B21">
            <v>113</v>
          </cell>
          <cell r="C21" t="str">
            <v>Servicio de asistencia técnica para la implementación del los Planes de Acción Técnicos</v>
          </cell>
        </row>
        <row r="22">
          <cell r="B22">
            <v>114</v>
          </cell>
          <cell r="C22" t="str">
            <v>Servicio de asistencia técnica para la implementación del los Planes de Acción Técnicos</v>
          </cell>
        </row>
        <row r="23">
          <cell r="B23">
            <v>115</v>
          </cell>
          <cell r="C23" t="str">
            <v>Servicio de asistencia técnica para la implementación del los Planes de Acción Técnicos</v>
          </cell>
        </row>
        <row r="24">
          <cell r="B24">
            <v>116</v>
          </cell>
          <cell r="C24" t="str">
            <v>Servicio de asistencia técnica para la implementación del los Planes de Acción Técnicos</v>
          </cell>
        </row>
        <row r="25">
          <cell r="B25">
            <v>117</v>
          </cell>
          <cell r="C25" t="str">
            <v>Servicio de asistencia técnica para la implementación del los Planes de Acción Técnicos</v>
          </cell>
        </row>
        <row r="26">
          <cell r="B26">
            <v>118</v>
          </cell>
          <cell r="C26" t="str">
            <v>Servicio de asistencia técnica para la implementación del los Planes de Acción Técnicos</v>
          </cell>
        </row>
        <row r="27">
          <cell r="B27">
            <v>119</v>
          </cell>
          <cell r="C27" t="str">
            <v>Servicio de asistencia técnica para la implementación del los Planes de Acción Técnicos</v>
          </cell>
        </row>
        <row r="28">
          <cell r="B28">
            <v>120</v>
          </cell>
          <cell r="C28" t="str">
            <v>Servicio de asistencia técnica para la implementación del los Planes de Acción Técnicos</v>
          </cell>
        </row>
        <row r="29">
          <cell r="B29">
            <v>121</v>
          </cell>
          <cell r="C29" t="str">
            <v>Servicios de asistencia técnica para el diseño institucional de las entidades del orden nacional</v>
          </cell>
        </row>
        <row r="30">
          <cell r="B30">
            <v>122</v>
          </cell>
          <cell r="C30" t="str">
            <v>Servicios de asistencia técnica para el diseño institucional de las entidades del orden nacional</v>
          </cell>
        </row>
        <row r="31">
          <cell r="B31">
            <v>123</v>
          </cell>
          <cell r="C31" t="str">
            <v>Diseñar y evaluar herramientas y material de apoyo para la asesoría y acompañamiento de las entidades territoriales priorizadas</v>
          </cell>
        </row>
        <row r="32">
          <cell r="B32">
            <v>124</v>
          </cell>
          <cell r="C32" t="str">
            <v>Diseñar y evaluar herramientas y material de apoyo para la asesoría y acompañamiento de las entidades territoriales priorizadas</v>
          </cell>
        </row>
        <row r="33">
          <cell r="B33">
            <v>125</v>
          </cell>
          <cell r="C33" t="str">
            <v>Servicios de asistencia técnica para el diseño institucional de las entidades del orden nacional</v>
          </cell>
        </row>
        <row r="34">
          <cell r="B34">
            <v>126</v>
          </cell>
          <cell r="C34" t="str">
            <v>Servicio de Asistencia Técnica en la implementación de la política de empleo público</v>
          </cell>
        </row>
        <row r="35">
          <cell r="B35">
            <v>127</v>
          </cell>
          <cell r="C35" t="str">
            <v>Sistemas de Información de Gestión Pública</v>
          </cell>
        </row>
        <row r="36">
          <cell r="B36">
            <v>128</v>
          </cell>
          <cell r="C36" t="str">
            <v>Sistemas de Información de Gestión Pública</v>
          </cell>
        </row>
        <row r="37">
          <cell r="B37">
            <v>129</v>
          </cell>
          <cell r="C37" t="str">
            <v>Servicio de Asistencia Técnica en la implementación de la política de empleo público</v>
          </cell>
        </row>
        <row r="38">
          <cell r="B38">
            <v>130</v>
          </cell>
          <cell r="C38" t="str">
            <v>Documentos metodológicos</v>
          </cell>
        </row>
        <row r="39">
          <cell r="B39">
            <v>131</v>
          </cell>
          <cell r="C39" t="str">
            <v>Documentos de lineamientos técnicos</v>
          </cell>
        </row>
        <row r="40">
          <cell r="B40">
            <v>132</v>
          </cell>
          <cell r="C40" t="str">
            <v>Documentos de lineamientos técnicos</v>
          </cell>
        </row>
        <row r="41">
          <cell r="B41">
            <v>133</v>
          </cell>
          <cell r="C41" t="str">
            <v>Documentos de lineamientos técnicos</v>
          </cell>
        </row>
        <row r="42">
          <cell r="B42">
            <v>134</v>
          </cell>
          <cell r="C42" t="str">
            <v>Servicio de asistencia técnica en la implementación del Modelo Integrado de Planeación y Gestión</v>
          </cell>
        </row>
        <row r="43">
          <cell r="B43">
            <v>135</v>
          </cell>
          <cell r="C43" t="str">
            <v>Servicio de asistencia técnica en la implementación del Modelo Integrado de Planeación y Gestión</v>
          </cell>
        </row>
        <row r="44">
          <cell r="B44">
            <v>136</v>
          </cell>
          <cell r="C44" t="str">
            <v>Servicio de asistencia técnica en la implementación del Modelo Integrado de Planeación y Gestión</v>
          </cell>
        </row>
        <row r="45">
          <cell r="B45">
            <v>137</v>
          </cell>
          <cell r="C45" t="str">
            <v>Servicio de asistencia técnica en la implementación del Modelo Integrado de Planeación y Gestión</v>
          </cell>
        </row>
        <row r="46">
          <cell r="B46">
            <v>138</v>
          </cell>
          <cell r="C46" t="str">
            <v>Servicio de asistencia técnica en la implementación del Modelo Integrado de Planeación y Gestión</v>
          </cell>
        </row>
        <row r="47">
          <cell r="B47">
            <v>139</v>
          </cell>
          <cell r="C47" t="str">
            <v>Sistema de Control Interno</v>
          </cell>
        </row>
        <row r="48">
          <cell r="B48">
            <v>140</v>
          </cell>
          <cell r="C48" t="str">
            <v>Servicio de asistencia técnica en el diseño e implementación de incentivos a la gestión Pública</v>
          </cell>
        </row>
        <row r="49">
          <cell r="B49">
            <v>141</v>
          </cell>
          <cell r="C49" t="str">
            <v>Sistema de Control Interno</v>
          </cell>
        </row>
        <row r="50">
          <cell r="B50">
            <v>142</v>
          </cell>
          <cell r="C50" t="str">
            <v>Servicio de Asistencia técnica en la implementación de las políticas de Función Pública</v>
          </cell>
        </row>
        <row r="51">
          <cell r="B51">
            <v>143</v>
          </cell>
          <cell r="C51" t="str">
            <v>Documentos de lineamientos técnicos</v>
          </cell>
        </row>
        <row r="52">
          <cell r="B52">
            <v>144</v>
          </cell>
          <cell r="C52" t="str">
            <v>Servicio de asistencia técnica para la implementación de la política de trámites</v>
          </cell>
        </row>
        <row r="53">
          <cell r="B53">
            <v>145</v>
          </cell>
          <cell r="C53" t="str">
            <v>Servicio de educación informal de Multiplicadores en procesos de control social</v>
          </cell>
        </row>
        <row r="54">
          <cell r="B54">
            <v>146</v>
          </cell>
          <cell r="C54" t="str">
            <v>Servicio de asistencia técnica para la implementación de la política de trámites</v>
          </cell>
        </row>
        <row r="55">
          <cell r="B55">
            <v>147</v>
          </cell>
          <cell r="C55" t="str">
            <v>Servicios de asistencia técnica en Políticas y lineamientos para incrementar la participación ciudadana en la gestión, transparencia y acceso a la información</v>
          </cell>
        </row>
        <row r="56">
          <cell r="B56">
            <v>148</v>
          </cell>
          <cell r="C56" t="str">
            <v>Servicio de Asistencia técnica en la implementación de las políticas de Función Pública</v>
          </cell>
        </row>
        <row r="57">
          <cell r="B57">
            <v>149</v>
          </cell>
          <cell r="C57" t="str">
            <v>Servicio de Asistencia técnica en la implementación de las políticas de Función Pública</v>
          </cell>
        </row>
        <row r="58">
          <cell r="B58">
            <v>150</v>
          </cell>
          <cell r="C58" t="str">
            <v>Servicio de Asistencia técnica en la implementación de las políticas de Función Pública</v>
          </cell>
        </row>
        <row r="59">
          <cell r="B59">
            <v>151</v>
          </cell>
          <cell r="C59" t="str">
            <v>Servicio de Asistencia técnica en la implementación de las políticas de Función Pública</v>
          </cell>
        </row>
        <row r="60">
          <cell r="B60">
            <v>152</v>
          </cell>
          <cell r="C60" t="str">
            <v>Documentos normativos</v>
          </cell>
        </row>
        <row r="61">
          <cell r="B61">
            <v>153</v>
          </cell>
          <cell r="C61" t="str">
            <v>Servicio de información de gestión pública</v>
          </cell>
        </row>
        <row r="62">
          <cell r="B62">
            <v>154</v>
          </cell>
          <cell r="C62" t="str">
            <v>Servicio de información de gestión pública</v>
          </cell>
        </row>
        <row r="63">
          <cell r="B63">
            <v>155</v>
          </cell>
          <cell r="C63" t="str">
            <v>Servicio de información de gestión pública</v>
          </cell>
        </row>
        <row r="64">
          <cell r="B64">
            <v>156</v>
          </cell>
          <cell r="C64" t="str">
            <v>Servicio de información de gestión pública</v>
          </cell>
        </row>
        <row r="65">
          <cell r="B65">
            <v>157</v>
          </cell>
          <cell r="C65" t="str">
            <v>Servicio de información de gestión pública</v>
          </cell>
        </row>
        <row r="66">
          <cell r="B66">
            <v>158</v>
          </cell>
          <cell r="C66" t="str">
            <v>Sistemas de Información de Gestión Pública</v>
          </cell>
        </row>
        <row r="67">
          <cell r="B67">
            <v>159</v>
          </cell>
          <cell r="C67" t="str">
            <v>Servicio de información de gestión pública</v>
          </cell>
        </row>
        <row r="68">
          <cell r="B68">
            <v>160</v>
          </cell>
          <cell r="C68" t="str">
            <v>Documentos normativos</v>
          </cell>
        </row>
        <row r="69">
          <cell r="B69">
            <v>161</v>
          </cell>
          <cell r="C69" t="str">
            <v>Documentos normativos</v>
          </cell>
        </row>
        <row r="70">
          <cell r="B70">
            <v>162</v>
          </cell>
          <cell r="C70" t="str">
            <v>Sistemas de Información de Gestión Pública</v>
          </cell>
        </row>
        <row r="71">
          <cell r="B71">
            <v>163</v>
          </cell>
          <cell r="C71" t="str">
            <v xml:space="preserve">Elaboración del estudio y diagnostico para determinar la modificación, actualización, derogatoria o expedición de una nueva normatividad relacionada con las normas sobre organización y funcionamiento de las entidades del orden nacional </v>
          </cell>
        </row>
        <row r="72">
          <cell r="B72">
            <v>164</v>
          </cell>
          <cell r="C72" t="str">
            <v>Documentos normativos</v>
          </cell>
        </row>
        <row r="73">
          <cell r="B73">
            <v>165</v>
          </cell>
          <cell r="C73" t="str">
            <v>Documentos normativos</v>
          </cell>
        </row>
        <row r="74">
          <cell r="B74">
            <v>166</v>
          </cell>
          <cell r="C74" t="str">
            <v>Documentos normativos</v>
          </cell>
        </row>
        <row r="75">
          <cell r="B75">
            <v>167</v>
          </cell>
          <cell r="C75" t="str">
            <v>Documentos normativos</v>
          </cell>
        </row>
        <row r="76">
          <cell r="B76">
            <v>168</v>
          </cell>
          <cell r="C76" t="str">
            <v>NO APLICA</v>
          </cell>
        </row>
        <row r="77">
          <cell r="B77">
            <v>169</v>
          </cell>
          <cell r="C77" t="str">
            <v>NO APLICA</v>
          </cell>
        </row>
        <row r="78">
          <cell r="B78">
            <v>170</v>
          </cell>
          <cell r="C78" t="str">
            <v>Servicio de Asistencia técnica en la implementación de las políticas de Función Pública</v>
          </cell>
        </row>
        <row r="79">
          <cell r="B79">
            <v>171</v>
          </cell>
          <cell r="C79" t="str">
            <v>Servicio de Asistencia técnica en la implementación de las políticas de Función Pública</v>
          </cell>
        </row>
        <row r="80">
          <cell r="B80">
            <v>172</v>
          </cell>
          <cell r="C80" t="str">
            <v>Servicio de Asistencia técnica en la implementación de las políticas de Función Pública</v>
          </cell>
        </row>
        <row r="81">
          <cell r="B81">
            <v>173</v>
          </cell>
          <cell r="C81" t="str">
            <v>Servicio de Asistencia técnica en la implementación de las políticas de Función Pública</v>
          </cell>
        </row>
        <row r="82">
          <cell r="B82">
            <v>174</v>
          </cell>
          <cell r="C82" t="str">
            <v>Servicio de Asistencia técnica en la implementación de las políticas de Función Pública</v>
          </cell>
        </row>
        <row r="83">
          <cell r="B83">
            <v>175</v>
          </cell>
          <cell r="C83" t="str">
            <v>Servicio de Asistencia técnica en la implementación de las políticas de Función Pública</v>
          </cell>
        </row>
        <row r="84">
          <cell r="B84">
            <v>176</v>
          </cell>
          <cell r="C84" t="str">
            <v>Servicio de Asistencia técnica en la implementación de las políticas de Función Pública</v>
          </cell>
        </row>
        <row r="85">
          <cell r="B85">
            <v>177</v>
          </cell>
          <cell r="C85" t="str">
            <v>Servicio de Asistencia técnica en la implementación de las políticas de Función Pública</v>
          </cell>
        </row>
        <row r="86">
          <cell r="B86">
            <v>178</v>
          </cell>
          <cell r="C86" t="str">
            <v>Servicio de Asistencia técnica en la implementación de las políticas de Función Pública</v>
          </cell>
        </row>
        <row r="87">
          <cell r="B87">
            <v>179</v>
          </cell>
          <cell r="C87" t="str">
            <v>Servicio de Asistencia técnica en la implementación de las políticas de Función Pública</v>
          </cell>
        </row>
        <row r="88">
          <cell r="B88">
            <v>180</v>
          </cell>
          <cell r="C88" t="str">
            <v>Servicio de Asistencia técnica en la implementación de las políticas de Función Pública</v>
          </cell>
        </row>
        <row r="89">
          <cell r="B89">
            <v>181</v>
          </cell>
          <cell r="C89" t="str">
            <v>Documentos metodológicos</v>
          </cell>
        </row>
        <row r="90">
          <cell r="B90">
            <v>182</v>
          </cell>
          <cell r="C90" t="str">
            <v>Documentos metodológicos</v>
          </cell>
        </row>
        <row r="91">
          <cell r="B91">
            <v>183</v>
          </cell>
          <cell r="C91" t="str">
            <v>Servicio de Asistencia técnica en la implementación de las políticas de Función Pública</v>
          </cell>
        </row>
        <row r="92">
          <cell r="B92">
            <v>184</v>
          </cell>
          <cell r="C92" t="str">
            <v>Servicio de Asistencia técnica en la implementación de las políticas de Función Pública</v>
          </cell>
        </row>
        <row r="93">
          <cell r="B93">
            <v>185</v>
          </cell>
          <cell r="C93" t="str">
            <v>Servicio de Asistencia técnica en la implementación de las políticas de Función Pública</v>
          </cell>
        </row>
        <row r="94">
          <cell r="B94">
            <v>186</v>
          </cell>
          <cell r="C94" t="str">
            <v>Documentos metodológicos</v>
          </cell>
        </row>
        <row r="95">
          <cell r="B95">
            <v>187</v>
          </cell>
          <cell r="C95" t="str">
            <v>Documentos metodológicos</v>
          </cell>
        </row>
        <row r="96">
          <cell r="B96">
            <v>188</v>
          </cell>
          <cell r="C96" t="str">
            <v>Administrar la Estrategia de Gestión Territorial de la Función Pública</v>
          </cell>
        </row>
        <row r="97">
          <cell r="B97">
            <v>189</v>
          </cell>
          <cell r="C97" t="str">
            <v>Servicio de Asistencia técnica en la implementación de las políticas de Función Pública</v>
          </cell>
        </row>
        <row r="98">
          <cell r="B98">
            <v>190</v>
          </cell>
          <cell r="C98" t="str">
            <v>Documentos de Planeación</v>
          </cell>
        </row>
        <row r="99">
          <cell r="B99">
            <v>191</v>
          </cell>
          <cell r="C99" t="str">
            <v>Documentos de Planeación</v>
          </cell>
        </row>
        <row r="100">
          <cell r="B100">
            <v>192</v>
          </cell>
          <cell r="C100" t="str">
            <v>Servicio de Asistencia técnica en la implementación de las políticas de Función Pública</v>
          </cell>
        </row>
        <row r="101">
          <cell r="B101">
            <v>193</v>
          </cell>
          <cell r="C101" t="str">
            <v>Documentos de Planeación</v>
          </cell>
        </row>
        <row r="102">
          <cell r="B102">
            <v>194</v>
          </cell>
          <cell r="C102" t="str">
            <v>Documentos de Planeación</v>
          </cell>
        </row>
        <row r="103">
          <cell r="B103">
            <v>195</v>
          </cell>
          <cell r="C103" t="str">
            <v>Documentos de Planeación</v>
          </cell>
        </row>
        <row r="104">
          <cell r="B104">
            <v>196</v>
          </cell>
          <cell r="C104" t="str">
            <v>Documentos de Planeación</v>
          </cell>
        </row>
        <row r="105">
          <cell r="B105">
            <v>197</v>
          </cell>
          <cell r="C105" t="str">
            <v>Sistema de Control Interno</v>
          </cell>
        </row>
        <row r="106">
          <cell r="B106">
            <v>198</v>
          </cell>
          <cell r="C106" t="str">
            <v>Servicio de información de gestión pública</v>
          </cell>
        </row>
        <row r="107">
          <cell r="B107">
            <v>199</v>
          </cell>
          <cell r="C107" t="str">
            <v>Servicio de información de gestión pública</v>
          </cell>
        </row>
        <row r="108">
          <cell r="B108">
            <v>200</v>
          </cell>
          <cell r="C108" t="str">
            <v xml:space="preserve"> Documento para la planeación estratégica en TI</v>
          </cell>
        </row>
        <row r="109">
          <cell r="B109">
            <v>201</v>
          </cell>
          <cell r="C109" t="str">
            <v xml:space="preserve"> Documento para la planeación estratégica en TI</v>
          </cell>
        </row>
        <row r="110">
          <cell r="B110">
            <v>202</v>
          </cell>
          <cell r="C110" t="str">
            <v xml:space="preserve"> Documento para la planeación estratégica en TI</v>
          </cell>
        </row>
        <row r="111">
          <cell r="B111">
            <v>203</v>
          </cell>
          <cell r="C111" t="str">
            <v>Servicios de información actualizado</v>
          </cell>
        </row>
        <row r="112">
          <cell r="B112">
            <v>204</v>
          </cell>
          <cell r="C112" t="str">
            <v>Servicios de información actualizado</v>
          </cell>
        </row>
        <row r="113">
          <cell r="B113">
            <v>205</v>
          </cell>
          <cell r="C113" t="str">
            <v>Servicios de información actualizado</v>
          </cell>
        </row>
        <row r="114">
          <cell r="B114">
            <v>206</v>
          </cell>
          <cell r="C114" t="str">
            <v>Servicios de información actualizado</v>
          </cell>
        </row>
        <row r="115">
          <cell r="B115">
            <v>207</v>
          </cell>
          <cell r="C115" t="str">
            <v>Servicios de información actualizado</v>
          </cell>
        </row>
        <row r="116">
          <cell r="B116">
            <v>208</v>
          </cell>
          <cell r="C116" t="str">
            <v>Sistemas de Información de Gestión Pública</v>
          </cell>
        </row>
        <row r="117">
          <cell r="B117">
            <v>209</v>
          </cell>
          <cell r="C117" t="str">
            <v>Sistemas de Información de Gestión Pública</v>
          </cell>
        </row>
        <row r="118">
          <cell r="B118">
            <v>210</v>
          </cell>
          <cell r="C118" t="str">
            <v>Sistemas de Información de Gestión Pública</v>
          </cell>
        </row>
        <row r="119">
          <cell r="B119">
            <v>211</v>
          </cell>
          <cell r="C119" t="str">
            <v>Sistemas de Información de Gestión Pública</v>
          </cell>
        </row>
        <row r="120">
          <cell r="B120">
            <v>212</v>
          </cell>
          <cell r="C120" t="str">
            <v>Sistemas de Información de Gestión Pública</v>
          </cell>
        </row>
        <row r="121">
          <cell r="B121">
            <v>213</v>
          </cell>
          <cell r="C121" t="str">
            <v>Sistemas de Información de Gestión Pública</v>
          </cell>
        </row>
        <row r="122">
          <cell r="B122">
            <v>214</v>
          </cell>
          <cell r="C122" t="str">
            <v>Sistemas de Información de Gestión Pública</v>
          </cell>
        </row>
        <row r="123">
          <cell r="B123">
            <v>215</v>
          </cell>
          <cell r="C123" t="str">
            <v>Sistemas de Información de Gestión Pública</v>
          </cell>
        </row>
        <row r="124">
          <cell r="B124">
            <v>216</v>
          </cell>
          <cell r="C124" t="str">
            <v>Sistemas de Información de Gestión Pública</v>
          </cell>
        </row>
        <row r="125">
          <cell r="B125">
            <v>217</v>
          </cell>
          <cell r="C125" t="str">
            <v>Sistemas de Información de Gestión Pública</v>
          </cell>
        </row>
        <row r="126">
          <cell r="B126">
            <v>218</v>
          </cell>
          <cell r="C126" t="str">
            <v>Sistemas de Información de Gestión Pública</v>
          </cell>
        </row>
        <row r="127">
          <cell r="B127">
            <v>219</v>
          </cell>
          <cell r="C127" t="str">
            <v>Sistemas de Información de Gestión Pública</v>
          </cell>
        </row>
        <row r="128">
          <cell r="B128">
            <v>220</v>
          </cell>
          <cell r="C128" t="str">
            <v>Sistemas de Información de Gestión Pública</v>
          </cell>
        </row>
        <row r="129">
          <cell r="B129">
            <v>221</v>
          </cell>
          <cell r="C129" t="str">
            <v>Servicios de información actualizado</v>
          </cell>
        </row>
        <row r="130">
          <cell r="B130">
            <v>222</v>
          </cell>
          <cell r="C130" t="str">
            <v>NO APLICA</v>
          </cell>
        </row>
        <row r="131">
          <cell r="B131">
            <v>223</v>
          </cell>
          <cell r="C131" t="str">
            <v>Servicio de Asistencia técnica en la implementación de las políticas de Función Pública</v>
          </cell>
        </row>
        <row r="132">
          <cell r="B132">
            <v>224</v>
          </cell>
          <cell r="C132" t="str">
            <v>Servicio de Asistencia técnica en la implementación de las políticas de Función Pública</v>
          </cell>
        </row>
        <row r="133">
          <cell r="B133">
            <v>225</v>
          </cell>
          <cell r="C133" t="str">
            <v>Servicio de Asistencia técnica en la implementación de las políticas de Función Pública</v>
          </cell>
        </row>
        <row r="134">
          <cell r="B134">
            <v>226</v>
          </cell>
          <cell r="C134" t="str">
            <v>Servicio de Asistencia técnica en la implementación de las políticas de Función Pública</v>
          </cell>
        </row>
        <row r="135">
          <cell r="B135">
            <v>227</v>
          </cell>
          <cell r="C135" t="str">
            <v>Servicio de Asistencia técnica en la implementación de las políticas de Función Pública</v>
          </cell>
        </row>
        <row r="136">
          <cell r="B136">
            <v>230</v>
          </cell>
          <cell r="C136" t="str">
            <v>Servicio de Asistencia técnica en la implementación de las políticas de Función Pública</v>
          </cell>
        </row>
        <row r="137">
          <cell r="B137">
            <v>231</v>
          </cell>
          <cell r="C137" t="str">
            <v>Servicio de Asistencia técnica en la implementación de las políticas de Función Pública</v>
          </cell>
        </row>
        <row r="138">
          <cell r="B138">
            <v>232</v>
          </cell>
          <cell r="C138" t="str">
            <v>Servicio de Asistencia técnica en la implementación de las políticas de Función Pública</v>
          </cell>
        </row>
        <row r="139">
          <cell r="B139">
            <v>233</v>
          </cell>
          <cell r="C139" t="str">
            <v>Servicio de Asistencia técnica en la implementación de las políticas de Función Pública</v>
          </cell>
        </row>
        <row r="140">
          <cell r="B140">
            <v>234</v>
          </cell>
          <cell r="C140" t="str">
            <v>Servicio de Asistencia técnica en la implementación de las políticas de Función Pública</v>
          </cell>
        </row>
        <row r="141">
          <cell r="B141">
            <v>235</v>
          </cell>
          <cell r="C141" t="str">
            <v>Servicio de Asistencia técnica en la implementación de las políticas de Función Pública</v>
          </cell>
        </row>
      </sheetData>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78"/>
  <sheetViews>
    <sheetView tabSelected="1" view="pageBreakPreview" topLeftCell="A260" zoomScale="10" zoomScaleNormal="10" zoomScaleSheetLayoutView="10" zoomScalePageLayoutView="24" workbookViewId="0">
      <selection activeCell="AD47" sqref="AD47"/>
    </sheetView>
  </sheetViews>
  <sheetFormatPr baseColWidth="10" defaultRowHeight="21" x14ac:dyDescent="0.35"/>
  <cols>
    <col min="1" max="1" width="12.7265625" customWidth="1"/>
    <col min="2" max="2" width="7.7265625" customWidth="1"/>
    <col min="3" max="3" width="20.08984375" customWidth="1"/>
    <col min="4" max="4" width="37.54296875" customWidth="1"/>
    <col min="5" max="5" width="59.54296875" customWidth="1"/>
    <col min="6" max="6" width="15.7265625" customWidth="1"/>
    <col min="7" max="7" width="18.08984375" customWidth="1"/>
    <col min="8" max="8" width="24.81640625" customWidth="1"/>
    <col min="9" max="9" width="18.54296875" customWidth="1"/>
    <col min="10" max="10" width="27.36328125" customWidth="1"/>
    <col min="11" max="11" width="31.453125" customWidth="1"/>
    <col min="12" max="12" width="34.453125" customWidth="1"/>
    <col min="13" max="14" width="24" customWidth="1"/>
    <col min="15" max="15" width="12" customWidth="1"/>
    <col min="16" max="16" width="18.54296875" customWidth="1"/>
    <col min="17" max="17" width="36.81640625" customWidth="1"/>
    <col min="18" max="18" width="3.90625" style="38" customWidth="1"/>
    <col min="19" max="19" width="13.7265625" customWidth="1"/>
    <col min="20" max="20" width="31.08984375" customWidth="1"/>
    <col min="21" max="21" width="22" customWidth="1"/>
    <col min="22" max="22" width="40" customWidth="1"/>
    <col min="23" max="23" width="25.6328125" customWidth="1"/>
    <col min="24" max="24" width="33.7265625" customWidth="1"/>
    <col min="25" max="25" width="35.6328125" customWidth="1"/>
    <col min="26" max="26" width="30.7265625" customWidth="1"/>
    <col min="27" max="27" width="57.1796875" customWidth="1"/>
    <col min="28" max="28" width="31.453125" customWidth="1"/>
    <col min="29" max="29" width="35.26953125" customWidth="1"/>
    <col min="30" max="31" width="21.453125" customWidth="1"/>
    <col min="32" max="32" width="25.08984375" customWidth="1"/>
    <col min="33" max="33" width="30.26953125" customWidth="1"/>
  </cols>
  <sheetData>
    <row r="1" spans="1:33" ht="46.5" x14ac:dyDescent="0.4">
      <c r="A1" s="1"/>
      <c r="B1" s="2"/>
      <c r="C1" s="3"/>
      <c r="D1" s="4"/>
      <c r="E1" s="5"/>
      <c r="F1" s="4"/>
      <c r="G1" s="4"/>
      <c r="H1" s="4"/>
      <c r="I1" s="4"/>
      <c r="J1" s="4"/>
      <c r="K1" s="6"/>
      <c r="L1" s="4"/>
      <c r="M1" s="59"/>
      <c r="N1" s="7"/>
      <c r="O1" s="4"/>
      <c r="P1" s="4"/>
      <c r="Q1" s="4"/>
      <c r="R1" s="8"/>
      <c r="S1" s="9"/>
      <c r="T1" s="60"/>
      <c r="U1" s="10"/>
      <c r="V1" s="11"/>
      <c r="W1" s="11"/>
      <c r="X1" s="11"/>
      <c r="Y1" s="12"/>
      <c r="Z1" s="13"/>
      <c r="AA1" s="11"/>
      <c r="AB1" s="11"/>
      <c r="AC1" s="11"/>
      <c r="AD1" s="11"/>
      <c r="AE1" s="11"/>
      <c r="AF1" s="11"/>
      <c r="AG1" s="14"/>
    </row>
    <row r="2" spans="1:33" ht="46.5" x14ac:dyDescent="0.7">
      <c r="A2" s="15"/>
      <c r="B2" s="16"/>
      <c r="C2" s="117" t="s">
        <v>0</v>
      </c>
      <c r="D2" s="117"/>
      <c r="E2" s="117"/>
      <c r="F2" s="117"/>
      <c r="G2" s="117"/>
      <c r="H2" s="117"/>
      <c r="I2" s="117"/>
      <c r="J2" s="117"/>
      <c r="K2" s="117"/>
      <c r="L2" s="117"/>
      <c r="M2" s="117"/>
      <c r="N2" s="117"/>
      <c r="O2" s="117"/>
      <c r="P2" s="117"/>
      <c r="Q2" s="117"/>
      <c r="R2" s="17"/>
      <c r="S2" s="9"/>
      <c r="T2" s="60"/>
      <c r="U2" s="10"/>
      <c r="V2" s="11"/>
      <c r="W2" s="11"/>
      <c r="X2" s="11"/>
      <c r="Y2" s="12"/>
      <c r="Z2" s="13"/>
      <c r="AA2" s="11"/>
      <c r="AB2" s="11"/>
      <c r="AC2" s="11"/>
      <c r="AD2" s="11"/>
      <c r="AE2" s="11"/>
      <c r="AF2" s="11"/>
      <c r="AG2" s="14"/>
    </row>
    <row r="3" spans="1:33" ht="46.5" x14ac:dyDescent="0.4">
      <c r="A3" s="1"/>
      <c r="B3" s="2"/>
      <c r="C3" s="3"/>
      <c r="D3" s="18"/>
      <c r="E3" s="19"/>
      <c r="F3" s="4"/>
      <c r="G3" s="4"/>
      <c r="H3" s="4"/>
      <c r="I3" s="4"/>
      <c r="J3" s="4"/>
      <c r="K3" s="6"/>
      <c r="L3" s="4"/>
      <c r="M3" s="59"/>
      <c r="N3" s="7"/>
      <c r="O3" s="4"/>
      <c r="P3" s="4"/>
      <c r="Q3" s="4"/>
      <c r="R3" s="8"/>
      <c r="S3" s="9"/>
      <c r="T3" s="60"/>
      <c r="U3" s="10"/>
      <c r="V3" s="11"/>
      <c r="W3" s="11"/>
      <c r="X3" s="11"/>
      <c r="Y3" s="12"/>
      <c r="Z3" s="13"/>
      <c r="AA3" s="11"/>
      <c r="AB3" s="11"/>
      <c r="AC3" s="11"/>
      <c r="AD3" s="11"/>
      <c r="AE3" s="11"/>
      <c r="AF3" s="11"/>
      <c r="AG3" s="14"/>
    </row>
    <row r="4" spans="1:33" ht="46.5" x14ac:dyDescent="0.4">
      <c r="A4" s="1"/>
      <c r="B4" s="2"/>
      <c r="C4" s="3"/>
      <c r="D4" s="118" t="s">
        <v>1</v>
      </c>
      <c r="E4" s="118"/>
      <c r="F4" s="4"/>
      <c r="G4" s="4"/>
      <c r="H4" s="4"/>
      <c r="I4" s="4"/>
      <c r="J4" s="4"/>
      <c r="K4" s="6"/>
      <c r="L4" s="4"/>
      <c r="M4" s="59"/>
      <c r="N4" s="7"/>
      <c r="O4" s="4"/>
      <c r="P4" s="4"/>
      <c r="Q4" s="4"/>
      <c r="R4" s="8"/>
      <c r="S4" s="9"/>
      <c r="T4" s="60"/>
      <c r="U4" s="10"/>
      <c r="V4" s="11"/>
      <c r="W4" s="11"/>
      <c r="X4" s="11"/>
      <c r="Y4" s="12"/>
      <c r="Z4" s="13"/>
      <c r="AA4" s="11"/>
      <c r="AB4" s="11"/>
      <c r="AC4" s="11"/>
      <c r="AD4" s="11"/>
      <c r="AE4" s="11"/>
      <c r="AF4" s="11"/>
      <c r="AG4" s="14"/>
    </row>
    <row r="5" spans="1:33" ht="46.5" x14ac:dyDescent="0.4">
      <c r="A5" s="20"/>
      <c r="B5" s="21"/>
      <c r="C5" s="22"/>
      <c r="D5" s="23" t="s">
        <v>2</v>
      </c>
      <c r="E5" s="119" t="s">
        <v>3</v>
      </c>
      <c r="F5" s="119"/>
      <c r="G5" s="4"/>
      <c r="H5" s="9"/>
      <c r="I5" s="9"/>
      <c r="J5" s="120" t="s">
        <v>4</v>
      </c>
      <c r="K5" s="120"/>
      <c r="L5" s="120"/>
      <c r="M5" s="120"/>
      <c r="N5" s="120"/>
      <c r="O5" s="9"/>
      <c r="P5" s="9"/>
      <c r="Q5" s="9"/>
      <c r="R5" s="24"/>
      <c r="S5" s="9"/>
      <c r="T5" s="60"/>
      <c r="U5" s="10"/>
      <c r="V5" s="11"/>
      <c r="W5" s="11"/>
      <c r="X5" s="11"/>
      <c r="Y5" s="12"/>
      <c r="Z5" s="13"/>
      <c r="AA5" s="11"/>
      <c r="AB5" s="11"/>
      <c r="AC5" s="11"/>
      <c r="AD5" s="11"/>
      <c r="AE5" s="11"/>
      <c r="AF5" s="11"/>
      <c r="AG5" s="14"/>
    </row>
    <row r="6" spans="1:33" ht="46.5" x14ac:dyDescent="0.4">
      <c r="A6" s="20"/>
      <c r="B6" s="21"/>
      <c r="C6" s="22"/>
      <c r="D6" s="25" t="s">
        <v>5</v>
      </c>
      <c r="E6" s="119" t="s">
        <v>6</v>
      </c>
      <c r="F6" s="119"/>
      <c r="G6" s="4"/>
      <c r="H6" s="9"/>
      <c r="I6" s="9"/>
      <c r="J6" s="120"/>
      <c r="K6" s="120"/>
      <c r="L6" s="120"/>
      <c r="M6" s="120"/>
      <c r="N6" s="120"/>
      <c r="O6" s="9"/>
      <c r="P6" s="9"/>
      <c r="Q6" s="9"/>
      <c r="R6" s="24"/>
      <c r="S6" s="9"/>
      <c r="T6" s="60"/>
      <c r="U6" s="10"/>
      <c r="V6" s="11"/>
      <c r="W6" s="11"/>
      <c r="X6" s="11"/>
      <c r="Y6" s="12"/>
      <c r="Z6" s="13"/>
      <c r="AA6" s="11"/>
      <c r="AB6" s="11"/>
      <c r="AC6" s="11"/>
      <c r="AD6" s="11"/>
      <c r="AE6" s="11"/>
      <c r="AF6" s="11"/>
      <c r="AG6" s="14"/>
    </row>
    <row r="7" spans="1:33" ht="46.5" x14ac:dyDescent="0.4">
      <c r="A7" s="20"/>
      <c r="B7" s="21"/>
      <c r="C7" s="22"/>
      <c r="D7" s="25" t="s">
        <v>7</v>
      </c>
      <c r="E7" s="121">
        <v>7395656</v>
      </c>
      <c r="F7" s="121"/>
      <c r="G7" s="26"/>
      <c r="H7" s="9"/>
      <c r="I7" s="9"/>
      <c r="J7" s="120"/>
      <c r="K7" s="120"/>
      <c r="L7" s="120"/>
      <c r="M7" s="120"/>
      <c r="N7" s="120"/>
      <c r="O7" s="9"/>
      <c r="P7" s="9"/>
      <c r="Q7" s="9"/>
      <c r="R7" s="24"/>
      <c r="S7" s="9"/>
      <c r="T7" s="60"/>
      <c r="U7" s="10" t="s">
        <v>8</v>
      </c>
      <c r="V7" s="11"/>
      <c r="W7" s="11"/>
      <c r="X7" s="11"/>
      <c r="Y7" s="12"/>
      <c r="Z7" s="13"/>
      <c r="AA7" s="11"/>
      <c r="AB7" s="11"/>
      <c r="AC7" s="11"/>
      <c r="AD7" s="11"/>
      <c r="AE7" s="11"/>
      <c r="AF7" s="11"/>
      <c r="AG7" s="14"/>
    </row>
    <row r="8" spans="1:33" ht="46.5" x14ac:dyDescent="0.4">
      <c r="A8" s="20"/>
      <c r="B8" s="21"/>
      <c r="C8" s="22"/>
      <c r="D8" s="25" t="s">
        <v>9</v>
      </c>
      <c r="E8" s="122" t="s">
        <v>10</v>
      </c>
      <c r="F8" s="122"/>
      <c r="G8" s="27"/>
      <c r="H8" s="9"/>
      <c r="I8" s="9"/>
      <c r="J8" s="120"/>
      <c r="K8" s="120"/>
      <c r="L8" s="120"/>
      <c r="M8" s="120"/>
      <c r="N8" s="120"/>
      <c r="O8" s="9"/>
      <c r="P8" s="9"/>
      <c r="Q8" s="9"/>
      <c r="R8" s="24"/>
      <c r="S8" s="9"/>
      <c r="T8" s="60"/>
      <c r="U8" s="10"/>
      <c r="V8" s="11"/>
      <c r="W8" s="11"/>
      <c r="X8" s="11"/>
      <c r="Y8" s="12"/>
      <c r="Z8" s="13"/>
      <c r="AA8" s="11"/>
      <c r="AB8" s="11"/>
      <c r="AC8" s="11"/>
      <c r="AD8" s="11"/>
      <c r="AE8" s="11"/>
      <c r="AF8" s="11"/>
      <c r="AG8" s="14"/>
    </row>
    <row r="9" spans="1:33" ht="46.5" x14ac:dyDescent="0.35">
      <c r="A9" s="20"/>
      <c r="B9" s="21"/>
      <c r="C9" s="22"/>
      <c r="D9" s="25" t="s">
        <v>11</v>
      </c>
      <c r="E9" s="119" t="s">
        <v>12</v>
      </c>
      <c r="F9" s="119"/>
      <c r="G9" s="4"/>
      <c r="H9" s="9"/>
      <c r="I9" s="9"/>
      <c r="J9" s="120"/>
      <c r="K9" s="120"/>
      <c r="L9" s="120"/>
      <c r="M9" s="120"/>
      <c r="N9" s="120"/>
      <c r="O9" s="9"/>
      <c r="P9" s="9"/>
      <c r="Q9" s="9"/>
      <c r="R9" s="24"/>
      <c r="S9" s="28" t="s">
        <v>13</v>
      </c>
      <c r="T9" s="61" t="s">
        <v>14</v>
      </c>
      <c r="U9" s="28" t="s">
        <v>15</v>
      </c>
      <c r="V9" s="28" t="s">
        <v>16</v>
      </c>
      <c r="W9" s="11"/>
      <c r="X9" s="11"/>
      <c r="Y9" s="12"/>
      <c r="Z9" s="13"/>
      <c r="AA9" s="11"/>
      <c r="AB9" s="11"/>
      <c r="AC9" s="11"/>
      <c r="AD9" s="11"/>
      <c r="AE9" s="11"/>
      <c r="AF9" s="11"/>
      <c r="AG9" s="14"/>
    </row>
    <row r="10" spans="1:33" ht="46.5" x14ac:dyDescent="0.45">
      <c r="A10" s="20"/>
      <c r="B10" s="21"/>
      <c r="C10" s="22"/>
      <c r="D10" s="25" t="s">
        <v>17</v>
      </c>
      <c r="E10" s="124" t="s">
        <v>18</v>
      </c>
      <c r="F10" s="124"/>
      <c r="G10" s="29"/>
      <c r="H10" s="9"/>
      <c r="I10" s="9"/>
      <c r="J10" s="30"/>
      <c r="K10" s="30"/>
      <c r="L10" s="30"/>
      <c r="M10" s="62"/>
      <c r="N10" s="31"/>
      <c r="O10" s="9"/>
      <c r="P10" s="9"/>
      <c r="Q10" s="9"/>
      <c r="R10" s="24"/>
      <c r="S10" s="32" t="s">
        <v>19</v>
      </c>
      <c r="T10" s="63" t="e">
        <f>SUM(#REF!)</f>
        <v>#REF!</v>
      </c>
      <c r="U10" s="64" t="e">
        <f>SUM(#REF!)</f>
        <v>#REF!</v>
      </c>
      <c r="V10" s="64" t="e">
        <f>SUM(#REF!)</f>
        <v>#REF!</v>
      </c>
      <c r="W10" s="11"/>
      <c r="X10" s="11"/>
      <c r="Y10" s="12"/>
      <c r="Z10" s="13"/>
      <c r="AA10" s="11"/>
      <c r="AB10" s="11"/>
      <c r="AC10" s="11"/>
      <c r="AD10" s="11"/>
      <c r="AE10" s="11"/>
      <c r="AF10" s="11"/>
      <c r="AG10" s="14"/>
    </row>
    <row r="11" spans="1:33" s="57" customFormat="1" ht="46.5" x14ac:dyDescent="0.45">
      <c r="A11" s="73"/>
      <c r="B11" s="74"/>
      <c r="C11" s="22"/>
      <c r="D11" s="75" t="s">
        <v>20</v>
      </c>
      <c r="E11" s="125" t="s">
        <v>21</v>
      </c>
      <c r="F11" s="126"/>
      <c r="G11" s="29"/>
      <c r="H11" s="76"/>
      <c r="I11" s="76"/>
      <c r="J11" s="127" t="s">
        <v>22</v>
      </c>
      <c r="K11" s="128"/>
      <c r="L11" s="128"/>
      <c r="M11" s="128"/>
      <c r="N11" s="129"/>
      <c r="O11" s="76"/>
      <c r="P11" s="76"/>
      <c r="Q11" s="76"/>
      <c r="R11" s="24"/>
      <c r="S11" s="77" t="s">
        <v>23</v>
      </c>
      <c r="T11" s="78" t="e">
        <f>SUM(#REF!)</f>
        <v>#REF!</v>
      </c>
      <c r="U11" s="79" t="e">
        <f>SUM(#REF!)</f>
        <v>#REF!</v>
      </c>
      <c r="V11" s="79" t="e">
        <f>SUM(#REF!)</f>
        <v>#REF!</v>
      </c>
      <c r="W11" s="80"/>
      <c r="X11" s="80"/>
      <c r="Y11" s="81"/>
      <c r="Z11" s="82"/>
      <c r="AA11" s="80"/>
      <c r="AB11" s="80"/>
      <c r="AC11" s="80"/>
      <c r="AD11" s="80"/>
      <c r="AE11" s="80"/>
      <c r="AF11" s="80"/>
      <c r="AG11" s="83"/>
    </row>
    <row r="12" spans="1:33" s="57" customFormat="1" ht="46.5" x14ac:dyDescent="0.45">
      <c r="A12" s="73"/>
      <c r="B12" s="74"/>
      <c r="C12" s="22"/>
      <c r="D12" s="75" t="s">
        <v>24</v>
      </c>
      <c r="E12" s="136">
        <f>SUM(N18)</f>
        <v>17694586015.463413</v>
      </c>
      <c r="F12" s="137"/>
      <c r="G12" s="84"/>
      <c r="H12" s="76"/>
      <c r="I12" s="76"/>
      <c r="J12" s="130"/>
      <c r="K12" s="131"/>
      <c r="L12" s="131"/>
      <c r="M12" s="131"/>
      <c r="N12" s="132"/>
      <c r="O12" s="76"/>
      <c r="P12" s="76"/>
      <c r="Q12" s="76"/>
      <c r="R12" s="24"/>
      <c r="S12" s="85" t="s">
        <v>25</v>
      </c>
      <c r="T12" s="78" t="e">
        <f>SUM(T10:T11)</f>
        <v>#REF!</v>
      </c>
      <c r="U12" s="78" t="e">
        <f>SUM(U10:U11)</f>
        <v>#REF!</v>
      </c>
      <c r="V12" s="78" t="e">
        <f>SUM(V10:V11)</f>
        <v>#REF!</v>
      </c>
      <c r="W12" s="80"/>
      <c r="X12" s="80"/>
      <c r="Y12" s="81"/>
      <c r="Z12" s="82"/>
      <c r="AA12" s="80"/>
      <c r="AB12" s="80"/>
      <c r="AC12" s="80"/>
      <c r="AD12" s="80"/>
      <c r="AE12" s="80"/>
      <c r="AF12" s="80"/>
      <c r="AG12" s="83"/>
    </row>
    <row r="13" spans="1:33" s="57" customFormat="1" ht="46.5" x14ac:dyDescent="0.4">
      <c r="A13" s="73"/>
      <c r="B13" s="74"/>
      <c r="C13" s="22"/>
      <c r="D13" s="75" t="s">
        <v>26</v>
      </c>
      <c r="E13" s="138" t="s">
        <v>27</v>
      </c>
      <c r="F13" s="138"/>
      <c r="G13" s="86"/>
      <c r="H13" s="76"/>
      <c r="I13" s="76"/>
      <c r="J13" s="130"/>
      <c r="K13" s="131"/>
      <c r="L13" s="131"/>
      <c r="M13" s="131"/>
      <c r="N13" s="132"/>
      <c r="O13" s="76"/>
      <c r="P13" s="76"/>
      <c r="Q13" s="29"/>
      <c r="R13" s="24"/>
      <c r="S13" s="87"/>
      <c r="T13" s="88"/>
      <c r="U13" s="88" t="s">
        <v>28</v>
      </c>
      <c r="V13" s="89" t="e">
        <f>SUM(T10-U10)</f>
        <v>#REF!</v>
      </c>
      <c r="W13" s="80"/>
      <c r="X13" s="80"/>
      <c r="Y13" s="81"/>
      <c r="Z13" s="82"/>
      <c r="AA13" s="80"/>
      <c r="AB13" s="80"/>
      <c r="AC13" s="80"/>
      <c r="AD13" s="80"/>
      <c r="AE13" s="80"/>
      <c r="AF13" s="80"/>
      <c r="AG13" s="83"/>
    </row>
    <row r="14" spans="1:33" s="57" customFormat="1" ht="46.5" x14ac:dyDescent="0.4">
      <c r="A14" s="73"/>
      <c r="B14" s="74"/>
      <c r="C14" s="22"/>
      <c r="D14" s="75" t="s">
        <v>29</v>
      </c>
      <c r="E14" s="139" t="s">
        <v>30</v>
      </c>
      <c r="F14" s="139"/>
      <c r="G14" s="86"/>
      <c r="H14" s="76"/>
      <c r="I14" s="76"/>
      <c r="J14" s="130"/>
      <c r="K14" s="131"/>
      <c r="L14" s="131"/>
      <c r="M14" s="131"/>
      <c r="N14" s="132"/>
      <c r="O14" s="76"/>
      <c r="P14" s="76"/>
      <c r="Q14" s="76"/>
      <c r="R14" s="24"/>
      <c r="S14" s="87"/>
      <c r="T14" s="88"/>
      <c r="U14" s="88" t="s">
        <v>28</v>
      </c>
      <c r="V14" s="89" t="e">
        <f>SUM(T11-U11)</f>
        <v>#REF!</v>
      </c>
      <c r="W14" s="80"/>
      <c r="X14" s="90"/>
      <c r="Y14" s="81"/>
      <c r="Z14" s="82"/>
      <c r="AA14" s="80"/>
      <c r="AB14" s="80"/>
      <c r="AC14" s="80"/>
      <c r="AD14" s="80"/>
      <c r="AE14" s="80"/>
      <c r="AF14" s="80"/>
      <c r="AG14" s="83"/>
    </row>
    <row r="15" spans="1:33" s="57" customFormat="1" ht="47.25" thickBot="1" x14ac:dyDescent="0.45">
      <c r="A15" s="73"/>
      <c r="B15" s="74"/>
      <c r="C15" s="22"/>
      <c r="D15" s="91" t="s">
        <v>31</v>
      </c>
      <c r="E15" s="140">
        <v>43629</v>
      </c>
      <c r="F15" s="141"/>
      <c r="G15" s="92"/>
      <c r="H15" s="76"/>
      <c r="I15" s="76"/>
      <c r="J15" s="133"/>
      <c r="K15" s="134"/>
      <c r="L15" s="134"/>
      <c r="M15" s="134"/>
      <c r="N15" s="135"/>
      <c r="O15" s="76"/>
      <c r="P15" s="93"/>
      <c r="Q15" s="76"/>
      <c r="R15" s="24"/>
      <c r="S15" s="87"/>
      <c r="T15" s="88"/>
      <c r="U15" s="88" t="s">
        <v>28</v>
      </c>
      <c r="V15" s="89" t="e">
        <f>SUM(T12-U12)</f>
        <v>#REF!</v>
      </c>
      <c r="W15" s="80"/>
      <c r="X15" s="80"/>
      <c r="Y15" s="81"/>
      <c r="Z15" s="82"/>
      <c r="AA15" s="80"/>
      <c r="AB15" s="80"/>
      <c r="AC15" s="80"/>
      <c r="AD15" s="80"/>
      <c r="AE15" s="80"/>
      <c r="AF15" s="80"/>
      <c r="AG15" s="83"/>
    </row>
    <row r="16" spans="1:33" s="57" customFormat="1" ht="46.5" x14ac:dyDescent="0.4">
      <c r="A16" s="73"/>
      <c r="B16" s="74"/>
      <c r="C16" s="22"/>
      <c r="D16" s="29"/>
      <c r="E16" s="94"/>
      <c r="F16" s="95"/>
      <c r="G16" s="95"/>
      <c r="H16" s="76"/>
      <c r="I16" s="76"/>
      <c r="J16" s="29"/>
      <c r="K16" s="96"/>
      <c r="L16" s="97"/>
      <c r="M16" s="98"/>
      <c r="N16" s="99"/>
      <c r="O16" s="76"/>
      <c r="P16" s="76"/>
      <c r="Q16" s="100"/>
      <c r="R16" s="33"/>
      <c r="S16" s="76"/>
      <c r="T16" s="101"/>
      <c r="U16" s="102"/>
      <c r="V16" s="80"/>
      <c r="W16" s="80"/>
      <c r="X16" s="34"/>
      <c r="Y16" s="81"/>
      <c r="Z16" s="82"/>
      <c r="AA16" s="80"/>
      <c r="AB16" s="80"/>
      <c r="AC16" s="80"/>
      <c r="AD16" s="80"/>
      <c r="AE16" s="80"/>
      <c r="AF16" s="80"/>
      <c r="AG16" s="83"/>
    </row>
    <row r="17" spans="1:33" s="57" customFormat="1" ht="62.25" thickBot="1" x14ac:dyDescent="0.45">
      <c r="A17" s="73"/>
      <c r="B17" s="74"/>
      <c r="C17" s="22"/>
      <c r="D17" s="142" t="s">
        <v>32</v>
      </c>
      <c r="E17" s="142"/>
      <c r="F17" s="76"/>
      <c r="G17" s="103"/>
      <c r="H17" s="143"/>
      <c r="I17" s="143"/>
      <c r="J17" s="76"/>
      <c r="K17" s="103"/>
      <c r="L17" s="104"/>
      <c r="M17" s="105" t="s">
        <v>33</v>
      </c>
      <c r="N17" s="106" t="s">
        <v>34</v>
      </c>
      <c r="O17" s="76"/>
      <c r="P17" s="76"/>
      <c r="Q17" s="107"/>
      <c r="R17" s="35"/>
      <c r="S17" s="76"/>
      <c r="T17" s="108"/>
      <c r="U17" s="102"/>
      <c r="V17" s="80"/>
      <c r="W17" s="80"/>
      <c r="X17" s="109"/>
      <c r="Y17" s="110"/>
      <c r="Z17" s="111" t="s">
        <v>35</v>
      </c>
      <c r="AA17" s="80"/>
      <c r="AB17" s="80"/>
      <c r="AC17" s="80"/>
      <c r="AD17" s="80"/>
      <c r="AE17" s="80"/>
      <c r="AF17" s="80"/>
      <c r="AG17" s="83"/>
    </row>
    <row r="18" spans="1:33" s="57" customFormat="1" ht="46.5" x14ac:dyDescent="0.4">
      <c r="A18" s="73"/>
      <c r="B18" s="74"/>
      <c r="C18" s="22"/>
      <c r="D18" s="112"/>
      <c r="E18" s="113"/>
      <c r="F18" s="76"/>
      <c r="G18" s="114"/>
      <c r="H18" s="144"/>
      <c r="I18" s="144"/>
      <c r="J18" s="76"/>
      <c r="K18" s="114"/>
      <c r="L18" s="115"/>
      <c r="M18" s="116">
        <f>SUBTOTAL(9,M20:M275)</f>
        <v>19743924674</v>
      </c>
      <c r="N18" s="116">
        <f>SUBTOTAL(9,N20:N275)</f>
        <v>17694586015.463413</v>
      </c>
      <c r="O18" s="116"/>
      <c r="P18" s="76"/>
      <c r="Q18" s="76"/>
      <c r="R18" s="24"/>
      <c r="S18" s="76"/>
      <c r="T18" s="101"/>
      <c r="U18" s="102"/>
      <c r="V18" s="80"/>
      <c r="W18" s="80"/>
      <c r="X18" s="116">
        <f>SUBTOTAL(9,X20:X268)</f>
        <v>9199356772.710001</v>
      </c>
      <c r="Y18" s="116">
        <f>SUBTOTAL(9,Y20:Y268)</f>
        <v>0</v>
      </c>
      <c r="Z18" s="116">
        <f>SUBTOTAL(9,Z20:Z268)</f>
        <v>9199356772.710001</v>
      </c>
      <c r="AA18" s="65"/>
      <c r="AB18" s="65"/>
      <c r="AC18" s="80"/>
      <c r="AD18" s="80"/>
      <c r="AE18" s="80"/>
      <c r="AF18" s="80"/>
      <c r="AG18" s="83"/>
    </row>
    <row r="19" spans="1:33" ht="180" x14ac:dyDescent="0.35">
      <c r="A19" s="70" t="s">
        <v>36</v>
      </c>
      <c r="B19" s="71" t="s">
        <v>37</v>
      </c>
      <c r="C19" s="71" t="s">
        <v>38</v>
      </c>
      <c r="D19" s="71" t="s">
        <v>39</v>
      </c>
      <c r="E19" s="71" t="s">
        <v>40</v>
      </c>
      <c r="F19" s="71" t="s">
        <v>41</v>
      </c>
      <c r="G19" s="71" t="s">
        <v>42</v>
      </c>
      <c r="H19" s="71" t="s">
        <v>43</v>
      </c>
      <c r="I19" s="71" t="s">
        <v>44</v>
      </c>
      <c r="J19" s="71" t="s">
        <v>45</v>
      </c>
      <c r="K19" s="71" t="s">
        <v>46</v>
      </c>
      <c r="L19" s="71" t="s">
        <v>47</v>
      </c>
      <c r="M19" s="72" t="s">
        <v>48</v>
      </c>
      <c r="N19" s="71" t="s">
        <v>49</v>
      </c>
      <c r="O19" s="71" t="s">
        <v>50</v>
      </c>
      <c r="P19" s="71" t="s">
        <v>51</v>
      </c>
      <c r="Q19" s="71" t="s">
        <v>52</v>
      </c>
      <c r="R19" s="37"/>
      <c r="S19" s="36" t="s">
        <v>53</v>
      </c>
      <c r="T19" s="36" t="s">
        <v>54</v>
      </c>
      <c r="U19" s="36" t="s">
        <v>55</v>
      </c>
      <c r="V19" s="36" t="s">
        <v>56</v>
      </c>
      <c r="W19" s="36" t="s">
        <v>57</v>
      </c>
      <c r="X19" s="36" t="s">
        <v>58</v>
      </c>
      <c r="Y19" s="36" t="s">
        <v>59</v>
      </c>
      <c r="Z19" s="36" t="s">
        <v>60</v>
      </c>
      <c r="AA19" s="36" t="s">
        <v>61</v>
      </c>
      <c r="AB19" s="36" t="s">
        <v>62</v>
      </c>
      <c r="AC19" s="36" t="s">
        <v>63</v>
      </c>
      <c r="AD19" s="36" t="s">
        <v>64</v>
      </c>
      <c r="AE19" s="36" t="s">
        <v>65</v>
      </c>
      <c r="AF19" s="36" t="s">
        <v>66</v>
      </c>
      <c r="AG19" s="36" t="s">
        <v>67</v>
      </c>
    </row>
    <row r="20" spans="1:33" ht="120" x14ac:dyDescent="0.35">
      <c r="A20" s="40">
        <v>1</v>
      </c>
      <c r="B20" s="41"/>
      <c r="C20" s="41" t="s">
        <v>68</v>
      </c>
      <c r="D20" s="42">
        <v>25172504</v>
      </c>
      <c r="E20" s="43" t="s">
        <v>69</v>
      </c>
      <c r="F20" s="41" t="s">
        <v>70</v>
      </c>
      <c r="G20" s="41">
        <v>1</v>
      </c>
      <c r="H20" s="145" t="s">
        <v>71</v>
      </c>
      <c r="I20" s="41">
        <v>1</v>
      </c>
      <c r="J20" s="41" t="s">
        <v>72</v>
      </c>
      <c r="K20" s="41" t="s">
        <v>73</v>
      </c>
      <c r="L20" s="41" t="s">
        <v>74</v>
      </c>
      <c r="M20" s="66">
        <v>7000000</v>
      </c>
      <c r="N20" s="146">
        <v>7000000</v>
      </c>
      <c r="O20" s="41" t="s">
        <v>75</v>
      </c>
      <c r="P20" s="41" t="s">
        <v>76</v>
      </c>
      <c r="Q20" s="41" t="s">
        <v>77</v>
      </c>
      <c r="S20" s="39"/>
      <c r="T20" s="39"/>
      <c r="U20" s="39"/>
      <c r="V20" s="39"/>
      <c r="W20" s="39"/>
      <c r="X20" s="39"/>
      <c r="Y20" s="39"/>
      <c r="Z20" s="39"/>
      <c r="AA20" s="39"/>
      <c r="AB20" s="39"/>
      <c r="AC20" s="39"/>
      <c r="AD20" s="39"/>
      <c r="AE20" s="39"/>
      <c r="AF20" s="39"/>
      <c r="AG20" s="39"/>
    </row>
    <row r="21" spans="1:33" ht="330" x14ac:dyDescent="0.35">
      <c r="A21" s="40">
        <f>SUM(A20+1)</f>
        <v>2</v>
      </c>
      <c r="B21" s="41"/>
      <c r="C21" s="41" t="s">
        <v>68</v>
      </c>
      <c r="D21" s="42" t="s">
        <v>78</v>
      </c>
      <c r="E21" s="43" t="s">
        <v>79</v>
      </c>
      <c r="F21" s="41" t="s">
        <v>70</v>
      </c>
      <c r="G21" s="41">
        <v>1</v>
      </c>
      <c r="H21" s="145" t="s">
        <v>80</v>
      </c>
      <c r="I21" s="41">
        <v>2</v>
      </c>
      <c r="J21" s="41" t="s">
        <v>1087</v>
      </c>
      <c r="K21" s="41" t="s">
        <v>73</v>
      </c>
      <c r="L21" s="41" t="s">
        <v>82</v>
      </c>
      <c r="M21" s="66">
        <v>25000000</v>
      </c>
      <c r="N21" s="146">
        <v>25000000</v>
      </c>
      <c r="O21" s="41" t="s">
        <v>75</v>
      </c>
      <c r="P21" s="41" t="s">
        <v>76</v>
      </c>
      <c r="Q21" s="41" t="s">
        <v>77</v>
      </c>
      <c r="S21" s="39"/>
      <c r="T21" s="39"/>
      <c r="U21" s="39"/>
      <c r="V21" s="39"/>
      <c r="W21" s="39"/>
      <c r="X21" s="39"/>
      <c r="Y21" s="39"/>
      <c r="Z21" s="39"/>
      <c r="AA21" s="39"/>
      <c r="AB21" s="39"/>
      <c r="AC21" s="39"/>
      <c r="AD21" s="39"/>
      <c r="AE21" s="39"/>
      <c r="AF21" s="39"/>
      <c r="AG21" s="39"/>
    </row>
    <row r="22" spans="1:33" ht="120" x14ac:dyDescent="0.35">
      <c r="A22" s="147">
        <f>SUM(A21+1)</f>
        <v>3</v>
      </c>
      <c r="B22" s="148"/>
      <c r="C22" s="41" t="s">
        <v>68</v>
      </c>
      <c r="D22" s="148">
        <v>44103103</v>
      </c>
      <c r="E22" s="149" t="s">
        <v>83</v>
      </c>
      <c r="F22" s="148" t="s">
        <v>70</v>
      </c>
      <c r="G22" s="148">
        <v>1</v>
      </c>
      <c r="H22" s="150" t="s">
        <v>86</v>
      </c>
      <c r="I22" s="41">
        <v>2</v>
      </c>
      <c r="J22" s="41" t="s">
        <v>81</v>
      </c>
      <c r="K22" s="148" t="s">
        <v>73</v>
      </c>
      <c r="L22" s="41" t="s">
        <v>85</v>
      </c>
      <c r="M22" s="151">
        <v>25000000</v>
      </c>
      <c r="N22" s="152">
        <v>25000000</v>
      </c>
      <c r="O22" s="148" t="s">
        <v>75</v>
      </c>
      <c r="P22" s="148" t="s">
        <v>76</v>
      </c>
      <c r="Q22" s="41" t="s">
        <v>77</v>
      </c>
      <c r="S22" s="39"/>
      <c r="T22" s="39"/>
      <c r="U22" s="39"/>
      <c r="V22" s="39"/>
      <c r="W22" s="39"/>
      <c r="X22" s="39"/>
      <c r="Y22" s="39"/>
      <c r="Z22" s="39"/>
      <c r="AA22" s="39"/>
      <c r="AB22" s="39"/>
      <c r="AC22" s="39"/>
      <c r="AD22" s="39"/>
      <c r="AE22" s="39"/>
      <c r="AF22" s="39"/>
      <c r="AG22" s="39"/>
    </row>
    <row r="23" spans="1:33" ht="120" x14ac:dyDescent="0.35">
      <c r="A23" s="40">
        <f>SUM(A22+1)</f>
        <v>4</v>
      </c>
      <c r="B23" s="41"/>
      <c r="C23" s="41" t="s">
        <v>68</v>
      </c>
      <c r="D23" s="42">
        <v>44103103</v>
      </c>
      <c r="E23" s="43" t="s">
        <v>83</v>
      </c>
      <c r="F23" s="41" t="s">
        <v>70</v>
      </c>
      <c r="G23" s="41">
        <v>1</v>
      </c>
      <c r="H23" s="145" t="s">
        <v>86</v>
      </c>
      <c r="I23" s="41">
        <v>2</v>
      </c>
      <c r="J23" s="41" t="s">
        <v>72</v>
      </c>
      <c r="K23" s="41" t="s">
        <v>73</v>
      </c>
      <c r="L23" s="41" t="s">
        <v>85</v>
      </c>
      <c r="M23" s="66">
        <v>20000000</v>
      </c>
      <c r="N23" s="66">
        <v>20000000</v>
      </c>
      <c r="O23" s="41" t="s">
        <v>75</v>
      </c>
      <c r="P23" s="41" t="s">
        <v>76</v>
      </c>
      <c r="Q23" s="41" t="s">
        <v>77</v>
      </c>
      <c r="S23" s="39"/>
      <c r="T23" s="39"/>
      <c r="U23" s="39"/>
      <c r="V23" s="39"/>
      <c r="W23" s="39"/>
      <c r="X23" s="39"/>
      <c r="Y23" s="39"/>
      <c r="Z23" s="39"/>
      <c r="AA23" s="39"/>
      <c r="AB23" s="39"/>
      <c r="AC23" s="39"/>
      <c r="AD23" s="39"/>
      <c r="AE23" s="39"/>
      <c r="AF23" s="39"/>
      <c r="AG23" s="39"/>
    </row>
    <row r="24" spans="1:33" ht="180" x14ac:dyDescent="0.35">
      <c r="A24" s="40">
        <f>SUM(A23+1)</f>
        <v>5</v>
      </c>
      <c r="B24" s="41"/>
      <c r="C24" s="41" t="s">
        <v>68</v>
      </c>
      <c r="D24" s="42">
        <v>72101506</v>
      </c>
      <c r="E24" s="43" t="s">
        <v>87</v>
      </c>
      <c r="F24" s="41" t="s">
        <v>70</v>
      </c>
      <c r="G24" s="41">
        <v>1</v>
      </c>
      <c r="H24" s="145" t="s">
        <v>86</v>
      </c>
      <c r="I24" s="41">
        <v>24</v>
      </c>
      <c r="J24" s="41" t="s">
        <v>128</v>
      </c>
      <c r="K24" s="41" t="s">
        <v>73</v>
      </c>
      <c r="L24" s="41" t="s">
        <v>89</v>
      </c>
      <c r="M24" s="66">
        <v>89000000</v>
      </c>
      <c r="N24" s="146">
        <v>20000000</v>
      </c>
      <c r="O24" s="41" t="s">
        <v>90</v>
      </c>
      <c r="P24" s="41" t="s">
        <v>91</v>
      </c>
      <c r="Q24" s="41" t="s">
        <v>77</v>
      </c>
      <c r="S24" s="39"/>
      <c r="T24" s="39"/>
      <c r="U24" s="39"/>
      <c r="V24" s="39"/>
      <c r="W24" s="39"/>
      <c r="X24" s="39"/>
      <c r="Y24" s="39"/>
      <c r="Z24" s="39"/>
      <c r="AA24" s="39"/>
      <c r="AB24" s="39"/>
      <c r="AC24" s="39"/>
      <c r="AD24" s="39"/>
      <c r="AE24" s="39"/>
      <c r="AF24" s="39"/>
      <c r="AG24" s="39"/>
    </row>
    <row r="25" spans="1:33" ht="120" x14ac:dyDescent="0.35">
      <c r="A25" s="40">
        <v>6</v>
      </c>
      <c r="B25" s="41"/>
      <c r="C25" s="41" t="s">
        <v>68</v>
      </c>
      <c r="D25" s="42">
        <v>72102900</v>
      </c>
      <c r="E25" s="43" t="s">
        <v>92</v>
      </c>
      <c r="F25" s="41" t="s">
        <v>70</v>
      </c>
      <c r="G25" s="41">
        <v>1</v>
      </c>
      <c r="H25" s="145" t="s">
        <v>106</v>
      </c>
      <c r="I25" s="41">
        <v>12</v>
      </c>
      <c r="J25" s="41" t="s">
        <v>94</v>
      </c>
      <c r="K25" s="41" t="s">
        <v>73</v>
      </c>
      <c r="L25" s="41" t="s">
        <v>95</v>
      </c>
      <c r="M25" s="66">
        <v>289525000</v>
      </c>
      <c r="N25" s="146">
        <v>32170000</v>
      </c>
      <c r="O25" s="41" t="s">
        <v>90</v>
      </c>
      <c r="P25" s="41" t="s">
        <v>91</v>
      </c>
      <c r="Q25" s="41" t="s">
        <v>77</v>
      </c>
      <c r="S25" s="39"/>
      <c r="T25" s="39"/>
      <c r="U25" s="39"/>
      <c r="V25" s="39"/>
      <c r="W25" s="39"/>
      <c r="X25" s="39"/>
      <c r="Y25" s="39"/>
      <c r="Z25" s="39"/>
      <c r="AA25" s="39"/>
      <c r="AB25" s="39"/>
      <c r="AC25" s="39"/>
      <c r="AD25" s="39"/>
      <c r="AE25" s="39"/>
      <c r="AF25" s="39"/>
      <c r="AG25" s="39"/>
    </row>
    <row r="26" spans="1:33" s="57" customFormat="1" ht="120" x14ac:dyDescent="0.35">
      <c r="A26" s="40">
        <f>SUM(A25+1)</f>
        <v>7</v>
      </c>
      <c r="B26" s="41"/>
      <c r="C26" s="41" t="s">
        <v>68</v>
      </c>
      <c r="D26" s="42">
        <v>84131603</v>
      </c>
      <c r="E26" s="43" t="s">
        <v>96</v>
      </c>
      <c r="F26" s="41" t="s">
        <v>70</v>
      </c>
      <c r="G26" s="41">
        <v>1</v>
      </c>
      <c r="H26" s="145" t="s">
        <v>84</v>
      </c>
      <c r="I26" s="41">
        <v>1</v>
      </c>
      <c r="J26" s="41" t="s">
        <v>1114</v>
      </c>
      <c r="K26" s="41" t="s">
        <v>73</v>
      </c>
      <c r="L26" s="41" t="s">
        <v>97</v>
      </c>
      <c r="M26" s="66">
        <v>4650000</v>
      </c>
      <c r="N26" s="146">
        <v>4650000</v>
      </c>
      <c r="O26" s="41" t="s">
        <v>75</v>
      </c>
      <c r="P26" s="41" t="s">
        <v>76</v>
      </c>
      <c r="Q26" s="41" t="s">
        <v>77</v>
      </c>
      <c r="R26" s="38"/>
      <c r="S26" s="39"/>
      <c r="T26" s="39"/>
      <c r="U26" s="39"/>
      <c r="V26" s="39"/>
      <c r="W26" s="39"/>
      <c r="X26" s="39"/>
      <c r="Y26" s="39"/>
      <c r="Z26" s="39"/>
      <c r="AA26" s="39"/>
      <c r="AB26" s="39"/>
      <c r="AC26" s="39"/>
      <c r="AD26" s="39"/>
      <c r="AE26" s="39"/>
      <c r="AF26" s="39"/>
      <c r="AG26" s="39"/>
    </row>
    <row r="27" spans="1:33" ht="120" x14ac:dyDescent="0.35">
      <c r="A27" s="40">
        <f>SUM(A26+1)</f>
        <v>8</v>
      </c>
      <c r="B27" s="44"/>
      <c r="C27" s="44" t="s">
        <v>68</v>
      </c>
      <c r="D27" s="45" t="s">
        <v>98</v>
      </c>
      <c r="E27" s="46" t="s">
        <v>99</v>
      </c>
      <c r="F27" s="44" t="s">
        <v>70</v>
      </c>
      <c r="G27" s="44">
        <v>0</v>
      </c>
      <c r="H27" s="153" t="s">
        <v>100</v>
      </c>
      <c r="I27" s="44">
        <v>1</v>
      </c>
      <c r="J27" s="44" t="s">
        <v>101</v>
      </c>
      <c r="K27" s="44" t="s">
        <v>73</v>
      </c>
      <c r="L27" s="44" t="s">
        <v>102</v>
      </c>
      <c r="M27" s="67"/>
      <c r="N27" s="154"/>
      <c r="O27" s="44" t="s">
        <v>75</v>
      </c>
      <c r="P27" s="44" t="s">
        <v>76</v>
      </c>
      <c r="Q27" s="44" t="s">
        <v>77</v>
      </c>
      <c r="S27" s="39"/>
      <c r="T27" s="39"/>
      <c r="U27" s="39"/>
      <c r="V27" s="39"/>
      <c r="W27" s="39"/>
      <c r="X27" s="39"/>
      <c r="Y27" s="39"/>
      <c r="Z27" s="39"/>
      <c r="AA27" s="39"/>
      <c r="AB27" s="39"/>
      <c r="AC27" s="39"/>
      <c r="AD27" s="39"/>
      <c r="AE27" s="39"/>
      <c r="AF27" s="39"/>
      <c r="AG27" s="39"/>
    </row>
    <row r="28" spans="1:33" ht="120" x14ac:dyDescent="0.35">
      <c r="A28" s="40">
        <v>9</v>
      </c>
      <c r="B28" s="41"/>
      <c r="C28" s="41" t="s">
        <v>68</v>
      </c>
      <c r="D28" s="45">
        <v>72101516</v>
      </c>
      <c r="E28" s="46" t="s">
        <v>103</v>
      </c>
      <c r="F28" s="44" t="s">
        <v>70</v>
      </c>
      <c r="G28" s="44">
        <v>0</v>
      </c>
      <c r="H28" s="153" t="s">
        <v>104</v>
      </c>
      <c r="I28" s="44">
        <v>2</v>
      </c>
      <c r="J28" s="44" t="s">
        <v>101</v>
      </c>
      <c r="K28" s="44" t="s">
        <v>73</v>
      </c>
      <c r="L28" s="44" t="s">
        <v>105</v>
      </c>
      <c r="M28" s="67"/>
      <c r="N28" s="154"/>
      <c r="O28" s="44" t="s">
        <v>75</v>
      </c>
      <c r="P28" s="44" t="s">
        <v>76</v>
      </c>
      <c r="Q28" s="44" t="s">
        <v>77</v>
      </c>
      <c r="S28" s="39"/>
      <c r="T28" s="39"/>
      <c r="U28" s="39"/>
      <c r="V28" s="39"/>
      <c r="W28" s="39"/>
      <c r="X28" s="39"/>
      <c r="Y28" s="39"/>
      <c r="Z28" s="39"/>
      <c r="AA28" s="39"/>
      <c r="AB28" s="39"/>
      <c r="AC28" s="39"/>
      <c r="AD28" s="39"/>
      <c r="AE28" s="39"/>
      <c r="AF28" s="39"/>
      <c r="AG28" s="39"/>
    </row>
    <row r="29" spans="1:33" ht="120" x14ac:dyDescent="0.35">
      <c r="A29" s="147">
        <v>10</v>
      </c>
      <c r="B29" s="148"/>
      <c r="C29" s="41" t="s">
        <v>68</v>
      </c>
      <c r="D29" s="42">
        <v>72101517</v>
      </c>
      <c r="E29" s="43" t="s">
        <v>103</v>
      </c>
      <c r="F29" s="41" t="s">
        <v>70</v>
      </c>
      <c r="G29" s="41">
        <v>1</v>
      </c>
      <c r="H29" s="145" t="s">
        <v>106</v>
      </c>
      <c r="I29" s="41">
        <v>2</v>
      </c>
      <c r="J29" s="41" t="s">
        <v>101</v>
      </c>
      <c r="K29" s="41" t="s">
        <v>73</v>
      </c>
      <c r="L29" s="41" t="s">
        <v>105</v>
      </c>
      <c r="M29" s="66">
        <v>3500000</v>
      </c>
      <c r="N29" s="146">
        <v>3500000</v>
      </c>
      <c r="O29" s="41" t="s">
        <v>75</v>
      </c>
      <c r="P29" s="41" t="s">
        <v>76</v>
      </c>
      <c r="Q29" s="41" t="s">
        <v>77</v>
      </c>
      <c r="S29" s="39"/>
      <c r="T29" s="39"/>
      <c r="U29" s="39"/>
      <c r="V29" s="39"/>
      <c r="W29" s="39"/>
      <c r="X29" s="39"/>
      <c r="Y29" s="39"/>
      <c r="Z29" s="39"/>
      <c r="AA29" s="39"/>
      <c r="AB29" s="39"/>
      <c r="AC29" s="39"/>
      <c r="AD29" s="39"/>
      <c r="AE29" s="39"/>
      <c r="AF29" s="39"/>
      <c r="AG29" s="39"/>
    </row>
    <row r="30" spans="1:33" ht="225" customHeight="1" x14ac:dyDescent="0.35">
      <c r="A30" s="147">
        <v>11</v>
      </c>
      <c r="B30" s="148"/>
      <c r="C30" s="41" t="s">
        <v>68</v>
      </c>
      <c r="D30" s="42" t="s">
        <v>107</v>
      </c>
      <c r="E30" s="43" t="s">
        <v>108</v>
      </c>
      <c r="F30" s="41" t="s">
        <v>70</v>
      </c>
      <c r="G30" s="41">
        <v>1</v>
      </c>
      <c r="H30" s="145" t="s">
        <v>104</v>
      </c>
      <c r="I30" s="41">
        <v>9</v>
      </c>
      <c r="J30" s="41" t="s">
        <v>101</v>
      </c>
      <c r="K30" s="41" t="s">
        <v>73</v>
      </c>
      <c r="L30" s="41" t="s">
        <v>105</v>
      </c>
      <c r="M30" s="66">
        <v>22000000</v>
      </c>
      <c r="N30" s="146">
        <v>22000000</v>
      </c>
      <c r="O30" s="41" t="s">
        <v>75</v>
      </c>
      <c r="P30" s="41" t="s">
        <v>76</v>
      </c>
      <c r="Q30" s="41" t="s">
        <v>77</v>
      </c>
      <c r="S30" s="169" t="s">
        <v>109</v>
      </c>
      <c r="T30" s="169" t="s">
        <v>110</v>
      </c>
      <c r="U30" s="170">
        <v>43563</v>
      </c>
      <c r="V30" s="171" t="s">
        <v>111</v>
      </c>
      <c r="W30" s="172" t="s">
        <v>112</v>
      </c>
      <c r="X30" s="173">
        <v>10679000</v>
      </c>
      <c r="Y30" s="174">
        <v>0</v>
      </c>
      <c r="Z30" s="173">
        <v>10679000</v>
      </c>
      <c r="AA30" s="171" t="s">
        <v>113</v>
      </c>
      <c r="AB30" s="172">
        <v>17319</v>
      </c>
      <c r="AC30" s="171" t="s">
        <v>114</v>
      </c>
      <c r="AD30" s="170">
        <v>43566</v>
      </c>
      <c r="AE30" s="170">
        <v>43814</v>
      </c>
      <c r="AF30" s="172" t="s">
        <v>115</v>
      </c>
      <c r="AG30" s="175" t="s">
        <v>116</v>
      </c>
    </row>
    <row r="31" spans="1:33" ht="120" x14ac:dyDescent="0.35">
      <c r="A31" s="40">
        <v>12</v>
      </c>
      <c r="B31" s="41"/>
      <c r="C31" s="41" t="s">
        <v>68</v>
      </c>
      <c r="D31" s="42">
        <v>72102900</v>
      </c>
      <c r="E31" s="43" t="s">
        <v>117</v>
      </c>
      <c r="F31" s="41" t="s">
        <v>70</v>
      </c>
      <c r="G31" s="41">
        <v>1</v>
      </c>
      <c r="H31" s="145" t="s">
        <v>86</v>
      </c>
      <c r="I31" s="41">
        <v>2</v>
      </c>
      <c r="J31" s="41" t="s">
        <v>101</v>
      </c>
      <c r="K31" s="41" t="s">
        <v>73</v>
      </c>
      <c r="L31" s="41" t="s">
        <v>118</v>
      </c>
      <c r="M31" s="66">
        <v>22000000</v>
      </c>
      <c r="N31" s="146">
        <v>22000000</v>
      </c>
      <c r="O31" s="41" t="s">
        <v>75</v>
      </c>
      <c r="P31" s="41" t="s">
        <v>76</v>
      </c>
      <c r="Q31" s="41" t="s">
        <v>77</v>
      </c>
      <c r="S31" s="39"/>
      <c r="T31" s="39"/>
      <c r="U31" s="39"/>
      <c r="V31" s="39"/>
      <c r="W31" s="39"/>
      <c r="X31" s="39"/>
      <c r="Y31" s="39"/>
      <c r="Z31" s="39"/>
      <c r="AA31" s="39"/>
      <c r="AB31" s="39"/>
      <c r="AC31" s="39"/>
      <c r="AD31" s="39"/>
      <c r="AE31" s="39"/>
      <c r="AF31" s="39"/>
      <c r="AG31" s="39"/>
    </row>
    <row r="32" spans="1:33" ht="409.5" x14ac:dyDescent="0.35">
      <c r="A32" s="40">
        <f t="shared" ref="A32:A41" si="0">SUM(A31+1)</f>
        <v>13</v>
      </c>
      <c r="B32" s="41"/>
      <c r="C32" s="41" t="s">
        <v>68</v>
      </c>
      <c r="D32" s="42" t="s">
        <v>119</v>
      </c>
      <c r="E32" s="43" t="s">
        <v>120</v>
      </c>
      <c r="F32" s="41" t="s">
        <v>70</v>
      </c>
      <c r="G32" s="41">
        <v>1</v>
      </c>
      <c r="H32" s="145" t="s">
        <v>80</v>
      </c>
      <c r="I32" s="41">
        <v>1</v>
      </c>
      <c r="J32" s="41" t="s">
        <v>72</v>
      </c>
      <c r="K32" s="41" t="s">
        <v>73</v>
      </c>
      <c r="L32" s="41" t="s">
        <v>121</v>
      </c>
      <c r="M32" s="66">
        <v>5500000</v>
      </c>
      <c r="N32" s="146">
        <v>5500000</v>
      </c>
      <c r="O32" s="41" t="s">
        <v>75</v>
      </c>
      <c r="P32" s="41" t="s">
        <v>76</v>
      </c>
      <c r="Q32" s="41" t="s">
        <v>77</v>
      </c>
      <c r="S32" s="169" t="s">
        <v>1124</v>
      </c>
      <c r="T32" s="169" t="s">
        <v>220</v>
      </c>
      <c r="U32" s="170">
        <v>43613</v>
      </c>
      <c r="V32" s="171" t="s">
        <v>1125</v>
      </c>
      <c r="W32" s="172" t="s">
        <v>145</v>
      </c>
      <c r="X32" s="173">
        <v>5500000</v>
      </c>
      <c r="Y32" s="174">
        <v>0</v>
      </c>
      <c r="Z32" s="173">
        <v>5500000</v>
      </c>
      <c r="AA32" s="171" t="s">
        <v>1126</v>
      </c>
      <c r="AB32" s="172" t="s">
        <v>1127</v>
      </c>
      <c r="AC32" s="171" t="s">
        <v>224</v>
      </c>
      <c r="AD32" s="170">
        <v>43613</v>
      </c>
      <c r="AE32" s="170">
        <v>43643</v>
      </c>
      <c r="AF32" s="172" t="s">
        <v>134</v>
      </c>
      <c r="AG32" s="175" t="s">
        <v>116</v>
      </c>
    </row>
    <row r="33" spans="1:33" ht="409.5" x14ac:dyDescent="0.35">
      <c r="A33" s="40">
        <f t="shared" si="0"/>
        <v>14</v>
      </c>
      <c r="B33" s="41"/>
      <c r="C33" s="41" t="s">
        <v>68</v>
      </c>
      <c r="D33" s="42" t="s">
        <v>119</v>
      </c>
      <c r="E33" s="43" t="s">
        <v>122</v>
      </c>
      <c r="F33" s="41" t="s">
        <v>70</v>
      </c>
      <c r="G33" s="41">
        <v>1</v>
      </c>
      <c r="H33" s="145" t="s">
        <v>80</v>
      </c>
      <c r="I33" s="41">
        <v>1</v>
      </c>
      <c r="J33" s="41" t="s">
        <v>72</v>
      </c>
      <c r="K33" s="41" t="s">
        <v>73</v>
      </c>
      <c r="L33" s="41" t="s">
        <v>123</v>
      </c>
      <c r="M33" s="66">
        <v>8900000</v>
      </c>
      <c r="N33" s="146">
        <v>8900000</v>
      </c>
      <c r="O33" s="41" t="s">
        <v>75</v>
      </c>
      <c r="P33" s="41" t="s">
        <v>76</v>
      </c>
      <c r="Q33" s="41" t="s">
        <v>77</v>
      </c>
      <c r="S33" s="169" t="s">
        <v>1124</v>
      </c>
      <c r="T33" s="169" t="s">
        <v>220</v>
      </c>
      <c r="U33" s="170">
        <v>43613</v>
      </c>
      <c r="V33" s="171" t="s">
        <v>1125</v>
      </c>
      <c r="W33" s="172" t="s">
        <v>145</v>
      </c>
      <c r="X33" s="173">
        <v>8900000</v>
      </c>
      <c r="Y33" s="174">
        <v>0</v>
      </c>
      <c r="Z33" s="173">
        <v>8900000</v>
      </c>
      <c r="AA33" s="171" t="s">
        <v>1126</v>
      </c>
      <c r="AB33" s="172" t="s">
        <v>1127</v>
      </c>
      <c r="AC33" s="171" t="s">
        <v>224</v>
      </c>
      <c r="AD33" s="170">
        <v>43613</v>
      </c>
      <c r="AE33" s="170">
        <v>43643</v>
      </c>
      <c r="AF33" s="172" t="s">
        <v>134</v>
      </c>
      <c r="AG33" s="175" t="s">
        <v>116</v>
      </c>
    </row>
    <row r="34" spans="1:33" ht="120" x14ac:dyDescent="0.35">
      <c r="A34" s="40">
        <f t="shared" si="0"/>
        <v>15</v>
      </c>
      <c r="B34" s="41"/>
      <c r="C34" s="41" t="s">
        <v>68</v>
      </c>
      <c r="D34" s="42">
        <v>84131512</v>
      </c>
      <c r="E34" s="43" t="s">
        <v>124</v>
      </c>
      <c r="F34" s="41" t="s">
        <v>70</v>
      </c>
      <c r="G34" s="41">
        <v>1</v>
      </c>
      <c r="H34" s="145" t="s">
        <v>86</v>
      </c>
      <c r="I34" s="41">
        <v>12</v>
      </c>
      <c r="J34" s="41" t="s">
        <v>101</v>
      </c>
      <c r="K34" s="41" t="s">
        <v>73</v>
      </c>
      <c r="L34" s="41" t="s">
        <v>125</v>
      </c>
      <c r="M34" s="66">
        <v>8500000</v>
      </c>
      <c r="N34" s="146">
        <v>8500000</v>
      </c>
      <c r="O34" s="41" t="s">
        <v>75</v>
      </c>
      <c r="P34" s="41" t="s">
        <v>76</v>
      </c>
      <c r="Q34" s="41" t="s">
        <v>77</v>
      </c>
      <c r="S34" s="39"/>
      <c r="T34" s="39"/>
      <c r="U34" s="39"/>
      <c r="V34" s="39"/>
      <c r="W34" s="39"/>
      <c r="X34" s="39"/>
      <c r="Y34" s="39"/>
      <c r="Z34" s="39"/>
      <c r="AA34" s="39"/>
      <c r="AB34" s="39"/>
      <c r="AC34" s="39"/>
      <c r="AD34" s="39"/>
      <c r="AE34" s="39"/>
      <c r="AF34" s="39"/>
      <c r="AG34" s="39"/>
    </row>
    <row r="35" spans="1:33" s="39" customFormat="1" ht="120" x14ac:dyDescent="0.35">
      <c r="A35" s="40">
        <f t="shared" si="0"/>
        <v>16</v>
      </c>
      <c r="B35" s="148"/>
      <c r="C35" s="41" t="s">
        <v>68</v>
      </c>
      <c r="D35" s="42">
        <v>81111820</v>
      </c>
      <c r="E35" s="43" t="s">
        <v>126</v>
      </c>
      <c r="F35" s="41" t="s">
        <v>70</v>
      </c>
      <c r="G35" s="41">
        <v>1</v>
      </c>
      <c r="H35" s="145" t="s">
        <v>127</v>
      </c>
      <c r="I35" s="41">
        <v>12</v>
      </c>
      <c r="J35" s="41" t="s">
        <v>128</v>
      </c>
      <c r="K35" s="41" t="s">
        <v>73</v>
      </c>
      <c r="L35" s="41" t="s">
        <v>105</v>
      </c>
      <c r="M35" s="66">
        <v>6800000</v>
      </c>
      <c r="N35" s="146">
        <v>6800000</v>
      </c>
      <c r="O35" s="41" t="s">
        <v>75</v>
      </c>
      <c r="P35" s="41" t="s">
        <v>76</v>
      </c>
      <c r="Q35" s="41" t="s">
        <v>77</v>
      </c>
      <c r="R35" s="38"/>
      <c r="S35" s="169" t="s">
        <v>129</v>
      </c>
      <c r="T35" s="169" t="s">
        <v>130</v>
      </c>
      <c r="U35" s="176">
        <v>43500</v>
      </c>
      <c r="V35" s="171" t="s">
        <v>131</v>
      </c>
      <c r="W35" s="172" t="s">
        <v>112</v>
      </c>
      <c r="X35" s="173">
        <v>6428328</v>
      </c>
      <c r="Y35" s="174">
        <v>0</v>
      </c>
      <c r="Z35" s="173">
        <v>6428328</v>
      </c>
      <c r="AA35" s="171" t="s">
        <v>132</v>
      </c>
      <c r="AB35" s="177">
        <v>5619</v>
      </c>
      <c r="AC35" s="178" t="s">
        <v>133</v>
      </c>
      <c r="AD35" s="176">
        <v>43504</v>
      </c>
      <c r="AE35" s="176">
        <v>43868</v>
      </c>
      <c r="AF35" s="179" t="s">
        <v>134</v>
      </c>
      <c r="AG35" s="180" t="s">
        <v>116</v>
      </c>
    </row>
    <row r="36" spans="1:33" ht="150" x14ac:dyDescent="0.35">
      <c r="A36" s="40">
        <f t="shared" si="0"/>
        <v>17</v>
      </c>
      <c r="B36" s="41"/>
      <c r="C36" s="41" t="s">
        <v>135</v>
      </c>
      <c r="D36" s="42">
        <v>43211701</v>
      </c>
      <c r="E36" s="43" t="s">
        <v>136</v>
      </c>
      <c r="F36" s="41" t="s">
        <v>70</v>
      </c>
      <c r="G36" s="41">
        <v>1</v>
      </c>
      <c r="H36" s="145" t="s">
        <v>80</v>
      </c>
      <c r="I36" s="41">
        <v>1</v>
      </c>
      <c r="J36" s="41" t="s">
        <v>72</v>
      </c>
      <c r="K36" s="41" t="s">
        <v>73</v>
      </c>
      <c r="L36" s="41" t="s">
        <v>137</v>
      </c>
      <c r="M36" s="66">
        <v>17700000</v>
      </c>
      <c r="N36" s="146">
        <v>17700000</v>
      </c>
      <c r="O36" s="41" t="s">
        <v>75</v>
      </c>
      <c r="P36" s="41" t="s">
        <v>76</v>
      </c>
      <c r="Q36" s="41" t="s">
        <v>138</v>
      </c>
      <c r="S36" s="169" t="s">
        <v>1128</v>
      </c>
      <c r="T36" s="169" t="s">
        <v>220</v>
      </c>
      <c r="U36" s="176">
        <v>43613</v>
      </c>
      <c r="V36" s="171" t="s">
        <v>1129</v>
      </c>
      <c r="W36" s="172" t="s">
        <v>145</v>
      </c>
      <c r="X36" s="173">
        <v>17684810</v>
      </c>
      <c r="Y36" s="174">
        <v>0</v>
      </c>
      <c r="Z36" s="173">
        <v>17684810</v>
      </c>
      <c r="AA36" s="171" t="s">
        <v>1130</v>
      </c>
      <c r="AB36" s="177" t="s">
        <v>1131</v>
      </c>
      <c r="AC36" s="178" t="s">
        <v>224</v>
      </c>
      <c r="AD36" s="176">
        <v>43613</v>
      </c>
      <c r="AE36" s="176">
        <v>43643</v>
      </c>
      <c r="AF36" s="179" t="s">
        <v>134</v>
      </c>
      <c r="AG36" s="180" t="s">
        <v>116</v>
      </c>
    </row>
    <row r="37" spans="1:33" ht="120" x14ac:dyDescent="0.35">
      <c r="A37" s="40">
        <f t="shared" si="0"/>
        <v>18</v>
      </c>
      <c r="B37" s="41"/>
      <c r="C37" s="41" t="s">
        <v>68</v>
      </c>
      <c r="D37" s="42">
        <v>44101706</v>
      </c>
      <c r="E37" s="43" t="s">
        <v>139</v>
      </c>
      <c r="F37" s="41" t="s">
        <v>70</v>
      </c>
      <c r="G37" s="41">
        <v>1</v>
      </c>
      <c r="H37" s="145" t="s">
        <v>71</v>
      </c>
      <c r="I37" s="41">
        <v>2</v>
      </c>
      <c r="J37" s="41" t="s">
        <v>72</v>
      </c>
      <c r="K37" s="41" t="s">
        <v>73</v>
      </c>
      <c r="L37" s="41" t="s">
        <v>85</v>
      </c>
      <c r="M37" s="66">
        <v>12000000</v>
      </c>
      <c r="N37" s="66">
        <v>12000000</v>
      </c>
      <c r="O37" s="41" t="s">
        <v>75</v>
      </c>
      <c r="P37" s="41" t="s">
        <v>76</v>
      </c>
      <c r="Q37" s="41" t="s">
        <v>77</v>
      </c>
      <c r="S37" s="39"/>
      <c r="T37" s="39"/>
      <c r="U37" s="39"/>
      <c r="V37" s="39"/>
      <c r="W37" s="39"/>
      <c r="X37" s="39"/>
      <c r="Y37" s="39"/>
      <c r="Z37" s="39"/>
      <c r="AA37" s="39"/>
      <c r="AB37" s="39"/>
      <c r="AC37" s="39"/>
      <c r="AD37" s="39"/>
      <c r="AE37" s="39"/>
      <c r="AF37" s="39"/>
      <c r="AG37" s="39"/>
    </row>
    <row r="38" spans="1:33" ht="150" x14ac:dyDescent="0.35">
      <c r="A38" s="40">
        <f t="shared" si="0"/>
        <v>19</v>
      </c>
      <c r="B38" s="41"/>
      <c r="C38" s="41" t="s">
        <v>68</v>
      </c>
      <c r="D38" s="42">
        <v>56120000</v>
      </c>
      <c r="E38" s="43" t="s">
        <v>140</v>
      </c>
      <c r="F38" s="41" t="s">
        <v>70</v>
      </c>
      <c r="G38" s="41">
        <v>1</v>
      </c>
      <c r="H38" s="145" t="s">
        <v>71</v>
      </c>
      <c r="I38" s="41">
        <v>2</v>
      </c>
      <c r="J38" s="41" t="s">
        <v>72</v>
      </c>
      <c r="K38" s="41" t="s">
        <v>73</v>
      </c>
      <c r="L38" s="41" t="s">
        <v>141</v>
      </c>
      <c r="M38" s="66">
        <v>20000000</v>
      </c>
      <c r="N38" s="146">
        <v>20000000</v>
      </c>
      <c r="O38" s="41" t="s">
        <v>75</v>
      </c>
      <c r="P38" s="41" t="s">
        <v>76</v>
      </c>
      <c r="Q38" s="41" t="s">
        <v>77</v>
      </c>
      <c r="S38" s="169" t="s">
        <v>142</v>
      </c>
      <c r="T38" s="169" t="s">
        <v>143</v>
      </c>
      <c r="U38" s="170">
        <v>43585</v>
      </c>
      <c r="V38" s="171" t="s">
        <v>144</v>
      </c>
      <c r="W38" s="172" t="s">
        <v>145</v>
      </c>
      <c r="X38" s="173">
        <v>19908938</v>
      </c>
      <c r="Y38" s="174">
        <v>0</v>
      </c>
      <c r="Z38" s="173">
        <v>19908938</v>
      </c>
      <c r="AA38" s="171" t="s">
        <v>146</v>
      </c>
      <c r="AB38" s="172">
        <v>19719</v>
      </c>
      <c r="AC38" s="171" t="s">
        <v>147</v>
      </c>
      <c r="AD38" s="170">
        <v>43585</v>
      </c>
      <c r="AE38" s="170">
        <v>43614</v>
      </c>
      <c r="AF38" s="172" t="s">
        <v>134</v>
      </c>
      <c r="AG38" s="175" t="s">
        <v>116</v>
      </c>
    </row>
    <row r="39" spans="1:33" ht="120" x14ac:dyDescent="0.35">
      <c r="A39" s="40">
        <f t="shared" si="0"/>
        <v>20</v>
      </c>
      <c r="B39" s="41"/>
      <c r="C39" s="41" t="s">
        <v>68</v>
      </c>
      <c r="D39" s="42" t="s">
        <v>148</v>
      </c>
      <c r="E39" s="43" t="s">
        <v>149</v>
      </c>
      <c r="F39" s="41" t="s">
        <v>70</v>
      </c>
      <c r="G39" s="41">
        <v>1</v>
      </c>
      <c r="H39" s="145" t="s">
        <v>71</v>
      </c>
      <c r="I39" s="41">
        <v>7</v>
      </c>
      <c r="J39" s="41" t="s">
        <v>101</v>
      </c>
      <c r="K39" s="41" t="s">
        <v>73</v>
      </c>
      <c r="L39" s="41" t="s">
        <v>105</v>
      </c>
      <c r="M39" s="66">
        <v>5000000</v>
      </c>
      <c r="N39" s="146">
        <v>5000000</v>
      </c>
      <c r="O39" s="41" t="s">
        <v>75</v>
      </c>
      <c r="P39" s="41" t="s">
        <v>76</v>
      </c>
      <c r="Q39" s="41" t="s">
        <v>77</v>
      </c>
      <c r="S39" s="39"/>
      <c r="T39" s="39"/>
      <c r="U39" s="39"/>
      <c r="V39" s="39"/>
      <c r="W39" s="39"/>
      <c r="X39" s="39"/>
      <c r="Y39" s="39"/>
      <c r="Z39" s="39"/>
      <c r="AA39" s="39"/>
      <c r="AB39" s="39"/>
      <c r="AC39" s="39"/>
      <c r="AD39" s="39"/>
      <c r="AE39" s="39"/>
      <c r="AF39" s="39"/>
      <c r="AG39" s="39"/>
    </row>
    <row r="40" spans="1:33" ht="204" customHeight="1" x14ac:dyDescent="0.35">
      <c r="A40" s="147">
        <f t="shared" si="0"/>
        <v>21</v>
      </c>
      <c r="B40" s="41"/>
      <c r="C40" s="41" t="s">
        <v>68</v>
      </c>
      <c r="D40" s="42" t="s">
        <v>150</v>
      </c>
      <c r="E40" s="43" t="s">
        <v>151</v>
      </c>
      <c r="F40" s="41" t="s">
        <v>70</v>
      </c>
      <c r="G40" s="41">
        <v>1</v>
      </c>
      <c r="H40" s="145" t="s">
        <v>104</v>
      </c>
      <c r="I40" s="41">
        <v>9</v>
      </c>
      <c r="J40" s="41" t="s">
        <v>88</v>
      </c>
      <c r="K40" s="41" t="s">
        <v>73</v>
      </c>
      <c r="L40" s="41" t="s">
        <v>152</v>
      </c>
      <c r="M40" s="66">
        <v>164000000</v>
      </c>
      <c r="N40" s="146">
        <v>164000000</v>
      </c>
      <c r="O40" s="41" t="s">
        <v>75</v>
      </c>
      <c r="P40" s="41" t="s">
        <v>76</v>
      </c>
      <c r="Q40" s="41" t="s">
        <v>77</v>
      </c>
      <c r="S40" s="169" t="s">
        <v>1088</v>
      </c>
      <c r="T40" s="169" t="s">
        <v>1089</v>
      </c>
      <c r="U40" s="170">
        <v>43592</v>
      </c>
      <c r="V40" s="171" t="s">
        <v>1090</v>
      </c>
      <c r="W40" s="172" t="s">
        <v>112</v>
      </c>
      <c r="X40" s="173">
        <v>131793000</v>
      </c>
      <c r="Y40" s="174">
        <v>0</v>
      </c>
      <c r="Z40" s="173">
        <v>131793000</v>
      </c>
      <c r="AA40" s="171" t="s">
        <v>1091</v>
      </c>
      <c r="AB40" s="172">
        <v>16019</v>
      </c>
      <c r="AC40" s="171" t="s">
        <v>1092</v>
      </c>
      <c r="AD40" s="170">
        <v>43594</v>
      </c>
      <c r="AE40" s="170">
        <v>43889</v>
      </c>
      <c r="AF40" s="172" t="s">
        <v>134</v>
      </c>
      <c r="AG40" s="175" t="s">
        <v>116</v>
      </c>
    </row>
    <row r="41" spans="1:33" ht="120" x14ac:dyDescent="0.35">
      <c r="A41" s="155">
        <f t="shared" si="0"/>
        <v>22</v>
      </c>
      <c r="B41" s="42"/>
      <c r="C41" s="41" t="s">
        <v>68</v>
      </c>
      <c r="D41" s="42" t="s">
        <v>153</v>
      </c>
      <c r="E41" s="43" t="s">
        <v>154</v>
      </c>
      <c r="F41" s="41" t="s">
        <v>70</v>
      </c>
      <c r="G41" s="41">
        <v>1</v>
      </c>
      <c r="H41" s="145" t="s">
        <v>155</v>
      </c>
      <c r="I41" s="156" t="s">
        <v>156</v>
      </c>
      <c r="J41" s="41" t="s">
        <v>101</v>
      </c>
      <c r="K41" s="41" t="s">
        <v>73</v>
      </c>
      <c r="L41" s="41" t="s">
        <v>157</v>
      </c>
      <c r="M41" s="66">
        <v>3000000</v>
      </c>
      <c r="N41" s="146">
        <v>3000000</v>
      </c>
      <c r="O41" s="41" t="s">
        <v>75</v>
      </c>
      <c r="P41" s="41" t="s">
        <v>76</v>
      </c>
      <c r="Q41" s="41" t="s">
        <v>77</v>
      </c>
      <c r="S41" s="169" t="s">
        <v>158</v>
      </c>
      <c r="T41" s="169" t="s">
        <v>159</v>
      </c>
      <c r="U41" s="170">
        <v>43521</v>
      </c>
      <c r="V41" s="171" t="s">
        <v>160</v>
      </c>
      <c r="W41" s="172" t="s">
        <v>161</v>
      </c>
      <c r="X41" s="173">
        <v>3000000</v>
      </c>
      <c r="Y41" s="174">
        <v>0</v>
      </c>
      <c r="Z41" s="173">
        <v>3000000</v>
      </c>
      <c r="AA41" s="171" t="s">
        <v>162</v>
      </c>
      <c r="AB41" s="172">
        <v>9919</v>
      </c>
      <c r="AC41" s="178" t="s">
        <v>163</v>
      </c>
      <c r="AD41" s="176">
        <v>43522</v>
      </c>
      <c r="AE41" s="176">
        <v>43585</v>
      </c>
      <c r="AF41" s="179" t="s">
        <v>164</v>
      </c>
      <c r="AG41" s="180" t="s">
        <v>116</v>
      </c>
    </row>
    <row r="42" spans="1:33" ht="150" x14ac:dyDescent="0.35">
      <c r="A42" s="157"/>
      <c r="B42" s="158"/>
      <c r="C42" s="41" t="s">
        <v>165</v>
      </c>
      <c r="D42" s="42" t="s">
        <v>153</v>
      </c>
      <c r="E42" s="43" t="s">
        <v>154</v>
      </c>
      <c r="F42" s="41" t="s">
        <v>70</v>
      </c>
      <c r="G42" s="41">
        <v>1</v>
      </c>
      <c r="H42" s="145" t="s">
        <v>155</v>
      </c>
      <c r="I42" s="156" t="s">
        <v>156</v>
      </c>
      <c r="J42" s="41" t="s">
        <v>101</v>
      </c>
      <c r="K42" s="41" t="s">
        <v>166</v>
      </c>
      <c r="L42" s="41" t="s">
        <v>167</v>
      </c>
      <c r="M42" s="66">
        <v>20000000</v>
      </c>
      <c r="N42" s="146">
        <v>20000000</v>
      </c>
      <c r="O42" s="41" t="s">
        <v>75</v>
      </c>
      <c r="P42" s="41" t="s">
        <v>76</v>
      </c>
      <c r="Q42" s="41" t="s">
        <v>168</v>
      </c>
      <c r="S42" s="169" t="s">
        <v>158</v>
      </c>
      <c r="T42" s="169" t="s">
        <v>159</v>
      </c>
      <c r="U42" s="170">
        <v>43521</v>
      </c>
      <c r="V42" s="171" t="s">
        <v>160</v>
      </c>
      <c r="W42" s="172" t="s">
        <v>161</v>
      </c>
      <c r="X42" s="173">
        <v>20000000</v>
      </c>
      <c r="Y42" s="174"/>
      <c r="Z42" s="173">
        <v>20000000</v>
      </c>
      <c r="AA42" s="171" t="s">
        <v>162</v>
      </c>
      <c r="AB42" s="172">
        <v>9919</v>
      </c>
      <c r="AC42" s="178" t="s">
        <v>163</v>
      </c>
      <c r="AD42" s="176">
        <v>43522</v>
      </c>
      <c r="AE42" s="176">
        <v>43585</v>
      </c>
      <c r="AF42" s="179" t="s">
        <v>164</v>
      </c>
      <c r="AG42" s="180" t="s">
        <v>116</v>
      </c>
    </row>
    <row r="43" spans="1:33" ht="120" x14ac:dyDescent="0.35">
      <c r="A43" s="40">
        <f>SUM(A41+1)</f>
        <v>23</v>
      </c>
      <c r="B43" s="42"/>
      <c r="C43" s="41" t="s">
        <v>68</v>
      </c>
      <c r="D43" s="41" t="s">
        <v>169</v>
      </c>
      <c r="E43" s="43" t="s">
        <v>170</v>
      </c>
      <c r="F43" s="41" t="s">
        <v>70</v>
      </c>
      <c r="G43" s="41">
        <v>1</v>
      </c>
      <c r="H43" s="145" t="s">
        <v>71</v>
      </c>
      <c r="I43" s="41">
        <v>3</v>
      </c>
      <c r="J43" s="41" t="s">
        <v>101</v>
      </c>
      <c r="K43" s="41" t="s">
        <v>73</v>
      </c>
      <c r="L43" s="41" t="s">
        <v>171</v>
      </c>
      <c r="M43" s="146">
        <v>15000000</v>
      </c>
      <c r="N43" s="146">
        <v>15000000</v>
      </c>
      <c r="O43" s="41" t="s">
        <v>75</v>
      </c>
      <c r="P43" s="41" t="s">
        <v>76</v>
      </c>
      <c r="Q43" s="41" t="s">
        <v>77</v>
      </c>
      <c r="S43" s="39"/>
      <c r="T43" s="39"/>
      <c r="U43" s="39"/>
      <c r="V43" s="39"/>
      <c r="W43" s="39"/>
      <c r="X43" s="39"/>
      <c r="Y43" s="39"/>
      <c r="Z43" s="39"/>
      <c r="AA43" s="39"/>
      <c r="AB43" s="39"/>
      <c r="AC43" s="39"/>
      <c r="AD43" s="39"/>
      <c r="AE43" s="39"/>
      <c r="AF43" s="39"/>
      <c r="AG43" s="39"/>
    </row>
    <row r="44" spans="1:33" ht="150" x14ac:dyDescent="0.35">
      <c r="A44" s="40">
        <f>SUM(A43+1)</f>
        <v>24</v>
      </c>
      <c r="B44" s="41"/>
      <c r="C44" s="41" t="s">
        <v>172</v>
      </c>
      <c r="D44" s="41" t="s">
        <v>173</v>
      </c>
      <c r="E44" s="43" t="s">
        <v>174</v>
      </c>
      <c r="F44" s="41" t="s">
        <v>70</v>
      </c>
      <c r="G44" s="41">
        <v>1</v>
      </c>
      <c r="H44" s="145" t="s">
        <v>104</v>
      </c>
      <c r="I44" s="41">
        <v>1</v>
      </c>
      <c r="J44" s="41" t="s">
        <v>72</v>
      </c>
      <c r="K44" s="41" t="s">
        <v>73</v>
      </c>
      <c r="L44" s="41" t="s">
        <v>82</v>
      </c>
      <c r="M44" s="66">
        <v>3200000</v>
      </c>
      <c r="N44" s="146">
        <v>3200000</v>
      </c>
      <c r="O44" s="41" t="s">
        <v>75</v>
      </c>
      <c r="P44" s="41" t="s">
        <v>76</v>
      </c>
      <c r="Q44" s="41" t="s">
        <v>175</v>
      </c>
      <c r="S44" s="169" t="s">
        <v>176</v>
      </c>
      <c r="T44" s="169" t="s">
        <v>143</v>
      </c>
      <c r="U44" s="170">
        <v>43585</v>
      </c>
      <c r="V44" s="171" t="s">
        <v>177</v>
      </c>
      <c r="W44" s="172" t="s">
        <v>145</v>
      </c>
      <c r="X44" s="173">
        <v>3174801</v>
      </c>
      <c r="Y44" s="174">
        <v>0</v>
      </c>
      <c r="Z44" s="173">
        <v>3174801</v>
      </c>
      <c r="AA44" s="171" t="s">
        <v>178</v>
      </c>
      <c r="AB44" s="172">
        <v>18419</v>
      </c>
      <c r="AC44" s="171" t="s">
        <v>147</v>
      </c>
      <c r="AD44" s="170">
        <v>43585</v>
      </c>
      <c r="AE44" s="170">
        <v>43614</v>
      </c>
      <c r="AF44" s="172" t="s">
        <v>179</v>
      </c>
      <c r="AG44" s="175" t="s">
        <v>180</v>
      </c>
    </row>
    <row r="45" spans="1:33" s="39" customFormat="1" ht="120" x14ac:dyDescent="0.35">
      <c r="A45" s="147">
        <f>SUM(A44+1)</f>
        <v>25</v>
      </c>
      <c r="B45" s="42"/>
      <c r="C45" s="41" t="s">
        <v>181</v>
      </c>
      <c r="D45" s="41" t="s">
        <v>182</v>
      </c>
      <c r="E45" s="43" t="s">
        <v>183</v>
      </c>
      <c r="F45" s="159" t="s">
        <v>70</v>
      </c>
      <c r="G45" s="41">
        <v>1</v>
      </c>
      <c r="H45" s="145" t="s">
        <v>104</v>
      </c>
      <c r="I45" s="41">
        <v>9</v>
      </c>
      <c r="J45" s="41" t="s">
        <v>101</v>
      </c>
      <c r="K45" s="41" t="s">
        <v>73</v>
      </c>
      <c r="L45" s="41" t="s">
        <v>184</v>
      </c>
      <c r="M45" s="160">
        <v>23000000</v>
      </c>
      <c r="N45" s="160">
        <v>23000000</v>
      </c>
      <c r="O45" s="159" t="s">
        <v>75</v>
      </c>
      <c r="P45" s="41" t="s">
        <v>76</v>
      </c>
      <c r="Q45" s="41" t="s">
        <v>185</v>
      </c>
      <c r="R45" s="38"/>
      <c r="S45" s="169" t="s">
        <v>186</v>
      </c>
      <c r="T45" s="169" t="s">
        <v>187</v>
      </c>
      <c r="U45" s="170">
        <v>43580</v>
      </c>
      <c r="V45" s="171" t="s">
        <v>188</v>
      </c>
      <c r="W45" s="172" t="s">
        <v>161</v>
      </c>
      <c r="X45" s="173">
        <v>16080000</v>
      </c>
      <c r="Y45" s="174">
        <v>0</v>
      </c>
      <c r="Z45" s="173">
        <v>16080000</v>
      </c>
      <c r="AA45" s="171" t="s">
        <v>189</v>
      </c>
      <c r="AB45" s="172">
        <v>18619</v>
      </c>
      <c r="AC45" s="171" t="s">
        <v>190</v>
      </c>
      <c r="AD45" s="170">
        <v>43584</v>
      </c>
      <c r="AE45" s="170">
        <v>43826</v>
      </c>
      <c r="AF45" s="172" t="s">
        <v>191</v>
      </c>
      <c r="AG45" s="175" t="s">
        <v>192</v>
      </c>
    </row>
    <row r="46" spans="1:33" ht="120" x14ac:dyDescent="0.35">
      <c r="A46" s="40">
        <f>SUM(A45+1)</f>
        <v>26</v>
      </c>
      <c r="B46" s="41"/>
      <c r="C46" s="41" t="s">
        <v>181</v>
      </c>
      <c r="D46" s="41">
        <v>85122201</v>
      </c>
      <c r="E46" s="43" t="s">
        <v>193</v>
      </c>
      <c r="F46" s="41" t="s">
        <v>70</v>
      </c>
      <c r="G46" s="41">
        <v>1</v>
      </c>
      <c r="H46" s="145" t="s">
        <v>80</v>
      </c>
      <c r="I46" s="41">
        <v>9</v>
      </c>
      <c r="J46" s="41" t="s">
        <v>101</v>
      </c>
      <c r="K46" s="41" t="s">
        <v>73</v>
      </c>
      <c r="L46" s="41" t="s">
        <v>184</v>
      </c>
      <c r="M46" s="66">
        <v>3000000</v>
      </c>
      <c r="N46" s="160">
        <v>3000000</v>
      </c>
      <c r="O46" s="41" t="s">
        <v>75</v>
      </c>
      <c r="P46" s="41" t="s">
        <v>76</v>
      </c>
      <c r="Q46" s="41" t="s">
        <v>185</v>
      </c>
      <c r="S46" s="39"/>
      <c r="T46" s="39"/>
      <c r="U46" s="39"/>
      <c r="V46" s="39"/>
      <c r="W46" s="39"/>
      <c r="X46" s="39"/>
      <c r="Y46" s="39"/>
      <c r="Z46" s="39"/>
      <c r="AA46" s="39"/>
      <c r="AB46" s="39"/>
      <c r="AC46" s="39"/>
      <c r="AD46" s="39"/>
      <c r="AE46" s="39"/>
      <c r="AF46" s="39"/>
      <c r="AG46" s="39"/>
    </row>
    <row r="47" spans="1:33" ht="120" x14ac:dyDescent="0.35">
      <c r="A47" s="40">
        <f>SUM(A46+1)</f>
        <v>27</v>
      </c>
      <c r="B47" s="41"/>
      <c r="C47" s="41" t="s">
        <v>181</v>
      </c>
      <c r="D47" s="41">
        <v>78111803</v>
      </c>
      <c r="E47" s="43" t="s">
        <v>194</v>
      </c>
      <c r="F47" s="41" t="s">
        <v>70</v>
      </c>
      <c r="G47" s="41">
        <v>1</v>
      </c>
      <c r="H47" s="145" t="s">
        <v>71</v>
      </c>
      <c r="I47" s="41">
        <v>7</v>
      </c>
      <c r="J47" s="41" t="s">
        <v>101</v>
      </c>
      <c r="K47" s="41" t="s">
        <v>73</v>
      </c>
      <c r="L47" s="41" t="s">
        <v>195</v>
      </c>
      <c r="M47" s="66">
        <v>20000000</v>
      </c>
      <c r="N47" s="160">
        <v>20000000</v>
      </c>
      <c r="O47" s="41" t="s">
        <v>75</v>
      </c>
      <c r="P47" s="41" t="s">
        <v>76</v>
      </c>
      <c r="Q47" s="41" t="s">
        <v>185</v>
      </c>
      <c r="S47" s="39"/>
      <c r="T47" s="39"/>
      <c r="U47" s="39"/>
      <c r="V47" s="39"/>
      <c r="W47" s="39"/>
      <c r="X47" s="39"/>
      <c r="Y47" s="39"/>
      <c r="Z47" s="39"/>
      <c r="AA47" s="39"/>
      <c r="AB47" s="39"/>
      <c r="AC47" s="39"/>
      <c r="AD47" s="39"/>
      <c r="AE47" s="39"/>
      <c r="AF47" s="39"/>
      <c r="AG47" s="39"/>
    </row>
    <row r="48" spans="1:33" ht="120" x14ac:dyDescent="0.35">
      <c r="A48" s="40">
        <f t="shared" ref="A48:A111" si="1">SUM(A47+1)</f>
        <v>28</v>
      </c>
      <c r="B48" s="41"/>
      <c r="C48" s="41" t="s">
        <v>181</v>
      </c>
      <c r="D48" s="41" t="s">
        <v>196</v>
      </c>
      <c r="E48" s="43" t="s">
        <v>197</v>
      </c>
      <c r="F48" s="41" t="s">
        <v>70</v>
      </c>
      <c r="G48" s="41">
        <v>1</v>
      </c>
      <c r="H48" s="145" t="s">
        <v>93</v>
      </c>
      <c r="I48" s="41">
        <v>1</v>
      </c>
      <c r="J48" s="41" t="s">
        <v>101</v>
      </c>
      <c r="K48" s="41" t="s">
        <v>73</v>
      </c>
      <c r="L48" s="41" t="s">
        <v>195</v>
      </c>
      <c r="M48" s="66">
        <v>18000000</v>
      </c>
      <c r="N48" s="146">
        <v>18000000</v>
      </c>
      <c r="O48" s="41" t="s">
        <v>75</v>
      </c>
      <c r="P48" s="41" t="s">
        <v>76</v>
      </c>
      <c r="Q48" s="41" t="s">
        <v>185</v>
      </c>
      <c r="S48" s="39"/>
      <c r="T48" s="39"/>
      <c r="U48" s="39"/>
      <c r="V48" s="39"/>
      <c r="W48" s="39"/>
      <c r="X48" s="39"/>
      <c r="Y48" s="39"/>
      <c r="Z48" s="39"/>
      <c r="AA48" s="39"/>
      <c r="AB48" s="39"/>
      <c r="AC48" s="39"/>
      <c r="AD48" s="39"/>
      <c r="AE48" s="39"/>
      <c r="AF48" s="39"/>
      <c r="AG48" s="39"/>
    </row>
    <row r="49" spans="1:33" ht="120" x14ac:dyDescent="0.35">
      <c r="A49" s="47">
        <f t="shared" si="1"/>
        <v>29</v>
      </c>
      <c r="B49" s="44"/>
      <c r="C49" s="44" t="s">
        <v>135</v>
      </c>
      <c r="D49" s="44">
        <v>81112502</v>
      </c>
      <c r="E49" s="46" t="s">
        <v>198</v>
      </c>
      <c r="F49" s="44" t="s">
        <v>70</v>
      </c>
      <c r="G49" s="44">
        <v>0</v>
      </c>
      <c r="H49" s="153" t="s">
        <v>199</v>
      </c>
      <c r="I49" s="44">
        <v>13</v>
      </c>
      <c r="J49" s="44" t="s">
        <v>81</v>
      </c>
      <c r="K49" s="44" t="s">
        <v>73</v>
      </c>
      <c r="L49" s="44" t="s">
        <v>200</v>
      </c>
      <c r="M49" s="154"/>
      <c r="N49" s="154"/>
      <c r="O49" s="44" t="s">
        <v>90</v>
      </c>
      <c r="P49" s="41" t="s">
        <v>91</v>
      </c>
      <c r="Q49" s="44" t="s">
        <v>138</v>
      </c>
      <c r="S49" s="39"/>
      <c r="T49" s="39"/>
      <c r="U49" s="39"/>
      <c r="V49" s="39"/>
      <c r="W49" s="39"/>
      <c r="X49" s="39"/>
      <c r="Y49" s="39"/>
      <c r="Z49" s="39"/>
      <c r="AA49" s="39"/>
      <c r="AB49" s="39"/>
      <c r="AC49" s="39"/>
      <c r="AD49" s="39"/>
      <c r="AE49" s="39"/>
      <c r="AF49" s="39"/>
      <c r="AG49" s="39"/>
    </row>
    <row r="50" spans="1:33" ht="120" x14ac:dyDescent="0.35">
      <c r="A50" s="40">
        <f t="shared" si="1"/>
        <v>30</v>
      </c>
      <c r="B50" s="41"/>
      <c r="C50" s="41" t="s">
        <v>135</v>
      </c>
      <c r="D50" s="41">
        <v>43211507</v>
      </c>
      <c r="E50" s="46" t="s">
        <v>201</v>
      </c>
      <c r="F50" s="44" t="s">
        <v>70</v>
      </c>
      <c r="G50" s="44">
        <v>0</v>
      </c>
      <c r="H50" s="153" t="s">
        <v>84</v>
      </c>
      <c r="I50" s="44">
        <v>2</v>
      </c>
      <c r="J50" s="44" t="s">
        <v>81</v>
      </c>
      <c r="K50" s="44" t="s">
        <v>73</v>
      </c>
      <c r="L50" s="44" t="s">
        <v>137</v>
      </c>
      <c r="M50" s="154"/>
      <c r="N50" s="154"/>
      <c r="O50" s="44" t="s">
        <v>75</v>
      </c>
      <c r="P50" s="44" t="s">
        <v>76</v>
      </c>
      <c r="Q50" s="44" t="s">
        <v>138</v>
      </c>
      <c r="S50" s="39"/>
      <c r="T50" s="39"/>
      <c r="U50" s="39"/>
      <c r="V50" s="39"/>
      <c r="W50" s="39"/>
      <c r="X50" s="39"/>
      <c r="Y50" s="39"/>
      <c r="Z50" s="39"/>
      <c r="AA50" s="39"/>
      <c r="AB50" s="39"/>
      <c r="AC50" s="39"/>
      <c r="AD50" s="39"/>
      <c r="AE50" s="39"/>
      <c r="AF50" s="39"/>
      <c r="AG50" s="39"/>
    </row>
    <row r="51" spans="1:33" ht="150" x14ac:dyDescent="0.35">
      <c r="A51" s="47">
        <f t="shared" si="1"/>
        <v>31</v>
      </c>
      <c r="B51" s="44"/>
      <c r="C51" s="44" t="s">
        <v>135</v>
      </c>
      <c r="D51" s="44">
        <v>81112006</v>
      </c>
      <c r="E51" s="46" t="s">
        <v>202</v>
      </c>
      <c r="F51" s="44" t="s">
        <v>70</v>
      </c>
      <c r="G51" s="44">
        <v>0</v>
      </c>
      <c r="H51" s="153" t="s">
        <v>155</v>
      </c>
      <c r="I51" s="44">
        <v>12</v>
      </c>
      <c r="J51" s="44" t="s">
        <v>101</v>
      </c>
      <c r="K51" s="44" t="s">
        <v>73</v>
      </c>
      <c r="L51" s="44" t="s">
        <v>200</v>
      </c>
      <c r="M51" s="67"/>
      <c r="N51" s="154"/>
      <c r="O51" s="44" t="s">
        <v>75</v>
      </c>
      <c r="P51" s="41" t="s">
        <v>76</v>
      </c>
      <c r="Q51" s="44" t="s">
        <v>138</v>
      </c>
      <c r="S51" s="39"/>
      <c r="T51" s="39"/>
      <c r="U51" s="39"/>
      <c r="V51" s="39"/>
      <c r="W51" s="39"/>
      <c r="X51" s="39"/>
      <c r="Y51" s="39"/>
      <c r="Z51" s="39"/>
      <c r="AA51" s="39"/>
      <c r="AB51" s="39"/>
      <c r="AC51" s="39"/>
      <c r="AD51" s="39"/>
      <c r="AE51" s="39"/>
      <c r="AF51" s="39"/>
      <c r="AG51" s="39"/>
    </row>
    <row r="52" spans="1:33" ht="120" x14ac:dyDescent="0.35">
      <c r="A52" s="40">
        <f t="shared" si="1"/>
        <v>32</v>
      </c>
      <c r="B52" s="41"/>
      <c r="C52" s="41" t="s">
        <v>203</v>
      </c>
      <c r="D52" s="41">
        <v>32101617</v>
      </c>
      <c r="E52" s="43" t="s">
        <v>204</v>
      </c>
      <c r="F52" s="41" t="s">
        <v>70</v>
      </c>
      <c r="G52" s="41">
        <v>1</v>
      </c>
      <c r="H52" s="145" t="s">
        <v>86</v>
      </c>
      <c r="I52" s="41">
        <v>12</v>
      </c>
      <c r="J52" s="41" t="s">
        <v>101</v>
      </c>
      <c r="K52" s="41" t="s">
        <v>73</v>
      </c>
      <c r="L52" s="41" t="s">
        <v>137</v>
      </c>
      <c r="M52" s="66">
        <v>5000000</v>
      </c>
      <c r="N52" s="146">
        <v>5000000</v>
      </c>
      <c r="O52" s="41" t="s">
        <v>75</v>
      </c>
      <c r="P52" s="41" t="s">
        <v>76</v>
      </c>
      <c r="Q52" s="41" t="s">
        <v>205</v>
      </c>
      <c r="S52" s="39"/>
      <c r="T52" s="39"/>
      <c r="U52" s="39"/>
      <c r="V52" s="39"/>
      <c r="W52" s="39"/>
      <c r="X52" s="39"/>
      <c r="Y52" s="39"/>
      <c r="Z52" s="39"/>
      <c r="AA52" s="39"/>
      <c r="AB52" s="39"/>
      <c r="AC52" s="39"/>
      <c r="AD52" s="39"/>
      <c r="AE52" s="39"/>
      <c r="AF52" s="39"/>
      <c r="AG52" s="39"/>
    </row>
    <row r="53" spans="1:33" ht="120" x14ac:dyDescent="0.35">
      <c r="A53" s="40">
        <v>33</v>
      </c>
      <c r="B53" s="41"/>
      <c r="C53" s="41" t="s">
        <v>206</v>
      </c>
      <c r="D53" s="41">
        <v>81100000</v>
      </c>
      <c r="E53" s="43" t="s">
        <v>207</v>
      </c>
      <c r="F53" s="41" t="s">
        <v>70</v>
      </c>
      <c r="G53" s="41">
        <v>1</v>
      </c>
      <c r="H53" s="145" t="s">
        <v>93</v>
      </c>
      <c r="I53" s="41">
        <v>12</v>
      </c>
      <c r="J53" s="41" t="s">
        <v>101</v>
      </c>
      <c r="K53" s="41" t="s">
        <v>73</v>
      </c>
      <c r="L53" s="41" t="s">
        <v>200</v>
      </c>
      <c r="M53" s="66">
        <v>5900000</v>
      </c>
      <c r="N53" s="146">
        <v>5900000</v>
      </c>
      <c r="O53" s="41" t="s">
        <v>75</v>
      </c>
      <c r="P53" s="41" t="s">
        <v>76</v>
      </c>
      <c r="Q53" s="41" t="s">
        <v>208</v>
      </c>
      <c r="S53" s="39"/>
      <c r="T53" s="39"/>
      <c r="U53" s="39"/>
      <c r="V53" s="39"/>
      <c r="W53" s="39"/>
      <c r="X53" s="39"/>
      <c r="Y53" s="39"/>
      <c r="Z53" s="39"/>
      <c r="AA53" s="39"/>
      <c r="AB53" s="39"/>
      <c r="AC53" s="39"/>
      <c r="AD53" s="39"/>
      <c r="AE53" s="39"/>
      <c r="AF53" s="39"/>
      <c r="AG53" s="39"/>
    </row>
    <row r="54" spans="1:33" ht="150" x14ac:dyDescent="0.35">
      <c r="A54" s="40">
        <f t="shared" si="1"/>
        <v>34</v>
      </c>
      <c r="B54" s="44"/>
      <c r="C54" s="44" t="s">
        <v>206</v>
      </c>
      <c r="D54" s="44" t="s">
        <v>209</v>
      </c>
      <c r="E54" s="46" t="s">
        <v>210</v>
      </c>
      <c r="F54" s="44" t="s">
        <v>70</v>
      </c>
      <c r="G54" s="44">
        <v>0</v>
      </c>
      <c r="H54" s="153" t="s">
        <v>127</v>
      </c>
      <c r="I54" s="44">
        <v>12</v>
      </c>
      <c r="J54" s="44" t="s">
        <v>101</v>
      </c>
      <c r="K54" s="44" t="s">
        <v>73</v>
      </c>
      <c r="L54" s="44" t="s">
        <v>211</v>
      </c>
      <c r="M54" s="67"/>
      <c r="N54" s="154"/>
      <c r="O54" s="44" t="s">
        <v>75</v>
      </c>
      <c r="P54" s="44" t="s">
        <v>76</v>
      </c>
      <c r="Q54" s="44" t="s">
        <v>208</v>
      </c>
      <c r="S54" s="39"/>
      <c r="T54" s="39"/>
      <c r="U54" s="39"/>
      <c r="V54" s="39"/>
      <c r="W54" s="39"/>
      <c r="X54" s="39"/>
      <c r="Y54" s="39"/>
      <c r="Z54" s="39"/>
      <c r="AA54" s="39"/>
      <c r="AB54" s="39"/>
      <c r="AC54" s="39"/>
      <c r="AD54" s="39"/>
      <c r="AE54" s="39"/>
      <c r="AF54" s="39"/>
      <c r="AG54" s="39"/>
    </row>
    <row r="55" spans="1:33" s="57" customFormat="1" ht="120" x14ac:dyDescent="0.35">
      <c r="A55" s="40">
        <f t="shared" si="1"/>
        <v>35</v>
      </c>
      <c r="B55" s="41"/>
      <c r="C55" s="41" t="s">
        <v>68</v>
      </c>
      <c r="D55" s="41">
        <v>80141623</v>
      </c>
      <c r="E55" s="161" t="s">
        <v>1120</v>
      </c>
      <c r="F55" s="41" t="s">
        <v>70</v>
      </c>
      <c r="G55" s="41">
        <v>1</v>
      </c>
      <c r="H55" s="145" t="s">
        <v>80</v>
      </c>
      <c r="I55" s="41">
        <v>7</v>
      </c>
      <c r="J55" s="41" t="s">
        <v>128</v>
      </c>
      <c r="K55" s="41" t="s">
        <v>73</v>
      </c>
      <c r="L55" s="41" t="s">
        <v>212</v>
      </c>
      <c r="M55" s="66">
        <v>10000000</v>
      </c>
      <c r="N55" s="146">
        <v>10000000</v>
      </c>
      <c r="O55" s="41" t="s">
        <v>75</v>
      </c>
      <c r="P55" s="41" t="s">
        <v>76</v>
      </c>
      <c r="Q55" s="41" t="s">
        <v>77</v>
      </c>
      <c r="R55" s="38"/>
      <c r="S55" s="39"/>
      <c r="T55" s="39"/>
      <c r="U55" s="39"/>
      <c r="V55" s="39"/>
      <c r="W55" s="39"/>
      <c r="X55" s="39"/>
      <c r="Y55" s="39"/>
      <c r="Z55" s="39"/>
      <c r="AA55" s="39"/>
      <c r="AB55" s="39"/>
      <c r="AC55" s="39"/>
      <c r="AD55" s="39"/>
      <c r="AE55" s="39"/>
      <c r="AF55" s="39"/>
      <c r="AG55" s="39"/>
    </row>
    <row r="56" spans="1:33" ht="120" x14ac:dyDescent="0.35">
      <c r="A56" s="40">
        <f t="shared" si="1"/>
        <v>36</v>
      </c>
      <c r="B56" s="41"/>
      <c r="C56" s="41" t="s">
        <v>68</v>
      </c>
      <c r="D56" s="41" t="s">
        <v>213</v>
      </c>
      <c r="E56" s="43" t="s">
        <v>214</v>
      </c>
      <c r="F56" s="41" t="s">
        <v>70</v>
      </c>
      <c r="G56" s="41">
        <v>1</v>
      </c>
      <c r="H56" s="145" t="s">
        <v>86</v>
      </c>
      <c r="I56" s="41">
        <v>4.5</v>
      </c>
      <c r="J56" s="41" t="s">
        <v>101</v>
      </c>
      <c r="K56" s="41" t="s">
        <v>73</v>
      </c>
      <c r="L56" s="41" t="s">
        <v>215</v>
      </c>
      <c r="M56" s="66">
        <v>3500000</v>
      </c>
      <c r="N56" s="146">
        <v>3500000</v>
      </c>
      <c r="O56" s="41" t="s">
        <v>75</v>
      </c>
      <c r="P56" s="41" t="s">
        <v>76</v>
      </c>
      <c r="Q56" s="41" t="s">
        <v>77</v>
      </c>
      <c r="S56" s="39"/>
      <c r="T56" s="39"/>
      <c r="U56" s="39"/>
      <c r="V56" s="39"/>
      <c r="W56" s="39"/>
      <c r="X56" s="39"/>
      <c r="Y56" s="39"/>
      <c r="Z56" s="39"/>
      <c r="AA56" s="39"/>
      <c r="AB56" s="39"/>
      <c r="AC56" s="39"/>
      <c r="AD56" s="39"/>
      <c r="AE56" s="39"/>
      <c r="AF56" s="39"/>
      <c r="AG56" s="39"/>
    </row>
    <row r="57" spans="1:33" ht="150" x14ac:dyDescent="0.35">
      <c r="A57" s="40">
        <f t="shared" si="1"/>
        <v>37</v>
      </c>
      <c r="B57" s="41"/>
      <c r="C57" s="41" t="s">
        <v>68</v>
      </c>
      <c r="D57" s="41" t="s">
        <v>216</v>
      </c>
      <c r="E57" s="43" t="s">
        <v>217</v>
      </c>
      <c r="F57" s="41" t="s">
        <v>70</v>
      </c>
      <c r="G57" s="41">
        <v>1</v>
      </c>
      <c r="H57" s="145" t="s">
        <v>104</v>
      </c>
      <c r="I57" s="41">
        <v>2</v>
      </c>
      <c r="J57" s="41" t="s">
        <v>72</v>
      </c>
      <c r="K57" s="41" t="s">
        <v>73</v>
      </c>
      <c r="L57" s="41" t="s">
        <v>218</v>
      </c>
      <c r="M57" s="66">
        <v>6000000</v>
      </c>
      <c r="N57" s="146">
        <v>6000000</v>
      </c>
      <c r="O57" s="41" t="s">
        <v>75</v>
      </c>
      <c r="P57" s="41" t="s">
        <v>76</v>
      </c>
      <c r="Q57" s="41" t="s">
        <v>77</v>
      </c>
      <c r="S57" s="169" t="s">
        <v>219</v>
      </c>
      <c r="T57" s="169" t="s">
        <v>220</v>
      </c>
      <c r="U57" s="170">
        <v>43564</v>
      </c>
      <c r="V57" s="171" t="s">
        <v>221</v>
      </c>
      <c r="W57" s="172" t="s">
        <v>145</v>
      </c>
      <c r="X57" s="173">
        <v>5991860</v>
      </c>
      <c r="Y57" s="174">
        <v>0</v>
      </c>
      <c r="Z57" s="173">
        <v>5991860</v>
      </c>
      <c r="AA57" s="171" t="s">
        <v>222</v>
      </c>
      <c r="AB57" s="172" t="s">
        <v>223</v>
      </c>
      <c r="AC57" s="171" t="s">
        <v>224</v>
      </c>
      <c r="AD57" s="170">
        <v>43566</v>
      </c>
      <c r="AE57" s="170">
        <v>43595</v>
      </c>
      <c r="AF57" s="172" t="s">
        <v>134</v>
      </c>
      <c r="AG57" s="175" t="s">
        <v>116</v>
      </c>
    </row>
    <row r="58" spans="1:33" ht="120" x14ac:dyDescent="0.35">
      <c r="A58" s="40">
        <f t="shared" si="1"/>
        <v>38</v>
      </c>
      <c r="B58" s="41"/>
      <c r="C58" s="41" t="s">
        <v>68</v>
      </c>
      <c r="D58" s="42" t="s">
        <v>225</v>
      </c>
      <c r="E58" s="43" t="s">
        <v>226</v>
      </c>
      <c r="F58" s="41" t="s">
        <v>70</v>
      </c>
      <c r="G58" s="41">
        <v>1</v>
      </c>
      <c r="H58" s="145" t="s">
        <v>84</v>
      </c>
      <c r="I58" s="41">
        <v>2</v>
      </c>
      <c r="J58" s="41" t="s">
        <v>72</v>
      </c>
      <c r="K58" s="41" t="s">
        <v>73</v>
      </c>
      <c r="L58" s="41" t="s">
        <v>141</v>
      </c>
      <c r="M58" s="66">
        <v>22000000</v>
      </c>
      <c r="N58" s="146">
        <v>22000000</v>
      </c>
      <c r="O58" s="41" t="s">
        <v>75</v>
      </c>
      <c r="P58" s="41" t="s">
        <v>76</v>
      </c>
      <c r="Q58" s="41" t="s">
        <v>77</v>
      </c>
      <c r="S58" s="39"/>
      <c r="T58" s="39"/>
      <c r="U58" s="39"/>
      <c r="V58" s="39"/>
      <c r="W58" s="39"/>
      <c r="X58" s="39"/>
      <c r="Y58" s="39"/>
      <c r="Z58" s="39"/>
      <c r="AA58" s="39"/>
      <c r="AB58" s="39"/>
      <c r="AC58" s="39"/>
      <c r="AD58" s="39"/>
      <c r="AE58" s="39"/>
      <c r="AF58" s="39"/>
      <c r="AG58" s="39"/>
    </row>
    <row r="59" spans="1:33" ht="131.25" x14ac:dyDescent="0.35">
      <c r="A59" s="40">
        <f t="shared" si="1"/>
        <v>39</v>
      </c>
      <c r="B59" s="41"/>
      <c r="C59" s="41" t="s">
        <v>68</v>
      </c>
      <c r="D59" s="41">
        <v>24112700</v>
      </c>
      <c r="E59" s="43" t="s">
        <v>227</v>
      </c>
      <c r="F59" s="41" t="s">
        <v>70</v>
      </c>
      <c r="G59" s="41">
        <v>1</v>
      </c>
      <c r="H59" s="145" t="s">
        <v>104</v>
      </c>
      <c r="I59" s="41">
        <v>1</v>
      </c>
      <c r="J59" s="41" t="s">
        <v>72</v>
      </c>
      <c r="K59" s="41" t="s">
        <v>73</v>
      </c>
      <c r="L59" s="41" t="s">
        <v>218</v>
      </c>
      <c r="M59" s="66">
        <v>3000000</v>
      </c>
      <c r="N59" s="66">
        <v>3000000</v>
      </c>
      <c r="O59" s="41" t="s">
        <v>75</v>
      </c>
      <c r="P59" s="41" t="s">
        <v>76</v>
      </c>
      <c r="Q59" s="41" t="s">
        <v>77</v>
      </c>
      <c r="S59" s="181" t="s">
        <v>228</v>
      </c>
      <c r="T59" s="181" t="s">
        <v>220</v>
      </c>
      <c r="U59" s="176">
        <v>43530</v>
      </c>
      <c r="V59" s="178" t="s">
        <v>229</v>
      </c>
      <c r="W59" s="179" t="s">
        <v>145</v>
      </c>
      <c r="X59" s="182">
        <v>3000000</v>
      </c>
      <c r="Y59" s="183">
        <v>0</v>
      </c>
      <c r="Z59" s="182">
        <v>3000000</v>
      </c>
      <c r="AA59" s="178" t="s">
        <v>230</v>
      </c>
      <c r="AB59" s="179">
        <v>14919</v>
      </c>
      <c r="AC59" s="178" t="s">
        <v>224</v>
      </c>
      <c r="AD59" s="176">
        <v>43530</v>
      </c>
      <c r="AE59" s="176">
        <v>43560</v>
      </c>
      <c r="AF59" s="179" t="s">
        <v>134</v>
      </c>
      <c r="AG59" s="180" t="s">
        <v>116</v>
      </c>
    </row>
    <row r="60" spans="1:33" ht="180" x14ac:dyDescent="0.35">
      <c r="A60" s="40">
        <v>40</v>
      </c>
      <c r="B60" s="162"/>
      <c r="C60" s="41" t="s">
        <v>181</v>
      </c>
      <c r="D60" s="42" t="s">
        <v>231</v>
      </c>
      <c r="E60" s="43" t="s">
        <v>232</v>
      </c>
      <c r="F60" s="41" t="s">
        <v>70</v>
      </c>
      <c r="G60" s="41">
        <v>1</v>
      </c>
      <c r="H60" s="145" t="s">
        <v>86</v>
      </c>
      <c r="I60" s="41">
        <v>1</v>
      </c>
      <c r="J60" s="41" t="s">
        <v>72</v>
      </c>
      <c r="K60" s="41" t="s">
        <v>73</v>
      </c>
      <c r="L60" s="41" t="s">
        <v>82</v>
      </c>
      <c r="M60" s="160">
        <v>1500000</v>
      </c>
      <c r="N60" s="163">
        <v>1500000</v>
      </c>
      <c r="O60" s="41" t="s">
        <v>75</v>
      </c>
      <c r="P60" s="41" t="s">
        <v>76</v>
      </c>
      <c r="Q60" s="148" t="s">
        <v>185</v>
      </c>
      <c r="S60" s="181" t="s">
        <v>233</v>
      </c>
      <c r="T60" s="181" t="s">
        <v>234</v>
      </c>
      <c r="U60" s="176">
        <v>43532</v>
      </c>
      <c r="V60" s="178" t="s">
        <v>235</v>
      </c>
      <c r="W60" s="179" t="s">
        <v>145</v>
      </c>
      <c r="X60" s="182">
        <v>1485000</v>
      </c>
      <c r="Y60" s="183">
        <v>0</v>
      </c>
      <c r="Z60" s="182">
        <v>1485000</v>
      </c>
      <c r="AA60" s="178" t="s">
        <v>236</v>
      </c>
      <c r="AB60" s="179">
        <v>17519</v>
      </c>
      <c r="AC60" s="178" t="s">
        <v>237</v>
      </c>
      <c r="AD60" s="176">
        <v>43532</v>
      </c>
      <c r="AE60" s="176">
        <v>43554</v>
      </c>
      <c r="AF60" s="179" t="s">
        <v>238</v>
      </c>
      <c r="AG60" s="180" t="s">
        <v>192</v>
      </c>
    </row>
    <row r="61" spans="1:33" ht="150" x14ac:dyDescent="0.35">
      <c r="A61" s="40">
        <f t="shared" si="1"/>
        <v>41</v>
      </c>
      <c r="B61" s="41"/>
      <c r="C61" s="41" t="s">
        <v>181</v>
      </c>
      <c r="D61" s="42" t="s">
        <v>239</v>
      </c>
      <c r="E61" s="43" t="s">
        <v>240</v>
      </c>
      <c r="F61" s="41" t="s">
        <v>70</v>
      </c>
      <c r="G61" s="41">
        <v>1</v>
      </c>
      <c r="H61" s="145" t="s">
        <v>104</v>
      </c>
      <c r="I61" s="41">
        <v>9</v>
      </c>
      <c r="J61" s="41" t="s">
        <v>72</v>
      </c>
      <c r="K61" s="41" t="s">
        <v>73</v>
      </c>
      <c r="L61" s="41" t="s">
        <v>215</v>
      </c>
      <c r="M61" s="160">
        <v>2500000</v>
      </c>
      <c r="N61" s="163">
        <v>2500000</v>
      </c>
      <c r="O61" s="41" t="s">
        <v>75</v>
      </c>
      <c r="P61" s="41" t="s">
        <v>76</v>
      </c>
      <c r="Q61" s="148" t="s">
        <v>185</v>
      </c>
      <c r="S61" s="181" t="s">
        <v>233</v>
      </c>
      <c r="T61" s="181" t="s">
        <v>234</v>
      </c>
      <c r="U61" s="176">
        <v>43532</v>
      </c>
      <c r="V61" s="178" t="s">
        <v>235</v>
      </c>
      <c r="W61" s="179" t="s">
        <v>145</v>
      </c>
      <c r="X61" s="182">
        <v>1125000</v>
      </c>
      <c r="Y61" s="183">
        <v>0</v>
      </c>
      <c r="Z61" s="182">
        <v>1125000</v>
      </c>
      <c r="AA61" s="178" t="s">
        <v>236</v>
      </c>
      <c r="AB61" s="179">
        <v>17419</v>
      </c>
      <c r="AC61" s="178" t="s">
        <v>237</v>
      </c>
      <c r="AD61" s="176">
        <v>43532</v>
      </c>
      <c r="AE61" s="176">
        <v>43554</v>
      </c>
      <c r="AF61" s="179" t="s">
        <v>238</v>
      </c>
      <c r="AG61" s="180" t="s">
        <v>192</v>
      </c>
    </row>
    <row r="62" spans="1:33" ht="120" x14ac:dyDescent="0.35">
      <c r="A62" s="40">
        <f t="shared" si="1"/>
        <v>42</v>
      </c>
      <c r="B62" s="41"/>
      <c r="C62" s="41" t="s">
        <v>68</v>
      </c>
      <c r="D62" s="42" t="s">
        <v>241</v>
      </c>
      <c r="E62" s="43" t="s">
        <v>242</v>
      </c>
      <c r="F62" s="41" t="s">
        <v>70</v>
      </c>
      <c r="G62" s="41">
        <v>1</v>
      </c>
      <c r="H62" s="145" t="s">
        <v>86</v>
      </c>
      <c r="I62" s="41">
        <v>2</v>
      </c>
      <c r="J62" s="41" t="s">
        <v>72</v>
      </c>
      <c r="K62" s="41" t="s">
        <v>73</v>
      </c>
      <c r="L62" s="41" t="s">
        <v>243</v>
      </c>
      <c r="M62" s="66">
        <v>4000000</v>
      </c>
      <c r="N62" s="66">
        <v>4000000</v>
      </c>
      <c r="O62" s="41" t="s">
        <v>75</v>
      </c>
      <c r="P62" s="41" t="s">
        <v>76</v>
      </c>
      <c r="Q62" s="41" t="s">
        <v>77</v>
      </c>
      <c r="S62" s="39"/>
      <c r="T62" s="39"/>
      <c r="U62" s="39"/>
      <c r="V62" s="39"/>
      <c r="W62" s="39"/>
      <c r="X62" s="39"/>
      <c r="Y62" s="39"/>
      <c r="Z62" s="39"/>
      <c r="AA62" s="39"/>
      <c r="AB62" s="39"/>
      <c r="AC62" s="39"/>
      <c r="AD62" s="39"/>
      <c r="AE62" s="39"/>
      <c r="AF62" s="39"/>
      <c r="AG62" s="39"/>
    </row>
    <row r="63" spans="1:33" ht="150" x14ac:dyDescent="0.35">
      <c r="A63" s="40">
        <f t="shared" si="1"/>
        <v>43</v>
      </c>
      <c r="B63" s="44"/>
      <c r="C63" s="44" t="s">
        <v>68</v>
      </c>
      <c r="D63" s="44">
        <v>26111601</v>
      </c>
      <c r="E63" s="46" t="s">
        <v>244</v>
      </c>
      <c r="F63" s="44" t="s">
        <v>70</v>
      </c>
      <c r="G63" s="44">
        <v>0</v>
      </c>
      <c r="H63" s="44" t="s">
        <v>155</v>
      </c>
      <c r="I63" s="44">
        <v>2</v>
      </c>
      <c r="J63" s="44" t="s">
        <v>88</v>
      </c>
      <c r="K63" s="44" t="s">
        <v>73</v>
      </c>
      <c r="L63" s="44" t="s">
        <v>245</v>
      </c>
      <c r="M63" s="67"/>
      <c r="N63" s="67"/>
      <c r="O63" s="44" t="s">
        <v>75</v>
      </c>
      <c r="P63" s="44" t="s">
        <v>76</v>
      </c>
      <c r="Q63" s="44" t="s">
        <v>77</v>
      </c>
      <c r="S63" s="39"/>
      <c r="T63" s="39"/>
      <c r="U63" s="39"/>
      <c r="V63" s="39"/>
      <c r="W63" s="39"/>
      <c r="X63" s="39"/>
      <c r="Y63" s="39"/>
      <c r="Z63" s="39"/>
      <c r="AA63" s="39"/>
      <c r="AB63" s="39"/>
      <c r="AC63" s="39"/>
      <c r="AD63" s="39"/>
      <c r="AE63" s="39"/>
      <c r="AF63" s="39"/>
      <c r="AG63" s="39"/>
    </row>
    <row r="64" spans="1:33" ht="409.5" x14ac:dyDescent="0.35">
      <c r="A64" s="40">
        <f t="shared" si="1"/>
        <v>44</v>
      </c>
      <c r="B64" s="41"/>
      <c r="C64" s="41" t="s">
        <v>68</v>
      </c>
      <c r="D64" s="41" t="s">
        <v>246</v>
      </c>
      <c r="E64" s="43" t="s">
        <v>247</v>
      </c>
      <c r="F64" s="41" t="s">
        <v>70</v>
      </c>
      <c r="G64" s="41">
        <v>1</v>
      </c>
      <c r="H64" s="145" t="s">
        <v>80</v>
      </c>
      <c r="I64" s="41">
        <v>2</v>
      </c>
      <c r="J64" s="41" t="s">
        <v>72</v>
      </c>
      <c r="K64" s="41" t="s">
        <v>73</v>
      </c>
      <c r="L64" s="41" t="s">
        <v>248</v>
      </c>
      <c r="M64" s="66">
        <v>5356000</v>
      </c>
      <c r="N64" s="66">
        <v>5356000</v>
      </c>
      <c r="O64" s="41" t="s">
        <v>75</v>
      </c>
      <c r="P64" s="41" t="s">
        <v>76</v>
      </c>
      <c r="Q64" s="41" t="s">
        <v>77</v>
      </c>
      <c r="S64" s="169" t="s">
        <v>1124</v>
      </c>
      <c r="T64" s="169" t="s">
        <v>220</v>
      </c>
      <c r="U64" s="170">
        <v>43613</v>
      </c>
      <c r="V64" s="171" t="s">
        <v>1125</v>
      </c>
      <c r="W64" s="172" t="s">
        <v>145</v>
      </c>
      <c r="X64" s="173">
        <v>5258001</v>
      </c>
      <c r="Y64" s="174">
        <v>0</v>
      </c>
      <c r="Z64" s="173">
        <v>5258001</v>
      </c>
      <c r="AA64" s="171" t="s">
        <v>1126</v>
      </c>
      <c r="AB64" s="172" t="s">
        <v>1127</v>
      </c>
      <c r="AC64" s="171" t="s">
        <v>224</v>
      </c>
      <c r="AD64" s="170">
        <v>43613</v>
      </c>
      <c r="AE64" s="170">
        <v>43643</v>
      </c>
      <c r="AF64" s="172" t="s">
        <v>134</v>
      </c>
      <c r="AG64" s="175" t="s">
        <v>116</v>
      </c>
    </row>
    <row r="65" spans="1:33" ht="120" x14ac:dyDescent="0.35">
      <c r="A65" s="40">
        <f t="shared" si="1"/>
        <v>45</v>
      </c>
      <c r="B65" s="44"/>
      <c r="C65" s="44" t="s">
        <v>68</v>
      </c>
      <c r="D65" s="44" t="s">
        <v>249</v>
      </c>
      <c r="E65" s="46" t="s">
        <v>250</v>
      </c>
      <c r="F65" s="44" t="s">
        <v>70</v>
      </c>
      <c r="G65" s="44">
        <v>1</v>
      </c>
      <c r="H65" s="44" t="s">
        <v>71</v>
      </c>
      <c r="I65" s="44">
        <v>2</v>
      </c>
      <c r="J65" s="44" t="s">
        <v>72</v>
      </c>
      <c r="K65" s="44" t="s">
        <v>73</v>
      </c>
      <c r="L65" s="44" t="s">
        <v>171</v>
      </c>
      <c r="M65" s="67"/>
      <c r="N65" s="67"/>
      <c r="O65" s="44" t="s">
        <v>75</v>
      </c>
      <c r="P65" s="44" t="s">
        <v>76</v>
      </c>
      <c r="Q65" s="44" t="s">
        <v>77</v>
      </c>
      <c r="S65" s="39"/>
      <c r="T65" s="39"/>
      <c r="U65" s="39"/>
      <c r="V65" s="39"/>
      <c r="W65" s="39"/>
      <c r="X65" s="39"/>
      <c r="Y65" s="39"/>
      <c r="Z65" s="39"/>
      <c r="AA65" s="39"/>
      <c r="AB65" s="39"/>
      <c r="AC65" s="39"/>
      <c r="AD65" s="39"/>
      <c r="AE65" s="39"/>
      <c r="AF65" s="39"/>
      <c r="AG65" s="39"/>
    </row>
    <row r="66" spans="1:33" ht="120" x14ac:dyDescent="0.35">
      <c r="A66" s="40">
        <f t="shared" si="1"/>
        <v>46</v>
      </c>
      <c r="B66" s="41"/>
      <c r="C66" s="41" t="s">
        <v>68</v>
      </c>
      <c r="D66" s="41" t="s">
        <v>251</v>
      </c>
      <c r="E66" s="43" t="s">
        <v>252</v>
      </c>
      <c r="F66" s="41" t="s">
        <v>70</v>
      </c>
      <c r="G66" s="41">
        <v>1</v>
      </c>
      <c r="H66" s="145" t="s">
        <v>71</v>
      </c>
      <c r="I66" s="41">
        <v>1</v>
      </c>
      <c r="J66" s="41" t="s">
        <v>101</v>
      </c>
      <c r="K66" s="41" t="s">
        <v>73</v>
      </c>
      <c r="L66" s="41" t="s">
        <v>212</v>
      </c>
      <c r="M66" s="66">
        <v>1600000</v>
      </c>
      <c r="N66" s="66">
        <v>1600000</v>
      </c>
      <c r="O66" s="41" t="s">
        <v>75</v>
      </c>
      <c r="P66" s="41" t="s">
        <v>76</v>
      </c>
      <c r="Q66" s="41" t="s">
        <v>77</v>
      </c>
      <c r="S66" s="39"/>
      <c r="T66" s="39"/>
      <c r="U66" s="39"/>
      <c r="V66" s="39"/>
      <c r="W66" s="39"/>
      <c r="X66" s="39"/>
      <c r="Y66" s="39"/>
      <c r="Z66" s="39"/>
      <c r="AA66" s="39"/>
      <c r="AB66" s="39"/>
      <c r="AC66" s="39"/>
      <c r="AD66" s="39"/>
      <c r="AE66" s="39"/>
      <c r="AF66" s="39"/>
      <c r="AG66" s="39"/>
    </row>
    <row r="67" spans="1:33" ht="120" x14ac:dyDescent="0.35">
      <c r="A67" s="40">
        <f t="shared" si="1"/>
        <v>47</v>
      </c>
      <c r="B67" s="41"/>
      <c r="C67" s="41" t="s">
        <v>68</v>
      </c>
      <c r="D67" s="41">
        <v>80100000</v>
      </c>
      <c r="E67" s="43" t="s">
        <v>253</v>
      </c>
      <c r="F67" s="41" t="s">
        <v>70</v>
      </c>
      <c r="G67" s="41">
        <v>1</v>
      </c>
      <c r="H67" s="41" t="s">
        <v>80</v>
      </c>
      <c r="I67" s="41">
        <v>2</v>
      </c>
      <c r="J67" s="41" t="s">
        <v>101</v>
      </c>
      <c r="K67" s="41" t="s">
        <v>73</v>
      </c>
      <c r="L67" s="41" t="s">
        <v>212</v>
      </c>
      <c r="M67" s="66">
        <v>23000000</v>
      </c>
      <c r="N67" s="66">
        <v>23000000</v>
      </c>
      <c r="O67" s="41" t="s">
        <v>75</v>
      </c>
      <c r="P67" s="41" t="s">
        <v>76</v>
      </c>
      <c r="Q67" s="41" t="s">
        <v>77</v>
      </c>
      <c r="S67" s="169" t="s">
        <v>1093</v>
      </c>
      <c r="T67" s="169" t="s">
        <v>1094</v>
      </c>
      <c r="U67" s="170">
        <v>43588</v>
      </c>
      <c r="V67" s="171" t="s">
        <v>1095</v>
      </c>
      <c r="W67" s="172" t="s">
        <v>1096</v>
      </c>
      <c r="X67" s="173">
        <v>10300000</v>
      </c>
      <c r="Y67" s="174">
        <v>0</v>
      </c>
      <c r="Z67" s="173">
        <v>10300000</v>
      </c>
      <c r="AA67" s="171" t="s">
        <v>1097</v>
      </c>
      <c r="AB67" s="172" t="s">
        <v>1098</v>
      </c>
      <c r="AC67" s="171" t="s">
        <v>1099</v>
      </c>
      <c r="AD67" s="170">
        <v>43592</v>
      </c>
      <c r="AE67" s="170">
        <v>43652</v>
      </c>
      <c r="AF67" s="172" t="s">
        <v>1100</v>
      </c>
      <c r="AG67" s="175" t="s">
        <v>116</v>
      </c>
    </row>
    <row r="68" spans="1:33" s="39" customFormat="1" ht="206.25" x14ac:dyDescent="0.35">
      <c r="A68" s="40">
        <f t="shared" si="1"/>
        <v>48</v>
      </c>
      <c r="B68" s="41"/>
      <c r="C68" s="41" t="s">
        <v>135</v>
      </c>
      <c r="D68" s="41" t="s">
        <v>254</v>
      </c>
      <c r="E68" s="43" t="s">
        <v>255</v>
      </c>
      <c r="F68" s="41" t="s">
        <v>70</v>
      </c>
      <c r="G68" s="41">
        <v>1</v>
      </c>
      <c r="H68" s="41" t="s">
        <v>155</v>
      </c>
      <c r="I68" s="41">
        <v>12</v>
      </c>
      <c r="J68" s="41" t="s">
        <v>128</v>
      </c>
      <c r="K68" s="41" t="s">
        <v>166</v>
      </c>
      <c r="L68" s="41" t="s">
        <v>256</v>
      </c>
      <c r="M68" s="66">
        <v>90000000</v>
      </c>
      <c r="N68" s="66">
        <v>90000000</v>
      </c>
      <c r="O68" s="41" t="s">
        <v>75</v>
      </c>
      <c r="P68" s="41" t="s">
        <v>76</v>
      </c>
      <c r="Q68" s="41" t="s">
        <v>138</v>
      </c>
      <c r="R68" s="38"/>
      <c r="S68" s="169" t="s">
        <v>257</v>
      </c>
      <c r="T68" s="169" t="s">
        <v>258</v>
      </c>
      <c r="U68" s="176">
        <v>43496</v>
      </c>
      <c r="V68" s="171" t="s">
        <v>259</v>
      </c>
      <c r="W68" s="172" t="s">
        <v>112</v>
      </c>
      <c r="X68" s="173">
        <v>62400000</v>
      </c>
      <c r="Y68" s="174">
        <v>0</v>
      </c>
      <c r="Z68" s="173">
        <v>62400000</v>
      </c>
      <c r="AA68" s="171" t="s">
        <v>260</v>
      </c>
      <c r="AB68" s="172">
        <v>12519</v>
      </c>
      <c r="AC68" s="178" t="s">
        <v>261</v>
      </c>
      <c r="AD68" s="176">
        <v>43497</v>
      </c>
      <c r="AE68" s="176">
        <v>43861</v>
      </c>
      <c r="AF68" s="179" t="s">
        <v>262</v>
      </c>
      <c r="AG68" s="180" t="s">
        <v>263</v>
      </c>
    </row>
    <row r="69" spans="1:33" s="39" customFormat="1" ht="120" x14ac:dyDescent="0.35">
      <c r="A69" s="40">
        <f t="shared" si="1"/>
        <v>49</v>
      </c>
      <c r="B69" s="41" t="s">
        <v>264</v>
      </c>
      <c r="C69" s="41" t="s">
        <v>68</v>
      </c>
      <c r="D69" s="42" t="s">
        <v>265</v>
      </c>
      <c r="E69" s="43" t="s">
        <v>266</v>
      </c>
      <c r="F69" s="41" t="s">
        <v>70</v>
      </c>
      <c r="G69" s="41">
        <v>1</v>
      </c>
      <c r="H69" s="41" t="s">
        <v>84</v>
      </c>
      <c r="I69" s="41">
        <v>5</v>
      </c>
      <c r="J69" s="41" t="s">
        <v>128</v>
      </c>
      <c r="K69" s="41" t="s">
        <v>166</v>
      </c>
      <c r="L69" s="41" t="s">
        <v>268</v>
      </c>
      <c r="M69" s="66">
        <v>300000000</v>
      </c>
      <c r="N69" s="66">
        <v>300000000</v>
      </c>
      <c r="O69" s="41" t="s">
        <v>75</v>
      </c>
      <c r="P69" s="41" t="s">
        <v>76</v>
      </c>
      <c r="Q69" s="41" t="s">
        <v>77</v>
      </c>
      <c r="R69" s="38"/>
    </row>
    <row r="70" spans="1:33" s="39" customFormat="1" ht="150" x14ac:dyDescent="0.35">
      <c r="A70" s="40">
        <f t="shared" si="1"/>
        <v>50</v>
      </c>
      <c r="B70" s="41"/>
      <c r="C70" s="41" t="s">
        <v>68</v>
      </c>
      <c r="D70" s="42" t="s">
        <v>148</v>
      </c>
      <c r="E70" s="43" t="s">
        <v>269</v>
      </c>
      <c r="F70" s="41" t="s">
        <v>70</v>
      </c>
      <c r="G70" s="41">
        <v>1</v>
      </c>
      <c r="H70" s="145" t="s">
        <v>84</v>
      </c>
      <c r="I70" s="41">
        <v>12</v>
      </c>
      <c r="J70" s="41" t="s">
        <v>128</v>
      </c>
      <c r="K70" s="41" t="s">
        <v>73</v>
      </c>
      <c r="L70" s="41" t="s">
        <v>89</v>
      </c>
      <c r="M70" s="66">
        <v>8900000</v>
      </c>
      <c r="N70" s="146">
        <v>1643000</v>
      </c>
      <c r="O70" s="41" t="s">
        <v>90</v>
      </c>
      <c r="P70" s="41" t="s">
        <v>91</v>
      </c>
      <c r="Q70" s="41" t="s">
        <v>77</v>
      </c>
      <c r="R70" s="38"/>
    </row>
    <row r="71" spans="1:33" s="39" customFormat="1" ht="240" x14ac:dyDescent="0.35">
      <c r="A71" s="40">
        <f t="shared" si="1"/>
        <v>51</v>
      </c>
      <c r="B71" s="44" t="s">
        <v>270</v>
      </c>
      <c r="C71" s="44" t="s">
        <v>271</v>
      </c>
      <c r="D71" s="45">
        <v>80141607</v>
      </c>
      <c r="E71" s="46" t="s">
        <v>272</v>
      </c>
      <c r="F71" s="44" t="s">
        <v>70</v>
      </c>
      <c r="G71" s="44">
        <v>1</v>
      </c>
      <c r="H71" s="44" t="s">
        <v>199</v>
      </c>
      <c r="I71" s="44">
        <v>1</v>
      </c>
      <c r="J71" s="44" t="s">
        <v>273</v>
      </c>
      <c r="K71" s="44" t="s">
        <v>166</v>
      </c>
      <c r="L71" s="44"/>
      <c r="M71" s="67"/>
      <c r="N71" s="67"/>
      <c r="O71" s="44" t="s">
        <v>75</v>
      </c>
      <c r="P71" s="44" t="s">
        <v>76</v>
      </c>
      <c r="Q71" s="44" t="s">
        <v>274</v>
      </c>
      <c r="R71" s="38"/>
    </row>
    <row r="72" spans="1:33" s="39" customFormat="1" ht="240" x14ac:dyDescent="0.35">
      <c r="A72" s="40">
        <f t="shared" si="1"/>
        <v>52</v>
      </c>
      <c r="B72" s="44" t="s">
        <v>270</v>
      </c>
      <c r="C72" s="44" t="s">
        <v>271</v>
      </c>
      <c r="D72" s="45">
        <v>80141607</v>
      </c>
      <c r="E72" s="46" t="s">
        <v>275</v>
      </c>
      <c r="F72" s="44" t="s">
        <v>70</v>
      </c>
      <c r="G72" s="44">
        <v>1</v>
      </c>
      <c r="H72" s="44" t="s">
        <v>93</v>
      </c>
      <c r="I72" s="44">
        <v>1</v>
      </c>
      <c r="J72" s="44" t="s">
        <v>273</v>
      </c>
      <c r="K72" s="44" t="s">
        <v>166</v>
      </c>
      <c r="L72" s="44"/>
      <c r="M72" s="67"/>
      <c r="N72" s="67"/>
      <c r="O72" s="44" t="s">
        <v>75</v>
      </c>
      <c r="P72" s="44" t="s">
        <v>76</v>
      </c>
      <c r="Q72" s="44" t="s">
        <v>274</v>
      </c>
      <c r="R72" s="38"/>
    </row>
    <row r="73" spans="1:33" s="49" customFormat="1" ht="120" x14ac:dyDescent="0.35">
      <c r="A73" s="47">
        <f t="shared" si="1"/>
        <v>53</v>
      </c>
      <c r="B73" s="44"/>
      <c r="C73" s="44" t="s">
        <v>276</v>
      </c>
      <c r="D73" s="45">
        <v>86101705</v>
      </c>
      <c r="E73" s="46" t="s">
        <v>277</v>
      </c>
      <c r="F73" s="44" t="s">
        <v>70</v>
      </c>
      <c r="G73" s="44">
        <v>0</v>
      </c>
      <c r="H73" s="44" t="s">
        <v>84</v>
      </c>
      <c r="I73" s="44">
        <v>1</v>
      </c>
      <c r="J73" s="44" t="s">
        <v>128</v>
      </c>
      <c r="K73" s="44" t="s">
        <v>73</v>
      </c>
      <c r="L73" s="44" t="s">
        <v>278</v>
      </c>
      <c r="M73" s="67"/>
      <c r="N73" s="67"/>
      <c r="O73" s="44" t="s">
        <v>75</v>
      </c>
      <c r="P73" s="44" t="s">
        <v>76</v>
      </c>
      <c r="Q73" s="44" t="s">
        <v>279</v>
      </c>
      <c r="R73" s="48"/>
    </row>
    <row r="74" spans="1:33" ht="240" x14ac:dyDescent="0.35">
      <c r="A74" s="40">
        <f t="shared" si="1"/>
        <v>54</v>
      </c>
      <c r="B74" s="41"/>
      <c r="C74" s="41" t="s">
        <v>280</v>
      </c>
      <c r="D74" s="42">
        <v>52161520</v>
      </c>
      <c r="E74" s="43" t="s">
        <v>281</v>
      </c>
      <c r="F74" s="41" t="s">
        <v>70</v>
      </c>
      <c r="G74" s="41">
        <v>1</v>
      </c>
      <c r="H74" s="41" t="s">
        <v>80</v>
      </c>
      <c r="I74" s="41">
        <v>2</v>
      </c>
      <c r="J74" s="41" t="s">
        <v>72</v>
      </c>
      <c r="K74" s="41" t="s">
        <v>73</v>
      </c>
      <c r="L74" s="41" t="s">
        <v>282</v>
      </c>
      <c r="M74" s="66">
        <v>4500000</v>
      </c>
      <c r="N74" s="66">
        <v>4500000</v>
      </c>
      <c r="O74" s="41" t="s">
        <v>75</v>
      </c>
      <c r="P74" s="41" t="s">
        <v>76</v>
      </c>
      <c r="Q74" s="41" t="s">
        <v>283</v>
      </c>
      <c r="S74" s="169" t="s">
        <v>1115</v>
      </c>
      <c r="T74" s="169" t="s">
        <v>220</v>
      </c>
      <c r="U74" s="170">
        <v>43595</v>
      </c>
      <c r="V74" s="171" t="s">
        <v>1116</v>
      </c>
      <c r="W74" s="172" t="s">
        <v>145</v>
      </c>
      <c r="X74" s="173">
        <v>4500000</v>
      </c>
      <c r="Y74" s="174">
        <v>0</v>
      </c>
      <c r="Z74" s="173">
        <v>4500000</v>
      </c>
      <c r="AA74" s="171" t="s">
        <v>1117</v>
      </c>
      <c r="AB74" s="172">
        <v>19919</v>
      </c>
      <c r="AC74" s="171" t="s">
        <v>147</v>
      </c>
      <c r="AD74" s="170">
        <v>43595</v>
      </c>
      <c r="AE74" s="170">
        <v>43625</v>
      </c>
      <c r="AF74" s="172" t="s">
        <v>1118</v>
      </c>
      <c r="AG74" s="175" t="s">
        <v>805</v>
      </c>
    </row>
    <row r="75" spans="1:33" s="57" customFormat="1" ht="120" x14ac:dyDescent="0.35">
      <c r="A75" s="47">
        <f t="shared" si="1"/>
        <v>55</v>
      </c>
      <c r="B75" s="44"/>
      <c r="C75" s="44" t="s">
        <v>280</v>
      </c>
      <c r="D75" s="45">
        <v>26111704</v>
      </c>
      <c r="E75" s="46" t="s">
        <v>284</v>
      </c>
      <c r="F75" s="44" t="s">
        <v>70</v>
      </c>
      <c r="G75" s="44">
        <v>0</v>
      </c>
      <c r="H75" s="44" t="s">
        <v>80</v>
      </c>
      <c r="I75" s="44">
        <v>2</v>
      </c>
      <c r="J75" s="44" t="s">
        <v>72</v>
      </c>
      <c r="K75" s="44" t="s">
        <v>73</v>
      </c>
      <c r="L75" s="44" t="s">
        <v>285</v>
      </c>
      <c r="M75" s="67"/>
      <c r="N75" s="67"/>
      <c r="O75" s="44" t="s">
        <v>75</v>
      </c>
      <c r="P75" s="44" t="s">
        <v>76</v>
      </c>
      <c r="Q75" s="44" t="s">
        <v>283</v>
      </c>
      <c r="R75" s="38"/>
      <c r="S75" s="39"/>
      <c r="T75" s="39"/>
      <c r="U75" s="39"/>
      <c r="V75" s="39"/>
      <c r="W75" s="39"/>
      <c r="X75" s="39"/>
      <c r="Y75" s="39"/>
      <c r="Z75" s="39"/>
      <c r="AA75" s="39"/>
      <c r="AB75" s="39"/>
      <c r="AC75" s="39"/>
      <c r="AD75" s="39"/>
      <c r="AE75" s="39"/>
      <c r="AF75" s="39"/>
      <c r="AG75" s="39"/>
    </row>
    <row r="76" spans="1:33" ht="240" x14ac:dyDescent="0.35">
      <c r="A76" s="40">
        <f t="shared" si="1"/>
        <v>56</v>
      </c>
      <c r="B76" s="41"/>
      <c r="C76" s="41" t="s">
        <v>280</v>
      </c>
      <c r="D76" s="42">
        <v>52161535</v>
      </c>
      <c r="E76" s="43" t="s">
        <v>286</v>
      </c>
      <c r="F76" s="41" t="s">
        <v>70</v>
      </c>
      <c r="G76" s="41">
        <v>1</v>
      </c>
      <c r="H76" s="41" t="s">
        <v>80</v>
      </c>
      <c r="I76" s="41">
        <v>2</v>
      </c>
      <c r="J76" s="41" t="s">
        <v>72</v>
      </c>
      <c r="K76" s="41" t="s">
        <v>73</v>
      </c>
      <c r="L76" s="41" t="s">
        <v>282</v>
      </c>
      <c r="M76" s="66">
        <v>400000</v>
      </c>
      <c r="N76" s="66">
        <v>400000</v>
      </c>
      <c r="O76" s="41" t="s">
        <v>287</v>
      </c>
      <c r="P76" s="41" t="s">
        <v>76</v>
      </c>
      <c r="Q76" s="41" t="s">
        <v>283</v>
      </c>
      <c r="S76" s="169" t="s">
        <v>1115</v>
      </c>
      <c r="T76" s="169" t="s">
        <v>220</v>
      </c>
      <c r="U76" s="170">
        <v>43595</v>
      </c>
      <c r="V76" s="171" t="s">
        <v>1116</v>
      </c>
      <c r="W76" s="172" t="s">
        <v>145</v>
      </c>
      <c r="X76" s="173">
        <v>400000</v>
      </c>
      <c r="Y76" s="174">
        <v>0</v>
      </c>
      <c r="Z76" s="173">
        <v>400000</v>
      </c>
      <c r="AA76" s="171" t="s">
        <v>1117</v>
      </c>
      <c r="AB76" s="172">
        <v>19919</v>
      </c>
      <c r="AC76" s="171" t="s">
        <v>147</v>
      </c>
      <c r="AD76" s="170">
        <v>43595</v>
      </c>
      <c r="AE76" s="170">
        <v>43625</v>
      </c>
      <c r="AF76" s="172" t="s">
        <v>1118</v>
      </c>
      <c r="AG76" s="175" t="s">
        <v>805</v>
      </c>
    </row>
    <row r="77" spans="1:33" ht="120" x14ac:dyDescent="0.35">
      <c r="A77" s="40">
        <f t="shared" si="1"/>
        <v>57</v>
      </c>
      <c r="B77" s="41"/>
      <c r="C77" s="44" t="s">
        <v>280</v>
      </c>
      <c r="D77" s="45">
        <v>43202222</v>
      </c>
      <c r="E77" s="46" t="s">
        <v>288</v>
      </c>
      <c r="F77" s="44" t="s">
        <v>70</v>
      </c>
      <c r="G77" s="44">
        <v>0</v>
      </c>
      <c r="H77" s="44" t="s">
        <v>289</v>
      </c>
      <c r="I77" s="44">
        <v>2</v>
      </c>
      <c r="J77" s="44" t="s">
        <v>101</v>
      </c>
      <c r="K77" s="44" t="s">
        <v>73</v>
      </c>
      <c r="L77" s="44" t="s">
        <v>137</v>
      </c>
      <c r="M77" s="67"/>
      <c r="N77" s="67"/>
      <c r="O77" s="44" t="s">
        <v>75</v>
      </c>
      <c r="P77" s="44" t="s">
        <v>76</v>
      </c>
      <c r="Q77" s="44" t="s">
        <v>283</v>
      </c>
      <c r="S77" s="39"/>
      <c r="T77" s="39"/>
      <c r="U77" s="39"/>
      <c r="V77" s="39"/>
      <c r="W77" s="39"/>
      <c r="X77" s="39"/>
      <c r="Y77" s="39"/>
      <c r="Z77" s="39"/>
      <c r="AA77" s="39"/>
      <c r="AB77" s="39"/>
      <c r="AC77" s="39"/>
      <c r="AD77" s="39"/>
      <c r="AE77" s="39"/>
      <c r="AF77" s="39"/>
      <c r="AG77" s="39"/>
    </row>
    <row r="78" spans="1:33" ht="240" x14ac:dyDescent="0.35">
      <c r="A78" s="40">
        <f t="shared" si="1"/>
        <v>58</v>
      </c>
      <c r="B78" s="41"/>
      <c r="C78" s="41" t="s">
        <v>280</v>
      </c>
      <c r="D78" s="42">
        <v>45121601</v>
      </c>
      <c r="E78" s="43" t="s">
        <v>290</v>
      </c>
      <c r="F78" s="41" t="s">
        <v>70</v>
      </c>
      <c r="G78" s="41">
        <v>1</v>
      </c>
      <c r="H78" s="41" t="s">
        <v>80</v>
      </c>
      <c r="I78" s="41">
        <v>2</v>
      </c>
      <c r="J78" s="41" t="s">
        <v>72</v>
      </c>
      <c r="K78" s="41" t="s">
        <v>73</v>
      </c>
      <c r="L78" s="41" t="s">
        <v>282</v>
      </c>
      <c r="M78" s="66">
        <v>900000</v>
      </c>
      <c r="N78" s="66">
        <v>900000</v>
      </c>
      <c r="O78" s="41" t="s">
        <v>75</v>
      </c>
      <c r="P78" s="41" t="s">
        <v>76</v>
      </c>
      <c r="Q78" s="41" t="s">
        <v>283</v>
      </c>
      <c r="S78" s="169" t="s">
        <v>1115</v>
      </c>
      <c r="T78" s="169" t="s">
        <v>220</v>
      </c>
      <c r="U78" s="170">
        <v>43595</v>
      </c>
      <c r="V78" s="171" t="s">
        <v>1116</v>
      </c>
      <c r="W78" s="172" t="s">
        <v>145</v>
      </c>
      <c r="X78" s="173">
        <v>800000</v>
      </c>
      <c r="Y78" s="174">
        <v>0</v>
      </c>
      <c r="Z78" s="173">
        <v>800000</v>
      </c>
      <c r="AA78" s="171" t="s">
        <v>1117</v>
      </c>
      <c r="AB78" s="172">
        <v>19919</v>
      </c>
      <c r="AC78" s="171" t="s">
        <v>147</v>
      </c>
      <c r="AD78" s="170">
        <v>43595</v>
      </c>
      <c r="AE78" s="170">
        <v>43625</v>
      </c>
      <c r="AF78" s="172" t="s">
        <v>1118</v>
      </c>
      <c r="AG78" s="175" t="s">
        <v>805</v>
      </c>
    </row>
    <row r="79" spans="1:33" ht="150" x14ac:dyDescent="0.35">
      <c r="A79" s="40">
        <f t="shared" si="1"/>
        <v>59</v>
      </c>
      <c r="B79" s="41"/>
      <c r="C79" s="41" t="s">
        <v>280</v>
      </c>
      <c r="D79" s="42" t="s">
        <v>291</v>
      </c>
      <c r="E79" s="43" t="s">
        <v>292</v>
      </c>
      <c r="F79" s="41" t="s">
        <v>70</v>
      </c>
      <c r="G79" s="41">
        <v>1</v>
      </c>
      <c r="H79" s="41" t="s">
        <v>80</v>
      </c>
      <c r="I79" s="41">
        <v>7</v>
      </c>
      <c r="J79" s="41" t="s">
        <v>101</v>
      </c>
      <c r="K79" s="41" t="s">
        <v>73</v>
      </c>
      <c r="L79" s="41" t="s">
        <v>293</v>
      </c>
      <c r="M79" s="66">
        <v>23000000</v>
      </c>
      <c r="N79" s="66">
        <v>23000000</v>
      </c>
      <c r="O79" s="41" t="s">
        <v>75</v>
      </c>
      <c r="P79" s="41" t="s">
        <v>76</v>
      </c>
      <c r="Q79" s="41" t="s">
        <v>283</v>
      </c>
      <c r="S79" s="39"/>
      <c r="T79" s="39"/>
      <c r="U79" s="39"/>
      <c r="V79" s="39"/>
      <c r="W79" s="39"/>
      <c r="X79" s="39"/>
      <c r="Y79" s="39"/>
      <c r="Z79" s="39"/>
      <c r="AA79" s="39"/>
      <c r="AB79" s="39"/>
      <c r="AC79" s="39"/>
      <c r="AD79" s="39"/>
      <c r="AE79" s="39"/>
      <c r="AF79" s="39"/>
      <c r="AG79" s="39"/>
    </row>
    <row r="80" spans="1:33" ht="150" x14ac:dyDescent="0.35">
      <c r="A80" s="40">
        <f t="shared" si="1"/>
        <v>60</v>
      </c>
      <c r="B80" s="44"/>
      <c r="C80" s="44" t="s">
        <v>280</v>
      </c>
      <c r="D80" s="45">
        <v>72103302</v>
      </c>
      <c r="E80" s="46" t="s">
        <v>294</v>
      </c>
      <c r="F80" s="44" t="s">
        <v>70</v>
      </c>
      <c r="G80" s="44">
        <v>0</v>
      </c>
      <c r="H80" s="44" t="s">
        <v>295</v>
      </c>
      <c r="I80" s="44">
        <v>10</v>
      </c>
      <c r="J80" s="44" t="s">
        <v>101</v>
      </c>
      <c r="K80" s="44" t="s">
        <v>73</v>
      </c>
      <c r="L80" s="44" t="s">
        <v>89</v>
      </c>
      <c r="M80" s="67"/>
      <c r="N80" s="67"/>
      <c r="O80" s="44" t="s">
        <v>75</v>
      </c>
      <c r="P80" s="44" t="s">
        <v>76</v>
      </c>
      <c r="Q80" s="44" t="s">
        <v>283</v>
      </c>
      <c r="S80" s="39"/>
      <c r="T80" s="39"/>
      <c r="U80" s="39"/>
      <c r="V80" s="39"/>
      <c r="W80" s="39"/>
      <c r="X80" s="39"/>
      <c r="Y80" s="39"/>
      <c r="Z80" s="39"/>
      <c r="AA80" s="39"/>
      <c r="AB80" s="39"/>
      <c r="AC80" s="39"/>
      <c r="AD80" s="39"/>
      <c r="AE80" s="39"/>
      <c r="AF80" s="39"/>
      <c r="AG80" s="39"/>
    </row>
    <row r="81" spans="1:33" ht="210" x14ac:dyDescent="0.35">
      <c r="A81" s="40">
        <f t="shared" si="1"/>
        <v>61</v>
      </c>
      <c r="B81" s="41"/>
      <c r="C81" s="41" t="s">
        <v>165</v>
      </c>
      <c r="D81" s="42" t="s">
        <v>153</v>
      </c>
      <c r="E81" s="43" t="s">
        <v>296</v>
      </c>
      <c r="F81" s="41" t="s">
        <v>70</v>
      </c>
      <c r="G81" s="41">
        <v>1</v>
      </c>
      <c r="H81" s="41" t="s">
        <v>100</v>
      </c>
      <c r="I81" s="41">
        <v>8</v>
      </c>
      <c r="J81" s="41" t="s">
        <v>81</v>
      </c>
      <c r="K81" s="41" t="s">
        <v>166</v>
      </c>
      <c r="L81" s="41" t="s">
        <v>167</v>
      </c>
      <c r="M81" s="66">
        <v>270600000</v>
      </c>
      <c r="N81" s="66">
        <v>270600000</v>
      </c>
      <c r="O81" s="41" t="s">
        <v>287</v>
      </c>
      <c r="P81" s="41" t="s">
        <v>76</v>
      </c>
      <c r="Q81" s="41" t="s">
        <v>168</v>
      </c>
      <c r="S81" s="169" t="s">
        <v>297</v>
      </c>
      <c r="T81" s="169" t="s">
        <v>298</v>
      </c>
      <c r="U81" s="170">
        <v>43585</v>
      </c>
      <c r="V81" s="171" t="s">
        <v>299</v>
      </c>
      <c r="W81" s="172" t="s">
        <v>161</v>
      </c>
      <c r="X81" s="173">
        <v>270000000</v>
      </c>
      <c r="Y81" s="174">
        <v>0</v>
      </c>
      <c r="Z81" s="173">
        <v>270000000</v>
      </c>
      <c r="AA81" s="171" t="s">
        <v>300</v>
      </c>
      <c r="AB81" s="172">
        <v>18919</v>
      </c>
      <c r="AC81" s="171" t="s">
        <v>301</v>
      </c>
      <c r="AD81" s="170">
        <v>43585</v>
      </c>
      <c r="AE81" s="170">
        <v>43826</v>
      </c>
      <c r="AF81" s="172" t="s">
        <v>302</v>
      </c>
      <c r="AG81" s="175" t="s">
        <v>192</v>
      </c>
    </row>
    <row r="82" spans="1:33" ht="120" x14ac:dyDescent="0.35">
      <c r="A82" s="40">
        <f t="shared" si="1"/>
        <v>62</v>
      </c>
      <c r="B82" s="44"/>
      <c r="C82" s="44" t="s">
        <v>303</v>
      </c>
      <c r="D82" s="45">
        <v>43211507</v>
      </c>
      <c r="E82" s="46" t="s">
        <v>304</v>
      </c>
      <c r="F82" s="44" t="s">
        <v>70</v>
      </c>
      <c r="G82" s="44">
        <v>0</v>
      </c>
      <c r="H82" s="44" t="s">
        <v>155</v>
      </c>
      <c r="I82" s="44">
        <v>2</v>
      </c>
      <c r="J82" s="44" t="s">
        <v>305</v>
      </c>
      <c r="K82" s="44" t="s">
        <v>73</v>
      </c>
      <c r="L82" s="44" t="s">
        <v>137</v>
      </c>
      <c r="M82" s="67"/>
      <c r="N82" s="67"/>
      <c r="O82" s="44" t="s">
        <v>75</v>
      </c>
      <c r="P82" s="44" t="s">
        <v>76</v>
      </c>
      <c r="Q82" s="44" t="s">
        <v>306</v>
      </c>
      <c r="S82" s="39"/>
      <c r="T82" s="39"/>
      <c r="U82" s="39"/>
      <c r="V82" s="39"/>
      <c r="W82" s="39"/>
      <c r="X82" s="39"/>
      <c r="Y82" s="39"/>
      <c r="Z82" s="39"/>
      <c r="AA82" s="39"/>
      <c r="AB82" s="39"/>
      <c r="AC82" s="39"/>
      <c r="AD82" s="39"/>
      <c r="AE82" s="39"/>
      <c r="AF82" s="39"/>
      <c r="AG82" s="39"/>
    </row>
    <row r="83" spans="1:33" ht="120" x14ac:dyDescent="0.35">
      <c r="A83" s="40">
        <f t="shared" si="1"/>
        <v>63</v>
      </c>
      <c r="B83" s="44"/>
      <c r="C83" s="44" t="s">
        <v>303</v>
      </c>
      <c r="D83" s="45">
        <v>43211507</v>
      </c>
      <c r="E83" s="46" t="s">
        <v>307</v>
      </c>
      <c r="F83" s="44" t="s">
        <v>70</v>
      </c>
      <c r="G83" s="44">
        <v>0</v>
      </c>
      <c r="H83" s="44" t="s">
        <v>127</v>
      </c>
      <c r="I83" s="44">
        <v>12</v>
      </c>
      <c r="J83" s="44" t="s">
        <v>101</v>
      </c>
      <c r="K83" s="44" t="s">
        <v>73</v>
      </c>
      <c r="L83" s="44" t="s">
        <v>308</v>
      </c>
      <c r="M83" s="67"/>
      <c r="N83" s="67"/>
      <c r="O83" s="44" t="s">
        <v>75</v>
      </c>
      <c r="P83" s="44" t="s">
        <v>76</v>
      </c>
      <c r="Q83" s="44" t="s">
        <v>306</v>
      </c>
      <c r="S83" s="39"/>
      <c r="T83" s="39"/>
      <c r="U83" s="39"/>
      <c r="V83" s="39"/>
      <c r="W83" s="39"/>
      <c r="X83" s="39"/>
      <c r="Y83" s="39"/>
      <c r="Z83" s="39"/>
      <c r="AA83" s="39"/>
      <c r="AB83" s="39"/>
      <c r="AC83" s="39"/>
      <c r="AD83" s="39"/>
      <c r="AE83" s="39"/>
      <c r="AF83" s="39"/>
      <c r="AG83" s="39"/>
    </row>
    <row r="84" spans="1:33" ht="120" x14ac:dyDescent="0.35">
      <c r="A84" s="47">
        <f t="shared" si="1"/>
        <v>64</v>
      </c>
      <c r="B84" s="44" t="s">
        <v>309</v>
      </c>
      <c r="C84" s="44" t="s">
        <v>203</v>
      </c>
      <c r="D84" s="45">
        <v>32101617</v>
      </c>
      <c r="E84" s="46" t="s">
        <v>204</v>
      </c>
      <c r="F84" s="44" t="s">
        <v>70</v>
      </c>
      <c r="G84" s="44">
        <v>0</v>
      </c>
      <c r="H84" s="44" t="s">
        <v>71</v>
      </c>
      <c r="I84" s="44">
        <v>12</v>
      </c>
      <c r="J84" s="44" t="s">
        <v>101</v>
      </c>
      <c r="K84" s="44" t="s">
        <v>73</v>
      </c>
      <c r="L84" s="44" t="s">
        <v>137</v>
      </c>
      <c r="M84" s="67"/>
      <c r="N84" s="67"/>
      <c r="O84" s="44" t="s">
        <v>75</v>
      </c>
      <c r="P84" s="44" t="s">
        <v>76</v>
      </c>
      <c r="Q84" s="44" t="s">
        <v>205</v>
      </c>
      <c r="S84" s="39"/>
      <c r="T84" s="39"/>
      <c r="U84" s="39"/>
      <c r="V84" s="39"/>
      <c r="W84" s="39"/>
      <c r="X84" s="39"/>
      <c r="Y84" s="39"/>
      <c r="Z84" s="39"/>
      <c r="AA84" s="39"/>
      <c r="AB84" s="39"/>
      <c r="AC84" s="39"/>
      <c r="AD84" s="39"/>
      <c r="AE84" s="39"/>
      <c r="AF84" s="39"/>
      <c r="AG84" s="39"/>
    </row>
    <row r="85" spans="1:33" ht="120" x14ac:dyDescent="0.35">
      <c r="A85" s="40">
        <f t="shared" si="1"/>
        <v>65</v>
      </c>
      <c r="B85" s="41" t="s">
        <v>310</v>
      </c>
      <c r="C85" s="41" t="s">
        <v>135</v>
      </c>
      <c r="D85" s="42">
        <v>81110000</v>
      </c>
      <c r="E85" s="43" t="s">
        <v>311</v>
      </c>
      <c r="F85" s="41" t="s">
        <v>70</v>
      </c>
      <c r="G85" s="41">
        <v>1</v>
      </c>
      <c r="H85" s="41" t="s">
        <v>80</v>
      </c>
      <c r="I85" s="41">
        <v>12</v>
      </c>
      <c r="J85" s="41" t="s">
        <v>312</v>
      </c>
      <c r="K85" s="41" t="s">
        <v>166</v>
      </c>
      <c r="L85" s="41" t="s">
        <v>313</v>
      </c>
      <c r="M85" s="66">
        <v>850000000</v>
      </c>
      <c r="N85" s="66">
        <v>850000000</v>
      </c>
      <c r="O85" s="41" t="s">
        <v>75</v>
      </c>
      <c r="P85" s="41" t="s">
        <v>76</v>
      </c>
      <c r="Q85" s="41" t="s">
        <v>138</v>
      </c>
      <c r="S85" s="39"/>
      <c r="T85" s="39"/>
      <c r="U85" s="39"/>
      <c r="V85" s="39"/>
      <c r="W85" s="39"/>
      <c r="X85" s="39"/>
      <c r="Y85" s="39"/>
      <c r="Z85" s="39"/>
      <c r="AA85" s="39"/>
      <c r="AB85" s="39"/>
      <c r="AC85" s="39"/>
      <c r="AD85" s="39"/>
      <c r="AE85" s="39"/>
      <c r="AF85" s="39"/>
      <c r="AG85" s="39"/>
    </row>
    <row r="86" spans="1:33" ht="120" x14ac:dyDescent="0.35">
      <c r="A86" s="40">
        <f t="shared" si="1"/>
        <v>66</v>
      </c>
      <c r="B86" s="41" t="s">
        <v>314</v>
      </c>
      <c r="C86" s="41" t="s">
        <v>135</v>
      </c>
      <c r="D86" s="42" t="s">
        <v>315</v>
      </c>
      <c r="E86" s="43" t="s">
        <v>316</v>
      </c>
      <c r="F86" s="41" t="s">
        <v>70</v>
      </c>
      <c r="G86" s="41">
        <v>1</v>
      </c>
      <c r="H86" s="41" t="s">
        <v>104</v>
      </c>
      <c r="I86" s="41">
        <v>12</v>
      </c>
      <c r="J86" s="41" t="s">
        <v>317</v>
      </c>
      <c r="K86" s="41" t="s">
        <v>166</v>
      </c>
      <c r="L86" s="41" t="s">
        <v>256</v>
      </c>
      <c r="M86" s="66">
        <v>128000000</v>
      </c>
      <c r="N86" s="66">
        <v>128000000</v>
      </c>
      <c r="O86" s="41" t="s">
        <v>75</v>
      </c>
      <c r="P86" s="41" t="s">
        <v>76</v>
      </c>
      <c r="Q86" s="41" t="s">
        <v>138</v>
      </c>
      <c r="S86" s="39"/>
      <c r="T86" s="39"/>
      <c r="U86" s="39"/>
      <c r="V86" s="39"/>
      <c r="W86" s="39"/>
      <c r="X86" s="39"/>
      <c r="Y86" s="39"/>
      <c r="Z86" s="39"/>
      <c r="AA86" s="39"/>
      <c r="AB86" s="39"/>
      <c r="AC86" s="39"/>
      <c r="AD86" s="39"/>
      <c r="AE86" s="39"/>
      <c r="AF86" s="39"/>
      <c r="AG86" s="39"/>
    </row>
    <row r="87" spans="1:33" ht="120" x14ac:dyDescent="0.35">
      <c r="A87" s="40">
        <f t="shared" si="1"/>
        <v>67</v>
      </c>
      <c r="B87" s="41" t="s">
        <v>318</v>
      </c>
      <c r="C87" s="41" t="s">
        <v>135</v>
      </c>
      <c r="D87" s="42" t="s">
        <v>319</v>
      </c>
      <c r="E87" s="43" t="s">
        <v>320</v>
      </c>
      <c r="F87" s="41" t="s">
        <v>70</v>
      </c>
      <c r="G87" s="41">
        <v>1</v>
      </c>
      <c r="H87" s="41" t="s">
        <v>71</v>
      </c>
      <c r="I87" s="41">
        <v>12</v>
      </c>
      <c r="J87" s="41" t="s">
        <v>317</v>
      </c>
      <c r="K87" s="41" t="s">
        <v>166</v>
      </c>
      <c r="L87" s="41" t="s">
        <v>256</v>
      </c>
      <c r="M87" s="66">
        <v>67072480</v>
      </c>
      <c r="N87" s="66">
        <v>67072480</v>
      </c>
      <c r="O87" s="41" t="s">
        <v>75</v>
      </c>
      <c r="P87" s="41" t="s">
        <v>76</v>
      </c>
      <c r="Q87" s="41" t="s">
        <v>138</v>
      </c>
      <c r="S87" s="39"/>
      <c r="T87" s="39"/>
      <c r="U87" s="39"/>
      <c r="V87" s="39"/>
      <c r="W87" s="39"/>
      <c r="X87" s="39"/>
      <c r="Y87" s="39"/>
      <c r="Z87" s="39"/>
      <c r="AA87" s="39"/>
      <c r="AB87" s="39"/>
      <c r="AC87" s="39"/>
      <c r="AD87" s="39"/>
      <c r="AE87" s="39"/>
      <c r="AF87" s="39"/>
      <c r="AG87" s="39"/>
    </row>
    <row r="88" spans="1:33" ht="120" x14ac:dyDescent="0.35">
      <c r="A88" s="40">
        <f t="shared" si="1"/>
        <v>68</v>
      </c>
      <c r="B88" s="41" t="s">
        <v>321</v>
      </c>
      <c r="C88" s="41" t="s">
        <v>135</v>
      </c>
      <c r="D88" s="42" t="s">
        <v>315</v>
      </c>
      <c r="E88" s="43" t="s">
        <v>322</v>
      </c>
      <c r="F88" s="41" t="s">
        <v>70</v>
      </c>
      <c r="G88" s="41">
        <v>1</v>
      </c>
      <c r="H88" s="41" t="s">
        <v>84</v>
      </c>
      <c r="I88" s="41">
        <v>12</v>
      </c>
      <c r="J88" s="41" t="s">
        <v>317</v>
      </c>
      <c r="K88" s="41" t="s">
        <v>166</v>
      </c>
      <c r="L88" s="41" t="s">
        <v>313</v>
      </c>
      <c r="M88" s="66">
        <v>200000000</v>
      </c>
      <c r="N88" s="66">
        <v>200000000</v>
      </c>
      <c r="O88" s="41" t="s">
        <v>75</v>
      </c>
      <c r="P88" s="41" t="s">
        <v>76</v>
      </c>
      <c r="Q88" s="41" t="s">
        <v>138</v>
      </c>
      <c r="S88" s="39"/>
      <c r="T88" s="39"/>
      <c r="U88" s="39"/>
      <c r="V88" s="39"/>
      <c r="W88" s="39"/>
      <c r="X88" s="39"/>
      <c r="Y88" s="39"/>
      <c r="Z88" s="39"/>
      <c r="AA88" s="39"/>
      <c r="AB88" s="39"/>
      <c r="AC88" s="39"/>
      <c r="AD88" s="39"/>
      <c r="AE88" s="39"/>
      <c r="AF88" s="39"/>
      <c r="AG88" s="39"/>
    </row>
    <row r="89" spans="1:33" ht="120" x14ac:dyDescent="0.35">
      <c r="A89" s="40">
        <f>SUM(A88+1)</f>
        <v>69</v>
      </c>
      <c r="B89" s="41" t="s">
        <v>323</v>
      </c>
      <c r="C89" s="41" t="s">
        <v>135</v>
      </c>
      <c r="D89" s="42" t="s">
        <v>324</v>
      </c>
      <c r="E89" s="43" t="s">
        <v>325</v>
      </c>
      <c r="F89" s="41" t="s">
        <v>70</v>
      </c>
      <c r="G89" s="41">
        <v>1</v>
      </c>
      <c r="H89" s="41" t="s">
        <v>84</v>
      </c>
      <c r="I89" s="41">
        <v>12</v>
      </c>
      <c r="J89" s="41" t="s">
        <v>317</v>
      </c>
      <c r="K89" s="41" t="s">
        <v>166</v>
      </c>
      <c r="L89" s="41" t="s">
        <v>313</v>
      </c>
      <c r="M89" s="66">
        <v>686140000</v>
      </c>
      <c r="N89" s="66">
        <v>686140000</v>
      </c>
      <c r="O89" s="41" t="s">
        <v>75</v>
      </c>
      <c r="P89" s="41" t="s">
        <v>76</v>
      </c>
      <c r="Q89" s="41" t="s">
        <v>138</v>
      </c>
      <c r="S89" s="39"/>
      <c r="T89" s="39"/>
      <c r="U89" s="39"/>
      <c r="V89" s="39"/>
      <c r="W89" s="39"/>
      <c r="X89" s="39"/>
      <c r="Y89" s="39"/>
      <c r="Z89" s="39"/>
      <c r="AA89" s="39"/>
      <c r="AB89" s="39"/>
      <c r="AC89" s="39"/>
      <c r="AD89" s="39"/>
      <c r="AE89" s="39"/>
      <c r="AF89" s="39"/>
      <c r="AG89" s="39"/>
    </row>
    <row r="90" spans="1:33" ht="120" x14ac:dyDescent="0.35">
      <c r="A90" s="40">
        <f t="shared" si="1"/>
        <v>70</v>
      </c>
      <c r="B90" s="41" t="s">
        <v>326</v>
      </c>
      <c r="C90" s="41" t="s">
        <v>135</v>
      </c>
      <c r="D90" s="42" t="s">
        <v>324</v>
      </c>
      <c r="E90" s="43" t="s">
        <v>327</v>
      </c>
      <c r="F90" s="41" t="s">
        <v>70</v>
      </c>
      <c r="G90" s="41">
        <v>1</v>
      </c>
      <c r="H90" s="41" t="s">
        <v>84</v>
      </c>
      <c r="I90" s="41">
        <v>12</v>
      </c>
      <c r="J90" s="41" t="s">
        <v>317</v>
      </c>
      <c r="K90" s="41" t="s">
        <v>166</v>
      </c>
      <c r="L90" s="41" t="s">
        <v>328</v>
      </c>
      <c r="M90" s="66">
        <v>500000000</v>
      </c>
      <c r="N90" s="66">
        <v>500000000</v>
      </c>
      <c r="O90" s="41" t="s">
        <v>75</v>
      </c>
      <c r="P90" s="41" t="s">
        <v>76</v>
      </c>
      <c r="Q90" s="41" t="s">
        <v>138</v>
      </c>
      <c r="S90" s="39"/>
      <c r="T90" s="39"/>
      <c r="U90" s="39"/>
      <c r="V90" s="39"/>
      <c r="W90" s="39"/>
      <c r="X90" s="39"/>
      <c r="Y90" s="39"/>
      <c r="Z90" s="39"/>
      <c r="AA90" s="39"/>
      <c r="AB90" s="39"/>
      <c r="AC90" s="39"/>
      <c r="AD90" s="39"/>
      <c r="AE90" s="39"/>
      <c r="AF90" s="39"/>
      <c r="AG90" s="39"/>
    </row>
    <row r="91" spans="1:33" ht="120" x14ac:dyDescent="0.35">
      <c r="A91" s="40">
        <f t="shared" si="1"/>
        <v>71</v>
      </c>
      <c r="B91" s="41" t="s">
        <v>329</v>
      </c>
      <c r="C91" s="41" t="s">
        <v>135</v>
      </c>
      <c r="D91" s="42">
        <v>80101706</v>
      </c>
      <c r="E91" s="43" t="s">
        <v>330</v>
      </c>
      <c r="F91" s="41" t="s">
        <v>70</v>
      </c>
      <c r="G91" s="41">
        <v>1</v>
      </c>
      <c r="H91" s="41" t="s">
        <v>106</v>
      </c>
      <c r="I91" s="41">
        <v>12</v>
      </c>
      <c r="J91" s="41" t="s">
        <v>331</v>
      </c>
      <c r="K91" s="41" t="s">
        <v>166</v>
      </c>
      <c r="L91" s="41" t="s">
        <v>256</v>
      </c>
      <c r="M91" s="66">
        <v>50000000</v>
      </c>
      <c r="N91" s="66">
        <v>50000000</v>
      </c>
      <c r="O91" s="41" t="s">
        <v>75</v>
      </c>
      <c r="P91" s="41" t="s">
        <v>76</v>
      </c>
      <c r="Q91" s="41" t="s">
        <v>138</v>
      </c>
      <c r="S91" s="39"/>
      <c r="T91" s="39"/>
      <c r="U91" s="39"/>
      <c r="V91" s="39"/>
      <c r="W91" s="39"/>
      <c r="X91" s="39"/>
      <c r="Y91" s="39"/>
      <c r="Z91" s="39"/>
      <c r="AA91" s="39"/>
      <c r="AB91" s="39"/>
      <c r="AC91" s="39"/>
      <c r="AD91" s="39"/>
      <c r="AE91" s="39"/>
      <c r="AF91" s="39"/>
      <c r="AG91" s="39"/>
    </row>
    <row r="92" spans="1:33" ht="120" x14ac:dyDescent="0.35">
      <c r="A92" s="40">
        <f t="shared" si="1"/>
        <v>72</v>
      </c>
      <c r="B92" s="44" t="s">
        <v>332</v>
      </c>
      <c r="C92" s="44" t="s">
        <v>135</v>
      </c>
      <c r="D92" s="45">
        <v>43232703</v>
      </c>
      <c r="E92" s="46" t="s">
        <v>333</v>
      </c>
      <c r="F92" s="44" t="s">
        <v>334</v>
      </c>
      <c r="G92" s="44">
        <v>0</v>
      </c>
      <c r="H92" s="44" t="s">
        <v>80</v>
      </c>
      <c r="I92" s="44">
        <v>12</v>
      </c>
      <c r="J92" s="44" t="s">
        <v>335</v>
      </c>
      <c r="K92" s="44" t="s">
        <v>166</v>
      </c>
      <c r="L92" s="44" t="s">
        <v>256</v>
      </c>
      <c r="M92" s="67"/>
      <c r="N92" s="67"/>
      <c r="O92" s="44" t="s">
        <v>75</v>
      </c>
      <c r="P92" s="44" t="s">
        <v>76</v>
      </c>
      <c r="Q92" s="44" t="s">
        <v>138</v>
      </c>
      <c r="S92" s="39"/>
      <c r="T92" s="39"/>
      <c r="U92" s="39"/>
      <c r="V92" s="39"/>
      <c r="W92" s="39"/>
      <c r="X92" s="39"/>
      <c r="Y92" s="39"/>
      <c r="Z92" s="39"/>
      <c r="AA92" s="39"/>
      <c r="AB92" s="39"/>
      <c r="AC92" s="39"/>
      <c r="AD92" s="39"/>
      <c r="AE92" s="39"/>
      <c r="AF92" s="39"/>
      <c r="AG92" s="39"/>
    </row>
    <row r="93" spans="1:33" ht="120" x14ac:dyDescent="0.35">
      <c r="A93" s="40">
        <f t="shared" si="1"/>
        <v>73</v>
      </c>
      <c r="B93" s="41" t="s">
        <v>336</v>
      </c>
      <c r="C93" s="41" t="s">
        <v>135</v>
      </c>
      <c r="D93" s="42">
        <v>43232703</v>
      </c>
      <c r="E93" s="43" t="s">
        <v>337</v>
      </c>
      <c r="F93" s="41" t="s">
        <v>70</v>
      </c>
      <c r="G93" s="41">
        <v>1</v>
      </c>
      <c r="H93" s="41" t="s">
        <v>84</v>
      </c>
      <c r="I93" s="41">
        <v>6</v>
      </c>
      <c r="J93" s="41" t="s">
        <v>317</v>
      </c>
      <c r="K93" s="41" t="s">
        <v>166</v>
      </c>
      <c r="L93" s="41" t="s">
        <v>256</v>
      </c>
      <c r="M93" s="66">
        <v>30000000</v>
      </c>
      <c r="N93" s="66">
        <v>30000000</v>
      </c>
      <c r="O93" s="41" t="s">
        <v>75</v>
      </c>
      <c r="P93" s="41" t="s">
        <v>76</v>
      </c>
      <c r="Q93" s="41" t="s">
        <v>138</v>
      </c>
      <c r="S93" s="39"/>
      <c r="T93" s="39"/>
      <c r="U93" s="39"/>
      <c r="V93" s="39"/>
      <c r="W93" s="39"/>
      <c r="X93" s="39"/>
      <c r="Y93" s="39"/>
      <c r="Z93" s="39"/>
      <c r="AA93" s="39"/>
      <c r="AB93" s="39"/>
      <c r="AC93" s="39"/>
      <c r="AD93" s="39"/>
      <c r="AE93" s="39"/>
      <c r="AF93" s="39"/>
      <c r="AG93" s="39"/>
    </row>
    <row r="94" spans="1:33" ht="180" x14ac:dyDescent="0.35">
      <c r="A94" s="40">
        <f t="shared" si="1"/>
        <v>74</v>
      </c>
      <c r="B94" s="41" t="s">
        <v>338</v>
      </c>
      <c r="C94" s="41" t="s">
        <v>135</v>
      </c>
      <c r="D94" s="42" t="s">
        <v>339</v>
      </c>
      <c r="E94" s="43" t="s">
        <v>340</v>
      </c>
      <c r="F94" s="41" t="s">
        <v>70</v>
      </c>
      <c r="G94" s="41">
        <v>1</v>
      </c>
      <c r="H94" s="41" t="s">
        <v>86</v>
      </c>
      <c r="I94" s="41">
        <v>12</v>
      </c>
      <c r="J94" s="41" t="s">
        <v>317</v>
      </c>
      <c r="K94" s="41" t="s">
        <v>166</v>
      </c>
      <c r="L94" s="41" t="s">
        <v>313</v>
      </c>
      <c r="M94" s="66">
        <v>50000000</v>
      </c>
      <c r="N94" s="66">
        <v>50000000</v>
      </c>
      <c r="O94" s="41" t="s">
        <v>75</v>
      </c>
      <c r="P94" s="41" t="s">
        <v>76</v>
      </c>
      <c r="Q94" s="41" t="s">
        <v>138</v>
      </c>
      <c r="S94" s="39"/>
      <c r="T94" s="39"/>
      <c r="U94" s="39"/>
      <c r="V94" s="39"/>
      <c r="W94" s="39"/>
      <c r="X94" s="39"/>
      <c r="Y94" s="39"/>
      <c r="Z94" s="39"/>
      <c r="AA94" s="39"/>
      <c r="AB94" s="39"/>
      <c r="AC94" s="39"/>
      <c r="AD94" s="39"/>
      <c r="AE94" s="39"/>
      <c r="AF94" s="39"/>
      <c r="AG94" s="39"/>
    </row>
    <row r="95" spans="1:33" ht="120" x14ac:dyDescent="0.35">
      <c r="A95" s="40">
        <f t="shared" si="1"/>
        <v>75</v>
      </c>
      <c r="B95" s="41" t="s">
        <v>341</v>
      </c>
      <c r="C95" s="41" t="s">
        <v>135</v>
      </c>
      <c r="D95" s="42">
        <v>81112501</v>
      </c>
      <c r="E95" s="43" t="s">
        <v>342</v>
      </c>
      <c r="F95" s="41" t="s">
        <v>70</v>
      </c>
      <c r="G95" s="41">
        <v>1</v>
      </c>
      <c r="H95" s="41" t="s">
        <v>84</v>
      </c>
      <c r="I95" s="41">
        <v>12</v>
      </c>
      <c r="J95" s="41" t="s">
        <v>81</v>
      </c>
      <c r="K95" s="41" t="s">
        <v>166</v>
      </c>
      <c r="L95" s="41" t="s">
        <v>313</v>
      </c>
      <c r="M95" s="66">
        <v>180000000</v>
      </c>
      <c r="N95" s="66">
        <v>180000000</v>
      </c>
      <c r="O95" s="41" t="s">
        <v>75</v>
      </c>
      <c r="P95" s="41" t="s">
        <v>76</v>
      </c>
      <c r="Q95" s="41" t="s">
        <v>138</v>
      </c>
      <c r="S95" s="39"/>
      <c r="T95" s="39"/>
      <c r="U95" s="39"/>
      <c r="V95" s="39"/>
      <c r="W95" s="39"/>
      <c r="X95" s="39"/>
      <c r="Y95" s="39"/>
      <c r="Z95" s="39"/>
      <c r="AA95" s="39"/>
      <c r="AB95" s="39"/>
      <c r="AC95" s="39"/>
      <c r="AD95" s="39"/>
      <c r="AE95" s="39"/>
      <c r="AF95" s="39"/>
      <c r="AG95" s="39"/>
    </row>
    <row r="96" spans="1:33" ht="120" x14ac:dyDescent="0.35">
      <c r="A96" s="40">
        <f t="shared" si="1"/>
        <v>76</v>
      </c>
      <c r="B96" s="41" t="s">
        <v>343</v>
      </c>
      <c r="C96" s="41" t="s">
        <v>135</v>
      </c>
      <c r="D96" s="42">
        <v>81112501</v>
      </c>
      <c r="E96" s="43" t="s">
        <v>344</v>
      </c>
      <c r="F96" s="41" t="s">
        <v>70</v>
      </c>
      <c r="G96" s="41">
        <v>1</v>
      </c>
      <c r="H96" s="41" t="s">
        <v>84</v>
      </c>
      <c r="I96" s="41">
        <v>12</v>
      </c>
      <c r="J96" s="41" t="s">
        <v>81</v>
      </c>
      <c r="K96" s="41" t="s">
        <v>166</v>
      </c>
      <c r="L96" s="41" t="s">
        <v>313</v>
      </c>
      <c r="M96" s="66">
        <v>100000000</v>
      </c>
      <c r="N96" s="66">
        <v>100000000</v>
      </c>
      <c r="O96" s="41" t="s">
        <v>75</v>
      </c>
      <c r="P96" s="41" t="s">
        <v>76</v>
      </c>
      <c r="Q96" s="41" t="s">
        <v>138</v>
      </c>
      <c r="S96" s="39"/>
      <c r="T96" s="39"/>
      <c r="U96" s="39"/>
      <c r="V96" s="39"/>
      <c r="W96" s="39"/>
      <c r="X96" s="39"/>
      <c r="Y96" s="39"/>
      <c r="Z96" s="39"/>
      <c r="AA96" s="39"/>
      <c r="AB96" s="39"/>
      <c r="AC96" s="39"/>
      <c r="AD96" s="39"/>
      <c r="AE96" s="39"/>
      <c r="AF96" s="39"/>
      <c r="AG96" s="39"/>
    </row>
    <row r="97" spans="1:33" ht="120" x14ac:dyDescent="0.35">
      <c r="A97" s="40">
        <f t="shared" si="1"/>
        <v>77</v>
      </c>
      <c r="B97" s="41" t="s">
        <v>345</v>
      </c>
      <c r="C97" s="41" t="s">
        <v>135</v>
      </c>
      <c r="D97" s="42">
        <v>81111805</v>
      </c>
      <c r="E97" s="43" t="s">
        <v>346</v>
      </c>
      <c r="F97" s="41" t="s">
        <v>70</v>
      </c>
      <c r="G97" s="41">
        <v>1</v>
      </c>
      <c r="H97" s="41" t="s">
        <v>84</v>
      </c>
      <c r="I97" s="41">
        <v>12</v>
      </c>
      <c r="J97" s="41" t="s">
        <v>335</v>
      </c>
      <c r="K97" s="41" t="s">
        <v>166</v>
      </c>
      <c r="L97" s="41" t="s">
        <v>313</v>
      </c>
      <c r="M97" s="66">
        <v>20000000</v>
      </c>
      <c r="N97" s="66">
        <v>20000000</v>
      </c>
      <c r="O97" s="41" t="s">
        <v>75</v>
      </c>
      <c r="P97" s="41" t="s">
        <v>76</v>
      </c>
      <c r="Q97" s="41" t="s">
        <v>138</v>
      </c>
      <c r="S97" s="39"/>
      <c r="T97" s="39"/>
      <c r="U97" s="39"/>
      <c r="V97" s="39"/>
      <c r="W97" s="39"/>
      <c r="X97" s="39"/>
      <c r="Y97" s="39"/>
      <c r="Z97" s="39"/>
      <c r="AA97" s="39"/>
      <c r="AB97" s="39"/>
      <c r="AC97" s="39"/>
      <c r="AD97" s="39"/>
      <c r="AE97" s="39"/>
      <c r="AF97" s="39"/>
      <c r="AG97" s="39"/>
    </row>
    <row r="98" spans="1:33" ht="150" x14ac:dyDescent="0.35">
      <c r="A98" s="40">
        <f t="shared" si="1"/>
        <v>78</v>
      </c>
      <c r="B98" s="41" t="s">
        <v>347</v>
      </c>
      <c r="C98" s="41" t="s">
        <v>135</v>
      </c>
      <c r="D98" s="42">
        <v>81112501</v>
      </c>
      <c r="E98" s="43" t="s">
        <v>348</v>
      </c>
      <c r="F98" s="41" t="s">
        <v>70</v>
      </c>
      <c r="G98" s="41">
        <v>1</v>
      </c>
      <c r="H98" s="41" t="s">
        <v>104</v>
      </c>
      <c r="I98" s="41">
        <v>12</v>
      </c>
      <c r="J98" s="41" t="s">
        <v>81</v>
      </c>
      <c r="K98" s="41" t="s">
        <v>166</v>
      </c>
      <c r="L98" s="41" t="s">
        <v>256</v>
      </c>
      <c r="M98" s="66">
        <v>257000000</v>
      </c>
      <c r="N98" s="66">
        <v>257000000</v>
      </c>
      <c r="O98" s="41" t="s">
        <v>75</v>
      </c>
      <c r="P98" s="41" t="s">
        <v>76</v>
      </c>
      <c r="Q98" s="41" t="s">
        <v>138</v>
      </c>
      <c r="S98" s="181" t="s">
        <v>349</v>
      </c>
      <c r="T98" s="181" t="s">
        <v>350</v>
      </c>
      <c r="U98" s="176">
        <v>43536</v>
      </c>
      <c r="V98" s="178" t="s">
        <v>351</v>
      </c>
      <c r="W98" s="179" t="s">
        <v>112</v>
      </c>
      <c r="X98" s="182">
        <v>54718715.640000001</v>
      </c>
      <c r="Y98" s="183">
        <v>0</v>
      </c>
      <c r="Z98" s="182">
        <v>54718715.640000001</v>
      </c>
      <c r="AA98" s="178" t="s">
        <v>352</v>
      </c>
      <c r="AB98" s="179">
        <v>17119</v>
      </c>
      <c r="AC98" s="178" t="s">
        <v>353</v>
      </c>
      <c r="AD98" s="176">
        <v>43536</v>
      </c>
      <c r="AE98" s="176">
        <v>43901</v>
      </c>
      <c r="AF98" s="179" t="s">
        <v>354</v>
      </c>
      <c r="AG98" s="180" t="s">
        <v>263</v>
      </c>
    </row>
    <row r="99" spans="1:33" ht="120" x14ac:dyDescent="0.35">
      <c r="A99" s="47">
        <f t="shared" si="1"/>
        <v>79</v>
      </c>
      <c r="B99" s="44" t="s">
        <v>355</v>
      </c>
      <c r="C99" s="44" t="s">
        <v>135</v>
      </c>
      <c r="D99" s="45" t="s">
        <v>356</v>
      </c>
      <c r="E99" s="46" t="s">
        <v>357</v>
      </c>
      <c r="F99" s="44" t="s">
        <v>70</v>
      </c>
      <c r="G99" s="44">
        <v>0</v>
      </c>
      <c r="H99" s="44" t="s">
        <v>127</v>
      </c>
      <c r="I99" s="44">
        <v>12</v>
      </c>
      <c r="J99" s="44" t="s">
        <v>331</v>
      </c>
      <c r="K99" s="44" t="s">
        <v>166</v>
      </c>
      <c r="L99" s="44"/>
      <c r="M99" s="67"/>
      <c r="N99" s="67"/>
      <c r="O99" s="44" t="s">
        <v>75</v>
      </c>
      <c r="P99" s="44" t="s">
        <v>76</v>
      </c>
      <c r="Q99" s="44" t="s">
        <v>138</v>
      </c>
      <c r="S99" s="39"/>
      <c r="T99" s="39"/>
      <c r="U99" s="39"/>
      <c r="V99" s="39"/>
      <c r="W99" s="39"/>
      <c r="X99" s="39"/>
      <c r="Y99" s="39"/>
      <c r="Z99" s="39"/>
      <c r="AA99" s="39"/>
      <c r="AB99" s="39"/>
      <c r="AC99" s="39"/>
      <c r="AD99" s="39"/>
      <c r="AE99" s="39"/>
      <c r="AF99" s="39"/>
      <c r="AG99" s="39"/>
    </row>
    <row r="100" spans="1:33" ht="150" x14ac:dyDescent="0.35">
      <c r="A100" s="40">
        <f t="shared" si="1"/>
        <v>80</v>
      </c>
      <c r="B100" s="41" t="s">
        <v>358</v>
      </c>
      <c r="C100" s="41" t="s">
        <v>135</v>
      </c>
      <c r="D100" s="42" t="s">
        <v>359</v>
      </c>
      <c r="E100" s="43" t="s">
        <v>360</v>
      </c>
      <c r="F100" s="41" t="s">
        <v>70</v>
      </c>
      <c r="G100" s="41">
        <v>1</v>
      </c>
      <c r="H100" s="41" t="s">
        <v>71</v>
      </c>
      <c r="I100" s="41">
        <v>12</v>
      </c>
      <c r="J100" s="41" t="s">
        <v>317</v>
      </c>
      <c r="K100" s="41" t="s">
        <v>166</v>
      </c>
      <c r="L100" s="41" t="s">
        <v>313</v>
      </c>
      <c r="M100" s="66">
        <v>110000000</v>
      </c>
      <c r="N100" s="66">
        <v>110000000</v>
      </c>
      <c r="O100" s="41" t="s">
        <v>75</v>
      </c>
      <c r="P100" s="41" t="s">
        <v>76</v>
      </c>
      <c r="Q100" s="41" t="s">
        <v>138</v>
      </c>
      <c r="S100" s="39"/>
      <c r="T100" s="39"/>
      <c r="U100" s="39"/>
      <c r="V100" s="39"/>
      <c r="W100" s="39"/>
      <c r="X100" s="39"/>
      <c r="Y100" s="39"/>
      <c r="Z100" s="39"/>
      <c r="AA100" s="39"/>
      <c r="AB100" s="39"/>
      <c r="AC100" s="39"/>
      <c r="AD100" s="39"/>
      <c r="AE100" s="39"/>
      <c r="AF100" s="39"/>
      <c r="AG100" s="39"/>
    </row>
    <row r="101" spans="1:33" ht="150" x14ac:dyDescent="0.35">
      <c r="A101" s="40">
        <f t="shared" si="1"/>
        <v>81</v>
      </c>
      <c r="B101" s="41" t="s">
        <v>361</v>
      </c>
      <c r="C101" s="41" t="s">
        <v>135</v>
      </c>
      <c r="D101" s="42" t="s">
        <v>362</v>
      </c>
      <c r="E101" s="43" t="s">
        <v>363</v>
      </c>
      <c r="F101" s="41" t="s">
        <v>70</v>
      </c>
      <c r="G101" s="41">
        <v>1</v>
      </c>
      <c r="H101" s="41" t="s">
        <v>104</v>
      </c>
      <c r="I101" s="41">
        <v>12</v>
      </c>
      <c r="J101" s="41" t="s">
        <v>317</v>
      </c>
      <c r="K101" s="41" t="s">
        <v>166</v>
      </c>
      <c r="L101" s="41" t="s">
        <v>256</v>
      </c>
      <c r="M101" s="66">
        <v>200000000</v>
      </c>
      <c r="N101" s="66">
        <v>200000000</v>
      </c>
      <c r="O101" s="41" t="s">
        <v>75</v>
      </c>
      <c r="P101" s="41" t="s">
        <v>76</v>
      </c>
      <c r="Q101" s="41" t="s">
        <v>138</v>
      </c>
      <c r="S101" s="169" t="s">
        <v>1101</v>
      </c>
      <c r="T101" s="169" t="s">
        <v>1102</v>
      </c>
      <c r="U101" s="170">
        <v>43587</v>
      </c>
      <c r="V101" s="171" t="s">
        <v>1103</v>
      </c>
      <c r="W101" s="172" t="s">
        <v>112</v>
      </c>
      <c r="X101" s="173">
        <v>184896131</v>
      </c>
      <c r="Y101" s="174">
        <v>0</v>
      </c>
      <c r="Z101" s="173">
        <v>184896131</v>
      </c>
      <c r="AA101" s="171" t="s">
        <v>1104</v>
      </c>
      <c r="AB101" s="172">
        <v>17219</v>
      </c>
      <c r="AC101" s="171" t="s">
        <v>1105</v>
      </c>
      <c r="AD101" s="170">
        <v>43592</v>
      </c>
      <c r="AE101" s="170">
        <v>43957</v>
      </c>
      <c r="AF101" s="172" t="s">
        <v>1106</v>
      </c>
      <c r="AG101" s="175" t="s">
        <v>263</v>
      </c>
    </row>
    <row r="102" spans="1:33" ht="120" x14ac:dyDescent="0.35">
      <c r="A102" s="40">
        <f t="shared" si="1"/>
        <v>82</v>
      </c>
      <c r="B102" s="41" t="s">
        <v>364</v>
      </c>
      <c r="C102" s="41" t="s">
        <v>135</v>
      </c>
      <c r="D102" s="42">
        <v>81112501</v>
      </c>
      <c r="E102" s="43" t="s">
        <v>365</v>
      </c>
      <c r="F102" s="41" t="s">
        <v>70</v>
      </c>
      <c r="G102" s="41">
        <v>1</v>
      </c>
      <c r="H102" s="41" t="s">
        <v>71</v>
      </c>
      <c r="I102" s="41">
        <v>12</v>
      </c>
      <c r="J102" s="41" t="s">
        <v>335</v>
      </c>
      <c r="K102" s="41" t="s">
        <v>166</v>
      </c>
      <c r="L102" s="41" t="s">
        <v>313</v>
      </c>
      <c r="M102" s="66">
        <v>15000000</v>
      </c>
      <c r="N102" s="66">
        <v>15000000</v>
      </c>
      <c r="O102" s="41" t="s">
        <v>75</v>
      </c>
      <c r="P102" s="41" t="s">
        <v>76</v>
      </c>
      <c r="Q102" s="41" t="s">
        <v>138</v>
      </c>
      <c r="S102" s="39"/>
      <c r="T102" s="39"/>
      <c r="U102" s="39"/>
      <c r="V102" s="39"/>
      <c r="W102" s="39"/>
      <c r="X102" s="39"/>
      <c r="Y102" s="39"/>
      <c r="Z102" s="39"/>
      <c r="AA102" s="39"/>
      <c r="AB102" s="39"/>
      <c r="AC102" s="39"/>
      <c r="AD102" s="39"/>
      <c r="AE102" s="39"/>
      <c r="AF102" s="39"/>
      <c r="AG102" s="39"/>
    </row>
    <row r="103" spans="1:33" ht="120" x14ac:dyDescent="0.35">
      <c r="A103" s="40">
        <f t="shared" si="1"/>
        <v>83</v>
      </c>
      <c r="B103" s="41" t="s">
        <v>366</v>
      </c>
      <c r="C103" s="41" t="s">
        <v>135</v>
      </c>
      <c r="D103" s="42" t="s">
        <v>367</v>
      </c>
      <c r="E103" s="43" t="s">
        <v>368</v>
      </c>
      <c r="F103" s="41" t="s">
        <v>70</v>
      </c>
      <c r="G103" s="41">
        <v>1</v>
      </c>
      <c r="H103" s="41" t="s">
        <v>84</v>
      </c>
      <c r="I103" s="41">
        <v>12</v>
      </c>
      <c r="J103" s="41" t="s">
        <v>317</v>
      </c>
      <c r="K103" s="41" t="s">
        <v>166</v>
      </c>
      <c r="L103" s="41" t="s">
        <v>313</v>
      </c>
      <c r="M103" s="66">
        <v>26034767</v>
      </c>
      <c r="N103" s="66">
        <v>26034767</v>
      </c>
      <c r="O103" s="41" t="s">
        <v>75</v>
      </c>
      <c r="P103" s="41" t="s">
        <v>76</v>
      </c>
      <c r="Q103" s="41" t="s">
        <v>138</v>
      </c>
      <c r="S103" s="39"/>
      <c r="T103" s="39"/>
      <c r="U103" s="39"/>
      <c r="V103" s="39"/>
      <c r="W103" s="39"/>
      <c r="X103" s="39"/>
      <c r="Y103" s="39"/>
      <c r="Z103" s="39"/>
      <c r="AA103" s="39"/>
      <c r="AB103" s="39"/>
      <c r="AC103" s="39"/>
      <c r="AD103" s="39"/>
      <c r="AE103" s="39"/>
      <c r="AF103" s="39"/>
      <c r="AG103" s="39"/>
    </row>
    <row r="104" spans="1:33" ht="150" x14ac:dyDescent="0.35">
      <c r="A104" s="40">
        <f t="shared" si="1"/>
        <v>84</v>
      </c>
      <c r="B104" s="41" t="s">
        <v>369</v>
      </c>
      <c r="C104" s="41" t="s">
        <v>135</v>
      </c>
      <c r="D104" s="42" t="s">
        <v>370</v>
      </c>
      <c r="E104" s="43" t="s">
        <v>371</v>
      </c>
      <c r="F104" s="41" t="s">
        <v>70</v>
      </c>
      <c r="G104" s="41">
        <v>1</v>
      </c>
      <c r="H104" s="41" t="s">
        <v>199</v>
      </c>
      <c r="I104" s="41">
        <v>12</v>
      </c>
      <c r="J104" s="41" t="s">
        <v>317</v>
      </c>
      <c r="K104" s="41" t="s">
        <v>166</v>
      </c>
      <c r="L104" s="41" t="s">
        <v>313</v>
      </c>
      <c r="M104" s="66">
        <v>65000000</v>
      </c>
      <c r="N104" s="66">
        <v>65000000</v>
      </c>
      <c r="O104" s="41" t="s">
        <v>75</v>
      </c>
      <c r="P104" s="41" t="s">
        <v>76</v>
      </c>
      <c r="Q104" s="41" t="s">
        <v>138</v>
      </c>
      <c r="S104" s="39"/>
      <c r="T104" s="39"/>
      <c r="U104" s="39"/>
      <c r="V104" s="39"/>
      <c r="W104" s="39"/>
      <c r="X104" s="39"/>
      <c r="Y104" s="39"/>
      <c r="Z104" s="39"/>
      <c r="AA104" s="39"/>
      <c r="AB104" s="39"/>
      <c r="AC104" s="39"/>
      <c r="AD104" s="39"/>
      <c r="AE104" s="39"/>
      <c r="AF104" s="39"/>
      <c r="AG104" s="39"/>
    </row>
    <row r="105" spans="1:33" ht="120" x14ac:dyDescent="0.35">
      <c r="A105" s="40">
        <f t="shared" si="1"/>
        <v>85</v>
      </c>
      <c r="B105" s="41" t="s">
        <v>372</v>
      </c>
      <c r="C105" s="41" t="s">
        <v>135</v>
      </c>
      <c r="D105" s="42">
        <v>83120000</v>
      </c>
      <c r="E105" s="43" t="s">
        <v>373</v>
      </c>
      <c r="F105" s="41" t="s">
        <v>70</v>
      </c>
      <c r="G105" s="41">
        <v>1</v>
      </c>
      <c r="H105" s="41" t="s">
        <v>84</v>
      </c>
      <c r="I105" s="41">
        <v>11.5</v>
      </c>
      <c r="J105" s="41" t="s">
        <v>374</v>
      </c>
      <c r="K105" s="41" t="s">
        <v>166</v>
      </c>
      <c r="L105" s="41" t="s">
        <v>313</v>
      </c>
      <c r="M105" s="66">
        <v>654000000</v>
      </c>
      <c r="N105" s="66">
        <v>654000000</v>
      </c>
      <c r="O105" s="41" t="s">
        <v>75</v>
      </c>
      <c r="P105" s="41" t="s">
        <v>76</v>
      </c>
      <c r="Q105" s="41" t="s">
        <v>138</v>
      </c>
      <c r="S105" s="39"/>
      <c r="T105" s="39"/>
      <c r="U105" s="39"/>
      <c r="V105" s="39"/>
      <c r="W105" s="39"/>
      <c r="X105" s="39"/>
      <c r="Y105" s="39"/>
      <c r="Z105" s="39"/>
      <c r="AA105" s="39"/>
      <c r="AB105" s="39"/>
      <c r="AC105" s="39"/>
      <c r="AD105" s="39"/>
      <c r="AE105" s="39"/>
      <c r="AF105" s="39"/>
      <c r="AG105" s="39"/>
    </row>
    <row r="106" spans="1:33" ht="120" x14ac:dyDescent="0.35">
      <c r="A106" s="40">
        <f t="shared" si="1"/>
        <v>86</v>
      </c>
      <c r="B106" s="41" t="s">
        <v>375</v>
      </c>
      <c r="C106" s="41" t="s">
        <v>135</v>
      </c>
      <c r="D106" s="42">
        <v>83120000</v>
      </c>
      <c r="E106" s="43" t="s">
        <v>376</v>
      </c>
      <c r="F106" s="41" t="s">
        <v>70</v>
      </c>
      <c r="G106" s="41">
        <v>1</v>
      </c>
      <c r="H106" s="41" t="s">
        <v>84</v>
      </c>
      <c r="I106" s="41">
        <v>6</v>
      </c>
      <c r="J106" s="41" t="s">
        <v>377</v>
      </c>
      <c r="K106" s="41" t="s">
        <v>166</v>
      </c>
      <c r="L106" s="41" t="s">
        <v>313</v>
      </c>
      <c r="M106" s="66">
        <v>200000000</v>
      </c>
      <c r="N106" s="66">
        <v>200000000</v>
      </c>
      <c r="O106" s="41" t="s">
        <v>75</v>
      </c>
      <c r="P106" s="41" t="s">
        <v>76</v>
      </c>
      <c r="Q106" s="41" t="s">
        <v>138</v>
      </c>
      <c r="S106" s="39"/>
      <c r="T106" s="39"/>
      <c r="U106" s="39"/>
      <c r="V106" s="39"/>
      <c r="W106" s="39"/>
      <c r="X106" s="39"/>
      <c r="Y106" s="39"/>
      <c r="Z106" s="39"/>
      <c r="AA106" s="39"/>
      <c r="AB106" s="39"/>
      <c r="AC106" s="39"/>
      <c r="AD106" s="39"/>
      <c r="AE106" s="39"/>
      <c r="AF106" s="39"/>
      <c r="AG106" s="39"/>
    </row>
    <row r="107" spans="1:33" ht="120" x14ac:dyDescent="0.35">
      <c r="A107" s="40">
        <f t="shared" si="1"/>
        <v>87</v>
      </c>
      <c r="B107" s="41" t="s">
        <v>378</v>
      </c>
      <c r="C107" s="41" t="s">
        <v>135</v>
      </c>
      <c r="D107" s="42">
        <v>83120000</v>
      </c>
      <c r="E107" s="43" t="s">
        <v>379</v>
      </c>
      <c r="F107" s="41" t="s">
        <v>70</v>
      </c>
      <c r="G107" s="41">
        <v>1</v>
      </c>
      <c r="H107" s="41" t="s">
        <v>84</v>
      </c>
      <c r="I107" s="41">
        <v>6</v>
      </c>
      <c r="J107" s="41" t="s">
        <v>267</v>
      </c>
      <c r="K107" s="41" t="s">
        <v>166</v>
      </c>
      <c r="L107" s="41" t="s">
        <v>328</v>
      </c>
      <c r="M107" s="66">
        <v>600000000</v>
      </c>
      <c r="N107" s="66">
        <v>600000000</v>
      </c>
      <c r="O107" s="41" t="s">
        <v>75</v>
      </c>
      <c r="P107" s="41" t="s">
        <v>76</v>
      </c>
      <c r="Q107" s="41" t="s">
        <v>138</v>
      </c>
      <c r="S107" s="39"/>
      <c r="T107" s="39"/>
      <c r="U107" s="39"/>
      <c r="V107" s="39"/>
      <c r="W107" s="39"/>
      <c r="X107" s="39"/>
      <c r="Y107" s="39"/>
      <c r="Z107" s="39"/>
      <c r="AA107" s="39"/>
      <c r="AB107" s="39"/>
      <c r="AC107" s="39"/>
      <c r="AD107" s="39"/>
      <c r="AE107" s="39"/>
      <c r="AF107" s="39"/>
      <c r="AG107" s="39"/>
    </row>
    <row r="108" spans="1:33" ht="120" x14ac:dyDescent="0.35">
      <c r="A108" s="40">
        <f t="shared" si="1"/>
        <v>88</v>
      </c>
      <c r="B108" s="41" t="s">
        <v>380</v>
      </c>
      <c r="C108" s="41" t="s">
        <v>135</v>
      </c>
      <c r="D108" s="42">
        <v>83120000</v>
      </c>
      <c r="E108" s="43" t="s">
        <v>381</v>
      </c>
      <c r="F108" s="41" t="s">
        <v>70</v>
      </c>
      <c r="G108" s="41">
        <v>1</v>
      </c>
      <c r="H108" s="41" t="s">
        <v>84</v>
      </c>
      <c r="I108" s="41">
        <v>6</v>
      </c>
      <c r="J108" s="41" t="s">
        <v>267</v>
      </c>
      <c r="K108" s="41" t="s">
        <v>166</v>
      </c>
      <c r="L108" s="41" t="s">
        <v>328</v>
      </c>
      <c r="M108" s="66">
        <v>600000000</v>
      </c>
      <c r="N108" s="66">
        <v>600000000</v>
      </c>
      <c r="O108" s="41" t="s">
        <v>75</v>
      </c>
      <c r="P108" s="41" t="s">
        <v>76</v>
      </c>
      <c r="Q108" s="41" t="s">
        <v>138</v>
      </c>
      <c r="S108" s="39"/>
      <c r="T108" s="39"/>
      <c r="U108" s="39"/>
      <c r="V108" s="39"/>
      <c r="W108" s="39"/>
      <c r="X108" s="39"/>
      <c r="Y108" s="39"/>
      <c r="Z108" s="39"/>
      <c r="AA108" s="39"/>
      <c r="AB108" s="39"/>
      <c r="AC108" s="39"/>
      <c r="AD108" s="39"/>
      <c r="AE108" s="39"/>
      <c r="AF108" s="39"/>
      <c r="AG108" s="39"/>
    </row>
    <row r="109" spans="1:33" ht="150" x14ac:dyDescent="0.35">
      <c r="A109" s="40">
        <f t="shared" si="1"/>
        <v>89</v>
      </c>
      <c r="B109" s="44" t="s">
        <v>382</v>
      </c>
      <c r="C109" s="44" t="s">
        <v>135</v>
      </c>
      <c r="D109" s="45">
        <v>81110000</v>
      </c>
      <c r="E109" s="46" t="s">
        <v>383</v>
      </c>
      <c r="F109" s="44" t="s">
        <v>384</v>
      </c>
      <c r="G109" s="44">
        <v>0</v>
      </c>
      <c r="H109" s="44" t="s">
        <v>104</v>
      </c>
      <c r="I109" s="44">
        <v>9</v>
      </c>
      <c r="J109" s="44" t="s">
        <v>88</v>
      </c>
      <c r="K109" s="44" t="s">
        <v>166</v>
      </c>
      <c r="L109" s="44" t="s">
        <v>313</v>
      </c>
      <c r="M109" s="67"/>
      <c r="N109" s="67"/>
      <c r="O109" s="44" t="s">
        <v>75</v>
      </c>
      <c r="P109" s="44" t="s">
        <v>76</v>
      </c>
      <c r="Q109" s="44" t="s">
        <v>138</v>
      </c>
      <c r="S109" s="39"/>
      <c r="T109" s="39"/>
      <c r="U109" s="39"/>
      <c r="V109" s="39"/>
      <c r="W109" s="39"/>
      <c r="X109" s="39"/>
      <c r="Y109" s="39"/>
      <c r="Z109" s="39"/>
      <c r="AA109" s="39"/>
      <c r="AB109" s="39"/>
      <c r="AC109" s="39"/>
      <c r="AD109" s="39"/>
      <c r="AE109" s="39"/>
      <c r="AF109" s="39"/>
      <c r="AG109" s="39"/>
    </row>
    <row r="110" spans="1:33" ht="120" x14ac:dyDescent="0.35">
      <c r="A110" s="40">
        <f t="shared" si="1"/>
        <v>90</v>
      </c>
      <c r="B110" s="41" t="s">
        <v>385</v>
      </c>
      <c r="C110" s="41" t="s">
        <v>135</v>
      </c>
      <c r="D110" s="42">
        <v>86101808</v>
      </c>
      <c r="E110" s="43" t="s">
        <v>386</v>
      </c>
      <c r="F110" s="41" t="s">
        <v>70</v>
      </c>
      <c r="G110" s="41">
        <v>1</v>
      </c>
      <c r="H110" s="41" t="s">
        <v>84</v>
      </c>
      <c r="I110" s="41">
        <v>6</v>
      </c>
      <c r="J110" s="41" t="s">
        <v>88</v>
      </c>
      <c r="K110" s="41" t="s">
        <v>166</v>
      </c>
      <c r="L110" s="41" t="s">
        <v>313</v>
      </c>
      <c r="M110" s="66">
        <v>50000000</v>
      </c>
      <c r="N110" s="66">
        <v>50000000</v>
      </c>
      <c r="O110" s="41" t="s">
        <v>75</v>
      </c>
      <c r="P110" s="41" t="s">
        <v>76</v>
      </c>
      <c r="Q110" s="41" t="s">
        <v>138</v>
      </c>
      <c r="S110" s="39"/>
      <c r="T110" s="39"/>
      <c r="U110" s="39"/>
      <c r="V110" s="39"/>
      <c r="W110" s="39"/>
      <c r="X110" s="39"/>
      <c r="Y110" s="39"/>
      <c r="Z110" s="39"/>
      <c r="AA110" s="39"/>
      <c r="AB110" s="39"/>
      <c r="AC110" s="39"/>
      <c r="AD110" s="39"/>
      <c r="AE110" s="39"/>
      <c r="AF110" s="39"/>
      <c r="AG110" s="39"/>
    </row>
    <row r="111" spans="1:33" ht="162" customHeight="1" x14ac:dyDescent="0.35">
      <c r="A111" s="40">
        <f t="shared" si="1"/>
        <v>91</v>
      </c>
      <c r="B111" s="41" t="s">
        <v>387</v>
      </c>
      <c r="C111" s="41" t="s">
        <v>135</v>
      </c>
      <c r="D111" s="42">
        <v>81112501</v>
      </c>
      <c r="E111" s="43" t="s">
        <v>387</v>
      </c>
      <c r="F111" s="41" t="s">
        <v>70</v>
      </c>
      <c r="G111" s="41">
        <v>1</v>
      </c>
      <c r="H111" s="41" t="s">
        <v>106</v>
      </c>
      <c r="I111" s="41">
        <v>12</v>
      </c>
      <c r="J111" s="41" t="s">
        <v>81</v>
      </c>
      <c r="K111" s="41" t="s">
        <v>166</v>
      </c>
      <c r="L111" s="41" t="s">
        <v>328</v>
      </c>
      <c r="M111" s="66">
        <v>407944240.00000006</v>
      </c>
      <c r="N111" s="66">
        <v>407944240.00000006</v>
      </c>
      <c r="O111" s="41" t="s">
        <v>75</v>
      </c>
      <c r="P111" s="41" t="s">
        <v>76</v>
      </c>
      <c r="Q111" s="41" t="s">
        <v>138</v>
      </c>
      <c r="S111" s="169" t="s">
        <v>388</v>
      </c>
      <c r="T111" s="169" t="s">
        <v>389</v>
      </c>
      <c r="U111" s="170">
        <v>43523</v>
      </c>
      <c r="V111" s="171" t="s">
        <v>390</v>
      </c>
      <c r="W111" s="172" t="s">
        <v>145</v>
      </c>
      <c r="X111" s="173">
        <v>256621187.12</v>
      </c>
      <c r="Y111" s="174">
        <v>0</v>
      </c>
      <c r="Z111" s="173">
        <v>256621187.12</v>
      </c>
      <c r="AA111" s="171" t="s">
        <v>391</v>
      </c>
      <c r="AB111" s="172" t="s">
        <v>392</v>
      </c>
      <c r="AC111" s="171" t="s">
        <v>393</v>
      </c>
      <c r="AD111" s="170">
        <v>43523</v>
      </c>
      <c r="AE111" s="170">
        <v>43887</v>
      </c>
      <c r="AF111" s="172" t="s">
        <v>394</v>
      </c>
      <c r="AG111" s="175" t="s">
        <v>263</v>
      </c>
    </row>
    <row r="112" spans="1:33" ht="150" x14ac:dyDescent="0.35">
      <c r="A112" s="40">
        <f t="shared" ref="A112:A117" si="2">SUM(A111+1)</f>
        <v>92</v>
      </c>
      <c r="B112" s="41" t="s">
        <v>395</v>
      </c>
      <c r="C112" s="41" t="s">
        <v>135</v>
      </c>
      <c r="D112" s="42">
        <v>81112501</v>
      </c>
      <c r="E112" s="43" t="s">
        <v>395</v>
      </c>
      <c r="F112" s="41" t="s">
        <v>70</v>
      </c>
      <c r="G112" s="41">
        <v>1</v>
      </c>
      <c r="H112" s="41" t="s">
        <v>104</v>
      </c>
      <c r="I112" s="41">
        <v>9</v>
      </c>
      <c r="J112" s="41" t="s">
        <v>331</v>
      </c>
      <c r="K112" s="41" t="s">
        <v>166</v>
      </c>
      <c r="L112" s="41" t="s">
        <v>328</v>
      </c>
      <c r="M112" s="66">
        <v>150000000</v>
      </c>
      <c r="N112" s="66">
        <v>150000000</v>
      </c>
      <c r="O112" s="41" t="s">
        <v>75</v>
      </c>
      <c r="P112" s="41" t="s">
        <v>76</v>
      </c>
      <c r="Q112" s="41" t="s">
        <v>138</v>
      </c>
      <c r="S112" s="169" t="s">
        <v>396</v>
      </c>
      <c r="T112" s="169" t="s">
        <v>397</v>
      </c>
      <c r="U112" s="170">
        <v>43567</v>
      </c>
      <c r="V112" s="171" t="s">
        <v>398</v>
      </c>
      <c r="W112" s="172" t="s">
        <v>112</v>
      </c>
      <c r="X112" s="173">
        <v>85000000</v>
      </c>
      <c r="Y112" s="174">
        <v>0</v>
      </c>
      <c r="Z112" s="173">
        <v>85000000</v>
      </c>
      <c r="AA112" s="171" t="s">
        <v>399</v>
      </c>
      <c r="AB112" s="172">
        <v>19119</v>
      </c>
      <c r="AC112" s="178" t="s">
        <v>400</v>
      </c>
      <c r="AD112" s="184"/>
      <c r="AE112" s="184"/>
      <c r="AF112" s="179" t="s">
        <v>401</v>
      </c>
      <c r="AG112" s="180" t="s">
        <v>263</v>
      </c>
    </row>
    <row r="113" spans="1:33" ht="150" x14ac:dyDescent="0.35">
      <c r="A113" s="40">
        <f t="shared" si="2"/>
        <v>93</v>
      </c>
      <c r="B113" s="41" t="s">
        <v>402</v>
      </c>
      <c r="C113" s="41" t="s">
        <v>135</v>
      </c>
      <c r="D113" s="42" t="s">
        <v>403</v>
      </c>
      <c r="E113" s="43" t="s">
        <v>404</v>
      </c>
      <c r="F113" s="41" t="s">
        <v>70</v>
      </c>
      <c r="G113" s="41">
        <v>1</v>
      </c>
      <c r="H113" s="41" t="s">
        <v>100</v>
      </c>
      <c r="I113" s="41">
        <v>12</v>
      </c>
      <c r="J113" s="41" t="s">
        <v>317</v>
      </c>
      <c r="K113" s="41" t="s">
        <v>166</v>
      </c>
      <c r="L113" s="41" t="s">
        <v>328</v>
      </c>
      <c r="M113" s="66">
        <v>300582187</v>
      </c>
      <c r="N113" s="66">
        <v>300582187</v>
      </c>
      <c r="O113" s="41" t="s">
        <v>75</v>
      </c>
      <c r="P113" s="41" t="s">
        <v>76</v>
      </c>
      <c r="Q113" s="41" t="s">
        <v>138</v>
      </c>
      <c r="S113" s="39"/>
      <c r="T113" s="39"/>
      <c r="U113" s="39"/>
      <c r="V113" s="39"/>
      <c r="W113" s="39"/>
      <c r="X113" s="39"/>
      <c r="Y113" s="39"/>
      <c r="Z113" s="39"/>
      <c r="AA113" s="39"/>
      <c r="AB113" s="39"/>
      <c r="AC113" s="39"/>
      <c r="AD113" s="39"/>
      <c r="AE113" s="39"/>
      <c r="AF113" s="39"/>
      <c r="AG113" s="39"/>
    </row>
    <row r="114" spans="1:33" ht="120" x14ac:dyDescent="0.35">
      <c r="A114" s="40">
        <f t="shared" si="2"/>
        <v>94</v>
      </c>
      <c r="B114" s="41" t="s">
        <v>405</v>
      </c>
      <c r="C114" s="41" t="s">
        <v>135</v>
      </c>
      <c r="D114" s="42">
        <v>81112006</v>
      </c>
      <c r="E114" s="43" t="s">
        <v>406</v>
      </c>
      <c r="F114" s="41" t="s">
        <v>70</v>
      </c>
      <c r="G114" s="41">
        <v>1</v>
      </c>
      <c r="H114" s="41" t="s">
        <v>84</v>
      </c>
      <c r="I114" s="41">
        <v>41</v>
      </c>
      <c r="J114" s="41" t="s">
        <v>335</v>
      </c>
      <c r="K114" s="41" t="s">
        <v>73</v>
      </c>
      <c r="L114" s="41" t="s">
        <v>200</v>
      </c>
      <c r="M114" s="66">
        <v>17000000</v>
      </c>
      <c r="N114" s="66">
        <f>M114/41*10</f>
        <v>4146341.4634146346</v>
      </c>
      <c r="O114" s="41" t="s">
        <v>90</v>
      </c>
      <c r="P114" s="41" t="s">
        <v>76</v>
      </c>
      <c r="Q114" s="41" t="s">
        <v>138</v>
      </c>
      <c r="S114" s="39"/>
      <c r="T114" s="39"/>
      <c r="U114" s="39"/>
      <c r="V114" s="39"/>
      <c r="W114" s="39"/>
      <c r="X114" s="39"/>
      <c r="Y114" s="39"/>
      <c r="Z114" s="39"/>
      <c r="AA114" s="39"/>
      <c r="AB114" s="39"/>
      <c r="AC114" s="39"/>
      <c r="AD114" s="39"/>
      <c r="AE114" s="39"/>
      <c r="AF114" s="39"/>
      <c r="AG114" s="39"/>
    </row>
    <row r="115" spans="1:33" ht="120" x14ac:dyDescent="0.35">
      <c r="A115" s="40">
        <f t="shared" si="2"/>
        <v>95</v>
      </c>
      <c r="B115" s="41" t="s">
        <v>407</v>
      </c>
      <c r="C115" s="41" t="s">
        <v>135</v>
      </c>
      <c r="D115" s="42">
        <v>81112502</v>
      </c>
      <c r="E115" s="43" t="s">
        <v>408</v>
      </c>
      <c r="F115" s="41" t="s">
        <v>70</v>
      </c>
      <c r="G115" s="41">
        <v>1</v>
      </c>
      <c r="H115" s="41" t="s">
        <v>84</v>
      </c>
      <c r="I115" s="41">
        <v>35</v>
      </c>
      <c r="J115" s="41" t="s">
        <v>81</v>
      </c>
      <c r="K115" s="41" t="s">
        <v>73</v>
      </c>
      <c r="L115" s="41" t="s">
        <v>200</v>
      </c>
      <c r="M115" s="66">
        <v>1288986000</v>
      </c>
      <c r="N115" s="66">
        <v>147313000</v>
      </c>
      <c r="O115" s="41" t="s">
        <v>90</v>
      </c>
      <c r="P115" s="41" t="s">
        <v>91</v>
      </c>
      <c r="Q115" s="41" t="s">
        <v>138</v>
      </c>
      <c r="S115" s="39"/>
      <c r="T115" s="39"/>
      <c r="U115" s="39"/>
      <c r="V115" s="39"/>
      <c r="W115" s="39"/>
      <c r="X115" s="39"/>
      <c r="Y115" s="39"/>
      <c r="Z115" s="39"/>
      <c r="AA115" s="39"/>
      <c r="AB115" s="39"/>
      <c r="AC115" s="39"/>
      <c r="AD115" s="39"/>
      <c r="AE115" s="39"/>
      <c r="AF115" s="39"/>
      <c r="AG115" s="39"/>
    </row>
    <row r="116" spans="1:33" ht="180" customHeight="1" x14ac:dyDescent="0.35">
      <c r="A116" s="40">
        <f t="shared" si="2"/>
        <v>96</v>
      </c>
      <c r="B116" s="41" t="s">
        <v>409</v>
      </c>
      <c r="C116" s="41" t="s">
        <v>135</v>
      </c>
      <c r="D116" s="42">
        <v>81112502</v>
      </c>
      <c r="E116" s="43" t="s">
        <v>410</v>
      </c>
      <c r="F116" s="41" t="s">
        <v>70</v>
      </c>
      <c r="G116" s="41">
        <v>1</v>
      </c>
      <c r="H116" s="41" t="s">
        <v>84</v>
      </c>
      <c r="I116" s="41">
        <v>18</v>
      </c>
      <c r="J116" s="41" t="s">
        <v>81</v>
      </c>
      <c r="K116" s="41" t="s">
        <v>73</v>
      </c>
      <c r="L116" s="41" t="s">
        <v>200</v>
      </c>
      <c r="M116" s="66">
        <v>233000000</v>
      </c>
      <c r="N116" s="66">
        <v>130000000</v>
      </c>
      <c r="O116" s="41" t="s">
        <v>90</v>
      </c>
      <c r="P116" s="41" t="s">
        <v>91</v>
      </c>
      <c r="Q116" s="41" t="s">
        <v>138</v>
      </c>
      <c r="S116" s="39"/>
      <c r="T116" s="39"/>
      <c r="U116" s="39"/>
      <c r="V116" s="39"/>
      <c r="W116" s="39"/>
      <c r="X116" s="39"/>
      <c r="Y116" s="39"/>
      <c r="Z116" s="39"/>
      <c r="AA116" s="39"/>
      <c r="AB116" s="39"/>
      <c r="AC116" s="39"/>
      <c r="AD116" s="39"/>
      <c r="AE116" s="39"/>
      <c r="AF116" s="39"/>
      <c r="AG116" s="39"/>
    </row>
    <row r="117" spans="1:33" ht="120" x14ac:dyDescent="0.35">
      <c r="A117" s="40">
        <f t="shared" si="2"/>
        <v>97</v>
      </c>
      <c r="B117" s="41" t="s">
        <v>411</v>
      </c>
      <c r="C117" s="41" t="s">
        <v>135</v>
      </c>
      <c r="D117" s="42">
        <v>81112502</v>
      </c>
      <c r="E117" s="43" t="s">
        <v>412</v>
      </c>
      <c r="F117" s="41" t="s">
        <v>70</v>
      </c>
      <c r="G117" s="41">
        <v>1</v>
      </c>
      <c r="H117" s="41" t="s">
        <v>84</v>
      </c>
      <c r="I117" s="41">
        <v>12</v>
      </c>
      <c r="J117" s="41" t="s">
        <v>1114</v>
      </c>
      <c r="K117" s="41" t="s">
        <v>73</v>
      </c>
      <c r="L117" s="41" t="s">
        <v>200</v>
      </c>
      <c r="M117" s="66">
        <v>16130000</v>
      </c>
      <c r="N117" s="66">
        <v>16130000</v>
      </c>
      <c r="O117" s="41" t="s">
        <v>75</v>
      </c>
      <c r="P117" s="41" t="s">
        <v>76</v>
      </c>
      <c r="Q117" s="41" t="s">
        <v>138</v>
      </c>
      <c r="S117" s="39"/>
      <c r="T117" s="39"/>
      <c r="U117" s="39"/>
      <c r="V117" s="39"/>
      <c r="W117" s="39"/>
      <c r="X117" s="39"/>
      <c r="Y117" s="39"/>
      <c r="Z117" s="39"/>
      <c r="AA117" s="39"/>
      <c r="AB117" s="39"/>
      <c r="AC117" s="39"/>
      <c r="AD117" s="39"/>
      <c r="AE117" s="39"/>
      <c r="AF117" s="39"/>
      <c r="AG117" s="39"/>
    </row>
    <row r="118" spans="1:33" ht="150" x14ac:dyDescent="0.35">
      <c r="A118" s="40">
        <f>+A117+1</f>
        <v>98</v>
      </c>
      <c r="B118" s="41"/>
      <c r="C118" s="41" t="s">
        <v>165</v>
      </c>
      <c r="D118" s="42">
        <v>80101706</v>
      </c>
      <c r="E118" s="43" t="s">
        <v>413</v>
      </c>
      <c r="F118" s="41" t="s">
        <v>70</v>
      </c>
      <c r="G118" s="41">
        <v>1</v>
      </c>
      <c r="H118" s="41" t="s">
        <v>127</v>
      </c>
      <c r="I118" s="41">
        <v>10.5</v>
      </c>
      <c r="J118" s="41" t="s">
        <v>331</v>
      </c>
      <c r="K118" s="41" t="s">
        <v>166</v>
      </c>
      <c r="L118" s="41" t="s">
        <v>167</v>
      </c>
      <c r="M118" s="66">
        <v>91875000</v>
      </c>
      <c r="N118" s="66">
        <v>91875000</v>
      </c>
      <c r="O118" s="41" t="s">
        <v>75</v>
      </c>
      <c r="P118" s="41" t="s">
        <v>76</v>
      </c>
      <c r="Q118" s="41" t="s">
        <v>168</v>
      </c>
      <c r="S118" s="169" t="s">
        <v>414</v>
      </c>
      <c r="T118" s="169" t="s">
        <v>415</v>
      </c>
      <c r="U118" s="176">
        <v>43495</v>
      </c>
      <c r="V118" s="171" t="s">
        <v>416</v>
      </c>
      <c r="W118" s="172" t="s">
        <v>417</v>
      </c>
      <c r="X118" s="173">
        <v>91875000</v>
      </c>
      <c r="Y118" s="174">
        <v>0</v>
      </c>
      <c r="Z118" s="173">
        <v>91875000</v>
      </c>
      <c r="AA118" s="171" t="s">
        <v>418</v>
      </c>
      <c r="AB118" s="177">
        <v>8619</v>
      </c>
      <c r="AC118" s="178" t="s">
        <v>419</v>
      </c>
      <c r="AD118" s="176">
        <v>43495</v>
      </c>
      <c r="AE118" s="176">
        <v>43812</v>
      </c>
      <c r="AF118" s="179" t="s">
        <v>420</v>
      </c>
      <c r="AG118" s="180" t="s">
        <v>421</v>
      </c>
    </row>
    <row r="119" spans="1:33" ht="150" x14ac:dyDescent="0.35">
      <c r="A119" s="40">
        <f t="shared" ref="A119:A182" si="3">+A118+1</f>
        <v>99</v>
      </c>
      <c r="B119" s="41"/>
      <c r="C119" s="41" t="s">
        <v>165</v>
      </c>
      <c r="D119" s="42">
        <v>80101706</v>
      </c>
      <c r="E119" s="43" t="s">
        <v>413</v>
      </c>
      <c r="F119" s="41" t="s">
        <v>70</v>
      </c>
      <c r="G119" s="41">
        <v>1</v>
      </c>
      <c r="H119" s="41" t="s">
        <v>127</v>
      </c>
      <c r="I119" s="41">
        <v>11.5</v>
      </c>
      <c r="J119" s="41" t="s">
        <v>331</v>
      </c>
      <c r="K119" s="41" t="s">
        <v>166</v>
      </c>
      <c r="L119" s="41" t="s">
        <v>167</v>
      </c>
      <c r="M119" s="66">
        <v>82800000</v>
      </c>
      <c r="N119" s="66">
        <v>82800000</v>
      </c>
      <c r="O119" s="41" t="s">
        <v>75</v>
      </c>
      <c r="P119" s="41" t="s">
        <v>76</v>
      </c>
      <c r="Q119" s="41" t="s">
        <v>168</v>
      </c>
      <c r="S119" s="169" t="s">
        <v>422</v>
      </c>
      <c r="T119" s="169" t="s">
        <v>423</v>
      </c>
      <c r="U119" s="170">
        <v>43476</v>
      </c>
      <c r="V119" s="171" t="s">
        <v>424</v>
      </c>
      <c r="W119" s="172" t="s">
        <v>417</v>
      </c>
      <c r="X119" s="173">
        <v>82800000</v>
      </c>
      <c r="Y119" s="173">
        <v>0</v>
      </c>
      <c r="Z119" s="173">
        <v>82800000</v>
      </c>
      <c r="AA119" s="171" t="s">
        <v>425</v>
      </c>
      <c r="AB119" s="177">
        <v>719</v>
      </c>
      <c r="AC119" s="171" t="s">
        <v>426</v>
      </c>
      <c r="AD119" s="170">
        <v>43476</v>
      </c>
      <c r="AE119" s="170">
        <v>43824</v>
      </c>
      <c r="AF119" s="172" t="s">
        <v>427</v>
      </c>
      <c r="AG119" s="175" t="s">
        <v>421</v>
      </c>
    </row>
    <row r="120" spans="1:33" ht="150" x14ac:dyDescent="0.35">
      <c r="A120" s="40">
        <f t="shared" si="3"/>
        <v>100</v>
      </c>
      <c r="B120" s="41"/>
      <c r="C120" s="41" t="s">
        <v>165</v>
      </c>
      <c r="D120" s="42">
        <v>80101706</v>
      </c>
      <c r="E120" s="43" t="s">
        <v>413</v>
      </c>
      <c r="F120" s="41" t="s">
        <v>70</v>
      </c>
      <c r="G120" s="41">
        <v>1</v>
      </c>
      <c r="H120" s="41" t="s">
        <v>127</v>
      </c>
      <c r="I120" s="41">
        <v>11.5</v>
      </c>
      <c r="J120" s="41" t="s">
        <v>331</v>
      </c>
      <c r="K120" s="41" t="s">
        <v>166</v>
      </c>
      <c r="L120" s="41" t="s">
        <v>167</v>
      </c>
      <c r="M120" s="66">
        <v>62100000</v>
      </c>
      <c r="N120" s="66">
        <v>62100000</v>
      </c>
      <c r="O120" s="41" t="s">
        <v>75</v>
      </c>
      <c r="P120" s="41" t="s">
        <v>76</v>
      </c>
      <c r="Q120" s="41" t="s">
        <v>168</v>
      </c>
      <c r="S120" s="169" t="s">
        <v>428</v>
      </c>
      <c r="T120" s="169" t="s">
        <v>429</v>
      </c>
      <c r="U120" s="170">
        <v>43476</v>
      </c>
      <c r="V120" s="171" t="s">
        <v>430</v>
      </c>
      <c r="W120" s="172" t="s">
        <v>417</v>
      </c>
      <c r="X120" s="173">
        <v>62100000</v>
      </c>
      <c r="Y120" s="173">
        <v>0</v>
      </c>
      <c r="Z120" s="173">
        <v>62100000</v>
      </c>
      <c r="AA120" s="171" t="s">
        <v>431</v>
      </c>
      <c r="AB120" s="177">
        <v>619</v>
      </c>
      <c r="AC120" s="171" t="s">
        <v>426</v>
      </c>
      <c r="AD120" s="170">
        <v>43476</v>
      </c>
      <c r="AE120" s="170">
        <v>43824</v>
      </c>
      <c r="AF120" s="179" t="s">
        <v>432</v>
      </c>
      <c r="AG120" s="180" t="s">
        <v>421</v>
      </c>
    </row>
    <row r="121" spans="1:33" ht="150" x14ac:dyDescent="0.35">
      <c r="A121" s="40">
        <f t="shared" si="3"/>
        <v>101</v>
      </c>
      <c r="B121" s="41"/>
      <c r="C121" s="41" t="s">
        <v>165</v>
      </c>
      <c r="D121" s="42">
        <v>80101706</v>
      </c>
      <c r="E121" s="43" t="s">
        <v>413</v>
      </c>
      <c r="F121" s="41" t="s">
        <v>70</v>
      </c>
      <c r="G121" s="41">
        <v>1</v>
      </c>
      <c r="H121" s="41" t="s">
        <v>127</v>
      </c>
      <c r="I121" s="41">
        <v>11</v>
      </c>
      <c r="J121" s="41" t="s">
        <v>331</v>
      </c>
      <c r="K121" s="41" t="s">
        <v>166</v>
      </c>
      <c r="L121" s="41" t="s">
        <v>167</v>
      </c>
      <c r="M121" s="66">
        <v>53900000</v>
      </c>
      <c r="N121" s="66">
        <v>53900000</v>
      </c>
      <c r="O121" s="41" t="s">
        <v>75</v>
      </c>
      <c r="P121" s="41" t="s">
        <v>76</v>
      </c>
      <c r="Q121" s="41" t="s">
        <v>168</v>
      </c>
      <c r="S121" s="169" t="s">
        <v>433</v>
      </c>
      <c r="T121" s="169" t="s">
        <v>434</v>
      </c>
      <c r="U121" s="170">
        <v>43483</v>
      </c>
      <c r="V121" s="171" t="s">
        <v>435</v>
      </c>
      <c r="W121" s="172" t="s">
        <v>417</v>
      </c>
      <c r="X121" s="173">
        <v>53900000</v>
      </c>
      <c r="Y121" s="174">
        <v>0</v>
      </c>
      <c r="Z121" s="173">
        <v>53900000</v>
      </c>
      <c r="AA121" s="178" t="s">
        <v>436</v>
      </c>
      <c r="AB121" s="179">
        <v>5819</v>
      </c>
      <c r="AC121" s="178" t="s">
        <v>437</v>
      </c>
      <c r="AD121" s="176">
        <v>43483</v>
      </c>
      <c r="AE121" s="176">
        <v>43816</v>
      </c>
      <c r="AF121" s="179" t="s">
        <v>438</v>
      </c>
      <c r="AG121" s="180" t="s">
        <v>421</v>
      </c>
    </row>
    <row r="122" spans="1:33" ht="150" x14ac:dyDescent="0.35">
      <c r="A122" s="40">
        <f t="shared" si="3"/>
        <v>102</v>
      </c>
      <c r="B122" s="41"/>
      <c r="C122" s="41" t="s">
        <v>165</v>
      </c>
      <c r="D122" s="42">
        <v>80101706</v>
      </c>
      <c r="E122" s="43" t="s">
        <v>413</v>
      </c>
      <c r="F122" s="41" t="s">
        <v>70</v>
      </c>
      <c r="G122" s="41">
        <v>1</v>
      </c>
      <c r="H122" s="41" t="s">
        <v>127</v>
      </c>
      <c r="I122" s="41">
        <v>11</v>
      </c>
      <c r="J122" s="41" t="s">
        <v>331</v>
      </c>
      <c r="K122" s="41" t="s">
        <v>166</v>
      </c>
      <c r="L122" s="41" t="s">
        <v>167</v>
      </c>
      <c r="M122" s="66">
        <v>53900000</v>
      </c>
      <c r="N122" s="66">
        <v>53900000</v>
      </c>
      <c r="O122" s="41" t="s">
        <v>75</v>
      </c>
      <c r="P122" s="41" t="s">
        <v>76</v>
      </c>
      <c r="Q122" s="41" t="s">
        <v>168</v>
      </c>
      <c r="S122" s="169" t="s">
        <v>439</v>
      </c>
      <c r="T122" s="169" t="s">
        <v>440</v>
      </c>
      <c r="U122" s="170">
        <v>43483</v>
      </c>
      <c r="V122" s="171" t="s">
        <v>441</v>
      </c>
      <c r="W122" s="172" t="s">
        <v>417</v>
      </c>
      <c r="X122" s="173">
        <v>53900000</v>
      </c>
      <c r="Y122" s="174">
        <v>0</v>
      </c>
      <c r="Z122" s="173">
        <v>53900000</v>
      </c>
      <c r="AA122" s="178" t="s">
        <v>442</v>
      </c>
      <c r="AB122" s="179">
        <v>7419</v>
      </c>
      <c r="AC122" s="178" t="s">
        <v>437</v>
      </c>
      <c r="AD122" s="176">
        <v>43483</v>
      </c>
      <c r="AE122" s="176">
        <v>43816</v>
      </c>
      <c r="AF122" s="179" t="s">
        <v>438</v>
      </c>
      <c r="AG122" s="180" t="s">
        <v>421</v>
      </c>
    </row>
    <row r="123" spans="1:33" ht="150" x14ac:dyDescent="0.35">
      <c r="A123" s="40">
        <f t="shared" si="3"/>
        <v>103</v>
      </c>
      <c r="B123" s="41"/>
      <c r="C123" s="41" t="s">
        <v>165</v>
      </c>
      <c r="D123" s="42">
        <v>80101706</v>
      </c>
      <c r="E123" s="43" t="s">
        <v>443</v>
      </c>
      <c r="F123" s="41" t="s">
        <v>70</v>
      </c>
      <c r="G123" s="41">
        <v>1</v>
      </c>
      <c r="H123" s="41" t="s">
        <v>127</v>
      </c>
      <c r="I123" s="41">
        <v>11</v>
      </c>
      <c r="J123" s="41" t="s">
        <v>331</v>
      </c>
      <c r="K123" s="41" t="s">
        <v>166</v>
      </c>
      <c r="L123" s="41" t="s">
        <v>167</v>
      </c>
      <c r="M123" s="66">
        <v>22000000</v>
      </c>
      <c r="N123" s="66">
        <v>22000000</v>
      </c>
      <c r="O123" s="41" t="s">
        <v>75</v>
      </c>
      <c r="P123" s="41" t="s">
        <v>76</v>
      </c>
      <c r="Q123" s="41" t="s">
        <v>168</v>
      </c>
      <c r="S123" s="169" t="s">
        <v>444</v>
      </c>
      <c r="T123" s="169" t="s">
        <v>445</v>
      </c>
      <c r="U123" s="176">
        <v>43487</v>
      </c>
      <c r="V123" s="171" t="s">
        <v>446</v>
      </c>
      <c r="W123" s="172" t="s">
        <v>447</v>
      </c>
      <c r="X123" s="173">
        <v>22000000</v>
      </c>
      <c r="Y123" s="174">
        <v>0</v>
      </c>
      <c r="Z123" s="173">
        <v>22000000</v>
      </c>
      <c r="AA123" s="178" t="s">
        <v>448</v>
      </c>
      <c r="AB123" s="179">
        <v>8319</v>
      </c>
      <c r="AC123" s="178" t="s">
        <v>449</v>
      </c>
      <c r="AD123" s="176">
        <v>43487</v>
      </c>
      <c r="AE123" s="176">
        <v>43820</v>
      </c>
      <c r="AF123" s="179" t="s">
        <v>432</v>
      </c>
      <c r="AG123" s="180" t="s">
        <v>421</v>
      </c>
    </row>
    <row r="124" spans="1:33" ht="150" x14ac:dyDescent="0.35">
      <c r="A124" s="40">
        <f t="shared" si="3"/>
        <v>104</v>
      </c>
      <c r="B124" s="41"/>
      <c r="C124" s="41" t="s">
        <v>165</v>
      </c>
      <c r="D124" s="42">
        <v>80101706</v>
      </c>
      <c r="E124" s="43" t="s">
        <v>413</v>
      </c>
      <c r="F124" s="41" t="s">
        <v>70</v>
      </c>
      <c r="G124" s="41">
        <v>1</v>
      </c>
      <c r="H124" s="41" t="s">
        <v>127</v>
      </c>
      <c r="I124" s="41">
        <v>11</v>
      </c>
      <c r="J124" s="41" t="s">
        <v>331</v>
      </c>
      <c r="K124" s="41" t="s">
        <v>166</v>
      </c>
      <c r="L124" s="41" t="s">
        <v>450</v>
      </c>
      <c r="M124" s="66">
        <v>49500000</v>
      </c>
      <c r="N124" s="66">
        <v>49500000</v>
      </c>
      <c r="O124" s="41" t="s">
        <v>75</v>
      </c>
      <c r="P124" s="41" t="s">
        <v>76</v>
      </c>
      <c r="Q124" s="41" t="s">
        <v>168</v>
      </c>
      <c r="S124" s="169" t="s">
        <v>451</v>
      </c>
      <c r="T124" s="169" t="s">
        <v>452</v>
      </c>
      <c r="U124" s="176">
        <v>43496</v>
      </c>
      <c r="V124" s="171" t="s">
        <v>453</v>
      </c>
      <c r="W124" s="172" t="s">
        <v>417</v>
      </c>
      <c r="X124" s="173">
        <v>69300000</v>
      </c>
      <c r="Y124" s="174">
        <v>0</v>
      </c>
      <c r="Z124" s="173">
        <v>69300000</v>
      </c>
      <c r="AA124" s="171" t="s">
        <v>454</v>
      </c>
      <c r="AB124" s="172">
        <v>13419</v>
      </c>
      <c r="AC124" s="178" t="s">
        <v>455</v>
      </c>
      <c r="AD124" s="176">
        <v>43497</v>
      </c>
      <c r="AE124" s="176">
        <v>43814</v>
      </c>
      <c r="AF124" s="179" t="s">
        <v>432</v>
      </c>
      <c r="AG124" s="180" t="s">
        <v>421</v>
      </c>
    </row>
    <row r="125" spans="1:33" ht="150" x14ac:dyDescent="0.35">
      <c r="A125" s="40">
        <f t="shared" si="3"/>
        <v>105</v>
      </c>
      <c r="B125" s="41"/>
      <c r="C125" s="41" t="s">
        <v>165</v>
      </c>
      <c r="D125" s="42">
        <v>80101706</v>
      </c>
      <c r="E125" s="43" t="s">
        <v>413</v>
      </c>
      <c r="F125" s="41" t="s">
        <v>70</v>
      </c>
      <c r="G125" s="41">
        <v>1</v>
      </c>
      <c r="H125" s="41" t="s">
        <v>127</v>
      </c>
      <c r="I125" s="41">
        <v>10.5</v>
      </c>
      <c r="J125" s="41" t="s">
        <v>331</v>
      </c>
      <c r="K125" s="41" t="s">
        <v>166</v>
      </c>
      <c r="L125" s="41" t="s">
        <v>167</v>
      </c>
      <c r="M125" s="66">
        <v>91875000</v>
      </c>
      <c r="N125" s="66">
        <v>91875000</v>
      </c>
      <c r="O125" s="41" t="s">
        <v>75</v>
      </c>
      <c r="P125" s="41" t="s">
        <v>76</v>
      </c>
      <c r="Q125" s="41" t="s">
        <v>168</v>
      </c>
      <c r="S125" s="169" t="s">
        <v>456</v>
      </c>
      <c r="T125" s="169" t="s">
        <v>457</v>
      </c>
      <c r="U125" s="176">
        <v>43501</v>
      </c>
      <c r="V125" s="171" t="s">
        <v>458</v>
      </c>
      <c r="W125" s="172" t="s">
        <v>417</v>
      </c>
      <c r="X125" s="173">
        <v>91850000</v>
      </c>
      <c r="Y125" s="174">
        <v>0</v>
      </c>
      <c r="Z125" s="173">
        <v>91850000</v>
      </c>
      <c r="AA125" s="171" t="s">
        <v>459</v>
      </c>
      <c r="AB125" s="172">
        <v>8819</v>
      </c>
      <c r="AC125" s="178" t="s">
        <v>455</v>
      </c>
      <c r="AD125" s="176">
        <v>43501</v>
      </c>
      <c r="AE125" s="176">
        <v>43818</v>
      </c>
      <c r="AF125" s="179" t="s">
        <v>427</v>
      </c>
      <c r="AG125" s="180" t="s">
        <v>421</v>
      </c>
    </row>
    <row r="126" spans="1:33" ht="150" x14ac:dyDescent="0.35">
      <c r="A126" s="40">
        <f t="shared" si="3"/>
        <v>106</v>
      </c>
      <c r="B126" s="41"/>
      <c r="C126" s="41" t="s">
        <v>165</v>
      </c>
      <c r="D126" s="42">
        <v>80101706</v>
      </c>
      <c r="E126" s="43" t="s">
        <v>413</v>
      </c>
      <c r="F126" s="41" t="s">
        <v>70</v>
      </c>
      <c r="G126" s="41">
        <v>1</v>
      </c>
      <c r="H126" s="41" t="s">
        <v>127</v>
      </c>
      <c r="I126" s="41">
        <v>10.5</v>
      </c>
      <c r="J126" s="41" t="s">
        <v>331</v>
      </c>
      <c r="K126" s="41" t="s">
        <v>166</v>
      </c>
      <c r="L126" s="41" t="s">
        <v>167</v>
      </c>
      <c r="M126" s="66">
        <v>91875000</v>
      </c>
      <c r="N126" s="66">
        <v>91875000</v>
      </c>
      <c r="O126" s="41" t="s">
        <v>75</v>
      </c>
      <c r="P126" s="41" t="s">
        <v>76</v>
      </c>
      <c r="Q126" s="41" t="s">
        <v>168</v>
      </c>
      <c r="S126" s="169" t="s">
        <v>460</v>
      </c>
      <c r="T126" s="169" t="s">
        <v>461</v>
      </c>
      <c r="U126" s="170">
        <v>43515</v>
      </c>
      <c r="V126" s="171" t="s">
        <v>462</v>
      </c>
      <c r="W126" s="172" t="s">
        <v>417</v>
      </c>
      <c r="X126" s="173">
        <v>87500000</v>
      </c>
      <c r="Y126" s="174">
        <v>0</v>
      </c>
      <c r="Z126" s="173">
        <v>87500000</v>
      </c>
      <c r="AA126" s="171" t="s">
        <v>463</v>
      </c>
      <c r="AB126" s="172">
        <v>8919</v>
      </c>
      <c r="AC126" s="178" t="s">
        <v>464</v>
      </c>
      <c r="AD126" s="176">
        <v>43515</v>
      </c>
      <c r="AE126" s="176">
        <v>43817</v>
      </c>
      <c r="AF126" s="179" t="s">
        <v>427</v>
      </c>
      <c r="AG126" s="180" t="s">
        <v>421</v>
      </c>
    </row>
    <row r="127" spans="1:33" ht="150" x14ac:dyDescent="0.35">
      <c r="A127" s="40">
        <f t="shared" si="3"/>
        <v>107</v>
      </c>
      <c r="B127" s="41"/>
      <c r="C127" s="41" t="s">
        <v>165</v>
      </c>
      <c r="D127" s="42">
        <v>80101706</v>
      </c>
      <c r="E127" s="43" t="s">
        <v>413</v>
      </c>
      <c r="F127" s="41" t="s">
        <v>70</v>
      </c>
      <c r="G127" s="41">
        <v>1</v>
      </c>
      <c r="H127" s="41" t="s">
        <v>127</v>
      </c>
      <c r="I127" s="41">
        <v>10.5</v>
      </c>
      <c r="J127" s="41" t="s">
        <v>331</v>
      </c>
      <c r="K127" s="41" t="s">
        <v>166</v>
      </c>
      <c r="L127" s="41" t="s">
        <v>167</v>
      </c>
      <c r="M127" s="66">
        <v>91875000</v>
      </c>
      <c r="N127" s="66">
        <v>91875000</v>
      </c>
      <c r="O127" s="41" t="s">
        <v>75</v>
      </c>
      <c r="P127" s="41" t="s">
        <v>76</v>
      </c>
      <c r="Q127" s="41" t="s">
        <v>168</v>
      </c>
      <c r="S127" s="169" t="s">
        <v>465</v>
      </c>
      <c r="T127" s="169" t="s">
        <v>466</v>
      </c>
      <c r="U127" s="170">
        <v>43502</v>
      </c>
      <c r="V127" s="171" t="s">
        <v>458</v>
      </c>
      <c r="W127" s="172" t="s">
        <v>417</v>
      </c>
      <c r="X127" s="173">
        <v>91875000</v>
      </c>
      <c r="Y127" s="174">
        <v>0</v>
      </c>
      <c r="Z127" s="173">
        <v>91875000</v>
      </c>
      <c r="AA127" s="171" t="s">
        <v>467</v>
      </c>
      <c r="AB127" s="172">
        <v>9019</v>
      </c>
      <c r="AC127" s="178" t="s">
        <v>455</v>
      </c>
      <c r="AD127" s="176">
        <v>43502</v>
      </c>
      <c r="AE127" s="176">
        <v>43819</v>
      </c>
      <c r="AF127" s="179" t="s">
        <v>427</v>
      </c>
      <c r="AG127" s="180" t="s">
        <v>421</v>
      </c>
    </row>
    <row r="128" spans="1:33" ht="150" x14ac:dyDescent="0.35">
      <c r="A128" s="40">
        <f t="shared" si="3"/>
        <v>108</v>
      </c>
      <c r="B128" s="41"/>
      <c r="C128" s="41" t="s">
        <v>165</v>
      </c>
      <c r="D128" s="42">
        <v>80101706</v>
      </c>
      <c r="E128" s="43" t="s">
        <v>413</v>
      </c>
      <c r="F128" s="41" t="s">
        <v>70</v>
      </c>
      <c r="G128" s="41">
        <v>1</v>
      </c>
      <c r="H128" s="41" t="s">
        <v>127</v>
      </c>
      <c r="I128" s="41">
        <v>10.5</v>
      </c>
      <c r="J128" s="41" t="s">
        <v>331</v>
      </c>
      <c r="K128" s="41" t="s">
        <v>166</v>
      </c>
      <c r="L128" s="41" t="s">
        <v>167</v>
      </c>
      <c r="M128" s="66">
        <v>91875000</v>
      </c>
      <c r="N128" s="66">
        <v>91875000</v>
      </c>
      <c r="O128" s="41" t="s">
        <v>75</v>
      </c>
      <c r="P128" s="41" t="s">
        <v>76</v>
      </c>
      <c r="Q128" s="41" t="s">
        <v>168</v>
      </c>
      <c r="S128" s="169" t="s">
        <v>468</v>
      </c>
      <c r="T128" s="169" t="s">
        <v>469</v>
      </c>
      <c r="U128" s="176">
        <v>43503</v>
      </c>
      <c r="V128" s="171" t="s">
        <v>470</v>
      </c>
      <c r="W128" s="172" t="s">
        <v>417</v>
      </c>
      <c r="X128" s="173">
        <v>91875000</v>
      </c>
      <c r="Y128" s="174">
        <v>0</v>
      </c>
      <c r="Z128" s="173">
        <v>91875000</v>
      </c>
      <c r="AA128" s="171" t="s">
        <v>467</v>
      </c>
      <c r="AB128" s="172">
        <v>9119</v>
      </c>
      <c r="AC128" s="178" t="s">
        <v>455</v>
      </c>
      <c r="AD128" s="176">
        <v>43503</v>
      </c>
      <c r="AE128" s="176">
        <v>43820</v>
      </c>
      <c r="AF128" s="179" t="s">
        <v>427</v>
      </c>
      <c r="AG128" s="180" t="s">
        <v>421</v>
      </c>
    </row>
    <row r="129" spans="1:33" ht="150" x14ac:dyDescent="0.35">
      <c r="A129" s="40">
        <f t="shared" si="3"/>
        <v>109</v>
      </c>
      <c r="B129" s="41"/>
      <c r="C129" s="41" t="s">
        <v>165</v>
      </c>
      <c r="D129" s="42">
        <v>80101706</v>
      </c>
      <c r="E129" s="43" t="s">
        <v>413</v>
      </c>
      <c r="F129" s="41" t="s">
        <v>70</v>
      </c>
      <c r="G129" s="41">
        <v>1</v>
      </c>
      <c r="H129" s="41" t="s">
        <v>127</v>
      </c>
      <c r="I129" s="41">
        <v>10.5</v>
      </c>
      <c r="J129" s="41" t="s">
        <v>331</v>
      </c>
      <c r="K129" s="41" t="s">
        <v>166</v>
      </c>
      <c r="L129" s="41" t="s">
        <v>167</v>
      </c>
      <c r="M129" s="66">
        <v>91875000</v>
      </c>
      <c r="N129" s="66">
        <v>91875000</v>
      </c>
      <c r="O129" s="41" t="s">
        <v>75</v>
      </c>
      <c r="P129" s="41" t="s">
        <v>76</v>
      </c>
      <c r="Q129" s="41" t="s">
        <v>168</v>
      </c>
      <c r="S129" s="169" t="s">
        <v>471</v>
      </c>
      <c r="T129" s="169" t="s">
        <v>472</v>
      </c>
      <c r="U129" s="176">
        <v>43501</v>
      </c>
      <c r="V129" s="171" t="s">
        <v>458</v>
      </c>
      <c r="W129" s="172" t="s">
        <v>417</v>
      </c>
      <c r="X129" s="173">
        <v>91875000</v>
      </c>
      <c r="Y129" s="174">
        <v>0</v>
      </c>
      <c r="Z129" s="173">
        <v>91875000</v>
      </c>
      <c r="AA129" s="171" t="s">
        <v>459</v>
      </c>
      <c r="AB129" s="172">
        <v>9219</v>
      </c>
      <c r="AC129" s="178" t="s">
        <v>455</v>
      </c>
      <c r="AD129" s="176">
        <v>43502</v>
      </c>
      <c r="AE129" s="176">
        <v>43819</v>
      </c>
      <c r="AF129" s="179" t="s">
        <v>427</v>
      </c>
      <c r="AG129" s="180" t="s">
        <v>421</v>
      </c>
    </row>
    <row r="130" spans="1:33" ht="150" x14ac:dyDescent="0.35">
      <c r="A130" s="40">
        <f t="shared" si="3"/>
        <v>110</v>
      </c>
      <c r="B130" s="41"/>
      <c r="C130" s="41" t="s">
        <v>165</v>
      </c>
      <c r="D130" s="42">
        <v>80101706</v>
      </c>
      <c r="E130" s="43" t="s">
        <v>413</v>
      </c>
      <c r="F130" s="41" t="s">
        <v>70</v>
      </c>
      <c r="G130" s="41">
        <v>1</v>
      </c>
      <c r="H130" s="41" t="s">
        <v>127</v>
      </c>
      <c r="I130" s="41">
        <v>10.5</v>
      </c>
      <c r="J130" s="41" t="s">
        <v>331</v>
      </c>
      <c r="K130" s="41" t="s">
        <v>166</v>
      </c>
      <c r="L130" s="41" t="s">
        <v>167</v>
      </c>
      <c r="M130" s="66">
        <v>91875000</v>
      </c>
      <c r="N130" s="66">
        <v>91875000</v>
      </c>
      <c r="O130" s="41" t="s">
        <v>75</v>
      </c>
      <c r="P130" s="41" t="s">
        <v>76</v>
      </c>
      <c r="Q130" s="41" t="s">
        <v>168</v>
      </c>
      <c r="S130" s="169" t="s">
        <v>473</v>
      </c>
      <c r="T130" s="169" t="s">
        <v>474</v>
      </c>
      <c r="U130" s="176">
        <v>43501</v>
      </c>
      <c r="V130" s="171" t="s">
        <v>475</v>
      </c>
      <c r="W130" s="172" t="s">
        <v>417</v>
      </c>
      <c r="X130" s="173">
        <v>91875000</v>
      </c>
      <c r="Y130" s="174">
        <v>0</v>
      </c>
      <c r="Z130" s="173">
        <v>91875000</v>
      </c>
      <c r="AA130" s="171" t="s">
        <v>476</v>
      </c>
      <c r="AB130" s="172">
        <v>9319</v>
      </c>
      <c r="AC130" s="178" t="s">
        <v>455</v>
      </c>
      <c r="AD130" s="176">
        <v>43502</v>
      </c>
      <c r="AE130" s="176">
        <v>43819</v>
      </c>
      <c r="AF130" s="179" t="s">
        <v>420</v>
      </c>
      <c r="AG130" s="180" t="s">
        <v>421</v>
      </c>
    </row>
    <row r="131" spans="1:33" ht="150" x14ac:dyDescent="0.35">
      <c r="A131" s="40">
        <f t="shared" si="3"/>
        <v>111</v>
      </c>
      <c r="B131" s="41"/>
      <c r="C131" s="41" t="s">
        <v>165</v>
      </c>
      <c r="D131" s="42">
        <v>80101706</v>
      </c>
      <c r="E131" s="43" t="s">
        <v>413</v>
      </c>
      <c r="F131" s="41" t="s">
        <v>70</v>
      </c>
      <c r="G131" s="41">
        <v>1</v>
      </c>
      <c r="H131" s="41" t="s">
        <v>127</v>
      </c>
      <c r="I131" s="41">
        <v>10.5</v>
      </c>
      <c r="J131" s="41" t="s">
        <v>331</v>
      </c>
      <c r="K131" s="41" t="s">
        <v>166</v>
      </c>
      <c r="L131" s="41" t="s">
        <v>167</v>
      </c>
      <c r="M131" s="66">
        <v>91875000</v>
      </c>
      <c r="N131" s="66">
        <v>91875000</v>
      </c>
      <c r="O131" s="41" t="s">
        <v>75</v>
      </c>
      <c r="P131" s="41" t="s">
        <v>76</v>
      </c>
      <c r="Q131" s="41" t="s">
        <v>168</v>
      </c>
      <c r="S131" s="169" t="s">
        <v>477</v>
      </c>
      <c r="T131" s="169" t="s">
        <v>478</v>
      </c>
      <c r="U131" s="176">
        <v>43501</v>
      </c>
      <c r="V131" s="171" t="s">
        <v>479</v>
      </c>
      <c r="W131" s="172" t="s">
        <v>417</v>
      </c>
      <c r="X131" s="173">
        <v>91875000</v>
      </c>
      <c r="Y131" s="174">
        <v>0</v>
      </c>
      <c r="Z131" s="173">
        <v>91875000</v>
      </c>
      <c r="AA131" s="171" t="s">
        <v>476</v>
      </c>
      <c r="AB131" s="172">
        <v>9419</v>
      </c>
      <c r="AC131" s="178" t="s">
        <v>455</v>
      </c>
      <c r="AD131" s="176">
        <v>43502</v>
      </c>
      <c r="AE131" s="176">
        <v>43819</v>
      </c>
      <c r="AF131" s="179" t="s">
        <v>427</v>
      </c>
      <c r="AG131" s="180" t="s">
        <v>421</v>
      </c>
    </row>
    <row r="132" spans="1:33" ht="150" x14ac:dyDescent="0.35">
      <c r="A132" s="40">
        <f t="shared" si="3"/>
        <v>112</v>
      </c>
      <c r="B132" s="41"/>
      <c r="C132" s="41" t="s">
        <v>165</v>
      </c>
      <c r="D132" s="42">
        <v>80101706</v>
      </c>
      <c r="E132" s="43" t="s">
        <v>413</v>
      </c>
      <c r="F132" s="41" t="s">
        <v>70</v>
      </c>
      <c r="G132" s="41">
        <v>1</v>
      </c>
      <c r="H132" s="41" t="s">
        <v>127</v>
      </c>
      <c r="I132" s="41">
        <v>10.5</v>
      </c>
      <c r="J132" s="41" t="s">
        <v>331</v>
      </c>
      <c r="K132" s="41" t="s">
        <v>166</v>
      </c>
      <c r="L132" s="41" t="s">
        <v>167</v>
      </c>
      <c r="M132" s="66">
        <v>91875000</v>
      </c>
      <c r="N132" s="66">
        <v>91875000</v>
      </c>
      <c r="O132" s="41" t="s">
        <v>75</v>
      </c>
      <c r="P132" s="41" t="s">
        <v>76</v>
      </c>
      <c r="Q132" s="41" t="s">
        <v>168</v>
      </c>
      <c r="S132" s="169" t="s">
        <v>480</v>
      </c>
      <c r="T132" s="169" t="s">
        <v>481</v>
      </c>
      <c r="U132" s="176">
        <v>43501</v>
      </c>
      <c r="V132" s="171" t="s">
        <v>482</v>
      </c>
      <c r="W132" s="172" t="s">
        <v>417</v>
      </c>
      <c r="X132" s="173">
        <v>91875000</v>
      </c>
      <c r="Y132" s="174">
        <v>0</v>
      </c>
      <c r="Z132" s="173">
        <v>91875000</v>
      </c>
      <c r="AA132" s="171" t="s">
        <v>476</v>
      </c>
      <c r="AB132" s="172">
        <v>9519</v>
      </c>
      <c r="AC132" s="178" t="s">
        <v>455</v>
      </c>
      <c r="AD132" s="176">
        <v>43502</v>
      </c>
      <c r="AE132" s="176">
        <v>43819</v>
      </c>
      <c r="AF132" s="179" t="s">
        <v>427</v>
      </c>
      <c r="AG132" s="180" t="s">
        <v>421</v>
      </c>
    </row>
    <row r="133" spans="1:33" ht="150" x14ac:dyDescent="0.35">
      <c r="A133" s="40">
        <f t="shared" si="3"/>
        <v>113</v>
      </c>
      <c r="B133" s="41"/>
      <c r="C133" s="41" t="s">
        <v>165</v>
      </c>
      <c r="D133" s="42">
        <v>80101706</v>
      </c>
      <c r="E133" s="43" t="s">
        <v>413</v>
      </c>
      <c r="F133" s="41" t="s">
        <v>70</v>
      </c>
      <c r="G133" s="41">
        <v>1</v>
      </c>
      <c r="H133" s="41" t="s">
        <v>127</v>
      </c>
      <c r="I133" s="41">
        <v>10.5</v>
      </c>
      <c r="J133" s="41" t="s">
        <v>331</v>
      </c>
      <c r="K133" s="41" t="s">
        <v>166</v>
      </c>
      <c r="L133" s="41" t="s">
        <v>167</v>
      </c>
      <c r="M133" s="66">
        <v>91875000</v>
      </c>
      <c r="N133" s="66">
        <v>91875000</v>
      </c>
      <c r="O133" s="41" t="s">
        <v>75</v>
      </c>
      <c r="P133" s="41" t="s">
        <v>76</v>
      </c>
      <c r="Q133" s="41" t="s">
        <v>168</v>
      </c>
      <c r="S133" s="169" t="s">
        <v>483</v>
      </c>
      <c r="T133" s="169" t="s">
        <v>484</v>
      </c>
      <c r="U133" s="176">
        <v>43501</v>
      </c>
      <c r="V133" s="171" t="s">
        <v>458</v>
      </c>
      <c r="W133" s="172" t="s">
        <v>417</v>
      </c>
      <c r="X133" s="173">
        <v>91875000</v>
      </c>
      <c r="Y133" s="174">
        <v>0</v>
      </c>
      <c r="Z133" s="173">
        <v>91875000</v>
      </c>
      <c r="AA133" s="171" t="s">
        <v>467</v>
      </c>
      <c r="AB133" s="172">
        <v>9619</v>
      </c>
      <c r="AC133" s="178" t="s">
        <v>455</v>
      </c>
      <c r="AD133" s="176">
        <v>43502</v>
      </c>
      <c r="AE133" s="176">
        <v>43819</v>
      </c>
      <c r="AF133" s="179" t="s">
        <v>427</v>
      </c>
      <c r="AG133" s="180" t="s">
        <v>421</v>
      </c>
    </row>
    <row r="134" spans="1:33" ht="150" x14ac:dyDescent="0.35">
      <c r="A134" s="40">
        <f t="shared" si="3"/>
        <v>114</v>
      </c>
      <c r="B134" s="41"/>
      <c r="C134" s="41" t="s">
        <v>165</v>
      </c>
      <c r="D134" s="42">
        <v>80101706</v>
      </c>
      <c r="E134" s="43" t="s">
        <v>413</v>
      </c>
      <c r="F134" s="41" t="s">
        <v>70</v>
      </c>
      <c r="G134" s="41">
        <v>1</v>
      </c>
      <c r="H134" s="41" t="s">
        <v>127</v>
      </c>
      <c r="I134" s="41">
        <v>10.5</v>
      </c>
      <c r="J134" s="41" t="s">
        <v>331</v>
      </c>
      <c r="K134" s="41" t="s">
        <v>166</v>
      </c>
      <c r="L134" s="41" t="s">
        <v>167</v>
      </c>
      <c r="M134" s="66">
        <v>91875000</v>
      </c>
      <c r="N134" s="66">
        <v>91875000</v>
      </c>
      <c r="O134" s="41" t="s">
        <v>75</v>
      </c>
      <c r="P134" s="41" t="s">
        <v>76</v>
      </c>
      <c r="Q134" s="41" t="s">
        <v>168</v>
      </c>
      <c r="S134" s="169" t="s">
        <v>485</v>
      </c>
      <c r="T134" s="169" t="s">
        <v>486</v>
      </c>
      <c r="U134" s="176">
        <v>43510</v>
      </c>
      <c r="V134" s="171" t="s">
        <v>487</v>
      </c>
      <c r="W134" s="172" t="s">
        <v>417</v>
      </c>
      <c r="X134" s="173">
        <v>87500000</v>
      </c>
      <c r="Y134" s="174">
        <v>0</v>
      </c>
      <c r="Z134" s="173">
        <v>87500000</v>
      </c>
      <c r="AA134" s="171" t="s">
        <v>488</v>
      </c>
      <c r="AB134" s="172">
        <v>9719</v>
      </c>
      <c r="AC134" s="178" t="s">
        <v>464</v>
      </c>
      <c r="AD134" s="176">
        <v>43511</v>
      </c>
      <c r="AE134" s="176">
        <v>43813</v>
      </c>
      <c r="AF134" s="179" t="s">
        <v>427</v>
      </c>
      <c r="AG134" s="180" t="s">
        <v>421</v>
      </c>
    </row>
    <row r="135" spans="1:33" ht="150" x14ac:dyDescent="0.35">
      <c r="A135" s="40">
        <f t="shared" si="3"/>
        <v>115</v>
      </c>
      <c r="B135" s="41"/>
      <c r="C135" s="41" t="s">
        <v>165</v>
      </c>
      <c r="D135" s="42">
        <v>80101706</v>
      </c>
      <c r="E135" s="43" t="s">
        <v>413</v>
      </c>
      <c r="F135" s="41" t="s">
        <v>70</v>
      </c>
      <c r="G135" s="41">
        <v>1</v>
      </c>
      <c r="H135" s="41" t="s">
        <v>127</v>
      </c>
      <c r="I135" s="41">
        <v>10.5</v>
      </c>
      <c r="J135" s="41" t="s">
        <v>331</v>
      </c>
      <c r="K135" s="41" t="s">
        <v>166</v>
      </c>
      <c r="L135" s="41" t="s">
        <v>167</v>
      </c>
      <c r="M135" s="66">
        <v>91875000</v>
      </c>
      <c r="N135" s="66">
        <v>91875000</v>
      </c>
      <c r="O135" s="41" t="s">
        <v>75</v>
      </c>
      <c r="P135" s="41" t="s">
        <v>76</v>
      </c>
      <c r="Q135" s="41" t="s">
        <v>168</v>
      </c>
      <c r="S135" s="181" t="s">
        <v>489</v>
      </c>
      <c r="T135" s="181" t="s">
        <v>490</v>
      </c>
      <c r="U135" s="176">
        <v>43530</v>
      </c>
      <c r="V135" s="178" t="s">
        <v>491</v>
      </c>
      <c r="W135" s="179" t="s">
        <v>417</v>
      </c>
      <c r="X135" s="182">
        <v>83125000</v>
      </c>
      <c r="Y135" s="183">
        <v>0</v>
      </c>
      <c r="Z135" s="182">
        <v>83125000</v>
      </c>
      <c r="AA135" s="178" t="s">
        <v>492</v>
      </c>
      <c r="AB135" s="172">
        <v>9819</v>
      </c>
      <c r="AC135" s="178" t="s">
        <v>493</v>
      </c>
      <c r="AD135" s="176">
        <v>43530</v>
      </c>
      <c r="AE135" s="176">
        <v>43819</v>
      </c>
      <c r="AF135" s="179" t="s">
        <v>427</v>
      </c>
      <c r="AG135" s="180" t="s">
        <v>421</v>
      </c>
    </row>
    <row r="136" spans="1:33" ht="150" x14ac:dyDescent="0.35">
      <c r="A136" s="40">
        <f t="shared" si="3"/>
        <v>116</v>
      </c>
      <c r="B136" s="41"/>
      <c r="C136" s="41" t="s">
        <v>165</v>
      </c>
      <c r="D136" s="42">
        <v>80101706</v>
      </c>
      <c r="E136" s="43" t="s">
        <v>413</v>
      </c>
      <c r="F136" s="41" t="s">
        <v>70</v>
      </c>
      <c r="G136" s="41">
        <v>1</v>
      </c>
      <c r="H136" s="41" t="s">
        <v>127</v>
      </c>
      <c r="I136" s="41">
        <v>10.5</v>
      </c>
      <c r="J136" s="41" t="s">
        <v>331</v>
      </c>
      <c r="K136" s="41" t="s">
        <v>166</v>
      </c>
      <c r="L136" s="41" t="s">
        <v>167</v>
      </c>
      <c r="M136" s="66">
        <v>91875000</v>
      </c>
      <c r="N136" s="66">
        <v>91875000</v>
      </c>
      <c r="O136" s="41" t="s">
        <v>75</v>
      </c>
      <c r="P136" s="41" t="s">
        <v>76</v>
      </c>
      <c r="Q136" s="41" t="s">
        <v>168</v>
      </c>
      <c r="S136" s="169" t="s">
        <v>494</v>
      </c>
      <c r="T136" s="169" t="s">
        <v>495</v>
      </c>
      <c r="U136" s="176">
        <v>43516</v>
      </c>
      <c r="V136" s="171" t="s">
        <v>496</v>
      </c>
      <c r="W136" s="172" t="s">
        <v>417</v>
      </c>
      <c r="X136" s="173">
        <v>87500000</v>
      </c>
      <c r="Y136" s="174">
        <v>0</v>
      </c>
      <c r="Z136" s="173">
        <v>87500000</v>
      </c>
      <c r="AA136" s="171" t="s">
        <v>497</v>
      </c>
      <c r="AB136" s="172">
        <v>9919</v>
      </c>
      <c r="AC136" s="178" t="s">
        <v>464</v>
      </c>
      <c r="AD136" s="176">
        <v>43517</v>
      </c>
      <c r="AE136" s="176">
        <v>43819</v>
      </c>
      <c r="AF136" s="179" t="s">
        <v>427</v>
      </c>
      <c r="AG136" s="180" t="s">
        <v>421</v>
      </c>
    </row>
    <row r="137" spans="1:33" ht="150" x14ac:dyDescent="0.35">
      <c r="A137" s="40">
        <f t="shared" si="3"/>
        <v>117</v>
      </c>
      <c r="B137" s="41"/>
      <c r="C137" s="41" t="s">
        <v>165</v>
      </c>
      <c r="D137" s="42">
        <v>80101706</v>
      </c>
      <c r="E137" s="43" t="s">
        <v>413</v>
      </c>
      <c r="F137" s="41" t="s">
        <v>70</v>
      </c>
      <c r="G137" s="41">
        <v>1</v>
      </c>
      <c r="H137" s="41" t="s">
        <v>127</v>
      </c>
      <c r="I137" s="41">
        <v>10.5</v>
      </c>
      <c r="J137" s="41" t="s">
        <v>331</v>
      </c>
      <c r="K137" s="41" t="s">
        <v>166</v>
      </c>
      <c r="L137" s="41" t="s">
        <v>167</v>
      </c>
      <c r="M137" s="66">
        <v>91875000</v>
      </c>
      <c r="N137" s="66">
        <v>91875000</v>
      </c>
      <c r="O137" s="41" t="s">
        <v>75</v>
      </c>
      <c r="P137" s="41" t="s">
        <v>76</v>
      </c>
      <c r="Q137" s="41" t="s">
        <v>168</v>
      </c>
      <c r="S137" s="169" t="s">
        <v>498</v>
      </c>
      <c r="T137" s="169" t="s">
        <v>499</v>
      </c>
      <c r="U137" s="170">
        <v>43516</v>
      </c>
      <c r="V137" s="171" t="s">
        <v>500</v>
      </c>
      <c r="W137" s="172" t="s">
        <v>417</v>
      </c>
      <c r="X137" s="173">
        <v>87500000</v>
      </c>
      <c r="Y137" s="174">
        <v>0</v>
      </c>
      <c r="Z137" s="173">
        <v>87500000</v>
      </c>
      <c r="AA137" s="171" t="s">
        <v>497</v>
      </c>
      <c r="AB137" s="172">
        <v>10019</v>
      </c>
      <c r="AC137" s="178" t="s">
        <v>464</v>
      </c>
      <c r="AD137" s="176">
        <v>43516</v>
      </c>
      <c r="AE137" s="176">
        <v>43818</v>
      </c>
      <c r="AF137" s="179" t="s">
        <v>427</v>
      </c>
      <c r="AG137" s="180" t="s">
        <v>421</v>
      </c>
    </row>
    <row r="138" spans="1:33" ht="150" x14ac:dyDescent="0.35">
      <c r="A138" s="40">
        <f t="shared" si="3"/>
        <v>118</v>
      </c>
      <c r="B138" s="41"/>
      <c r="C138" s="41" t="s">
        <v>165</v>
      </c>
      <c r="D138" s="42">
        <v>80101706</v>
      </c>
      <c r="E138" s="43" t="s">
        <v>413</v>
      </c>
      <c r="F138" s="41" t="s">
        <v>70</v>
      </c>
      <c r="G138" s="41">
        <v>1</v>
      </c>
      <c r="H138" s="41" t="s">
        <v>127</v>
      </c>
      <c r="I138" s="41">
        <v>10.5</v>
      </c>
      <c r="J138" s="41" t="s">
        <v>331</v>
      </c>
      <c r="K138" s="41" t="s">
        <v>166</v>
      </c>
      <c r="L138" s="41" t="s">
        <v>167</v>
      </c>
      <c r="M138" s="66">
        <v>91875000</v>
      </c>
      <c r="N138" s="66">
        <v>91875000</v>
      </c>
      <c r="O138" s="41" t="s">
        <v>75</v>
      </c>
      <c r="P138" s="41" t="s">
        <v>76</v>
      </c>
      <c r="Q138" s="41" t="s">
        <v>168</v>
      </c>
      <c r="S138" s="169" t="s">
        <v>501</v>
      </c>
      <c r="T138" s="169" t="s">
        <v>502</v>
      </c>
      <c r="U138" s="176">
        <v>43524</v>
      </c>
      <c r="V138" s="171" t="s">
        <v>503</v>
      </c>
      <c r="W138" s="172" t="s">
        <v>417</v>
      </c>
      <c r="X138" s="173">
        <v>83125000</v>
      </c>
      <c r="Y138" s="174">
        <v>0</v>
      </c>
      <c r="Z138" s="173">
        <v>83125000</v>
      </c>
      <c r="AA138" s="171" t="s">
        <v>504</v>
      </c>
      <c r="AB138" s="172">
        <v>10119</v>
      </c>
      <c r="AC138" s="178" t="s">
        <v>505</v>
      </c>
      <c r="AD138" s="176">
        <v>43524</v>
      </c>
      <c r="AE138" s="176">
        <v>43811</v>
      </c>
      <c r="AF138" s="179" t="s">
        <v>427</v>
      </c>
      <c r="AG138" s="180" t="s">
        <v>421</v>
      </c>
    </row>
    <row r="139" spans="1:33" ht="150" x14ac:dyDescent="0.35">
      <c r="A139" s="40">
        <f t="shared" si="3"/>
        <v>119</v>
      </c>
      <c r="B139" s="41"/>
      <c r="C139" s="41" t="s">
        <v>165</v>
      </c>
      <c r="D139" s="42">
        <v>80101706</v>
      </c>
      <c r="E139" s="43" t="s">
        <v>413</v>
      </c>
      <c r="F139" s="41" t="s">
        <v>70</v>
      </c>
      <c r="G139" s="41">
        <v>1</v>
      </c>
      <c r="H139" s="41" t="s">
        <v>155</v>
      </c>
      <c r="I139" s="41">
        <v>10</v>
      </c>
      <c r="J139" s="41" t="s">
        <v>331</v>
      </c>
      <c r="K139" s="41" t="s">
        <v>166</v>
      </c>
      <c r="L139" s="41" t="s">
        <v>450</v>
      </c>
      <c r="M139" s="66">
        <v>60000000</v>
      </c>
      <c r="N139" s="66">
        <v>60000000</v>
      </c>
      <c r="O139" s="41" t="s">
        <v>75</v>
      </c>
      <c r="P139" s="41" t="s">
        <v>76</v>
      </c>
      <c r="Q139" s="41" t="s">
        <v>168</v>
      </c>
      <c r="S139" s="169" t="s">
        <v>506</v>
      </c>
      <c r="T139" s="169" t="s">
        <v>507</v>
      </c>
      <c r="U139" s="176">
        <v>43522</v>
      </c>
      <c r="V139" s="171" t="s">
        <v>508</v>
      </c>
      <c r="W139" s="172" t="s">
        <v>417</v>
      </c>
      <c r="X139" s="173">
        <v>60000000</v>
      </c>
      <c r="Y139" s="174">
        <v>0</v>
      </c>
      <c r="Z139" s="173">
        <v>60000000</v>
      </c>
      <c r="AA139" s="171" t="s">
        <v>509</v>
      </c>
      <c r="AB139" s="172">
        <v>15619</v>
      </c>
      <c r="AC139" s="178" t="s">
        <v>464</v>
      </c>
      <c r="AD139" s="176">
        <v>43522</v>
      </c>
      <c r="AE139" s="176">
        <v>43824</v>
      </c>
      <c r="AF139" s="179" t="s">
        <v>510</v>
      </c>
      <c r="AG139" s="180" t="s">
        <v>421</v>
      </c>
    </row>
    <row r="140" spans="1:33" ht="150" x14ac:dyDescent="0.35">
      <c r="A140" s="40">
        <f t="shared" si="3"/>
        <v>120</v>
      </c>
      <c r="B140" s="41"/>
      <c r="C140" s="41" t="s">
        <v>165</v>
      </c>
      <c r="D140" s="42">
        <v>80101706</v>
      </c>
      <c r="E140" s="43" t="s">
        <v>413</v>
      </c>
      <c r="F140" s="41" t="s">
        <v>70</v>
      </c>
      <c r="G140" s="41">
        <v>1</v>
      </c>
      <c r="H140" s="41" t="s">
        <v>155</v>
      </c>
      <c r="I140" s="41">
        <v>10</v>
      </c>
      <c r="J140" s="41" t="s">
        <v>331</v>
      </c>
      <c r="K140" s="41" t="s">
        <v>166</v>
      </c>
      <c r="L140" s="41" t="s">
        <v>450</v>
      </c>
      <c r="M140" s="66">
        <v>70000000</v>
      </c>
      <c r="N140" s="66">
        <v>70000000</v>
      </c>
      <c r="O140" s="41" t="s">
        <v>75</v>
      </c>
      <c r="P140" s="41" t="s">
        <v>76</v>
      </c>
      <c r="Q140" s="41" t="s">
        <v>168</v>
      </c>
      <c r="S140" s="169" t="s">
        <v>511</v>
      </c>
      <c r="T140" s="169" t="s">
        <v>512</v>
      </c>
      <c r="U140" s="176">
        <v>43525</v>
      </c>
      <c r="V140" s="171" t="s">
        <v>513</v>
      </c>
      <c r="W140" s="172" t="s">
        <v>417</v>
      </c>
      <c r="X140" s="173">
        <v>66500000</v>
      </c>
      <c r="Y140" s="174">
        <v>0</v>
      </c>
      <c r="Z140" s="173">
        <v>66500000</v>
      </c>
      <c r="AA140" s="171" t="s">
        <v>514</v>
      </c>
      <c r="AB140" s="172">
        <v>15719</v>
      </c>
      <c r="AC140" s="178" t="s">
        <v>493</v>
      </c>
      <c r="AD140" s="176">
        <v>43528</v>
      </c>
      <c r="AE140" s="176">
        <v>43817</v>
      </c>
      <c r="AF140" s="179" t="s">
        <v>510</v>
      </c>
      <c r="AG140" s="180" t="s">
        <v>421</v>
      </c>
    </row>
    <row r="141" spans="1:33" ht="120" x14ac:dyDescent="0.35">
      <c r="A141" s="40">
        <f t="shared" si="3"/>
        <v>121</v>
      </c>
      <c r="B141" s="41"/>
      <c r="C141" s="41" t="s">
        <v>165</v>
      </c>
      <c r="D141" s="42">
        <v>80101706</v>
      </c>
      <c r="E141" s="43" t="s">
        <v>413</v>
      </c>
      <c r="F141" s="41" t="s">
        <v>70</v>
      </c>
      <c r="G141" s="41">
        <v>1</v>
      </c>
      <c r="H141" s="41" t="s">
        <v>127</v>
      </c>
      <c r="I141" s="164">
        <v>10.5</v>
      </c>
      <c r="J141" s="41" t="s">
        <v>331</v>
      </c>
      <c r="K141" s="41" t="s">
        <v>166</v>
      </c>
      <c r="L141" s="41" t="s">
        <v>328</v>
      </c>
      <c r="M141" s="66">
        <v>96600000</v>
      </c>
      <c r="N141" s="66">
        <v>96600000</v>
      </c>
      <c r="O141" s="41" t="s">
        <v>75</v>
      </c>
      <c r="P141" s="41" t="s">
        <v>76</v>
      </c>
      <c r="Q141" s="41" t="s">
        <v>168</v>
      </c>
      <c r="S141" s="169" t="s">
        <v>515</v>
      </c>
      <c r="T141" s="169" t="s">
        <v>516</v>
      </c>
      <c r="U141" s="176">
        <v>43502</v>
      </c>
      <c r="V141" s="171" t="s">
        <v>517</v>
      </c>
      <c r="W141" s="172" t="s">
        <v>417</v>
      </c>
      <c r="X141" s="173">
        <v>96600000</v>
      </c>
      <c r="Y141" s="174">
        <v>0</v>
      </c>
      <c r="Z141" s="173">
        <v>96600000</v>
      </c>
      <c r="AA141" s="171" t="s">
        <v>518</v>
      </c>
      <c r="AB141" s="172">
        <v>14619</v>
      </c>
      <c r="AC141" s="178" t="s">
        <v>455</v>
      </c>
      <c r="AD141" s="176">
        <v>43502</v>
      </c>
      <c r="AE141" s="176">
        <v>43819</v>
      </c>
      <c r="AF141" s="179" t="s">
        <v>519</v>
      </c>
      <c r="AG141" s="180" t="s">
        <v>421</v>
      </c>
    </row>
    <row r="142" spans="1:33" ht="120" x14ac:dyDescent="0.35">
      <c r="A142" s="40">
        <f t="shared" si="3"/>
        <v>122</v>
      </c>
      <c r="B142" s="41"/>
      <c r="C142" s="41" t="s">
        <v>165</v>
      </c>
      <c r="D142" s="42">
        <v>80101706</v>
      </c>
      <c r="E142" s="43" t="s">
        <v>413</v>
      </c>
      <c r="F142" s="41" t="s">
        <v>70</v>
      </c>
      <c r="G142" s="41">
        <v>1</v>
      </c>
      <c r="H142" s="41" t="s">
        <v>127</v>
      </c>
      <c r="I142" s="41">
        <v>10.5</v>
      </c>
      <c r="J142" s="41" t="s">
        <v>331</v>
      </c>
      <c r="K142" s="41" t="s">
        <v>166</v>
      </c>
      <c r="L142" s="41" t="s">
        <v>328</v>
      </c>
      <c r="M142" s="66">
        <v>96600000</v>
      </c>
      <c r="N142" s="66">
        <v>96600000</v>
      </c>
      <c r="O142" s="41" t="s">
        <v>75</v>
      </c>
      <c r="P142" s="41" t="s">
        <v>76</v>
      </c>
      <c r="Q142" s="41" t="s">
        <v>168</v>
      </c>
      <c r="S142" s="169" t="s">
        <v>520</v>
      </c>
      <c r="T142" s="169" t="s">
        <v>521</v>
      </c>
      <c r="U142" s="176">
        <v>43504</v>
      </c>
      <c r="V142" s="171" t="s">
        <v>522</v>
      </c>
      <c r="W142" s="172" t="s">
        <v>417</v>
      </c>
      <c r="X142" s="173">
        <v>96600000</v>
      </c>
      <c r="Y142" s="174">
        <v>0</v>
      </c>
      <c r="Z142" s="173">
        <v>96600000</v>
      </c>
      <c r="AA142" s="171" t="s">
        <v>518</v>
      </c>
      <c r="AB142" s="172">
        <v>14519</v>
      </c>
      <c r="AC142" s="178" t="s">
        <v>455</v>
      </c>
      <c r="AD142" s="176">
        <v>43504</v>
      </c>
      <c r="AE142" s="176">
        <v>43821</v>
      </c>
      <c r="AF142" s="179" t="s">
        <v>432</v>
      </c>
      <c r="AG142" s="180" t="s">
        <v>421</v>
      </c>
    </row>
    <row r="143" spans="1:33" ht="150" x14ac:dyDescent="0.35">
      <c r="A143" s="40">
        <f t="shared" si="3"/>
        <v>123</v>
      </c>
      <c r="B143" s="41"/>
      <c r="C143" s="41" t="s">
        <v>165</v>
      </c>
      <c r="D143" s="42">
        <v>80101706</v>
      </c>
      <c r="E143" s="43" t="s">
        <v>413</v>
      </c>
      <c r="F143" s="41" t="s">
        <v>70</v>
      </c>
      <c r="G143" s="41">
        <v>1</v>
      </c>
      <c r="H143" s="41" t="s">
        <v>80</v>
      </c>
      <c r="I143" s="41">
        <v>5</v>
      </c>
      <c r="J143" s="41" t="s">
        <v>331</v>
      </c>
      <c r="K143" s="41" t="s">
        <v>166</v>
      </c>
      <c r="L143" s="41" t="s">
        <v>450</v>
      </c>
      <c r="M143" s="66">
        <v>63000000</v>
      </c>
      <c r="N143" s="66">
        <v>63000000</v>
      </c>
      <c r="O143" s="41" t="s">
        <v>75</v>
      </c>
      <c r="P143" s="41" t="s">
        <v>76</v>
      </c>
      <c r="Q143" s="41" t="s">
        <v>168</v>
      </c>
      <c r="S143" s="39"/>
      <c r="T143" s="39"/>
      <c r="U143" s="39"/>
      <c r="V143" s="39"/>
      <c r="W143" s="39"/>
      <c r="X143" s="39"/>
      <c r="Y143" s="39"/>
      <c r="Z143" s="39"/>
      <c r="AA143" s="39"/>
      <c r="AB143" s="39"/>
      <c r="AC143" s="39"/>
      <c r="AD143" s="39"/>
      <c r="AE143" s="39"/>
      <c r="AF143" s="39"/>
      <c r="AG143" s="39"/>
    </row>
    <row r="144" spans="1:33" ht="150" x14ac:dyDescent="0.35">
      <c r="A144" s="40">
        <f t="shared" si="3"/>
        <v>124</v>
      </c>
      <c r="B144" s="41"/>
      <c r="C144" s="41" t="s">
        <v>165</v>
      </c>
      <c r="D144" s="42">
        <v>80101706</v>
      </c>
      <c r="E144" s="43" t="s">
        <v>413</v>
      </c>
      <c r="F144" s="41" t="s">
        <v>70</v>
      </c>
      <c r="G144" s="41">
        <v>1</v>
      </c>
      <c r="H144" s="41" t="s">
        <v>127</v>
      </c>
      <c r="I144" s="41">
        <v>9</v>
      </c>
      <c r="J144" s="41" t="s">
        <v>331</v>
      </c>
      <c r="K144" s="41" t="s">
        <v>166</v>
      </c>
      <c r="L144" s="41" t="s">
        <v>450</v>
      </c>
      <c r="M144" s="66">
        <v>63800000</v>
      </c>
      <c r="N144" s="66">
        <v>63800000</v>
      </c>
      <c r="O144" s="41" t="s">
        <v>75</v>
      </c>
      <c r="P144" s="41" t="s">
        <v>76</v>
      </c>
      <c r="Q144" s="41" t="s">
        <v>168</v>
      </c>
      <c r="S144" s="169" t="s">
        <v>523</v>
      </c>
      <c r="T144" s="169" t="s">
        <v>524</v>
      </c>
      <c r="U144" s="176">
        <v>43495</v>
      </c>
      <c r="V144" s="171" t="s">
        <v>525</v>
      </c>
      <c r="W144" s="172" t="s">
        <v>417</v>
      </c>
      <c r="X144" s="173">
        <v>60900000</v>
      </c>
      <c r="Y144" s="174">
        <v>0</v>
      </c>
      <c r="Z144" s="173">
        <v>60900000</v>
      </c>
      <c r="AA144" s="171" t="s">
        <v>526</v>
      </c>
      <c r="AB144" s="179">
        <v>10319</v>
      </c>
      <c r="AC144" s="178" t="s">
        <v>419</v>
      </c>
      <c r="AD144" s="176">
        <v>43495</v>
      </c>
      <c r="AE144" s="176">
        <v>43812</v>
      </c>
      <c r="AF144" s="179" t="s">
        <v>527</v>
      </c>
      <c r="AG144" s="180" t="s">
        <v>421</v>
      </c>
    </row>
    <row r="145" spans="1:33" ht="120" x14ac:dyDescent="0.35">
      <c r="A145" s="40">
        <f t="shared" si="3"/>
        <v>125</v>
      </c>
      <c r="B145" s="41"/>
      <c r="C145" s="41" t="s">
        <v>165</v>
      </c>
      <c r="D145" s="42">
        <v>80101706</v>
      </c>
      <c r="E145" s="43" t="s">
        <v>413</v>
      </c>
      <c r="F145" s="41" t="s">
        <v>70</v>
      </c>
      <c r="G145" s="41">
        <v>1</v>
      </c>
      <c r="H145" s="41" t="s">
        <v>155</v>
      </c>
      <c r="I145" s="41">
        <v>10</v>
      </c>
      <c r="J145" s="41" t="s">
        <v>331</v>
      </c>
      <c r="K145" s="41" t="s">
        <v>166</v>
      </c>
      <c r="L145" s="41" t="s">
        <v>328</v>
      </c>
      <c r="M145" s="66">
        <v>91875000</v>
      </c>
      <c r="N145" s="66">
        <v>91875000</v>
      </c>
      <c r="O145" s="41" t="s">
        <v>75</v>
      </c>
      <c r="P145" s="41" t="s">
        <v>76</v>
      </c>
      <c r="Q145" s="41" t="s">
        <v>168</v>
      </c>
      <c r="S145" s="169" t="s">
        <v>528</v>
      </c>
      <c r="T145" s="169" t="s">
        <v>529</v>
      </c>
      <c r="U145" s="170">
        <v>43495</v>
      </c>
      <c r="V145" s="171" t="s">
        <v>530</v>
      </c>
      <c r="W145" s="172" t="s">
        <v>417</v>
      </c>
      <c r="X145" s="173">
        <v>91875000</v>
      </c>
      <c r="Y145" s="174">
        <v>0</v>
      </c>
      <c r="Z145" s="173">
        <v>91875000</v>
      </c>
      <c r="AA145" s="171" t="s">
        <v>531</v>
      </c>
      <c r="AB145" s="179">
        <v>14819</v>
      </c>
      <c r="AC145" s="178" t="s">
        <v>419</v>
      </c>
      <c r="AD145" s="176">
        <v>43495</v>
      </c>
      <c r="AE145" s="176">
        <v>43812</v>
      </c>
      <c r="AF145" s="179" t="s">
        <v>519</v>
      </c>
      <c r="AG145" s="180" t="s">
        <v>421</v>
      </c>
    </row>
    <row r="146" spans="1:33" ht="120" x14ac:dyDescent="0.35">
      <c r="A146" s="40">
        <f t="shared" si="3"/>
        <v>126</v>
      </c>
      <c r="B146" s="41"/>
      <c r="C146" s="41" t="s">
        <v>303</v>
      </c>
      <c r="D146" s="42">
        <v>80101706</v>
      </c>
      <c r="E146" s="43" t="s">
        <v>532</v>
      </c>
      <c r="F146" s="41" t="s">
        <v>70</v>
      </c>
      <c r="G146" s="41">
        <v>1</v>
      </c>
      <c r="H146" s="41" t="s">
        <v>127</v>
      </c>
      <c r="I146" s="41">
        <v>11</v>
      </c>
      <c r="J146" s="41" t="s">
        <v>331</v>
      </c>
      <c r="K146" s="41" t="s">
        <v>166</v>
      </c>
      <c r="L146" s="41" t="s">
        <v>533</v>
      </c>
      <c r="M146" s="66">
        <v>69300000</v>
      </c>
      <c r="N146" s="66">
        <v>69300000</v>
      </c>
      <c r="O146" s="41" t="s">
        <v>75</v>
      </c>
      <c r="P146" s="41" t="s">
        <v>76</v>
      </c>
      <c r="Q146" s="41" t="s">
        <v>306</v>
      </c>
      <c r="S146" s="169" t="s">
        <v>534</v>
      </c>
      <c r="T146" s="169" t="s">
        <v>535</v>
      </c>
      <c r="U146" s="176">
        <v>43488</v>
      </c>
      <c r="V146" s="171" t="s">
        <v>536</v>
      </c>
      <c r="W146" s="172" t="s">
        <v>417</v>
      </c>
      <c r="X146" s="173">
        <v>69300000</v>
      </c>
      <c r="Y146" s="174">
        <v>0</v>
      </c>
      <c r="Z146" s="173">
        <v>69300000</v>
      </c>
      <c r="AA146" s="178" t="s">
        <v>537</v>
      </c>
      <c r="AB146" s="179">
        <v>7319</v>
      </c>
      <c r="AC146" s="178" t="s">
        <v>449</v>
      </c>
      <c r="AD146" s="176">
        <v>43488</v>
      </c>
      <c r="AE146" s="176">
        <v>43821</v>
      </c>
      <c r="AF146" s="179" t="s">
        <v>538</v>
      </c>
      <c r="AG146" s="180" t="s">
        <v>539</v>
      </c>
    </row>
    <row r="147" spans="1:33" ht="120" x14ac:dyDescent="0.35">
      <c r="A147" s="40">
        <f t="shared" si="3"/>
        <v>127</v>
      </c>
      <c r="B147" s="41"/>
      <c r="C147" s="41" t="s">
        <v>303</v>
      </c>
      <c r="D147" s="42">
        <v>80101706</v>
      </c>
      <c r="E147" s="43" t="s">
        <v>532</v>
      </c>
      <c r="F147" s="41" t="s">
        <v>70</v>
      </c>
      <c r="G147" s="41">
        <v>1</v>
      </c>
      <c r="H147" s="41" t="s">
        <v>80</v>
      </c>
      <c r="I147" s="41">
        <v>8</v>
      </c>
      <c r="J147" s="41" t="s">
        <v>331</v>
      </c>
      <c r="K147" s="41" t="s">
        <v>166</v>
      </c>
      <c r="L147" s="41" t="s">
        <v>328</v>
      </c>
      <c r="M147" s="66">
        <v>67100000</v>
      </c>
      <c r="N147" s="66">
        <v>67100000</v>
      </c>
      <c r="O147" s="41" t="s">
        <v>75</v>
      </c>
      <c r="P147" s="41" t="s">
        <v>76</v>
      </c>
      <c r="Q147" s="41" t="s">
        <v>306</v>
      </c>
      <c r="S147" s="39"/>
      <c r="T147" s="39"/>
      <c r="U147" s="39"/>
      <c r="V147" s="39"/>
      <c r="W147" s="39"/>
      <c r="X147" s="39"/>
      <c r="Y147" s="39"/>
      <c r="Z147" s="39"/>
      <c r="AA147" s="39"/>
      <c r="AB147" s="39"/>
      <c r="AC147" s="39"/>
      <c r="AD147" s="39"/>
      <c r="AE147" s="39"/>
      <c r="AF147" s="39"/>
      <c r="AG147" s="39"/>
    </row>
    <row r="148" spans="1:33" ht="150" x14ac:dyDescent="0.35">
      <c r="A148" s="40">
        <f t="shared" si="3"/>
        <v>128</v>
      </c>
      <c r="B148" s="41"/>
      <c r="C148" s="41" t="s">
        <v>303</v>
      </c>
      <c r="D148" s="42">
        <v>80101706</v>
      </c>
      <c r="E148" s="43" t="s">
        <v>532</v>
      </c>
      <c r="F148" s="41" t="s">
        <v>70</v>
      </c>
      <c r="G148" s="41">
        <v>1</v>
      </c>
      <c r="H148" s="41" t="s">
        <v>127</v>
      </c>
      <c r="I148" s="41">
        <v>11</v>
      </c>
      <c r="J148" s="41" t="s">
        <v>331</v>
      </c>
      <c r="K148" s="41" t="s">
        <v>166</v>
      </c>
      <c r="L148" s="41" t="s">
        <v>328</v>
      </c>
      <c r="M148" s="66">
        <v>67100000</v>
      </c>
      <c r="N148" s="66">
        <v>67100000</v>
      </c>
      <c r="O148" s="41" t="s">
        <v>75</v>
      </c>
      <c r="P148" s="41" t="s">
        <v>76</v>
      </c>
      <c r="Q148" s="41" t="s">
        <v>306</v>
      </c>
      <c r="S148" s="169" t="s">
        <v>540</v>
      </c>
      <c r="T148" s="169" t="s">
        <v>541</v>
      </c>
      <c r="U148" s="170">
        <v>43497</v>
      </c>
      <c r="V148" s="171" t="s">
        <v>542</v>
      </c>
      <c r="W148" s="172" t="s">
        <v>417</v>
      </c>
      <c r="X148" s="173">
        <v>42700000</v>
      </c>
      <c r="Y148" s="174">
        <v>0</v>
      </c>
      <c r="Z148" s="173">
        <v>42700000</v>
      </c>
      <c r="AA148" s="171" t="s">
        <v>543</v>
      </c>
      <c r="AB148" s="172">
        <v>14319</v>
      </c>
      <c r="AC148" s="178" t="s">
        <v>544</v>
      </c>
      <c r="AD148" s="176">
        <v>43497</v>
      </c>
      <c r="AE148" s="176">
        <v>44074</v>
      </c>
      <c r="AF148" s="179" t="s">
        <v>545</v>
      </c>
      <c r="AG148" s="180" t="s">
        <v>539</v>
      </c>
    </row>
    <row r="149" spans="1:33" ht="120" x14ac:dyDescent="0.35">
      <c r="A149" s="40">
        <f t="shared" si="3"/>
        <v>129</v>
      </c>
      <c r="B149" s="41"/>
      <c r="C149" s="41" t="s">
        <v>303</v>
      </c>
      <c r="D149" s="42">
        <v>80101706</v>
      </c>
      <c r="E149" s="43" t="s">
        <v>532</v>
      </c>
      <c r="F149" s="41" t="s">
        <v>70</v>
      </c>
      <c r="G149" s="41">
        <v>1</v>
      </c>
      <c r="H149" s="41" t="s">
        <v>127</v>
      </c>
      <c r="I149" s="41">
        <v>11</v>
      </c>
      <c r="J149" s="41" t="s">
        <v>331</v>
      </c>
      <c r="K149" s="41" t="s">
        <v>166</v>
      </c>
      <c r="L149" s="41" t="s">
        <v>328</v>
      </c>
      <c r="M149" s="66">
        <v>72600000</v>
      </c>
      <c r="N149" s="66">
        <v>72600000</v>
      </c>
      <c r="O149" s="41" t="s">
        <v>75</v>
      </c>
      <c r="P149" s="41" t="s">
        <v>76</v>
      </c>
      <c r="Q149" s="41" t="s">
        <v>306</v>
      </c>
      <c r="S149" s="169" t="s">
        <v>546</v>
      </c>
      <c r="T149" s="169" t="s">
        <v>547</v>
      </c>
      <c r="U149" s="170">
        <v>43495</v>
      </c>
      <c r="V149" s="171" t="s">
        <v>548</v>
      </c>
      <c r="W149" s="172" t="s">
        <v>417</v>
      </c>
      <c r="X149" s="173">
        <v>66000000</v>
      </c>
      <c r="Y149" s="174">
        <v>0</v>
      </c>
      <c r="Z149" s="173">
        <v>66000000</v>
      </c>
      <c r="AA149" s="171" t="s">
        <v>549</v>
      </c>
      <c r="AB149" s="172">
        <v>12319</v>
      </c>
      <c r="AC149" s="178" t="s">
        <v>550</v>
      </c>
      <c r="AD149" s="176">
        <v>43495</v>
      </c>
      <c r="AE149" s="176">
        <v>43798</v>
      </c>
      <c r="AF149" s="179" t="s">
        <v>551</v>
      </c>
      <c r="AG149" s="180" t="s">
        <v>539</v>
      </c>
    </row>
    <row r="150" spans="1:33" ht="120" x14ac:dyDescent="0.35">
      <c r="A150" s="40">
        <f t="shared" si="3"/>
        <v>130</v>
      </c>
      <c r="B150" s="41"/>
      <c r="C150" s="41" t="s">
        <v>552</v>
      </c>
      <c r="D150" s="42">
        <v>80101706</v>
      </c>
      <c r="E150" s="43" t="s">
        <v>553</v>
      </c>
      <c r="F150" s="41" t="s">
        <v>70</v>
      </c>
      <c r="G150" s="41">
        <v>1</v>
      </c>
      <c r="H150" s="41" t="s">
        <v>127</v>
      </c>
      <c r="I150" s="41">
        <v>11</v>
      </c>
      <c r="J150" s="41" t="s">
        <v>331</v>
      </c>
      <c r="K150" s="41" t="s">
        <v>166</v>
      </c>
      <c r="L150" s="41" t="s">
        <v>533</v>
      </c>
      <c r="M150" s="66">
        <v>59400000</v>
      </c>
      <c r="N150" s="66">
        <v>59400000</v>
      </c>
      <c r="O150" s="41" t="s">
        <v>75</v>
      </c>
      <c r="P150" s="41" t="s">
        <v>76</v>
      </c>
      <c r="Q150" s="41" t="s">
        <v>554</v>
      </c>
      <c r="S150" s="169" t="s">
        <v>555</v>
      </c>
      <c r="T150" s="169" t="s">
        <v>556</v>
      </c>
      <c r="U150" s="170">
        <v>43483</v>
      </c>
      <c r="V150" s="171" t="s">
        <v>557</v>
      </c>
      <c r="W150" s="172" t="s">
        <v>417</v>
      </c>
      <c r="X150" s="173">
        <v>59400000</v>
      </c>
      <c r="Y150" s="173">
        <v>0</v>
      </c>
      <c r="Z150" s="173">
        <v>59400000</v>
      </c>
      <c r="AA150" s="178" t="s">
        <v>558</v>
      </c>
      <c r="AB150" s="179">
        <v>7519</v>
      </c>
      <c r="AC150" s="178" t="s">
        <v>559</v>
      </c>
      <c r="AD150" s="176">
        <v>43483</v>
      </c>
      <c r="AE150" s="176">
        <v>43816</v>
      </c>
      <c r="AF150" s="179" t="s">
        <v>560</v>
      </c>
      <c r="AG150" s="180" t="s">
        <v>561</v>
      </c>
    </row>
    <row r="151" spans="1:33" ht="120" x14ac:dyDescent="0.35">
      <c r="A151" s="40">
        <f t="shared" si="3"/>
        <v>131</v>
      </c>
      <c r="B151" s="41"/>
      <c r="C151" s="41" t="s">
        <v>552</v>
      </c>
      <c r="D151" s="42">
        <v>80101706</v>
      </c>
      <c r="E151" s="43" t="s">
        <v>553</v>
      </c>
      <c r="F151" s="41" t="s">
        <v>70</v>
      </c>
      <c r="G151" s="41">
        <v>1</v>
      </c>
      <c r="H151" s="41" t="s">
        <v>127</v>
      </c>
      <c r="I151" s="41">
        <v>11</v>
      </c>
      <c r="J151" s="41" t="s">
        <v>331</v>
      </c>
      <c r="K151" s="41" t="s">
        <v>166</v>
      </c>
      <c r="L151" s="41" t="s">
        <v>533</v>
      </c>
      <c r="M151" s="66">
        <v>67100000</v>
      </c>
      <c r="N151" s="66">
        <v>67100000</v>
      </c>
      <c r="O151" s="41" t="s">
        <v>75</v>
      </c>
      <c r="P151" s="41" t="s">
        <v>76</v>
      </c>
      <c r="Q151" s="41" t="s">
        <v>554</v>
      </c>
      <c r="S151" s="169" t="s">
        <v>562</v>
      </c>
      <c r="T151" s="169" t="s">
        <v>563</v>
      </c>
      <c r="U151" s="176">
        <v>43486</v>
      </c>
      <c r="V151" s="171" t="s">
        <v>564</v>
      </c>
      <c r="W151" s="172" t="s">
        <v>417</v>
      </c>
      <c r="X151" s="173">
        <v>67100000</v>
      </c>
      <c r="Y151" s="173">
        <v>0</v>
      </c>
      <c r="Z151" s="173">
        <v>67100000</v>
      </c>
      <c r="AA151" s="178" t="s">
        <v>565</v>
      </c>
      <c r="AB151" s="179">
        <v>6119</v>
      </c>
      <c r="AC151" s="178" t="s">
        <v>449</v>
      </c>
      <c r="AD151" s="176">
        <v>43486</v>
      </c>
      <c r="AE151" s="176">
        <v>43819</v>
      </c>
      <c r="AF151" s="179" t="s">
        <v>560</v>
      </c>
      <c r="AG151" s="180" t="s">
        <v>561</v>
      </c>
    </row>
    <row r="152" spans="1:33" ht="120" x14ac:dyDescent="0.35">
      <c r="A152" s="40">
        <f t="shared" si="3"/>
        <v>132</v>
      </c>
      <c r="B152" s="41"/>
      <c r="C152" s="41" t="s">
        <v>552</v>
      </c>
      <c r="D152" s="42">
        <v>80101706</v>
      </c>
      <c r="E152" s="43" t="s">
        <v>553</v>
      </c>
      <c r="F152" s="41" t="s">
        <v>70</v>
      </c>
      <c r="G152" s="41">
        <v>1</v>
      </c>
      <c r="H152" s="41" t="s">
        <v>127</v>
      </c>
      <c r="I152" s="41">
        <v>11</v>
      </c>
      <c r="J152" s="41" t="s">
        <v>331</v>
      </c>
      <c r="K152" s="41" t="s">
        <v>166</v>
      </c>
      <c r="L152" s="41" t="s">
        <v>533</v>
      </c>
      <c r="M152" s="66">
        <v>27500000</v>
      </c>
      <c r="N152" s="66">
        <v>27500000</v>
      </c>
      <c r="O152" s="41" t="s">
        <v>75</v>
      </c>
      <c r="P152" s="41" t="s">
        <v>76</v>
      </c>
      <c r="Q152" s="41" t="s">
        <v>554</v>
      </c>
      <c r="S152" s="169" t="s">
        <v>566</v>
      </c>
      <c r="T152" s="169" t="s">
        <v>567</v>
      </c>
      <c r="U152" s="176">
        <v>43487</v>
      </c>
      <c r="V152" s="171" t="s">
        <v>568</v>
      </c>
      <c r="W152" s="172" t="s">
        <v>417</v>
      </c>
      <c r="X152" s="173">
        <v>27500000</v>
      </c>
      <c r="Y152" s="174">
        <v>0</v>
      </c>
      <c r="Z152" s="173">
        <v>27500000</v>
      </c>
      <c r="AA152" s="178" t="s">
        <v>569</v>
      </c>
      <c r="AB152" s="179">
        <v>6219</v>
      </c>
      <c r="AC152" s="178" t="s">
        <v>449</v>
      </c>
      <c r="AD152" s="176">
        <v>43486</v>
      </c>
      <c r="AE152" s="176">
        <v>43819</v>
      </c>
      <c r="AF152" s="179" t="s">
        <v>560</v>
      </c>
      <c r="AG152" s="180" t="s">
        <v>561</v>
      </c>
    </row>
    <row r="153" spans="1:33" ht="120" x14ac:dyDescent="0.35">
      <c r="A153" s="40">
        <f t="shared" si="3"/>
        <v>133</v>
      </c>
      <c r="B153" s="41"/>
      <c r="C153" s="41" t="s">
        <v>552</v>
      </c>
      <c r="D153" s="42">
        <v>80101706</v>
      </c>
      <c r="E153" s="43" t="s">
        <v>553</v>
      </c>
      <c r="F153" s="41" t="s">
        <v>70</v>
      </c>
      <c r="G153" s="41">
        <v>1</v>
      </c>
      <c r="H153" s="41" t="s">
        <v>155</v>
      </c>
      <c r="I153" s="41">
        <v>6</v>
      </c>
      <c r="J153" s="41" t="s">
        <v>331</v>
      </c>
      <c r="K153" s="41" t="s">
        <v>166</v>
      </c>
      <c r="L153" s="41" t="s">
        <v>328</v>
      </c>
      <c r="M153" s="66">
        <v>49800000</v>
      </c>
      <c r="N153" s="66">
        <v>49800000</v>
      </c>
      <c r="O153" s="41" t="s">
        <v>75</v>
      </c>
      <c r="P153" s="41" t="s">
        <v>76</v>
      </c>
      <c r="Q153" s="41" t="s">
        <v>554</v>
      </c>
      <c r="S153" s="169" t="s">
        <v>570</v>
      </c>
      <c r="T153" s="169" t="s">
        <v>571</v>
      </c>
      <c r="U153" s="176">
        <v>43507</v>
      </c>
      <c r="V153" s="171" t="s">
        <v>572</v>
      </c>
      <c r="W153" s="172" t="s">
        <v>417</v>
      </c>
      <c r="X153" s="173">
        <v>49800000</v>
      </c>
      <c r="Y153" s="174">
        <v>0</v>
      </c>
      <c r="Z153" s="173">
        <v>49800000</v>
      </c>
      <c r="AA153" s="171" t="s">
        <v>573</v>
      </c>
      <c r="AB153" s="172">
        <v>16319</v>
      </c>
      <c r="AC153" s="178" t="s">
        <v>574</v>
      </c>
      <c r="AD153" s="176">
        <v>43507</v>
      </c>
      <c r="AE153" s="176">
        <v>43687</v>
      </c>
      <c r="AF153" s="179" t="s">
        <v>575</v>
      </c>
      <c r="AG153" s="180" t="s">
        <v>561</v>
      </c>
    </row>
    <row r="154" spans="1:33" ht="131.25" x14ac:dyDescent="0.35">
      <c r="A154" s="40">
        <f t="shared" si="3"/>
        <v>134</v>
      </c>
      <c r="B154" s="41"/>
      <c r="C154" s="41" t="s">
        <v>576</v>
      </c>
      <c r="D154" s="42">
        <v>80101706</v>
      </c>
      <c r="E154" s="43" t="s">
        <v>577</v>
      </c>
      <c r="F154" s="41" t="s">
        <v>70</v>
      </c>
      <c r="G154" s="41">
        <v>1</v>
      </c>
      <c r="H154" s="41" t="s">
        <v>127</v>
      </c>
      <c r="I154" s="41">
        <v>11.5</v>
      </c>
      <c r="J154" s="41" t="s">
        <v>331</v>
      </c>
      <c r="K154" s="41" t="s">
        <v>166</v>
      </c>
      <c r="L154" s="41" t="s">
        <v>533</v>
      </c>
      <c r="M154" s="66">
        <v>89159500</v>
      </c>
      <c r="N154" s="66">
        <v>89159500</v>
      </c>
      <c r="O154" s="41" t="s">
        <v>75</v>
      </c>
      <c r="P154" s="41" t="s">
        <v>76</v>
      </c>
      <c r="Q154" s="41" t="s">
        <v>578</v>
      </c>
      <c r="S154" s="169" t="s">
        <v>579</v>
      </c>
      <c r="T154" s="169" t="s">
        <v>580</v>
      </c>
      <c r="U154" s="176">
        <v>43479</v>
      </c>
      <c r="V154" s="171" t="s">
        <v>581</v>
      </c>
      <c r="W154" s="172" t="s">
        <v>417</v>
      </c>
      <c r="X154" s="173">
        <v>89159500</v>
      </c>
      <c r="Y154" s="173">
        <v>0</v>
      </c>
      <c r="Z154" s="173">
        <v>89159500</v>
      </c>
      <c r="AA154" s="178" t="s">
        <v>582</v>
      </c>
      <c r="AB154" s="179">
        <v>2619</v>
      </c>
      <c r="AC154" s="178" t="s">
        <v>426</v>
      </c>
      <c r="AD154" s="176">
        <v>43479</v>
      </c>
      <c r="AE154" s="176">
        <v>43827</v>
      </c>
      <c r="AF154" s="179" t="s">
        <v>583</v>
      </c>
      <c r="AG154" s="180" t="s">
        <v>584</v>
      </c>
    </row>
    <row r="155" spans="1:33" ht="120" x14ac:dyDescent="0.35">
      <c r="A155" s="40">
        <f t="shared" si="3"/>
        <v>135</v>
      </c>
      <c r="B155" s="41"/>
      <c r="C155" s="41" t="s">
        <v>576</v>
      </c>
      <c r="D155" s="42">
        <v>80101706</v>
      </c>
      <c r="E155" s="43" t="s">
        <v>577</v>
      </c>
      <c r="F155" s="41" t="s">
        <v>70</v>
      </c>
      <c r="G155" s="41">
        <v>1</v>
      </c>
      <c r="H155" s="41" t="s">
        <v>127</v>
      </c>
      <c r="I155" s="41">
        <v>11</v>
      </c>
      <c r="J155" s="41" t="s">
        <v>331</v>
      </c>
      <c r="K155" s="41" t="s">
        <v>166</v>
      </c>
      <c r="L155" s="41" t="s">
        <v>533</v>
      </c>
      <c r="M155" s="66">
        <v>59400000</v>
      </c>
      <c r="N155" s="66">
        <v>59400000</v>
      </c>
      <c r="O155" s="41" t="s">
        <v>75</v>
      </c>
      <c r="P155" s="41" t="s">
        <v>76</v>
      </c>
      <c r="Q155" s="41" t="s">
        <v>578</v>
      </c>
      <c r="S155" s="169" t="s">
        <v>585</v>
      </c>
      <c r="T155" s="169" t="s">
        <v>586</v>
      </c>
      <c r="U155" s="176">
        <v>43486</v>
      </c>
      <c r="V155" s="171" t="s">
        <v>587</v>
      </c>
      <c r="W155" s="172" t="s">
        <v>417</v>
      </c>
      <c r="X155" s="173">
        <v>59400000</v>
      </c>
      <c r="Y155" s="173">
        <v>0</v>
      </c>
      <c r="Z155" s="173">
        <v>59400000</v>
      </c>
      <c r="AA155" s="178" t="s">
        <v>588</v>
      </c>
      <c r="AB155" s="179">
        <v>7819</v>
      </c>
      <c r="AC155" s="178" t="s">
        <v>449</v>
      </c>
      <c r="AD155" s="176">
        <v>43486</v>
      </c>
      <c r="AE155" s="176">
        <v>43819</v>
      </c>
      <c r="AF155" s="179" t="s">
        <v>589</v>
      </c>
      <c r="AG155" s="180" t="s">
        <v>584</v>
      </c>
    </row>
    <row r="156" spans="1:33" ht="131.25" x14ac:dyDescent="0.35">
      <c r="A156" s="40">
        <f t="shared" si="3"/>
        <v>136</v>
      </c>
      <c r="B156" s="41"/>
      <c r="C156" s="41" t="s">
        <v>576</v>
      </c>
      <c r="D156" s="42">
        <v>80101706</v>
      </c>
      <c r="E156" s="43" t="s">
        <v>577</v>
      </c>
      <c r="F156" s="41" t="s">
        <v>70</v>
      </c>
      <c r="G156" s="41">
        <v>1</v>
      </c>
      <c r="H156" s="41" t="s">
        <v>155</v>
      </c>
      <c r="I156" s="41">
        <v>10</v>
      </c>
      <c r="J156" s="41" t="s">
        <v>331</v>
      </c>
      <c r="K156" s="41" t="s">
        <v>166</v>
      </c>
      <c r="L156" s="41" t="s">
        <v>328</v>
      </c>
      <c r="M156" s="66">
        <v>54000000</v>
      </c>
      <c r="N156" s="66">
        <v>54000000</v>
      </c>
      <c r="O156" s="41" t="s">
        <v>75</v>
      </c>
      <c r="P156" s="41" t="s">
        <v>76</v>
      </c>
      <c r="Q156" s="41" t="s">
        <v>578</v>
      </c>
      <c r="S156" s="169" t="s">
        <v>590</v>
      </c>
      <c r="T156" s="169" t="s">
        <v>591</v>
      </c>
      <c r="U156" s="176">
        <v>43508</v>
      </c>
      <c r="V156" s="171" t="s">
        <v>592</v>
      </c>
      <c r="W156" s="172" t="s">
        <v>417</v>
      </c>
      <c r="X156" s="173">
        <v>54000000</v>
      </c>
      <c r="Y156" s="174">
        <v>0</v>
      </c>
      <c r="Z156" s="173">
        <v>54000000</v>
      </c>
      <c r="AA156" s="171" t="s">
        <v>593</v>
      </c>
      <c r="AB156" s="172">
        <v>16419</v>
      </c>
      <c r="AC156" s="178" t="s">
        <v>594</v>
      </c>
      <c r="AD156" s="176">
        <v>43508</v>
      </c>
      <c r="AE156" s="176">
        <v>43810</v>
      </c>
      <c r="AF156" s="179" t="s">
        <v>595</v>
      </c>
      <c r="AG156" s="180" t="s">
        <v>584</v>
      </c>
    </row>
    <row r="157" spans="1:33" ht="131.25" x14ac:dyDescent="0.35">
      <c r="A157" s="40">
        <f t="shared" si="3"/>
        <v>137</v>
      </c>
      <c r="B157" s="41"/>
      <c r="C157" s="41" t="s">
        <v>576</v>
      </c>
      <c r="D157" s="42">
        <v>80101706</v>
      </c>
      <c r="E157" s="43" t="s">
        <v>577</v>
      </c>
      <c r="F157" s="41" t="s">
        <v>70</v>
      </c>
      <c r="G157" s="41">
        <v>1</v>
      </c>
      <c r="H157" s="41" t="s">
        <v>155</v>
      </c>
      <c r="I157" s="41">
        <v>10</v>
      </c>
      <c r="J157" s="41" t="s">
        <v>331</v>
      </c>
      <c r="K157" s="41" t="s">
        <v>166</v>
      </c>
      <c r="L157" s="41" t="s">
        <v>328</v>
      </c>
      <c r="M157" s="66">
        <v>54000000</v>
      </c>
      <c r="N157" s="66">
        <v>54000000</v>
      </c>
      <c r="O157" s="41" t="s">
        <v>75</v>
      </c>
      <c r="P157" s="41" t="s">
        <v>76</v>
      </c>
      <c r="Q157" s="41" t="s">
        <v>578</v>
      </c>
      <c r="S157" s="169" t="s">
        <v>596</v>
      </c>
      <c r="T157" s="169" t="s">
        <v>597</v>
      </c>
      <c r="U157" s="176">
        <v>43508</v>
      </c>
      <c r="V157" s="171" t="s">
        <v>592</v>
      </c>
      <c r="W157" s="172" t="s">
        <v>417</v>
      </c>
      <c r="X157" s="173">
        <v>54000000</v>
      </c>
      <c r="Y157" s="174">
        <v>0</v>
      </c>
      <c r="Z157" s="173">
        <v>54000000</v>
      </c>
      <c r="AA157" s="171" t="s">
        <v>598</v>
      </c>
      <c r="AB157" s="172">
        <v>16519</v>
      </c>
      <c r="AC157" s="178" t="s">
        <v>464</v>
      </c>
      <c r="AD157" s="176">
        <v>43508</v>
      </c>
      <c r="AE157" s="176">
        <v>43810</v>
      </c>
      <c r="AF157" s="179" t="s">
        <v>595</v>
      </c>
      <c r="AG157" s="180" t="s">
        <v>584</v>
      </c>
    </row>
    <row r="158" spans="1:33" ht="120" x14ac:dyDescent="0.35">
      <c r="A158" s="40">
        <f t="shared" si="3"/>
        <v>138</v>
      </c>
      <c r="B158" s="41"/>
      <c r="C158" s="41" t="s">
        <v>576</v>
      </c>
      <c r="D158" s="42">
        <v>80101706</v>
      </c>
      <c r="E158" s="43" t="s">
        <v>577</v>
      </c>
      <c r="F158" s="41" t="s">
        <v>70</v>
      </c>
      <c r="G158" s="41">
        <v>1</v>
      </c>
      <c r="H158" s="41" t="s">
        <v>155</v>
      </c>
      <c r="I158" s="41">
        <v>10</v>
      </c>
      <c r="J158" s="41" t="s">
        <v>331</v>
      </c>
      <c r="K158" s="41" t="s">
        <v>166</v>
      </c>
      <c r="L158" s="41" t="s">
        <v>328</v>
      </c>
      <c r="M158" s="66">
        <v>54000000</v>
      </c>
      <c r="N158" s="66">
        <v>54000000</v>
      </c>
      <c r="O158" s="41" t="s">
        <v>75</v>
      </c>
      <c r="P158" s="41" t="s">
        <v>76</v>
      </c>
      <c r="Q158" s="41" t="s">
        <v>578</v>
      </c>
      <c r="S158" s="169" t="s">
        <v>599</v>
      </c>
      <c r="T158" s="169" t="s">
        <v>600</v>
      </c>
      <c r="U158" s="176">
        <v>43510</v>
      </c>
      <c r="V158" s="171" t="s">
        <v>601</v>
      </c>
      <c r="W158" s="172" t="s">
        <v>417</v>
      </c>
      <c r="X158" s="173">
        <v>54000000</v>
      </c>
      <c r="Y158" s="174">
        <v>0</v>
      </c>
      <c r="Z158" s="173">
        <v>54000000</v>
      </c>
      <c r="AA158" s="171" t="s">
        <v>602</v>
      </c>
      <c r="AB158" s="172">
        <v>16619</v>
      </c>
      <c r="AC158" s="178" t="s">
        <v>464</v>
      </c>
      <c r="AD158" s="176">
        <v>43510</v>
      </c>
      <c r="AE158" s="176">
        <v>43812</v>
      </c>
      <c r="AF158" s="179" t="s">
        <v>603</v>
      </c>
      <c r="AG158" s="180" t="s">
        <v>584</v>
      </c>
    </row>
    <row r="159" spans="1:33" ht="120" x14ac:dyDescent="0.35">
      <c r="A159" s="40">
        <f t="shared" si="3"/>
        <v>139</v>
      </c>
      <c r="B159" s="41"/>
      <c r="C159" s="41" t="s">
        <v>576</v>
      </c>
      <c r="D159" s="42">
        <v>80101706</v>
      </c>
      <c r="E159" s="43" t="s">
        <v>577</v>
      </c>
      <c r="F159" s="41" t="s">
        <v>70</v>
      </c>
      <c r="G159" s="41">
        <v>1</v>
      </c>
      <c r="H159" s="41" t="s">
        <v>127</v>
      </c>
      <c r="I159" s="41">
        <v>11</v>
      </c>
      <c r="J159" s="41" t="s">
        <v>331</v>
      </c>
      <c r="K159" s="41" t="s">
        <v>166</v>
      </c>
      <c r="L159" s="41" t="s">
        <v>533</v>
      </c>
      <c r="M159" s="66">
        <v>63800000</v>
      </c>
      <c r="N159" s="66">
        <v>63800000</v>
      </c>
      <c r="O159" s="41" t="s">
        <v>75</v>
      </c>
      <c r="P159" s="41" t="s">
        <v>76</v>
      </c>
      <c r="Q159" s="41" t="s">
        <v>578</v>
      </c>
      <c r="S159" s="169" t="s">
        <v>604</v>
      </c>
      <c r="T159" s="169" t="s">
        <v>605</v>
      </c>
      <c r="U159" s="176">
        <v>43489</v>
      </c>
      <c r="V159" s="171" t="s">
        <v>606</v>
      </c>
      <c r="W159" s="172" t="s">
        <v>417</v>
      </c>
      <c r="X159" s="173">
        <v>63800000</v>
      </c>
      <c r="Y159" s="174">
        <v>0</v>
      </c>
      <c r="Z159" s="173">
        <v>63800000</v>
      </c>
      <c r="AA159" s="171" t="s">
        <v>607</v>
      </c>
      <c r="AB159" s="172">
        <v>8019</v>
      </c>
      <c r="AC159" s="171" t="s">
        <v>449</v>
      </c>
      <c r="AD159" s="170">
        <v>43489</v>
      </c>
      <c r="AE159" s="170">
        <v>43822</v>
      </c>
      <c r="AF159" s="172" t="s">
        <v>608</v>
      </c>
      <c r="AG159" s="175" t="s">
        <v>584</v>
      </c>
    </row>
    <row r="160" spans="1:33" ht="120" x14ac:dyDescent="0.35">
      <c r="A160" s="40">
        <f t="shared" si="3"/>
        <v>140</v>
      </c>
      <c r="B160" s="41"/>
      <c r="C160" s="41" t="s">
        <v>576</v>
      </c>
      <c r="D160" s="42">
        <v>80101706</v>
      </c>
      <c r="E160" s="43" t="s">
        <v>577</v>
      </c>
      <c r="F160" s="41" t="s">
        <v>70</v>
      </c>
      <c r="G160" s="41">
        <v>1</v>
      </c>
      <c r="H160" s="41" t="s">
        <v>155</v>
      </c>
      <c r="I160" s="41">
        <v>10</v>
      </c>
      <c r="J160" s="41" t="s">
        <v>331</v>
      </c>
      <c r="K160" s="41" t="s">
        <v>166</v>
      </c>
      <c r="L160" s="41" t="s">
        <v>328</v>
      </c>
      <c r="M160" s="66">
        <v>36730000</v>
      </c>
      <c r="N160" s="66">
        <v>36730000</v>
      </c>
      <c r="O160" s="41" t="s">
        <v>75</v>
      </c>
      <c r="P160" s="41" t="s">
        <v>76</v>
      </c>
      <c r="Q160" s="41" t="s">
        <v>578</v>
      </c>
      <c r="S160" s="169" t="s">
        <v>609</v>
      </c>
      <c r="T160" s="169" t="s">
        <v>610</v>
      </c>
      <c r="U160" s="176">
        <v>43510</v>
      </c>
      <c r="V160" s="171" t="s">
        <v>611</v>
      </c>
      <c r="W160" s="172" t="s">
        <v>417</v>
      </c>
      <c r="X160" s="173">
        <v>36730000</v>
      </c>
      <c r="Y160" s="174">
        <v>0</v>
      </c>
      <c r="Z160" s="173">
        <v>36730000</v>
      </c>
      <c r="AA160" s="171" t="s">
        <v>612</v>
      </c>
      <c r="AB160" s="172">
        <v>16719</v>
      </c>
      <c r="AC160" s="178" t="s">
        <v>464</v>
      </c>
      <c r="AD160" s="176">
        <v>43510</v>
      </c>
      <c r="AE160" s="176">
        <v>43812</v>
      </c>
      <c r="AF160" s="179" t="s">
        <v>613</v>
      </c>
      <c r="AG160" s="180" t="s">
        <v>584</v>
      </c>
    </row>
    <row r="161" spans="1:33" ht="120" x14ac:dyDescent="0.35">
      <c r="A161" s="40">
        <f t="shared" si="3"/>
        <v>141</v>
      </c>
      <c r="B161" s="41"/>
      <c r="C161" s="41" t="s">
        <v>576</v>
      </c>
      <c r="D161" s="42">
        <v>80101706</v>
      </c>
      <c r="E161" s="43" t="s">
        <v>614</v>
      </c>
      <c r="F161" s="41" t="s">
        <v>70</v>
      </c>
      <c r="G161" s="41">
        <v>1</v>
      </c>
      <c r="H161" s="41" t="s">
        <v>155</v>
      </c>
      <c r="I161" s="41">
        <v>10</v>
      </c>
      <c r="J161" s="41" t="s">
        <v>331</v>
      </c>
      <c r="K161" s="41" t="s">
        <v>166</v>
      </c>
      <c r="L161" s="41" t="s">
        <v>328</v>
      </c>
      <c r="M161" s="66">
        <v>19500000</v>
      </c>
      <c r="N161" s="66">
        <v>19500000</v>
      </c>
      <c r="O161" s="41" t="s">
        <v>75</v>
      </c>
      <c r="P161" s="41" t="s">
        <v>76</v>
      </c>
      <c r="Q161" s="41" t="s">
        <v>578</v>
      </c>
      <c r="S161" s="169" t="s">
        <v>615</v>
      </c>
      <c r="T161" s="169" t="s">
        <v>616</v>
      </c>
      <c r="U161" s="170">
        <v>43504</v>
      </c>
      <c r="V161" s="171" t="s">
        <v>617</v>
      </c>
      <c r="W161" s="172" t="s">
        <v>447</v>
      </c>
      <c r="X161" s="173">
        <v>19500000</v>
      </c>
      <c r="Y161" s="174">
        <v>0</v>
      </c>
      <c r="Z161" s="173">
        <v>19500000</v>
      </c>
      <c r="AA161" s="171" t="s">
        <v>618</v>
      </c>
      <c r="AB161" s="179">
        <v>16119</v>
      </c>
      <c r="AC161" s="178" t="s">
        <v>619</v>
      </c>
      <c r="AD161" s="176">
        <v>43504</v>
      </c>
      <c r="AE161" s="176">
        <v>43806</v>
      </c>
      <c r="AF161" s="179" t="s">
        <v>613</v>
      </c>
      <c r="AG161" s="180" t="s">
        <v>584</v>
      </c>
    </row>
    <row r="162" spans="1:33" ht="120" x14ac:dyDescent="0.35">
      <c r="A162" s="40">
        <f t="shared" si="3"/>
        <v>142</v>
      </c>
      <c r="B162" s="41"/>
      <c r="C162" s="41" t="s">
        <v>620</v>
      </c>
      <c r="D162" s="42">
        <v>80101706</v>
      </c>
      <c r="E162" s="43" t="s">
        <v>621</v>
      </c>
      <c r="F162" s="41" t="s">
        <v>70</v>
      </c>
      <c r="G162" s="41">
        <v>1</v>
      </c>
      <c r="H162" s="41" t="s">
        <v>127</v>
      </c>
      <c r="I162" s="41">
        <v>11</v>
      </c>
      <c r="J162" s="41" t="s">
        <v>331</v>
      </c>
      <c r="K162" s="41" t="s">
        <v>166</v>
      </c>
      <c r="L162" s="41" t="s">
        <v>533</v>
      </c>
      <c r="M162" s="66">
        <v>96250000</v>
      </c>
      <c r="N162" s="66">
        <v>96250000</v>
      </c>
      <c r="O162" s="41" t="s">
        <v>75</v>
      </c>
      <c r="P162" s="41" t="s">
        <v>76</v>
      </c>
      <c r="Q162" s="41" t="s">
        <v>622</v>
      </c>
      <c r="S162" s="169" t="s">
        <v>623</v>
      </c>
      <c r="T162" s="169" t="s">
        <v>624</v>
      </c>
      <c r="U162" s="170">
        <v>43483</v>
      </c>
      <c r="V162" s="171" t="s">
        <v>625</v>
      </c>
      <c r="W162" s="172" t="s">
        <v>417</v>
      </c>
      <c r="X162" s="173">
        <v>96250000</v>
      </c>
      <c r="Y162" s="174">
        <v>0</v>
      </c>
      <c r="Z162" s="173">
        <v>96250000</v>
      </c>
      <c r="AA162" s="171" t="s">
        <v>626</v>
      </c>
      <c r="AB162" s="172">
        <v>6419</v>
      </c>
      <c r="AC162" s="171" t="s">
        <v>437</v>
      </c>
      <c r="AD162" s="170">
        <v>43483</v>
      </c>
      <c r="AE162" s="170">
        <v>43816</v>
      </c>
      <c r="AF162" s="172" t="s">
        <v>627</v>
      </c>
      <c r="AG162" s="175" t="s">
        <v>628</v>
      </c>
    </row>
    <row r="163" spans="1:33" ht="120" x14ac:dyDescent="0.35">
      <c r="A163" s="40">
        <f t="shared" si="3"/>
        <v>143</v>
      </c>
      <c r="B163" s="41"/>
      <c r="C163" s="41" t="s">
        <v>620</v>
      </c>
      <c r="D163" s="42">
        <v>80101706</v>
      </c>
      <c r="E163" s="43" t="s">
        <v>621</v>
      </c>
      <c r="F163" s="41" t="s">
        <v>70</v>
      </c>
      <c r="G163" s="41">
        <v>1</v>
      </c>
      <c r="H163" s="41" t="s">
        <v>84</v>
      </c>
      <c r="I163" s="41">
        <v>6.5</v>
      </c>
      <c r="J163" s="41" t="s">
        <v>331</v>
      </c>
      <c r="K163" s="41" t="s">
        <v>166</v>
      </c>
      <c r="L163" s="41" t="s">
        <v>328</v>
      </c>
      <c r="M163" s="66">
        <v>44100000</v>
      </c>
      <c r="N163" s="66">
        <v>44100000</v>
      </c>
      <c r="O163" s="41" t="s">
        <v>75</v>
      </c>
      <c r="P163" s="41" t="s">
        <v>76</v>
      </c>
      <c r="Q163" s="41" t="s">
        <v>622</v>
      </c>
      <c r="S163" s="39"/>
      <c r="T163" s="39"/>
      <c r="U163" s="39"/>
      <c r="V163" s="39"/>
      <c r="W163" s="39"/>
      <c r="X163" s="39"/>
      <c r="Y163" s="39"/>
      <c r="Z163" s="39"/>
      <c r="AA163" s="39"/>
      <c r="AB163" s="39"/>
      <c r="AC163" s="39"/>
      <c r="AD163" s="39"/>
      <c r="AE163" s="39"/>
      <c r="AF163" s="39"/>
      <c r="AG163" s="39"/>
    </row>
    <row r="164" spans="1:33" ht="120" x14ac:dyDescent="0.35">
      <c r="A164" s="40">
        <f t="shared" si="3"/>
        <v>144</v>
      </c>
      <c r="B164" s="41"/>
      <c r="C164" s="41" t="s">
        <v>620</v>
      </c>
      <c r="D164" s="42">
        <v>80101706</v>
      </c>
      <c r="E164" s="43" t="s">
        <v>621</v>
      </c>
      <c r="F164" s="41" t="s">
        <v>70</v>
      </c>
      <c r="G164" s="41">
        <v>1</v>
      </c>
      <c r="H164" s="41" t="s">
        <v>127</v>
      </c>
      <c r="I164" s="41">
        <v>11</v>
      </c>
      <c r="J164" s="41" t="s">
        <v>331</v>
      </c>
      <c r="K164" s="41" t="s">
        <v>166</v>
      </c>
      <c r="L164" s="41" t="s">
        <v>328</v>
      </c>
      <c r="M164" s="66">
        <v>80850000</v>
      </c>
      <c r="N164" s="66">
        <v>80850000</v>
      </c>
      <c r="O164" s="41" t="s">
        <v>75</v>
      </c>
      <c r="P164" s="41" t="s">
        <v>76</v>
      </c>
      <c r="Q164" s="41" t="s">
        <v>622</v>
      </c>
      <c r="S164" s="169" t="s">
        <v>629</v>
      </c>
      <c r="T164" s="169" t="s">
        <v>630</v>
      </c>
      <c r="U164" s="176">
        <v>43490</v>
      </c>
      <c r="V164" s="171" t="s">
        <v>631</v>
      </c>
      <c r="W164" s="172" t="s">
        <v>417</v>
      </c>
      <c r="X164" s="173">
        <v>80850000</v>
      </c>
      <c r="Y164" s="174">
        <v>0</v>
      </c>
      <c r="Z164" s="173">
        <v>80850000</v>
      </c>
      <c r="AA164" s="178" t="s">
        <v>632</v>
      </c>
      <c r="AB164" s="179">
        <v>10419</v>
      </c>
      <c r="AC164" s="178" t="s">
        <v>449</v>
      </c>
      <c r="AD164" s="176">
        <v>43490</v>
      </c>
      <c r="AE164" s="176">
        <v>43823</v>
      </c>
      <c r="AF164" s="179" t="s">
        <v>633</v>
      </c>
      <c r="AG164" s="180" t="s">
        <v>628</v>
      </c>
    </row>
    <row r="165" spans="1:33" ht="120" x14ac:dyDescent="0.35">
      <c r="A165" s="40">
        <f t="shared" si="3"/>
        <v>145</v>
      </c>
      <c r="B165" s="41"/>
      <c r="C165" s="41" t="s">
        <v>620</v>
      </c>
      <c r="D165" s="42">
        <v>80101706</v>
      </c>
      <c r="E165" s="43" t="s">
        <v>621</v>
      </c>
      <c r="F165" s="41" t="s">
        <v>70</v>
      </c>
      <c r="G165" s="41">
        <v>1</v>
      </c>
      <c r="H165" s="41" t="s">
        <v>127</v>
      </c>
      <c r="I165" s="41">
        <v>11</v>
      </c>
      <c r="J165" s="41" t="s">
        <v>331</v>
      </c>
      <c r="K165" s="41" t="s">
        <v>166</v>
      </c>
      <c r="L165" s="41" t="s">
        <v>533</v>
      </c>
      <c r="M165" s="66">
        <v>80850000</v>
      </c>
      <c r="N165" s="66">
        <v>80850000</v>
      </c>
      <c r="O165" s="41" t="s">
        <v>75</v>
      </c>
      <c r="P165" s="41" t="s">
        <v>76</v>
      </c>
      <c r="Q165" s="41" t="s">
        <v>622</v>
      </c>
      <c r="S165" s="169" t="s">
        <v>634</v>
      </c>
      <c r="T165" s="169" t="s">
        <v>635</v>
      </c>
      <c r="U165" s="176">
        <v>43488</v>
      </c>
      <c r="V165" s="171" t="s">
        <v>636</v>
      </c>
      <c r="W165" s="172" t="s">
        <v>417</v>
      </c>
      <c r="X165" s="173">
        <v>80850000</v>
      </c>
      <c r="Y165" s="174">
        <v>0</v>
      </c>
      <c r="Z165" s="173">
        <v>80850000</v>
      </c>
      <c r="AA165" s="171" t="s">
        <v>637</v>
      </c>
      <c r="AB165" s="172">
        <v>7919</v>
      </c>
      <c r="AC165" s="171" t="s">
        <v>449</v>
      </c>
      <c r="AD165" s="170">
        <v>43488</v>
      </c>
      <c r="AE165" s="170">
        <v>43821</v>
      </c>
      <c r="AF165" s="172" t="s">
        <v>633</v>
      </c>
      <c r="AG165" s="175" t="s">
        <v>628</v>
      </c>
    </row>
    <row r="166" spans="1:33" ht="120" x14ac:dyDescent="0.35">
      <c r="A166" s="40">
        <f t="shared" si="3"/>
        <v>146</v>
      </c>
      <c r="B166" s="41"/>
      <c r="C166" s="41" t="s">
        <v>620</v>
      </c>
      <c r="D166" s="42">
        <v>80101706</v>
      </c>
      <c r="E166" s="43" t="s">
        <v>621</v>
      </c>
      <c r="F166" s="41" t="s">
        <v>70</v>
      </c>
      <c r="G166" s="41">
        <v>1</v>
      </c>
      <c r="H166" s="41" t="s">
        <v>127</v>
      </c>
      <c r="I166" s="41">
        <v>11</v>
      </c>
      <c r="J166" s="41" t="s">
        <v>331</v>
      </c>
      <c r="K166" s="41" t="s">
        <v>166</v>
      </c>
      <c r="L166" s="41" t="s">
        <v>533</v>
      </c>
      <c r="M166" s="66">
        <v>96250000</v>
      </c>
      <c r="N166" s="66">
        <v>96250000</v>
      </c>
      <c r="O166" s="41" t="s">
        <v>75</v>
      </c>
      <c r="P166" s="41" t="s">
        <v>76</v>
      </c>
      <c r="Q166" s="41" t="s">
        <v>622</v>
      </c>
      <c r="S166" s="169" t="s">
        <v>638</v>
      </c>
      <c r="T166" s="169" t="s">
        <v>639</v>
      </c>
      <c r="U166" s="170">
        <v>43488</v>
      </c>
      <c r="V166" s="171" t="s">
        <v>640</v>
      </c>
      <c r="W166" s="172" t="s">
        <v>417</v>
      </c>
      <c r="X166" s="173">
        <v>96250000</v>
      </c>
      <c r="Y166" s="174">
        <v>0</v>
      </c>
      <c r="Z166" s="173">
        <v>96250000</v>
      </c>
      <c r="AA166" s="171" t="s">
        <v>641</v>
      </c>
      <c r="AB166" s="172">
        <v>6919</v>
      </c>
      <c r="AC166" s="171" t="s">
        <v>449</v>
      </c>
      <c r="AD166" s="170">
        <v>43488</v>
      </c>
      <c r="AE166" s="170">
        <v>43821</v>
      </c>
      <c r="AF166" s="172" t="s">
        <v>627</v>
      </c>
      <c r="AG166" s="175" t="s">
        <v>628</v>
      </c>
    </row>
    <row r="167" spans="1:33" ht="131.25" x14ac:dyDescent="0.35">
      <c r="A167" s="40">
        <f t="shared" si="3"/>
        <v>147</v>
      </c>
      <c r="B167" s="41"/>
      <c r="C167" s="41" t="s">
        <v>620</v>
      </c>
      <c r="D167" s="42">
        <v>80101706</v>
      </c>
      <c r="E167" s="43" t="s">
        <v>621</v>
      </c>
      <c r="F167" s="41" t="s">
        <v>70</v>
      </c>
      <c r="G167" s="41">
        <v>1</v>
      </c>
      <c r="H167" s="41" t="s">
        <v>127</v>
      </c>
      <c r="I167" s="41">
        <v>11</v>
      </c>
      <c r="J167" s="41" t="s">
        <v>331</v>
      </c>
      <c r="K167" s="41" t="s">
        <v>166</v>
      </c>
      <c r="L167" s="41" t="s">
        <v>328</v>
      </c>
      <c r="M167" s="66">
        <v>44000000</v>
      </c>
      <c r="N167" s="66">
        <v>44000000</v>
      </c>
      <c r="O167" s="41" t="s">
        <v>75</v>
      </c>
      <c r="P167" s="41" t="s">
        <v>76</v>
      </c>
      <c r="Q167" s="41" t="s">
        <v>622</v>
      </c>
      <c r="S167" s="169" t="s">
        <v>642</v>
      </c>
      <c r="T167" s="169" t="s">
        <v>643</v>
      </c>
      <c r="U167" s="170">
        <v>43497</v>
      </c>
      <c r="V167" s="171" t="s">
        <v>644</v>
      </c>
      <c r="W167" s="172" t="s">
        <v>417</v>
      </c>
      <c r="X167" s="173">
        <v>42000000</v>
      </c>
      <c r="Y167" s="174">
        <v>0</v>
      </c>
      <c r="Z167" s="173">
        <v>42000000</v>
      </c>
      <c r="AA167" s="171" t="s">
        <v>645</v>
      </c>
      <c r="AB167" s="172">
        <v>14219</v>
      </c>
      <c r="AC167" s="178" t="s">
        <v>455</v>
      </c>
      <c r="AD167" s="176">
        <v>43497</v>
      </c>
      <c r="AE167" s="176">
        <v>43814</v>
      </c>
      <c r="AF167" s="179" t="s">
        <v>627</v>
      </c>
      <c r="AG167" s="180" t="s">
        <v>628</v>
      </c>
    </row>
    <row r="168" spans="1:33" ht="131.25" x14ac:dyDescent="0.35">
      <c r="A168" s="40">
        <f t="shared" si="3"/>
        <v>148</v>
      </c>
      <c r="B168" s="41"/>
      <c r="C168" s="41" t="s">
        <v>646</v>
      </c>
      <c r="D168" s="42">
        <v>80101706</v>
      </c>
      <c r="E168" s="43" t="s">
        <v>647</v>
      </c>
      <c r="F168" s="41" t="s">
        <v>70</v>
      </c>
      <c r="G168" s="41">
        <v>1</v>
      </c>
      <c r="H168" s="41" t="s">
        <v>127</v>
      </c>
      <c r="I168" s="41">
        <v>11</v>
      </c>
      <c r="J168" s="41" t="s">
        <v>331</v>
      </c>
      <c r="K168" s="41" t="s">
        <v>166</v>
      </c>
      <c r="L168" s="41" t="s">
        <v>533</v>
      </c>
      <c r="M168" s="66">
        <v>59400000</v>
      </c>
      <c r="N168" s="66">
        <v>59400000</v>
      </c>
      <c r="O168" s="41" t="s">
        <v>75</v>
      </c>
      <c r="P168" s="41" t="s">
        <v>76</v>
      </c>
      <c r="Q168" s="41" t="s">
        <v>648</v>
      </c>
      <c r="S168" s="169" t="s">
        <v>649</v>
      </c>
      <c r="T168" s="169" t="s">
        <v>650</v>
      </c>
      <c r="U168" s="176">
        <v>43483</v>
      </c>
      <c r="V168" s="171" t="s">
        <v>651</v>
      </c>
      <c r="W168" s="172" t="s">
        <v>417</v>
      </c>
      <c r="X168" s="173">
        <v>59400000</v>
      </c>
      <c r="Y168" s="173">
        <v>0</v>
      </c>
      <c r="Z168" s="173">
        <v>59400000</v>
      </c>
      <c r="AA168" s="178" t="s">
        <v>652</v>
      </c>
      <c r="AB168" s="179">
        <v>6519</v>
      </c>
      <c r="AC168" s="178" t="s">
        <v>449</v>
      </c>
      <c r="AD168" s="176">
        <v>43483</v>
      </c>
      <c r="AE168" s="176">
        <v>43816</v>
      </c>
      <c r="AF168" s="179" t="s">
        <v>653</v>
      </c>
      <c r="AG168" s="180" t="s">
        <v>654</v>
      </c>
    </row>
    <row r="169" spans="1:33" ht="120" x14ac:dyDescent="0.35">
      <c r="A169" s="40">
        <f t="shared" si="3"/>
        <v>149</v>
      </c>
      <c r="B169" s="41"/>
      <c r="C169" s="41" t="s">
        <v>646</v>
      </c>
      <c r="D169" s="42">
        <v>80101706</v>
      </c>
      <c r="E169" s="43" t="s">
        <v>647</v>
      </c>
      <c r="F169" s="41" t="s">
        <v>70</v>
      </c>
      <c r="G169" s="41">
        <v>1</v>
      </c>
      <c r="H169" s="41" t="s">
        <v>127</v>
      </c>
      <c r="I169" s="41">
        <v>11</v>
      </c>
      <c r="J169" s="41" t="s">
        <v>331</v>
      </c>
      <c r="K169" s="41" t="s">
        <v>166</v>
      </c>
      <c r="L169" s="41" t="s">
        <v>328</v>
      </c>
      <c r="M169" s="66">
        <v>27500000</v>
      </c>
      <c r="N169" s="66">
        <v>27500000</v>
      </c>
      <c r="O169" s="41" t="s">
        <v>75</v>
      </c>
      <c r="P169" s="41" t="s">
        <v>76</v>
      </c>
      <c r="Q169" s="41" t="s">
        <v>648</v>
      </c>
      <c r="S169" s="169" t="s">
        <v>655</v>
      </c>
      <c r="T169" s="169" t="s">
        <v>656</v>
      </c>
      <c r="U169" s="176">
        <v>43489</v>
      </c>
      <c r="V169" s="171" t="s">
        <v>657</v>
      </c>
      <c r="W169" s="172" t="s">
        <v>417</v>
      </c>
      <c r="X169" s="173">
        <v>27500000</v>
      </c>
      <c r="Y169" s="174">
        <v>0</v>
      </c>
      <c r="Z169" s="173">
        <v>27500000</v>
      </c>
      <c r="AA169" s="171" t="s">
        <v>658</v>
      </c>
      <c r="AB169" s="172">
        <v>10519</v>
      </c>
      <c r="AC169" s="171" t="s">
        <v>449</v>
      </c>
      <c r="AD169" s="170">
        <v>43489</v>
      </c>
      <c r="AE169" s="170">
        <v>43822</v>
      </c>
      <c r="AF169" s="172" t="s">
        <v>653</v>
      </c>
      <c r="AG169" s="175" t="s">
        <v>654</v>
      </c>
    </row>
    <row r="170" spans="1:33" ht="120" x14ac:dyDescent="0.35">
      <c r="A170" s="40">
        <f t="shared" si="3"/>
        <v>150</v>
      </c>
      <c r="B170" s="41"/>
      <c r="C170" s="41" t="s">
        <v>646</v>
      </c>
      <c r="D170" s="42">
        <v>80101706</v>
      </c>
      <c r="E170" s="43" t="s">
        <v>647</v>
      </c>
      <c r="F170" s="41" t="s">
        <v>70</v>
      </c>
      <c r="G170" s="41">
        <v>1</v>
      </c>
      <c r="H170" s="41" t="s">
        <v>127</v>
      </c>
      <c r="I170" s="41">
        <v>11.5</v>
      </c>
      <c r="J170" s="41" t="s">
        <v>331</v>
      </c>
      <c r="K170" s="41" t="s">
        <v>166</v>
      </c>
      <c r="L170" s="41" t="s">
        <v>533</v>
      </c>
      <c r="M170" s="66">
        <v>28750000</v>
      </c>
      <c r="N170" s="66">
        <v>28750000</v>
      </c>
      <c r="O170" s="41" t="s">
        <v>75</v>
      </c>
      <c r="P170" s="41" t="s">
        <v>76</v>
      </c>
      <c r="Q170" s="41" t="s">
        <v>648</v>
      </c>
      <c r="S170" s="169" t="s">
        <v>659</v>
      </c>
      <c r="T170" s="169" t="s">
        <v>660</v>
      </c>
      <c r="U170" s="170">
        <v>43476</v>
      </c>
      <c r="V170" s="171" t="s">
        <v>661</v>
      </c>
      <c r="W170" s="172" t="s">
        <v>417</v>
      </c>
      <c r="X170" s="173">
        <v>28750000</v>
      </c>
      <c r="Y170" s="173">
        <v>0</v>
      </c>
      <c r="Z170" s="173">
        <v>28750000</v>
      </c>
      <c r="AA170" s="178" t="s">
        <v>662</v>
      </c>
      <c r="AB170" s="179">
        <v>3519</v>
      </c>
      <c r="AC170" s="178" t="s">
        <v>426</v>
      </c>
      <c r="AD170" s="176">
        <v>43476</v>
      </c>
      <c r="AE170" s="176">
        <v>43824</v>
      </c>
      <c r="AF170" s="179" t="s">
        <v>663</v>
      </c>
      <c r="AG170" s="180" t="s">
        <v>654</v>
      </c>
    </row>
    <row r="171" spans="1:33" ht="120" x14ac:dyDescent="0.35">
      <c r="A171" s="40">
        <f t="shared" si="3"/>
        <v>151</v>
      </c>
      <c r="B171" s="41"/>
      <c r="C171" s="41" t="s">
        <v>646</v>
      </c>
      <c r="D171" s="42">
        <v>80101706</v>
      </c>
      <c r="E171" s="43" t="s">
        <v>664</v>
      </c>
      <c r="F171" s="41" t="s">
        <v>70</v>
      </c>
      <c r="G171" s="41">
        <v>1</v>
      </c>
      <c r="H171" s="41" t="s">
        <v>127</v>
      </c>
      <c r="I171" s="41">
        <v>11.5</v>
      </c>
      <c r="J171" s="41" t="s">
        <v>331</v>
      </c>
      <c r="K171" s="41" t="s">
        <v>166</v>
      </c>
      <c r="L171" s="41" t="s">
        <v>533</v>
      </c>
      <c r="M171" s="66">
        <v>23000000</v>
      </c>
      <c r="N171" s="66">
        <v>23000000</v>
      </c>
      <c r="O171" s="41" t="s">
        <v>75</v>
      </c>
      <c r="P171" s="41" t="s">
        <v>76</v>
      </c>
      <c r="Q171" s="41" t="s">
        <v>648</v>
      </c>
      <c r="S171" s="169" t="s">
        <v>665</v>
      </c>
      <c r="T171" s="169" t="s">
        <v>666</v>
      </c>
      <c r="U171" s="176">
        <v>43489</v>
      </c>
      <c r="V171" s="171" t="s">
        <v>667</v>
      </c>
      <c r="W171" s="172" t="s">
        <v>447</v>
      </c>
      <c r="X171" s="182">
        <v>22000000</v>
      </c>
      <c r="Y171" s="183">
        <v>0</v>
      </c>
      <c r="Z171" s="182">
        <v>22000000</v>
      </c>
      <c r="AA171" s="178" t="s">
        <v>668</v>
      </c>
      <c r="AB171" s="179">
        <v>3419</v>
      </c>
      <c r="AC171" s="178" t="s">
        <v>669</v>
      </c>
      <c r="AD171" s="176">
        <v>43489</v>
      </c>
      <c r="AE171" s="176">
        <v>43822</v>
      </c>
      <c r="AF171" s="179" t="s">
        <v>670</v>
      </c>
      <c r="AG171" s="180" t="s">
        <v>654</v>
      </c>
    </row>
    <row r="172" spans="1:33" ht="120" x14ac:dyDescent="0.35">
      <c r="A172" s="40">
        <f t="shared" si="3"/>
        <v>152</v>
      </c>
      <c r="B172" s="41"/>
      <c r="C172" s="41" t="s">
        <v>206</v>
      </c>
      <c r="D172" s="42">
        <v>80101706</v>
      </c>
      <c r="E172" s="43" t="s">
        <v>671</v>
      </c>
      <c r="F172" s="41" t="s">
        <v>70</v>
      </c>
      <c r="G172" s="41">
        <v>1</v>
      </c>
      <c r="H172" s="41" t="s">
        <v>127</v>
      </c>
      <c r="I172" s="41">
        <v>11</v>
      </c>
      <c r="J172" s="41" t="s">
        <v>331</v>
      </c>
      <c r="K172" s="41" t="s">
        <v>166</v>
      </c>
      <c r="L172" s="41" t="s">
        <v>328</v>
      </c>
      <c r="M172" s="66">
        <v>101200000</v>
      </c>
      <c r="N172" s="66">
        <v>101200000</v>
      </c>
      <c r="O172" s="41" t="s">
        <v>75</v>
      </c>
      <c r="P172" s="41" t="s">
        <v>76</v>
      </c>
      <c r="Q172" s="41" t="s">
        <v>208</v>
      </c>
      <c r="S172" s="169" t="s">
        <v>672</v>
      </c>
      <c r="T172" s="169" t="s">
        <v>673</v>
      </c>
      <c r="U172" s="170">
        <v>43490</v>
      </c>
      <c r="V172" s="171" t="s">
        <v>674</v>
      </c>
      <c r="W172" s="172" t="s">
        <v>417</v>
      </c>
      <c r="X172" s="173">
        <v>101200000</v>
      </c>
      <c r="Y172" s="174">
        <v>0</v>
      </c>
      <c r="Z172" s="173">
        <v>101200000</v>
      </c>
      <c r="AA172" s="178" t="s">
        <v>675</v>
      </c>
      <c r="AB172" s="179">
        <v>11019</v>
      </c>
      <c r="AC172" s="178" t="s">
        <v>449</v>
      </c>
      <c r="AD172" s="176">
        <v>43490</v>
      </c>
      <c r="AE172" s="176">
        <v>43823</v>
      </c>
      <c r="AF172" s="179" t="s">
        <v>676</v>
      </c>
      <c r="AG172" s="180" t="s">
        <v>677</v>
      </c>
    </row>
    <row r="173" spans="1:33" ht="131.25" x14ac:dyDescent="0.35">
      <c r="A173" s="40">
        <f t="shared" si="3"/>
        <v>153</v>
      </c>
      <c r="B173" s="41"/>
      <c r="C173" s="41" t="s">
        <v>206</v>
      </c>
      <c r="D173" s="42">
        <v>80101706</v>
      </c>
      <c r="E173" s="43" t="s">
        <v>671</v>
      </c>
      <c r="F173" s="41" t="s">
        <v>70</v>
      </c>
      <c r="G173" s="41">
        <v>1</v>
      </c>
      <c r="H173" s="41" t="s">
        <v>127</v>
      </c>
      <c r="I173" s="41">
        <v>10.5</v>
      </c>
      <c r="J173" s="41" t="s">
        <v>331</v>
      </c>
      <c r="K173" s="41" t="s">
        <v>166</v>
      </c>
      <c r="L173" s="41" t="s">
        <v>328</v>
      </c>
      <c r="M173" s="66">
        <v>47250000</v>
      </c>
      <c r="N173" s="66">
        <v>47250000</v>
      </c>
      <c r="O173" s="41" t="s">
        <v>75</v>
      </c>
      <c r="P173" s="41" t="s">
        <v>76</v>
      </c>
      <c r="Q173" s="41" t="s">
        <v>208</v>
      </c>
      <c r="S173" s="169" t="s">
        <v>678</v>
      </c>
      <c r="T173" s="169" t="s">
        <v>679</v>
      </c>
      <c r="U173" s="176">
        <v>43504</v>
      </c>
      <c r="V173" s="171" t="s">
        <v>680</v>
      </c>
      <c r="W173" s="172" t="s">
        <v>417</v>
      </c>
      <c r="X173" s="173">
        <v>47250000</v>
      </c>
      <c r="Y173" s="174">
        <v>0</v>
      </c>
      <c r="Z173" s="173">
        <v>47250000</v>
      </c>
      <c r="AA173" s="171" t="s">
        <v>681</v>
      </c>
      <c r="AB173" s="172">
        <v>15119</v>
      </c>
      <c r="AC173" s="178" t="s">
        <v>682</v>
      </c>
      <c r="AD173" s="176">
        <v>43504</v>
      </c>
      <c r="AE173" s="176">
        <v>43821</v>
      </c>
      <c r="AF173" s="179" t="s">
        <v>683</v>
      </c>
      <c r="AG173" s="180" t="s">
        <v>677</v>
      </c>
    </row>
    <row r="174" spans="1:33" ht="120" x14ac:dyDescent="0.35">
      <c r="A174" s="40">
        <f t="shared" si="3"/>
        <v>154</v>
      </c>
      <c r="B174" s="41"/>
      <c r="C174" s="41" t="s">
        <v>206</v>
      </c>
      <c r="D174" s="42">
        <v>80101706</v>
      </c>
      <c r="E174" s="43" t="s">
        <v>671</v>
      </c>
      <c r="F174" s="41" t="s">
        <v>70</v>
      </c>
      <c r="G174" s="41">
        <v>1</v>
      </c>
      <c r="H174" s="41" t="s">
        <v>127</v>
      </c>
      <c r="I174" s="41">
        <v>11</v>
      </c>
      <c r="J174" s="41" t="s">
        <v>331</v>
      </c>
      <c r="K174" s="41" t="s">
        <v>166</v>
      </c>
      <c r="L174" s="41" t="s">
        <v>533</v>
      </c>
      <c r="M174" s="66">
        <v>27500000</v>
      </c>
      <c r="N174" s="66">
        <v>27500000</v>
      </c>
      <c r="O174" s="41" t="s">
        <v>75</v>
      </c>
      <c r="P174" s="41" t="s">
        <v>76</v>
      </c>
      <c r="Q174" s="41" t="s">
        <v>208</v>
      </c>
      <c r="S174" s="169" t="s">
        <v>684</v>
      </c>
      <c r="T174" s="169" t="s">
        <v>685</v>
      </c>
      <c r="U174" s="176">
        <v>43490</v>
      </c>
      <c r="V174" s="171" t="s">
        <v>686</v>
      </c>
      <c r="W174" s="172" t="s">
        <v>417</v>
      </c>
      <c r="X174" s="173">
        <v>27500000</v>
      </c>
      <c r="Y174" s="174">
        <v>0</v>
      </c>
      <c r="Z174" s="173">
        <v>27500000</v>
      </c>
      <c r="AA174" s="171" t="s">
        <v>687</v>
      </c>
      <c r="AB174" s="172">
        <v>1019</v>
      </c>
      <c r="AC174" s="171" t="s">
        <v>449</v>
      </c>
      <c r="AD174" s="170">
        <v>43490</v>
      </c>
      <c r="AE174" s="170">
        <v>43823</v>
      </c>
      <c r="AF174" s="172" t="s">
        <v>688</v>
      </c>
      <c r="AG174" s="175" t="s">
        <v>677</v>
      </c>
    </row>
    <row r="175" spans="1:33" ht="120" x14ac:dyDescent="0.35">
      <c r="A175" s="40">
        <f t="shared" si="3"/>
        <v>155</v>
      </c>
      <c r="B175" s="41"/>
      <c r="C175" s="41" t="s">
        <v>206</v>
      </c>
      <c r="D175" s="42">
        <v>80101706</v>
      </c>
      <c r="E175" s="43" t="s">
        <v>671</v>
      </c>
      <c r="F175" s="41" t="s">
        <v>70</v>
      </c>
      <c r="G175" s="41">
        <v>1</v>
      </c>
      <c r="H175" s="41" t="s">
        <v>127</v>
      </c>
      <c r="I175" s="41">
        <v>11</v>
      </c>
      <c r="J175" s="41" t="s">
        <v>331</v>
      </c>
      <c r="K175" s="41" t="s">
        <v>166</v>
      </c>
      <c r="L175" s="41" t="s">
        <v>533</v>
      </c>
      <c r="M175" s="66">
        <v>27500000</v>
      </c>
      <c r="N175" s="66">
        <v>27500000</v>
      </c>
      <c r="O175" s="41" t="s">
        <v>75</v>
      </c>
      <c r="P175" s="41" t="s">
        <v>76</v>
      </c>
      <c r="Q175" s="41" t="s">
        <v>208</v>
      </c>
      <c r="S175" s="169" t="s">
        <v>689</v>
      </c>
      <c r="T175" s="169" t="s">
        <v>690</v>
      </c>
      <c r="U175" s="176">
        <v>43482</v>
      </c>
      <c r="V175" s="171" t="s">
        <v>691</v>
      </c>
      <c r="W175" s="172" t="s">
        <v>417</v>
      </c>
      <c r="X175" s="173">
        <v>27500000</v>
      </c>
      <c r="Y175" s="174">
        <v>0</v>
      </c>
      <c r="Z175" s="173">
        <v>27500000</v>
      </c>
      <c r="AA175" s="178" t="s">
        <v>692</v>
      </c>
      <c r="AB175" s="179">
        <v>7119</v>
      </c>
      <c r="AC175" s="178" t="s">
        <v>449</v>
      </c>
      <c r="AD175" s="176">
        <v>43482</v>
      </c>
      <c r="AE175" s="176">
        <v>43815</v>
      </c>
      <c r="AF175" s="179" t="s">
        <v>688</v>
      </c>
      <c r="AG175" s="180" t="s">
        <v>677</v>
      </c>
    </row>
    <row r="176" spans="1:33" ht="120" x14ac:dyDescent="0.35">
      <c r="A176" s="40">
        <f t="shared" si="3"/>
        <v>156</v>
      </c>
      <c r="B176" s="41"/>
      <c r="C176" s="41" t="s">
        <v>206</v>
      </c>
      <c r="D176" s="42">
        <v>80101706</v>
      </c>
      <c r="E176" s="43" t="s">
        <v>671</v>
      </c>
      <c r="F176" s="41" t="s">
        <v>70</v>
      </c>
      <c r="G176" s="41">
        <v>1</v>
      </c>
      <c r="H176" s="41" t="s">
        <v>127</v>
      </c>
      <c r="I176" s="41">
        <v>11</v>
      </c>
      <c r="J176" s="41" t="s">
        <v>331</v>
      </c>
      <c r="K176" s="41" t="s">
        <v>166</v>
      </c>
      <c r="L176" s="41" t="s">
        <v>328</v>
      </c>
      <c r="M176" s="66">
        <v>53900000</v>
      </c>
      <c r="N176" s="66">
        <v>53900000</v>
      </c>
      <c r="O176" s="41" t="s">
        <v>75</v>
      </c>
      <c r="P176" s="41" t="s">
        <v>76</v>
      </c>
      <c r="Q176" s="41" t="s">
        <v>208</v>
      </c>
      <c r="S176" s="169" t="s">
        <v>693</v>
      </c>
      <c r="T176" s="169" t="s">
        <v>694</v>
      </c>
      <c r="U176" s="170">
        <v>43518</v>
      </c>
      <c r="V176" s="171" t="s">
        <v>695</v>
      </c>
      <c r="W176" s="172" t="s">
        <v>417</v>
      </c>
      <c r="X176" s="173">
        <v>49000000</v>
      </c>
      <c r="Y176" s="174">
        <v>0</v>
      </c>
      <c r="Z176" s="173">
        <v>49000000</v>
      </c>
      <c r="AA176" s="171" t="s">
        <v>696</v>
      </c>
      <c r="AB176" s="172">
        <v>14119</v>
      </c>
      <c r="AC176" s="178" t="s">
        <v>464</v>
      </c>
      <c r="AD176" s="176">
        <v>43518</v>
      </c>
      <c r="AE176" s="176">
        <v>43820</v>
      </c>
      <c r="AF176" s="179" t="s">
        <v>688</v>
      </c>
      <c r="AG176" s="180" t="s">
        <v>677</v>
      </c>
    </row>
    <row r="177" spans="1:33" ht="120" x14ac:dyDescent="0.35">
      <c r="A177" s="40">
        <f t="shared" si="3"/>
        <v>157</v>
      </c>
      <c r="B177" s="41"/>
      <c r="C177" s="41" t="s">
        <v>206</v>
      </c>
      <c r="D177" s="42">
        <v>80101706</v>
      </c>
      <c r="E177" s="43" t="s">
        <v>671</v>
      </c>
      <c r="F177" s="41" t="s">
        <v>70</v>
      </c>
      <c r="G177" s="41">
        <v>1</v>
      </c>
      <c r="H177" s="41" t="s">
        <v>127</v>
      </c>
      <c r="I177" s="41">
        <v>11</v>
      </c>
      <c r="J177" s="41" t="s">
        <v>331</v>
      </c>
      <c r="K177" s="41" t="s">
        <v>166</v>
      </c>
      <c r="L177" s="41" t="s">
        <v>328</v>
      </c>
      <c r="M177" s="66">
        <v>49500000</v>
      </c>
      <c r="N177" s="66">
        <v>49500000</v>
      </c>
      <c r="O177" s="41" t="s">
        <v>75</v>
      </c>
      <c r="P177" s="41" t="s">
        <v>76</v>
      </c>
      <c r="Q177" s="41" t="s">
        <v>208</v>
      </c>
      <c r="S177" s="169" t="s">
        <v>697</v>
      </c>
      <c r="T177" s="169" t="s">
        <v>698</v>
      </c>
      <c r="U177" s="170">
        <v>43500</v>
      </c>
      <c r="V177" s="171" t="s">
        <v>699</v>
      </c>
      <c r="W177" s="172" t="s">
        <v>417</v>
      </c>
      <c r="X177" s="173">
        <v>47250000</v>
      </c>
      <c r="Y177" s="174">
        <v>0</v>
      </c>
      <c r="Z177" s="173">
        <v>47250000</v>
      </c>
      <c r="AA177" s="171" t="s">
        <v>700</v>
      </c>
      <c r="AB177" s="172">
        <v>14019</v>
      </c>
      <c r="AC177" s="178" t="s">
        <v>455</v>
      </c>
      <c r="AD177" s="176">
        <v>43500</v>
      </c>
      <c r="AE177" s="176">
        <v>43817</v>
      </c>
      <c r="AF177" s="179" t="s">
        <v>701</v>
      </c>
      <c r="AG177" s="180" t="s">
        <v>677</v>
      </c>
    </row>
    <row r="178" spans="1:33" ht="120" x14ac:dyDescent="0.35">
      <c r="A178" s="40">
        <f t="shared" si="3"/>
        <v>158</v>
      </c>
      <c r="B178" s="41"/>
      <c r="C178" s="41" t="s">
        <v>206</v>
      </c>
      <c r="D178" s="42">
        <v>80101706</v>
      </c>
      <c r="E178" s="43" t="s">
        <v>702</v>
      </c>
      <c r="F178" s="41" t="s">
        <v>70</v>
      </c>
      <c r="G178" s="41">
        <v>1</v>
      </c>
      <c r="H178" s="41" t="s">
        <v>127</v>
      </c>
      <c r="I178" s="41">
        <v>11</v>
      </c>
      <c r="J178" s="41" t="s">
        <v>331</v>
      </c>
      <c r="K178" s="41" t="s">
        <v>166</v>
      </c>
      <c r="L178" s="41" t="s">
        <v>533</v>
      </c>
      <c r="M178" s="66">
        <v>20350000</v>
      </c>
      <c r="N178" s="66">
        <v>20350000</v>
      </c>
      <c r="O178" s="41" t="s">
        <v>75</v>
      </c>
      <c r="P178" s="41" t="s">
        <v>76</v>
      </c>
      <c r="Q178" s="41" t="s">
        <v>208</v>
      </c>
      <c r="S178" s="169" t="s">
        <v>703</v>
      </c>
      <c r="T178" s="169" t="s">
        <v>704</v>
      </c>
      <c r="U178" s="176">
        <v>43490</v>
      </c>
      <c r="V178" s="171" t="s">
        <v>705</v>
      </c>
      <c r="W178" s="172" t="s">
        <v>447</v>
      </c>
      <c r="X178" s="173">
        <v>20350000</v>
      </c>
      <c r="Y178" s="174">
        <v>0</v>
      </c>
      <c r="Z178" s="173">
        <v>20350000</v>
      </c>
      <c r="AA178" s="171" t="s">
        <v>706</v>
      </c>
      <c r="AB178" s="172">
        <v>12219</v>
      </c>
      <c r="AC178" s="171" t="s">
        <v>449</v>
      </c>
      <c r="AD178" s="170">
        <v>43490</v>
      </c>
      <c r="AE178" s="170">
        <v>43823</v>
      </c>
      <c r="AF178" s="172" t="s">
        <v>688</v>
      </c>
      <c r="AG178" s="175" t="s">
        <v>677</v>
      </c>
    </row>
    <row r="179" spans="1:33" ht="120" x14ac:dyDescent="0.35">
      <c r="A179" s="40">
        <f t="shared" si="3"/>
        <v>159</v>
      </c>
      <c r="B179" s="41"/>
      <c r="C179" s="41" t="s">
        <v>206</v>
      </c>
      <c r="D179" s="42">
        <v>80101706</v>
      </c>
      <c r="E179" s="43" t="s">
        <v>671</v>
      </c>
      <c r="F179" s="41" t="s">
        <v>70</v>
      </c>
      <c r="G179" s="41">
        <v>1</v>
      </c>
      <c r="H179" s="41" t="s">
        <v>127</v>
      </c>
      <c r="I179" s="41">
        <v>11</v>
      </c>
      <c r="J179" s="41" t="s">
        <v>331</v>
      </c>
      <c r="K179" s="41" t="s">
        <v>166</v>
      </c>
      <c r="L179" s="41" t="s">
        <v>328</v>
      </c>
      <c r="M179" s="66">
        <v>49500000</v>
      </c>
      <c r="N179" s="66">
        <v>49500000</v>
      </c>
      <c r="O179" s="41" t="s">
        <v>75</v>
      </c>
      <c r="P179" s="41" t="s">
        <v>76</v>
      </c>
      <c r="Q179" s="41" t="s">
        <v>208</v>
      </c>
      <c r="S179" s="169" t="s">
        <v>707</v>
      </c>
      <c r="T179" s="169" t="s">
        <v>708</v>
      </c>
      <c r="U179" s="176">
        <v>43489</v>
      </c>
      <c r="V179" s="171" t="s">
        <v>709</v>
      </c>
      <c r="W179" s="172" t="s">
        <v>417</v>
      </c>
      <c r="X179" s="173">
        <v>49500000</v>
      </c>
      <c r="Y179" s="174">
        <v>0</v>
      </c>
      <c r="Z179" s="173">
        <v>49500000</v>
      </c>
      <c r="AA179" s="171" t="s">
        <v>710</v>
      </c>
      <c r="AB179" s="172">
        <v>11919</v>
      </c>
      <c r="AC179" s="171" t="s">
        <v>449</v>
      </c>
      <c r="AD179" s="170">
        <v>43489</v>
      </c>
      <c r="AE179" s="170">
        <v>43822</v>
      </c>
      <c r="AF179" s="172" t="s">
        <v>688</v>
      </c>
      <c r="AG179" s="175" t="s">
        <v>677</v>
      </c>
    </row>
    <row r="180" spans="1:33" ht="150" x14ac:dyDescent="0.35">
      <c r="A180" s="40">
        <f t="shared" si="3"/>
        <v>160</v>
      </c>
      <c r="B180" s="41"/>
      <c r="C180" s="41" t="s">
        <v>206</v>
      </c>
      <c r="D180" s="42">
        <v>80101706</v>
      </c>
      <c r="E180" s="43" t="s">
        <v>671</v>
      </c>
      <c r="F180" s="41" t="s">
        <v>70</v>
      </c>
      <c r="G180" s="41">
        <v>1</v>
      </c>
      <c r="H180" s="41" t="s">
        <v>127</v>
      </c>
      <c r="I180" s="41">
        <v>11</v>
      </c>
      <c r="J180" s="41" t="s">
        <v>331</v>
      </c>
      <c r="K180" s="41" t="s">
        <v>166</v>
      </c>
      <c r="L180" s="41" t="s">
        <v>328</v>
      </c>
      <c r="M180" s="66">
        <v>49500000</v>
      </c>
      <c r="N180" s="66">
        <v>49500000</v>
      </c>
      <c r="O180" s="41" t="s">
        <v>75</v>
      </c>
      <c r="P180" s="41" t="s">
        <v>76</v>
      </c>
      <c r="Q180" s="41" t="s">
        <v>208</v>
      </c>
      <c r="S180" s="169" t="s">
        <v>711</v>
      </c>
      <c r="T180" s="169" t="s">
        <v>712</v>
      </c>
      <c r="U180" s="176">
        <v>43489</v>
      </c>
      <c r="V180" s="171" t="s">
        <v>713</v>
      </c>
      <c r="W180" s="172" t="s">
        <v>417</v>
      </c>
      <c r="X180" s="173">
        <v>49500000</v>
      </c>
      <c r="Y180" s="174">
        <v>0</v>
      </c>
      <c r="Z180" s="173">
        <v>49500000</v>
      </c>
      <c r="AA180" s="178" t="s">
        <v>714</v>
      </c>
      <c r="AB180" s="179">
        <v>10919</v>
      </c>
      <c r="AC180" s="178" t="s">
        <v>449</v>
      </c>
      <c r="AD180" s="176">
        <v>43489</v>
      </c>
      <c r="AE180" s="176">
        <v>43822</v>
      </c>
      <c r="AF180" s="179" t="s">
        <v>715</v>
      </c>
      <c r="AG180" s="180" t="s">
        <v>677</v>
      </c>
    </row>
    <row r="181" spans="1:33" ht="206.25" x14ac:dyDescent="0.35">
      <c r="A181" s="40">
        <f t="shared" si="3"/>
        <v>161</v>
      </c>
      <c r="B181" s="41"/>
      <c r="C181" s="41" t="s">
        <v>206</v>
      </c>
      <c r="D181" s="42">
        <v>80101706</v>
      </c>
      <c r="E181" s="43" t="s">
        <v>671</v>
      </c>
      <c r="F181" s="41" t="s">
        <v>70</v>
      </c>
      <c r="G181" s="41">
        <v>1</v>
      </c>
      <c r="H181" s="41" t="s">
        <v>104</v>
      </c>
      <c r="I181" s="41">
        <v>11</v>
      </c>
      <c r="J181" s="41" t="s">
        <v>331</v>
      </c>
      <c r="K181" s="41" t="s">
        <v>166</v>
      </c>
      <c r="L181" s="41" t="s">
        <v>328</v>
      </c>
      <c r="M181" s="66">
        <v>67100000</v>
      </c>
      <c r="N181" s="66">
        <v>67100000</v>
      </c>
      <c r="O181" s="41" t="s">
        <v>75</v>
      </c>
      <c r="P181" s="41" t="s">
        <v>76</v>
      </c>
      <c r="Q181" s="41" t="s">
        <v>208</v>
      </c>
      <c r="S181" s="169" t="s">
        <v>716</v>
      </c>
      <c r="T181" s="169" t="s">
        <v>717</v>
      </c>
      <c r="U181" s="170">
        <v>43546</v>
      </c>
      <c r="V181" s="171" t="s">
        <v>718</v>
      </c>
      <c r="W181" s="172" t="s">
        <v>417</v>
      </c>
      <c r="X181" s="173">
        <v>60000000</v>
      </c>
      <c r="Y181" s="174">
        <v>0</v>
      </c>
      <c r="Z181" s="173">
        <v>60000000</v>
      </c>
      <c r="AA181" s="171" t="s">
        <v>719</v>
      </c>
      <c r="AB181" s="172">
        <v>13919</v>
      </c>
      <c r="AC181" s="171" t="s">
        <v>720</v>
      </c>
      <c r="AD181" s="170">
        <v>43546</v>
      </c>
      <c r="AE181" s="170">
        <v>43729</v>
      </c>
      <c r="AF181" s="172" t="s">
        <v>676</v>
      </c>
      <c r="AG181" s="175" t="s">
        <v>677</v>
      </c>
    </row>
    <row r="182" spans="1:33" ht="150" x14ac:dyDescent="0.35">
      <c r="A182" s="40">
        <f t="shared" si="3"/>
        <v>162</v>
      </c>
      <c r="B182" s="41"/>
      <c r="C182" s="41" t="s">
        <v>206</v>
      </c>
      <c r="D182" s="42">
        <v>80101706</v>
      </c>
      <c r="E182" s="43" t="s">
        <v>671</v>
      </c>
      <c r="F182" s="41" t="s">
        <v>70</v>
      </c>
      <c r="G182" s="41">
        <v>1</v>
      </c>
      <c r="H182" s="41" t="s">
        <v>127</v>
      </c>
      <c r="I182" s="41">
        <v>11</v>
      </c>
      <c r="J182" s="41" t="s">
        <v>331</v>
      </c>
      <c r="K182" s="41" t="s">
        <v>166</v>
      </c>
      <c r="L182" s="41" t="s">
        <v>328</v>
      </c>
      <c r="M182" s="66">
        <v>67100000</v>
      </c>
      <c r="N182" s="66">
        <v>67100000</v>
      </c>
      <c r="O182" s="41" t="s">
        <v>75</v>
      </c>
      <c r="P182" s="41" t="s">
        <v>76</v>
      </c>
      <c r="Q182" s="41" t="s">
        <v>208</v>
      </c>
      <c r="S182" s="169" t="s">
        <v>721</v>
      </c>
      <c r="T182" s="169" t="s">
        <v>722</v>
      </c>
      <c r="U182" s="170">
        <v>43490</v>
      </c>
      <c r="V182" s="171" t="s">
        <v>723</v>
      </c>
      <c r="W182" s="172" t="s">
        <v>417</v>
      </c>
      <c r="X182" s="173">
        <v>67100000</v>
      </c>
      <c r="Y182" s="174">
        <v>0</v>
      </c>
      <c r="Z182" s="173">
        <v>67100000</v>
      </c>
      <c r="AA182" s="178" t="s">
        <v>724</v>
      </c>
      <c r="AB182" s="179">
        <v>12019</v>
      </c>
      <c r="AC182" s="178" t="s">
        <v>449</v>
      </c>
      <c r="AD182" s="176">
        <v>43490</v>
      </c>
      <c r="AE182" s="176">
        <v>43823</v>
      </c>
      <c r="AF182" s="179" t="s">
        <v>688</v>
      </c>
      <c r="AG182" s="180" t="s">
        <v>677</v>
      </c>
    </row>
    <row r="183" spans="1:33" ht="150" x14ac:dyDescent="0.35">
      <c r="A183" s="40">
        <f t="shared" ref="A183:A246" si="4">+A182+1</f>
        <v>163</v>
      </c>
      <c r="B183" s="41"/>
      <c r="C183" s="41" t="s">
        <v>725</v>
      </c>
      <c r="D183" s="42">
        <v>80101706</v>
      </c>
      <c r="E183" s="43" t="s">
        <v>726</v>
      </c>
      <c r="F183" s="41" t="s">
        <v>70</v>
      </c>
      <c r="G183" s="41">
        <v>1</v>
      </c>
      <c r="H183" s="41" t="s">
        <v>86</v>
      </c>
      <c r="I183" s="41">
        <v>5</v>
      </c>
      <c r="J183" s="41" t="s">
        <v>331</v>
      </c>
      <c r="K183" s="41" t="s">
        <v>166</v>
      </c>
      <c r="L183" s="41" t="s">
        <v>328</v>
      </c>
      <c r="M183" s="66">
        <v>60000000</v>
      </c>
      <c r="N183" s="66">
        <v>60000000</v>
      </c>
      <c r="O183" s="41" t="s">
        <v>75</v>
      </c>
      <c r="P183" s="41" t="s">
        <v>76</v>
      </c>
      <c r="Q183" s="41" t="s">
        <v>727</v>
      </c>
      <c r="S183" s="39"/>
      <c r="T183" s="39"/>
      <c r="U183" s="39"/>
      <c r="V183" s="39"/>
      <c r="W183" s="39"/>
      <c r="X183" s="39"/>
      <c r="Y183" s="39"/>
      <c r="Z183" s="39"/>
      <c r="AA183" s="39"/>
      <c r="AB183" s="39"/>
      <c r="AC183" s="39"/>
      <c r="AD183" s="39"/>
      <c r="AE183" s="39"/>
      <c r="AF183" s="39"/>
      <c r="AG183" s="39"/>
    </row>
    <row r="184" spans="1:33" ht="120" x14ac:dyDescent="0.35">
      <c r="A184" s="40">
        <f t="shared" si="4"/>
        <v>164</v>
      </c>
      <c r="B184" s="41"/>
      <c r="C184" s="41" t="s">
        <v>1121</v>
      </c>
      <c r="D184" s="42">
        <v>80101706</v>
      </c>
      <c r="E184" s="43" t="s">
        <v>1122</v>
      </c>
      <c r="F184" s="41" t="s">
        <v>70</v>
      </c>
      <c r="G184" s="41">
        <v>1</v>
      </c>
      <c r="H184" s="41" t="s">
        <v>84</v>
      </c>
      <c r="I184" s="41">
        <v>6</v>
      </c>
      <c r="J184" s="41" t="s">
        <v>331</v>
      </c>
      <c r="K184" s="41" t="s">
        <v>166</v>
      </c>
      <c r="L184" s="41" t="s">
        <v>328</v>
      </c>
      <c r="M184" s="66">
        <v>15000000</v>
      </c>
      <c r="N184" s="66">
        <v>15000000</v>
      </c>
      <c r="O184" s="41" t="s">
        <v>75</v>
      </c>
      <c r="P184" s="41" t="s">
        <v>76</v>
      </c>
      <c r="Q184" s="41" t="s">
        <v>1123</v>
      </c>
      <c r="S184" s="39"/>
      <c r="T184" s="39"/>
      <c r="U184" s="39"/>
      <c r="V184" s="39"/>
      <c r="W184" s="39"/>
      <c r="X184" s="39"/>
      <c r="Y184" s="39"/>
      <c r="Z184" s="39"/>
      <c r="AA184" s="39"/>
      <c r="AB184" s="39"/>
      <c r="AC184" s="39"/>
      <c r="AD184" s="39"/>
      <c r="AE184" s="39"/>
      <c r="AF184" s="39"/>
      <c r="AG184" s="39"/>
    </row>
    <row r="185" spans="1:33" ht="120" x14ac:dyDescent="0.35">
      <c r="A185" s="40">
        <f t="shared" si="4"/>
        <v>165</v>
      </c>
      <c r="B185" s="41"/>
      <c r="C185" s="41" t="s">
        <v>1121</v>
      </c>
      <c r="D185" s="42">
        <v>80101706</v>
      </c>
      <c r="E185" s="43" t="s">
        <v>1122</v>
      </c>
      <c r="F185" s="41" t="s">
        <v>70</v>
      </c>
      <c r="G185" s="41">
        <v>1</v>
      </c>
      <c r="H185" s="41" t="s">
        <v>84</v>
      </c>
      <c r="I185" s="41">
        <v>6</v>
      </c>
      <c r="J185" s="41" t="s">
        <v>331</v>
      </c>
      <c r="K185" s="41" t="s">
        <v>166</v>
      </c>
      <c r="L185" s="41" t="s">
        <v>328</v>
      </c>
      <c r="M185" s="66">
        <v>15000000</v>
      </c>
      <c r="N185" s="66">
        <v>15000000</v>
      </c>
      <c r="O185" s="41" t="s">
        <v>75</v>
      </c>
      <c r="P185" s="41" t="s">
        <v>76</v>
      </c>
      <c r="Q185" s="41" t="s">
        <v>1123</v>
      </c>
      <c r="S185" s="39"/>
      <c r="T185" s="39"/>
      <c r="U185" s="39"/>
      <c r="V185" s="39"/>
      <c r="W185" s="39"/>
      <c r="X185" s="39"/>
      <c r="Y185" s="39"/>
      <c r="Z185" s="39"/>
      <c r="AA185" s="39"/>
      <c r="AB185" s="39"/>
      <c r="AC185" s="39"/>
      <c r="AD185" s="39"/>
      <c r="AE185" s="39"/>
      <c r="AF185" s="39"/>
      <c r="AG185" s="39"/>
    </row>
    <row r="186" spans="1:33" ht="187.5" x14ac:dyDescent="0.35">
      <c r="A186" s="40">
        <f t="shared" si="4"/>
        <v>166</v>
      </c>
      <c r="B186" s="41"/>
      <c r="C186" s="41" t="s">
        <v>206</v>
      </c>
      <c r="D186" s="42">
        <v>80101706</v>
      </c>
      <c r="E186" s="43" t="s">
        <v>671</v>
      </c>
      <c r="F186" s="41" t="s">
        <v>70</v>
      </c>
      <c r="G186" s="41">
        <v>1</v>
      </c>
      <c r="H186" s="41" t="s">
        <v>127</v>
      </c>
      <c r="I186" s="41">
        <v>10.5</v>
      </c>
      <c r="J186" s="41" t="s">
        <v>331</v>
      </c>
      <c r="K186" s="41" t="s">
        <v>166</v>
      </c>
      <c r="L186" s="41" t="s">
        <v>328</v>
      </c>
      <c r="M186" s="66">
        <v>64050000</v>
      </c>
      <c r="N186" s="66">
        <v>64050000</v>
      </c>
      <c r="O186" s="41" t="s">
        <v>75</v>
      </c>
      <c r="P186" s="41" t="s">
        <v>76</v>
      </c>
      <c r="Q186" s="41" t="s">
        <v>208</v>
      </c>
      <c r="S186" s="169" t="s">
        <v>728</v>
      </c>
      <c r="T186" s="169" t="s">
        <v>729</v>
      </c>
      <c r="U186" s="170">
        <v>43502</v>
      </c>
      <c r="V186" s="171" t="s">
        <v>730</v>
      </c>
      <c r="W186" s="172" t="s">
        <v>417</v>
      </c>
      <c r="X186" s="173">
        <v>64050000</v>
      </c>
      <c r="Y186" s="174">
        <v>0</v>
      </c>
      <c r="Z186" s="173">
        <v>64050000</v>
      </c>
      <c r="AA186" s="171" t="s">
        <v>731</v>
      </c>
      <c r="AB186" s="172">
        <v>15219</v>
      </c>
      <c r="AC186" s="178" t="s">
        <v>455</v>
      </c>
      <c r="AD186" s="176">
        <v>43502</v>
      </c>
      <c r="AE186" s="176">
        <v>43819</v>
      </c>
      <c r="AF186" s="179" t="s">
        <v>732</v>
      </c>
      <c r="AG186" s="180" t="s">
        <v>677</v>
      </c>
    </row>
    <row r="187" spans="1:33" ht="120" x14ac:dyDescent="0.35">
      <c r="A187" s="40">
        <f t="shared" si="4"/>
        <v>167</v>
      </c>
      <c r="B187" s="41"/>
      <c r="C187" s="41" t="s">
        <v>1121</v>
      </c>
      <c r="D187" s="42">
        <v>80101706</v>
      </c>
      <c r="E187" s="43" t="s">
        <v>1122</v>
      </c>
      <c r="F187" s="41" t="s">
        <v>70</v>
      </c>
      <c r="G187" s="41">
        <v>1</v>
      </c>
      <c r="H187" s="41" t="s">
        <v>84</v>
      </c>
      <c r="I187" s="41">
        <v>6</v>
      </c>
      <c r="J187" s="41" t="s">
        <v>331</v>
      </c>
      <c r="K187" s="41" t="s">
        <v>166</v>
      </c>
      <c r="L187" s="41" t="s">
        <v>328</v>
      </c>
      <c r="M187" s="66">
        <v>27000000</v>
      </c>
      <c r="N187" s="66">
        <v>27000000</v>
      </c>
      <c r="O187" s="41" t="s">
        <v>75</v>
      </c>
      <c r="P187" s="41" t="s">
        <v>76</v>
      </c>
      <c r="Q187" s="41" t="s">
        <v>1123</v>
      </c>
      <c r="S187" s="39"/>
      <c r="T187" s="39"/>
      <c r="U187" s="39"/>
      <c r="V187" s="39"/>
      <c r="W187" s="39"/>
      <c r="X187" s="39"/>
      <c r="Y187" s="39"/>
      <c r="Z187" s="39"/>
      <c r="AA187" s="39"/>
      <c r="AB187" s="39"/>
      <c r="AC187" s="39"/>
      <c r="AD187" s="39"/>
      <c r="AE187" s="39"/>
      <c r="AF187" s="39"/>
      <c r="AG187" s="39"/>
    </row>
    <row r="188" spans="1:33" ht="120" x14ac:dyDescent="0.35">
      <c r="A188" s="40">
        <f t="shared" si="4"/>
        <v>168</v>
      </c>
      <c r="B188" s="41"/>
      <c r="C188" s="41" t="s">
        <v>68</v>
      </c>
      <c r="D188" s="42">
        <v>80101706</v>
      </c>
      <c r="E188" s="43" t="s">
        <v>733</v>
      </c>
      <c r="F188" s="41" t="s">
        <v>70</v>
      </c>
      <c r="G188" s="41">
        <v>1</v>
      </c>
      <c r="H188" s="41" t="s">
        <v>127</v>
      </c>
      <c r="I188" s="41">
        <v>11</v>
      </c>
      <c r="J188" s="41" t="s">
        <v>331</v>
      </c>
      <c r="K188" s="41" t="s">
        <v>73</v>
      </c>
      <c r="L188" s="41" t="s">
        <v>212</v>
      </c>
      <c r="M188" s="66">
        <v>21450000</v>
      </c>
      <c r="N188" s="66">
        <v>21450000</v>
      </c>
      <c r="O188" s="41" t="s">
        <v>75</v>
      </c>
      <c r="P188" s="41" t="s">
        <v>76</v>
      </c>
      <c r="Q188" s="41" t="s">
        <v>77</v>
      </c>
      <c r="S188" s="169" t="s">
        <v>734</v>
      </c>
      <c r="T188" s="169" t="s">
        <v>735</v>
      </c>
      <c r="U188" s="176">
        <v>43487</v>
      </c>
      <c r="V188" s="171" t="s">
        <v>736</v>
      </c>
      <c r="W188" s="172" t="s">
        <v>447</v>
      </c>
      <c r="X188" s="173">
        <v>21450000</v>
      </c>
      <c r="Y188" s="173">
        <v>0</v>
      </c>
      <c r="Z188" s="173">
        <v>21450000</v>
      </c>
      <c r="AA188" s="171" t="s">
        <v>737</v>
      </c>
      <c r="AB188" s="177">
        <v>4419</v>
      </c>
      <c r="AC188" s="171" t="s">
        <v>449</v>
      </c>
      <c r="AD188" s="170">
        <v>43486</v>
      </c>
      <c r="AE188" s="170">
        <v>43819</v>
      </c>
      <c r="AF188" s="172" t="s">
        <v>738</v>
      </c>
      <c r="AG188" s="175" t="s">
        <v>116</v>
      </c>
    </row>
    <row r="189" spans="1:33" ht="120" x14ac:dyDescent="0.35">
      <c r="A189" s="40">
        <f t="shared" si="4"/>
        <v>169</v>
      </c>
      <c r="B189" s="41"/>
      <c r="C189" s="41" t="s">
        <v>68</v>
      </c>
      <c r="D189" s="42">
        <v>80101706</v>
      </c>
      <c r="E189" s="43" t="s">
        <v>739</v>
      </c>
      <c r="F189" s="41" t="s">
        <v>70</v>
      </c>
      <c r="G189" s="41">
        <v>1</v>
      </c>
      <c r="H189" s="41" t="s">
        <v>127</v>
      </c>
      <c r="I189" s="41">
        <v>11</v>
      </c>
      <c r="J189" s="41" t="s">
        <v>331</v>
      </c>
      <c r="K189" s="41" t="s">
        <v>73</v>
      </c>
      <c r="L189" s="41" t="s">
        <v>212</v>
      </c>
      <c r="M189" s="66">
        <v>44000000</v>
      </c>
      <c r="N189" s="66">
        <v>44000000</v>
      </c>
      <c r="O189" s="41" t="s">
        <v>75</v>
      </c>
      <c r="P189" s="41" t="s">
        <v>76</v>
      </c>
      <c r="Q189" s="41" t="s">
        <v>77</v>
      </c>
      <c r="S189" s="169" t="s">
        <v>740</v>
      </c>
      <c r="T189" s="169" t="s">
        <v>741</v>
      </c>
      <c r="U189" s="176">
        <v>43486</v>
      </c>
      <c r="V189" s="171" t="s">
        <v>742</v>
      </c>
      <c r="W189" s="172" t="s">
        <v>417</v>
      </c>
      <c r="X189" s="173">
        <v>44000000</v>
      </c>
      <c r="Y189" s="173">
        <v>0</v>
      </c>
      <c r="Z189" s="173">
        <v>44000000</v>
      </c>
      <c r="AA189" s="171" t="s">
        <v>743</v>
      </c>
      <c r="AB189" s="177">
        <v>4519</v>
      </c>
      <c r="AC189" s="171" t="s">
        <v>449</v>
      </c>
      <c r="AD189" s="170">
        <v>43486</v>
      </c>
      <c r="AE189" s="170">
        <v>43819</v>
      </c>
      <c r="AF189" s="172" t="s">
        <v>738</v>
      </c>
      <c r="AG189" s="175" t="s">
        <v>116</v>
      </c>
    </row>
    <row r="190" spans="1:33" ht="138" customHeight="1" x14ac:dyDescent="0.35">
      <c r="A190" s="40">
        <f t="shared" si="4"/>
        <v>170</v>
      </c>
      <c r="B190" s="41"/>
      <c r="C190" s="41" t="s">
        <v>744</v>
      </c>
      <c r="D190" s="42">
        <v>80101706</v>
      </c>
      <c r="E190" s="43" t="s">
        <v>745</v>
      </c>
      <c r="F190" s="41" t="s">
        <v>70</v>
      </c>
      <c r="G190" s="41">
        <v>1</v>
      </c>
      <c r="H190" s="41" t="s">
        <v>127</v>
      </c>
      <c r="I190" s="41">
        <v>11.5</v>
      </c>
      <c r="J190" s="41" t="s">
        <v>331</v>
      </c>
      <c r="K190" s="41" t="s">
        <v>166</v>
      </c>
      <c r="L190" s="41" t="s">
        <v>533</v>
      </c>
      <c r="M190" s="66">
        <v>62100000</v>
      </c>
      <c r="N190" s="66">
        <v>62100000</v>
      </c>
      <c r="O190" s="41" t="s">
        <v>75</v>
      </c>
      <c r="P190" s="41" t="s">
        <v>76</v>
      </c>
      <c r="Q190" s="41" t="s">
        <v>746</v>
      </c>
      <c r="S190" s="169" t="s">
        <v>747</v>
      </c>
      <c r="T190" s="169" t="s">
        <v>748</v>
      </c>
      <c r="U190" s="176">
        <v>43475</v>
      </c>
      <c r="V190" s="171" t="s">
        <v>749</v>
      </c>
      <c r="W190" s="172" t="s">
        <v>417</v>
      </c>
      <c r="X190" s="173">
        <v>62100000</v>
      </c>
      <c r="Y190" s="173">
        <v>0</v>
      </c>
      <c r="Z190" s="173">
        <v>62100000</v>
      </c>
      <c r="AA190" s="171" t="s">
        <v>750</v>
      </c>
      <c r="AB190" s="177">
        <v>3319</v>
      </c>
      <c r="AC190" s="171" t="s">
        <v>426</v>
      </c>
      <c r="AD190" s="170">
        <v>43475</v>
      </c>
      <c r="AE190" s="170">
        <v>43823</v>
      </c>
      <c r="AF190" s="179" t="s">
        <v>751</v>
      </c>
      <c r="AG190" s="180" t="s">
        <v>752</v>
      </c>
    </row>
    <row r="191" spans="1:33" ht="120" x14ac:dyDescent="0.35">
      <c r="A191" s="40">
        <f t="shared" si="4"/>
        <v>171</v>
      </c>
      <c r="B191" s="41"/>
      <c r="C191" s="41" t="s">
        <v>744</v>
      </c>
      <c r="D191" s="42">
        <v>80101706</v>
      </c>
      <c r="E191" s="43" t="s">
        <v>745</v>
      </c>
      <c r="F191" s="41" t="s">
        <v>70</v>
      </c>
      <c r="G191" s="41">
        <v>1</v>
      </c>
      <c r="H191" s="41" t="s">
        <v>127</v>
      </c>
      <c r="I191" s="41">
        <v>11.5</v>
      </c>
      <c r="J191" s="41" t="s">
        <v>331</v>
      </c>
      <c r="K191" s="41" t="s">
        <v>166</v>
      </c>
      <c r="L191" s="41" t="s">
        <v>533</v>
      </c>
      <c r="M191" s="66">
        <v>62100000</v>
      </c>
      <c r="N191" s="66">
        <v>62100000</v>
      </c>
      <c r="O191" s="41" t="s">
        <v>75</v>
      </c>
      <c r="P191" s="41" t="s">
        <v>76</v>
      </c>
      <c r="Q191" s="41" t="s">
        <v>746</v>
      </c>
      <c r="S191" s="169" t="s">
        <v>753</v>
      </c>
      <c r="T191" s="169" t="s">
        <v>754</v>
      </c>
      <c r="U191" s="176">
        <v>43475</v>
      </c>
      <c r="V191" s="171" t="s">
        <v>749</v>
      </c>
      <c r="W191" s="172" t="s">
        <v>417</v>
      </c>
      <c r="X191" s="173">
        <v>62100000</v>
      </c>
      <c r="Y191" s="173">
        <v>0</v>
      </c>
      <c r="Z191" s="173">
        <v>62100000</v>
      </c>
      <c r="AA191" s="171" t="s">
        <v>750</v>
      </c>
      <c r="AB191" s="177">
        <v>3219</v>
      </c>
      <c r="AC191" s="171" t="s">
        <v>426</v>
      </c>
      <c r="AD191" s="170">
        <v>43475</v>
      </c>
      <c r="AE191" s="170">
        <v>43823</v>
      </c>
      <c r="AF191" s="179" t="s">
        <v>751</v>
      </c>
      <c r="AG191" s="180" t="s">
        <v>752</v>
      </c>
    </row>
    <row r="192" spans="1:33" ht="120" x14ac:dyDescent="0.35">
      <c r="A192" s="40">
        <f t="shared" si="4"/>
        <v>172</v>
      </c>
      <c r="B192" s="41"/>
      <c r="C192" s="41" t="s">
        <v>744</v>
      </c>
      <c r="D192" s="42">
        <v>80101706</v>
      </c>
      <c r="E192" s="43" t="s">
        <v>755</v>
      </c>
      <c r="F192" s="41" t="s">
        <v>70</v>
      </c>
      <c r="G192" s="41">
        <v>1</v>
      </c>
      <c r="H192" s="41" t="s">
        <v>127</v>
      </c>
      <c r="I192" s="41">
        <v>11</v>
      </c>
      <c r="J192" s="41" t="s">
        <v>331</v>
      </c>
      <c r="K192" s="41" t="s">
        <v>166</v>
      </c>
      <c r="L192" s="41" t="s">
        <v>328</v>
      </c>
      <c r="M192" s="66">
        <v>22000000</v>
      </c>
      <c r="N192" s="66">
        <v>22000000</v>
      </c>
      <c r="O192" s="41" t="s">
        <v>75</v>
      </c>
      <c r="P192" s="41" t="s">
        <v>76</v>
      </c>
      <c r="Q192" s="41" t="s">
        <v>746</v>
      </c>
      <c r="S192" s="169" t="s">
        <v>756</v>
      </c>
      <c r="T192" s="169" t="s">
        <v>757</v>
      </c>
      <c r="U192" s="170">
        <v>43490</v>
      </c>
      <c r="V192" s="171" t="s">
        <v>758</v>
      </c>
      <c r="W192" s="172" t="s">
        <v>447</v>
      </c>
      <c r="X192" s="173">
        <v>22000000</v>
      </c>
      <c r="Y192" s="174">
        <v>0</v>
      </c>
      <c r="Z192" s="173">
        <v>22000000</v>
      </c>
      <c r="AA192" s="178" t="s">
        <v>759</v>
      </c>
      <c r="AB192" s="179">
        <v>12919</v>
      </c>
      <c r="AC192" s="178" t="s">
        <v>449</v>
      </c>
      <c r="AD192" s="176">
        <v>43490</v>
      </c>
      <c r="AE192" s="176">
        <v>43823</v>
      </c>
      <c r="AF192" s="179" t="s">
        <v>751</v>
      </c>
      <c r="AG192" s="180" t="s">
        <v>752</v>
      </c>
    </row>
    <row r="193" spans="1:33" ht="150" x14ac:dyDescent="0.35">
      <c r="A193" s="40">
        <f t="shared" si="4"/>
        <v>173</v>
      </c>
      <c r="B193" s="41"/>
      <c r="C193" s="41" t="s">
        <v>172</v>
      </c>
      <c r="D193" s="42">
        <v>80101706</v>
      </c>
      <c r="E193" s="43" t="s">
        <v>760</v>
      </c>
      <c r="F193" s="41" t="s">
        <v>70</v>
      </c>
      <c r="G193" s="41">
        <v>1</v>
      </c>
      <c r="H193" s="41" t="s">
        <v>127</v>
      </c>
      <c r="I193" s="41">
        <v>11</v>
      </c>
      <c r="J193" s="41" t="s">
        <v>331</v>
      </c>
      <c r="K193" s="41" t="s">
        <v>166</v>
      </c>
      <c r="L193" s="41" t="s">
        <v>328</v>
      </c>
      <c r="M193" s="66">
        <v>59400000</v>
      </c>
      <c r="N193" s="66">
        <v>59400000</v>
      </c>
      <c r="O193" s="41" t="s">
        <v>75</v>
      </c>
      <c r="P193" s="41" t="s">
        <v>76</v>
      </c>
      <c r="Q193" s="41" t="s">
        <v>175</v>
      </c>
      <c r="S193" s="169" t="s">
        <v>761</v>
      </c>
      <c r="T193" s="169" t="s">
        <v>762</v>
      </c>
      <c r="U193" s="176">
        <v>43489</v>
      </c>
      <c r="V193" s="171" t="s">
        <v>763</v>
      </c>
      <c r="W193" s="172" t="s">
        <v>417</v>
      </c>
      <c r="X193" s="173">
        <v>59400000</v>
      </c>
      <c r="Y193" s="174">
        <v>0</v>
      </c>
      <c r="Z193" s="173">
        <v>59400000</v>
      </c>
      <c r="AA193" s="178" t="s">
        <v>764</v>
      </c>
      <c r="AB193" s="179">
        <v>11119</v>
      </c>
      <c r="AC193" s="178" t="s">
        <v>449</v>
      </c>
      <c r="AD193" s="176">
        <v>43489</v>
      </c>
      <c r="AE193" s="176">
        <v>43822</v>
      </c>
      <c r="AF193" s="179" t="s">
        <v>179</v>
      </c>
      <c r="AG193" s="180" t="s">
        <v>180</v>
      </c>
    </row>
    <row r="194" spans="1:33" ht="150" x14ac:dyDescent="0.35">
      <c r="A194" s="40">
        <f t="shared" si="4"/>
        <v>174</v>
      </c>
      <c r="B194" s="41"/>
      <c r="C194" s="41" t="s">
        <v>181</v>
      </c>
      <c r="D194" s="42">
        <v>80101706</v>
      </c>
      <c r="E194" s="43" t="s">
        <v>765</v>
      </c>
      <c r="F194" s="41" t="s">
        <v>70</v>
      </c>
      <c r="G194" s="41">
        <v>1</v>
      </c>
      <c r="H194" s="41" t="s">
        <v>127</v>
      </c>
      <c r="I194" s="41">
        <v>11</v>
      </c>
      <c r="J194" s="41" t="s">
        <v>331</v>
      </c>
      <c r="K194" s="41" t="s">
        <v>166</v>
      </c>
      <c r="L194" s="41" t="s">
        <v>167</v>
      </c>
      <c r="M194" s="66">
        <v>31900000</v>
      </c>
      <c r="N194" s="66">
        <v>31900000</v>
      </c>
      <c r="O194" s="41" t="s">
        <v>75</v>
      </c>
      <c r="P194" s="41" t="s">
        <v>76</v>
      </c>
      <c r="Q194" s="148" t="s">
        <v>185</v>
      </c>
      <c r="S194" s="169" t="s">
        <v>766</v>
      </c>
      <c r="T194" s="169" t="s">
        <v>767</v>
      </c>
      <c r="U194" s="170">
        <v>43489</v>
      </c>
      <c r="V194" s="171" t="s">
        <v>768</v>
      </c>
      <c r="W194" s="172" t="s">
        <v>417</v>
      </c>
      <c r="X194" s="173">
        <v>31900000</v>
      </c>
      <c r="Y194" s="174">
        <v>0</v>
      </c>
      <c r="Z194" s="173">
        <v>31900000</v>
      </c>
      <c r="AA194" s="178" t="s">
        <v>769</v>
      </c>
      <c r="AB194" s="179">
        <v>8719</v>
      </c>
      <c r="AC194" s="178" t="s">
        <v>449</v>
      </c>
      <c r="AD194" s="176">
        <v>43489</v>
      </c>
      <c r="AE194" s="176">
        <v>43822</v>
      </c>
      <c r="AF194" s="179" t="s">
        <v>302</v>
      </c>
      <c r="AG194" s="180" t="s">
        <v>192</v>
      </c>
    </row>
    <row r="195" spans="1:33" ht="150" x14ac:dyDescent="0.35">
      <c r="A195" s="40">
        <f t="shared" si="4"/>
        <v>175</v>
      </c>
      <c r="B195" s="41"/>
      <c r="C195" s="41" t="s">
        <v>770</v>
      </c>
      <c r="D195" s="42">
        <v>80101706</v>
      </c>
      <c r="E195" s="43" t="s">
        <v>771</v>
      </c>
      <c r="F195" s="41" t="s">
        <v>70</v>
      </c>
      <c r="G195" s="41">
        <v>1</v>
      </c>
      <c r="H195" s="41" t="s">
        <v>127</v>
      </c>
      <c r="I195" s="41">
        <v>11</v>
      </c>
      <c r="J195" s="41" t="s">
        <v>331</v>
      </c>
      <c r="K195" s="41" t="s">
        <v>166</v>
      </c>
      <c r="L195" s="41" t="s">
        <v>328</v>
      </c>
      <c r="M195" s="66">
        <v>59400000</v>
      </c>
      <c r="N195" s="66">
        <v>59400000</v>
      </c>
      <c r="O195" s="41" t="s">
        <v>75</v>
      </c>
      <c r="P195" s="41" t="s">
        <v>76</v>
      </c>
      <c r="Q195" s="41" t="s">
        <v>772</v>
      </c>
      <c r="S195" s="169" t="s">
        <v>773</v>
      </c>
      <c r="T195" s="169" t="s">
        <v>774</v>
      </c>
      <c r="U195" s="170">
        <v>43489</v>
      </c>
      <c r="V195" s="171" t="s">
        <v>775</v>
      </c>
      <c r="W195" s="172" t="s">
        <v>417</v>
      </c>
      <c r="X195" s="173">
        <v>59400000</v>
      </c>
      <c r="Y195" s="174">
        <v>0</v>
      </c>
      <c r="Z195" s="173">
        <v>59400000</v>
      </c>
      <c r="AA195" s="171" t="s">
        <v>776</v>
      </c>
      <c r="AB195" s="172">
        <v>11219</v>
      </c>
      <c r="AC195" s="171" t="s">
        <v>449</v>
      </c>
      <c r="AD195" s="170">
        <v>43490</v>
      </c>
      <c r="AE195" s="170">
        <v>43823</v>
      </c>
      <c r="AF195" s="172" t="s">
        <v>777</v>
      </c>
      <c r="AG195" s="175" t="s">
        <v>778</v>
      </c>
    </row>
    <row r="196" spans="1:33" ht="150" x14ac:dyDescent="0.35">
      <c r="A196" s="40">
        <f t="shared" si="4"/>
        <v>176</v>
      </c>
      <c r="B196" s="41"/>
      <c r="C196" s="41" t="s">
        <v>770</v>
      </c>
      <c r="D196" s="42">
        <v>80101706</v>
      </c>
      <c r="E196" s="43" t="s">
        <v>771</v>
      </c>
      <c r="F196" s="41" t="s">
        <v>70</v>
      </c>
      <c r="G196" s="41">
        <v>1</v>
      </c>
      <c r="H196" s="41" t="s">
        <v>127</v>
      </c>
      <c r="I196" s="41">
        <v>11</v>
      </c>
      <c r="J196" s="41" t="s">
        <v>331</v>
      </c>
      <c r="K196" s="41" t="s">
        <v>166</v>
      </c>
      <c r="L196" s="41" t="s">
        <v>328</v>
      </c>
      <c r="M196" s="66">
        <v>59400000</v>
      </c>
      <c r="N196" s="66">
        <v>59400000</v>
      </c>
      <c r="O196" s="41" t="s">
        <v>75</v>
      </c>
      <c r="P196" s="41" t="s">
        <v>76</v>
      </c>
      <c r="Q196" s="41" t="s">
        <v>772</v>
      </c>
      <c r="S196" s="169" t="s">
        <v>779</v>
      </c>
      <c r="T196" s="169" t="s">
        <v>780</v>
      </c>
      <c r="U196" s="176">
        <v>43489</v>
      </c>
      <c r="V196" s="171" t="s">
        <v>775</v>
      </c>
      <c r="W196" s="172" t="s">
        <v>417</v>
      </c>
      <c r="X196" s="173">
        <v>59400000</v>
      </c>
      <c r="Y196" s="174">
        <v>0</v>
      </c>
      <c r="Z196" s="173">
        <v>59400000</v>
      </c>
      <c r="AA196" s="178" t="s">
        <v>781</v>
      </c>
      <c r="AB196" s="179">
        <v>11319</v>
      </c>
      <c r="AC196" s="178" t="s">
        <v>449</v>
      </c>
      <c r="AD196" s="176">
        <v>43489</v>
      </c>
      <c r="AE196" s="176">
        <v>43822</v>
      </c>
      <c r="AF196" s="179" t="s">
        <v>782</v>
      </c>
      <c r="AG196" s="180" t="s">
        <v>778</v>
      </c>
    </row>
    <row r="197" spans="1:33" ht="150" x14ac:dyDescent="0.35">
      <c r="A197" s="40">
        <f t="shared" si="4"/>
        <v>177</v>
      </c>
      <c r="B197" s="41"/>
      <c r="C197" s="41" t="s">
        <v>770</v>
      </c>
      <c r="D197" s="42">
        <v>80101706</v>
      </c>
      <c r="E197" s="43" t="s">
        <v>771</v>
      </c>
      <c r="F197" s="41" t="s">
        <v>70</v>
      </c>
      <c r="G197" s="41">
        <v>1</v>
      </c>
      <c r="H197" s="41" t="s">
        <v>127</v>
      </c>
      <c r="I197" s="41">
        <v>11</v>
      </c>
      <c r="J197" s="41" t="s">
        <v>331</v>
      </c>
      <c r="K197" s="41" t="s">
        <v>166</v>
      </c>
      <c r="L197" s="41" t="s">
        <v>328</v>
      </c>
      <c r="M197" s="66">
        <v>59400000</v>
      </c>
      <c r="N197" s="66">
        <v>59400000</v>
      </c>
      <c r="O197" s="41" t="s">
        <v>75</v>
      </c>
      <c r="P197" s="41" t="s">
        <v>76</v>
      </c>
      <c r="Q197" s="41" t="s">
        <v>772</v>
      </c>
      <c r="S197" s="169" t="s">
        <v>783</v>
      </c>
      <c r="T197" s="169" t="s">
        <v>784</v>
      </c>
      <c r="U197" s="170">
        <v>43489</v>
      </c>
      <c r="V197" s="171" t="s">
        <v>785</v>
      </c>
      <c r="W197" s="172" t="s">
        <v>417</v>
      </c>
      <c r="X197" s="173">
        <v>59400000</v>
      </c>
      <c r="Y197" s="174">
        <v>0</v>
      </c>
      <c r="Z197" s="173">
        <v>59400000</v>
      </c>
      <c r="AA197" s="171" t="s">
        <v>786</v>
      </c>
      <c r="AB197" s="172">
        <v>11419</v>
      </c>
      <c r="AC197" s="171" t="s">
        <v>449</v>
      </c>
      <c r="AD197" s="170">
        <v>43489</v>
      </c>
      <c r="AE197" s="170">
        <v>43822</v>
      </c>
      <c r="AF197" s="172" t="s">
        <v>782</v>
      </c>
      <c r="AG197" s="175" t="s">
        <v>778</v>
      </c>
    </row>
    <row r="198" spans="1:33" ht="150" x14ac:dyDescent="0.35">
      <c r="A198" s="40">
        <f t="shared" si="4"/>
        <v>178</v>
      </c>
      <c r="B198" s="41"/>
      <c r="C198" s="41" t="s">
        <v>770</v>
      </c>
      <c r="D198" s="42">
        <v>80101706</v>
      </c>
      <c r="E198" s="43" t="s">
        <v>771</v>
      </c>
      <c r="F198" s="41" t="s">
        <v>70</v>
      </c>
      <c r="G198" s="41">
        <v>1</v>
      </c>
      <c r="H198" s="41" t="s">
        <v>127</v>
      </c>
      <c r="I198" s="41">
        <v>11</v>
      </c>
      <c r="J198" s="41" t="s">
        <v>331</v>
      </c>
      <c r="K198" s="41" t="s">
        <v>166</v>
      </c>
      <c r="L198" s="41" t="s">
        <v>533</v>
      </c>
      <c r="M198" s="66">
        <v>59400000</v>
      </c>
      <c r="N198" s="66">
        <v>59400000</v>
      </c>
      <c r="O198" s="41" t="s">
        <v>75</v>
      </c>
      <c r="P198" s="41" t="s">
        <v>76</v>
      </c>
      <c r="Q198" s="41" t="s">
        <v>772</v>
      </c>
      <c r="S198" s="169" t="s">
        <v>787</v>
      </c>
      <c r="T198" s="169" t="s">
        <v>788</v>
      </c>
      <c r="U198" s="176">
        <v>43487</v>
      </c>
      <c r="V198" s="171" t="s">
        <v>789</v>
      </c>
      <c r="W198" s="172" t="s">
        <v>417</v>
      </c>
      <c r="X198" s="173">
        <v>59400000</v>
      </c>
      <c r="Y198" s="174">
        <v>0</v>
      </c>
      <c r="Z198" s="173">
        <v>59400000</v>
      </c>
      <c r="AA198" s="171" t="s">
        <v>790</v>
      </c>
      <c r="AB198" s="172">
        <v>6619</v>
      </c>
      <c r="AC198" s="171" t="s">
        <v>437</v>
      </c>
      <c r="AD198" s="170">
        <v>43487</v>
      </c>
      <c r="AE198" s="170">
        <v>43820</v>
      </c>
      <c r="AF198" s="172" t="s">
        <v>777</v>
      </c>
      <c r="AG198" s="175" t="s">
        <v>778</v>
      </c>
    </row>
    <row r="199" spans="1:33" ht="168.75" x14ac:dyDescent="0.35">
      <c r="A199" s="40">
        <f t="shared" si="4"/>
        <v>179</v>
      </c>
      <c r="B199" s="41"/>
      <c r="C199" s="41" t="s">
        <v>770</v>
      </c>
      <c r="D199" s="42">
        <v>80101706</v>
      </c>
      <c r="E199" s="43" t="s">
        <v>771</v>
      </c>
      <c r="F199" s="41" t="s">
        <v>70</v>
      </c>
      <c r="G199" s="41">
        <v>1</v>
      </c>
      <c r="H199" s="41" t="s">
        <v>127</v>
      </c>
      <c r="I199" s="41">
        <v>11.5</v>
      </c>
      <c r="J199" s="41" t="s">
        <v>331</v>
      </c>
      <c r="K199" s="41" t="s">
        <v>166</v>
      </c>
      <c r="L199" s="41" t="s">
        <v>533</v>
      </c>
      <c r="M199" s="66">
        <v>46000000</v>
      </c>
      <c r="N199" s="66">
        <v>46000000</v>
      </c>
      <c r="O199" s="41" t="s">
        <v>75</v>
      </c>
      <c r="P199" s="41" t="s">
        <v>76</v>
      </c>
      <c r="Q199" s="41" t="s">
        <v>772</v>
      </c>
      <c r="S199" s="169" t="s">
        <v>791</v>
      </c>
      <c r="T199" s="169" t="s">
        <v>792</v>
      </c>
      <c r="U199" s="176">
        <v>43479</v>
      </c>
      <c r="V199" s="171" t="s">
        <v>793</v>
      </c>
      <c r="W199" s="172" t="s">
        <v>417</v>
      </c>
      <c r="X199" s="173">
        <v>46000000</v>
      </c>
      <c r="Y199" s="173">
        <v>0</v>
      </c>
      <c r="Z199" s="173">
        <v>46000000</v>
      </c>
      <c r="AA199" s="178" t="s">
        <v>794</v>
      </c>
      <c r="AB199" s="179">
        <v>3119</v>
      </c>
      <c r="AC199" s="178" t="s">
        <v>426</v>
      </c>
      <c r="AD199" s="176">
        <v>43479</v>
      </c>
      <c r="AE199" s="176">
        <v>43827</v>
      </c>
      <c r="AF199" s="179" t="s">
        <v>777</v>
      </c>
      <c r="AG199" s="180" t="s">
        <v>778</v>
      </c>
    </row>
    <row r="200" spans="1:33" ht="150" x14ac:dyDescent="0.35">
      <c r="A200" s="40">
        <f t="shared" si="4"/>
        <v>180</v>
      </c>
      <c r="B200" s="41"/>
      <c r="C200" s="41" t="s">
        <v>770</v>
      </c>
      <c r="D200" s="42">
        <v>80101706</v>
      </c>
      <c r="E200" s="43" t="s">
        <v>771</v>
      </c>
      <c r="F200" s="41" t="s">
        <v>70</v>
      </c>
      <c r="G200" s="41">
        <v>1</v>
      </c>
      <c r="H200" s="41" t="s">
        <v>127</v>
      </c>
      <c r="I200" s="41">
        <v>11.5</v>
      </c>
      <c r="J200" s="41" t="s">
        <v>331</v>
      </c>
      <c r="K200" s="41" t="s">
        <v>166</v>
      </c>
      <c r="L200" s="41" t="s">
        <v>533</v>
      </c>
      <c r="M200" s="66">
        <v>46000000</v>
      </c>
      <c r="N200" s="66">
        <v>46000000</v>
      </c>
      <c r="O200" s="41" t="s">
        <v>75</v>
      </c>
      <c r="P200" s="41" t="s">
        <v>76</v>
      </c>
      <c r="Q200" s="41" t="s">
        <v>772</v>
      </c>
      <c r="S200" s="169" t="s">
        <v>795</v>
      </c>
      <c r="T200" s="169" t="s">
        <v>796</v>
      </c>
      <c r="U200" s="176">
        <v>43479</v>
      </c>
      <c r="V200" s="171" t="s">
        <v>797</v>
      </c>
      <c r="W200" s="172" t="s">
        <v>417</v>
      </c>
      <c r="X200" s="173">
        <v>46000000</v>
      </c>
      <c r="Y200" s="173">
        <v>0</v>
      </c>
      <c r="Z200" s="173">
        <v>46000000</v>
      </c>
      <c r="AA200" s="178" t="s">
        <v>798</v>
      </c>
      <c r="AB200" s="179">
        <v>3019</v>
      </c>
      <c r="AC200" s="178" t="s">
        <v>426</v>
      </c>
      <c r="AD200" s="176">
        <v>43479</v>
      </c>
      <c r="AE200" s="176">
        <v>43827</v>
      </c>
      <c r="AF200" s="179" t="s">
        <v>777</v>
      </c>
      <c r="AG200" s="180" t="s">
        <v>778</v>
      </c>
    </row>
    <row r="201" spans="1:33" ht="120" x14ac:dyDescent="0.35">
      <c r="A201" s="40">
        <f t="shared" si="4"/>
        <v>181</v>
      </c>
      <c r="B201" s="41"/>
      <c r="C201" s="41" t="s">
        <v>280</v>
      </c>
      <c r="D201" s="42">
        <v>80101706</v>
      </c>
      <c r="E201" s="43" t="s">
        <v>799</v>
      </c>
      <c r="F201" s="41" t="s">
        <v>70</v>
      </c>
      <c r="G201" s="41">
        <v>1</v>
      </c>
      <c r="H201" s="41" t="s">
        <v>127</v>
      </c>
      <c r="I201" s="41">
        <v>11</v>
      </c>
      <c r="J201" s="41" t="s">
        <v>331</v>
      </c>
      <c r="K201" s="41" t="s">
        <v>166</v>
      </c>
      <c r="L201" s="41" t="s">
        <v>328</v>
      </c>
      <c r="M201" s="66">
        <v>53900000</v>
      </c>
      <c r="N201" s="66">
        <v>53900000</v>
      </c>
      <c r="O201" s="41" t="s">
        <v>75</v>
      </c>
      <c r="P201" s="41" t="s">
        <v>76</v>
      </c>
      <c r="Q201" s="41" t="s">
        <v>283</v>
      </c>
      <c r="S201" s="169" t="s">
        <v>800</v>
      </c>
      <c r="T201" s="169" t="s">
        <v>801</v>
      </c>
      <c r="U201" s="170">
        <v>43490</v>
      </c>
      <c r="V201" s="171" t="s">
        <v>802</v>
      </c>
      <c r="W201" s="172" t="s">
        <v>417</v>
      </c>
      <c r="X201" s="173">
        <v>51450000</v>
      </c>
      <c r="Y201" s="174">
        <v>0</v>
      </c>
      <c r="Z201" s="173">
        <v>51450000</v>
      </c>
      <c r="AA201" s="178" t="s">
        <v>803</v>
      </c>
      <c r="AB201" s="179">
        <v>12819</v>
      </c>
      <c r="AC201" s="178" t="s">
        <v>419</v>
      </c>
      <c r="AD201" s="176">
        <v>43490</v>
      </c>
      <c r="AE201" s="176">
        <v>43808</v>
      </c>
      <c r="AF201" s="179" t="s">
        <v>804</v>
      </c>
      <c r="AG201" s="180" t="s">
        <v>805</v>
      </c>
    </row>
    <row r="202" spans="1:33" ht="120" x14ac:dyDescent="0.35">
      <c r="A202" s="40">
        <f t="shared" si="4"/>
        <v>182</v>
      </c>
      <c r="B202" s="41"/>
      <c r="C202" s="41" t="s">
        <v>280</v>
      </c>
      <c r="D202" s="42">
        <v>80101706</v>
      </c>
      <c r="E202" s="43" t="s">
        <v>799</v>
      </c>
      <c r="F202" s="41" t="s">
        <v>70</v>
      </c>
      <c r="G202" s="41">
        <v>1</v>
      </c>
      <c r="H202" s="41" t="s">
        <v>127</v>
      </c>
      <c r="I202" s="41">
        <v>11</v>
      </c>
      <c r="J202" s="41" t="s">
        <v>331</v>
      </c>
      <c r="K202" s="41" t="s">
        <v>166</v>
      </c>
      <c r="L202" s="41" t="s">
        <v>533</v>
      </c>
      <c r="M202" s="66">
        <v>51700000</v>
      </c>
      <c r="N202" s="66">
        <v>51700000</v>
      </c>
      <c r="O202" s="41" t="s">
        <v>75</v>
      </c>
      <c r="P202" s="41" t="s">
        <v>76</v>
      </c>
      <c r="Q202" s="41" t="s">
        <v>283</v>
      </c>
      <c r="S202" s="169" t="s">
        <v>806</v>
      </c>
      <c r="T202" s="169" t="s">
        <v>807</v>
      </c>
      <c r="U202" s="170">
        <v>43483</v>
      </c>
      <c r="V202" s="171" t="s">
        <v>808</v>
      </c>
      <c r="W202" s="172" t="s">
        <v>417</v>
      </c>
      <c r="X202" s="173">
        <v>51700000</v>
      </c>
      <c r="Y202" s="174">
        <v>0</v>
      </c>
      <c r="Z202" s="173">
        <v>51700000</v>
      </c>
      <c r="AA202" s="178" t="s">
        <v>809</v>
      </c>
      <c r="AB202" s="179">
        <v>6319</v>
      </c>
      <c r="AC202" s="178" t="s">
        <v>437</v>
      </c>
      <c r="AD202" s="176">
        <v>43483</v>
      </c>
      <c r="AE202" s="176">
        <v>43816</v>
      </c>
      <c r="AF202" s="179" t="s">
        <v>804</v>
      </c>
      <c r="AG202" s="180" t="s">
        <v>805</v>
      </c>
    </row>
    <row r="203" spans="1:33" ht="120" x14ac:dyDescent="0.35">
      <c r="A203" s="40">
        <f t="shared" si="4"/>
        <v>183</v>
      </c>
      <c r="B203" s="41"/>
      <c r="C203" s="41" t="s">
        <v>280</v>
      </c>
      <c r="D203" s="42">
        <v>80101706</v>
      </c>
      <c r="E203" s="43" t="s">
        <v>799</v>
      </c>
      <c r="F203" s="41" t="s">
        <v>70</v>
      </c>
      <c r="G203" s="41">
        <v>1</v>
      </c>
      <c r="H203" s="41" t="s">
        <v>127</v>
      </c>
      <c r="I203" s="41">
        <v>11</v>
      </c>
      <c r="J203" s="41" t="s">
        <v>331</v>
      </c>
      <c r="K203" s="41" t="s">
        <v>166</v>
      </c>
      <c r="L203" s="41" t="s">
        <v>328</v>
      </c>
      <c r="M203" s="66">
        <v>67100000</v>
      </c>
      <c r="N203" s="66">
        <v>67100000</v>
      </c>
      <c r="O203" s="41" t="s">
        <v>75</v>
      </c>
      <c r="P203" s="41" t="s">
        <v>76</v>
      </c>
      <c r="Q203" s="41" t="s">
        <v>283</v>
      </c>
      <c r="S203" s="169" t="s">
        <v>810</v>
      </c>
      <c r="T203" s="169" t="s">
        <v>811</v>
      </c>
      <c r="U203" s="170">
        <v>43490</v>
      </c>
      <c r="V203" s="171" t="s">
        <v>812</v>
      </c>
      <c r="W203" s="172" t="s">
        <v>417</v>
      </c>
      <c r="X203" s="173">
        <v>67100000</v>
      </c>
      <c r="Y203" s="174">
        <v>0</v>
      </c>
      <c r="Z203" s="173">
        <v>67100000</v>
      </c>
      <c r="AA203" s="178" t="s">
        <v>813</v>
      </c>
      <c r="AB203" s="179">
        <v>11519</v>
      </c>
      <c r="AC203" s="178" t="s">
        <v>449</v>
      </c>
      <c r="AD203" s="176">
        <v>43490</v>
      </c>
      <c r="AE203" s="176">
        <v>43823</v>
      </c>
      <c r="AF203" s="179" t="s">
        <v>804</v>
      </c>
      <c r="AG203" s="180" t="s">
        <v>805</v>
      </c>
    </row>
    <row r="204" spans="1:33" ht="120" x14ac:dyDescent="0.35">
      <c r="A204" s="40">
        <f t="shared" si="4"/>
        <v>184</v>
      </c>
      <c r="B204" s="41"/>
      <c r="C204" s="41" t="s">
        <v>280</v>
      </c>
      <c r="D204" s="42">
        <v>80101706</v>
      </c>
      <c r="E204" s="43" t="s">
        <v>799</v>
      </c>
      <c r="F204" s="41" t="s">
        <v>70</v>
      </c>
      <c r="G204" s="41">
        <v>1</v>
      </c>
      <c r="H204" s="41" t="s">
        <v>127</v>
      </c>
      <c r="I204" s="41">
        <v>11</v>
      </c>
      <c r="J204" s="41" t="s">
        <v>331</v>
      </c>
      <c r="K204" s="41" t="s">
        <v>166</v>
      </c>
      <c r="L204" s="41" t="s">
        <v>533</v>
      </c>
      <c r="M204" s="66">
        <v>53900000</v>
      </c>
      <c r="N204" s="66">
        <v>53900000</v>
      </c>
      <c r="O204" s="41" t="s">
        <v>75</v>
      </c>
      <c r="P204" s="41" t="s">
        <v>76</v>
      </c>
      <c r="Q204" s="41" t="s">
        <v>283</v>
      </c>
      <c r="S204" s="169" t="s">
        <v>814</v>
      </c>
      <c r="T204" s="169" t="s">
        <v>815</v>
      </c>
      <c r="U204" s="170">
        <v>43483</v>
      </c>
      <c r="V204" s="171" t="s">
        <v>816</v>
      </c>
      <c r="W204" s="172" t="s">
        <v>417</v>
      </c>
      <c r="X204" s="173">
        <v>53900000</v>
      </c>
      <c r="Y204" s="174">
        <v>0</v>
      </c>
      <c r="Z204" s="173">
        <v>53900000</v>
      </c>
      <c r="AA204" s="178" t="s">
        <v>817</v>
      </c>
      <c r="AB204" s="179">
        <v>8119</v>
      </c>
      <c r="AC204" s="178" t="s">
        <v>437</v>
      </c>
      <c r="AD204" s="176">
        <v>43483</v>
      </c>
      <c r="AE204" s="176">
        <v>43816</v>
      </c>
      <c r="AF204" s="179" t="s">
        <v>804</v>
      </c>
      <c r="AG204" s="180" t="s">
        <v>805</v>
      </c>
    </row>
    <row r="205" spans="1:33" ht="120" x14ac:dyDescent="0.35">
      <c r="A205" s="40">
        <f t="shared" si="4"/>
        <v>185</v>
      </c>
      <c r="B205" s="41"/>
      <c r="C205" s="41" t="s">
        <v>280</v>
      </c>
      <c r="D205" s="42">
        <v>80101706</v>
      </c>
      <c r="E205" s="43" t="s">
        <v>818</v>
      </c>
      <c r="F205" s="41" t="s">
        <v>70</v>
      </c>
      <c r="G205" s="41">
        <v>1</v>
      </c>
      <c r="H205" s="41" t="s">
        <v>127</v>
      </c>
      <c r="I205" s="41">
        <v>11</v>
      </c>
      <c r="J205" s="41" t="s">
        <v>331</v>
      </c>
      <c r="K205" s="41" t="s">
        <v>166</v>
      </c>
      <c r="L205" s="41" t="s">
        <v>328</v>
      </c>
      <c r="M205" s="66">
        <v>23100000</v>
      </c>
      <c r="N205" s="66">
        <v>23100000</v>
      </c>
      <c r="O205" s="41" t="s">
        <v>75</v>
      </c>
      <c r="P205" s="41" t="s">
        <v>76</v>
      </c>
      <c r="Q205" s="41" t="s">
        <v>283</v>
      </c>
      <c r="S205" s="169" t="s">
        <v>819</v>
      </c>
      <c r="T205" s="169" t="s">
        <v>820</v>
      </c>
      <c r="U205" s="170">
        <v>43490</v>
      </c>
      <c r="V205" s="171" t="s">
        <v>821</v>
      </c>
      <c r="W205" s="172" t="s">
        <v>447</v>
      </c>
      <c r="X205" s="173">
        <v>23100000</v>
      </c>
      <c r="Y205" s="174">
        <v>0</v>
      </c>
      <c r="Z205" s="173">
        <v>23100000</v>
      </c>
      <c r="AA205" s="178" t="s">
        <v>822</v>
      </c>
      <c r="AB205" s="179">
        <v>12419</v>
      </c>
      <c r="AC205" s="178" t="s">
        <v>449</v>
      </c>
      <c r="AD205" s="176">
        <v>43490</v>
      </c>
      <c r="AE205" s="176">
        <v>43823</v>
      </c>
      <c r="AF205" s="179" t="s">
        <v>804</v>
      </c>
      <c r="AG205" s="180" t="s">
        <v>805</v>
      </c>
    </row>
    <row r="206" spans="1:33" ht="120" x14ac:dyDescent="0.35">
      <c r="A206" s="40">
        <f t="shared" si="4"/>
        <v>186</v>
      </c>
      <c r="B206" s="41"/>
      <c r="C206" s="41" t="s">
        <v>280</v>
      </c>
      <c r="D206" s="42">
        <v>80101706</v>
      </c>
      <c r="E206" s="43" t="s">
        <v>799</v>
      </c>
      <c r="F206" s="41" t="s">
        <v>70</v>
      </c>
      <c r="G206" s="41">
        <v>1</v>
      </c>
      <c r="H206" s="41" t="s">
        <v>127</v>
      </c>
      <c r="I206" s="41">
        <v>10.5</v>
      </c>
      <c r="J206" s="41" t="s">
        <v>331</v>
      </c>
      <c r="K206" s="41" t="s">
        <v>166</v>
      </c>
      <c r="L206" s="41" t="s">
        <v>328</v>
      </c>
      <c r="M206" s="66">
        <v>56700000</v>
      </c>
      <c r="N206" s="66">
        <v>56700000</v>
      </c>
      <c r="O206" s="41" t="s">
        <v>75</v>
      </c>
      <c r="P206" s="41" t="s">
        <v>76</v>
      </c>
      <c r="Q206" s="41" t="s">
        <v>283</v>
      </c>
      <c r="S206" s="169" t="s">
        <v>823</v>
      </c>
      <c r="T206" s="169" t="s">
        <v>824</v>
      </c>
      <c r="U206" s="176">
        <v>43528</v>
      </c>
      <c r="V206" s="171" t="s">
        <v>825</v>
      </c>
      <c r="W206" s="172" t="s">
        <v>417</v>
      </c>
      <c r="X206" s="173">
        <v>51300000</v>
      </c>
      <c r="Y206" s="174">
        <v>0</v>
      </c>
      <c r="Z206" s="173">
        <v>51300000</v>
      </c>
      <c r="AA206" s="171" t="s">
        <v>826</v>
      </c>
      <c r="AB206" s="172">
        <v>17819</v>
      </c>
      <c r="AC206" s="178" t="s">
        <v>493</v>
      </c>
      <c r="AD206" s="176">
        <v>43528</v>
      </c>
      <c r="AE206" s="176">
        <v>43817</v>
      </c>
      <c r="AF206" s="179" t="s">
        <v>827</v>
      </c>
      <c r="AG206" s="180" t="s">
        <v>805</v>
      </c>
    </row>
    <row r="207" spans="1:33" ht="131.25" x14ac:dyDescent="0.35">
      <c r="A207" s="40">
        <f t="shared" si="4"/>
        <v>187</v>
      </c>
      <c r="B207" s="41"/>
      <c r="C207" s="41" t="s">
        <v>280</v>
      </c>
      <c r="D207" s="42">
        <v>80101706</v>
      </c>
      <c r="E207" s="43" t="s">
        <v>799</v>
      </c>
      <c r="F207" s="41" t="s">
        <v>70</v>
      </c>
      <c r="G207" s="41">
        <v>1</v>
      </c>
      <c r="H207" s="41" t="s">
        <v>127</v>
      </c>
      <c r="I207" s="41">
        <v>11</v>
      </c>
      <c r="J207" s="41" t="s">
        <v>331</v>
      </c>
      <c r="K207" s="41" t="s">
        <v>166</v>
      </c>
      <c r="L207" s="41" t="s">
        <v>328</v>
      </c>
      <c r="M207" s="66">
        <v>59400000</v>
      </c>
      <c r="N207" s="66">
        <v>59400000</v>
      </c>
      <c r="O207" s="41" t="s">
        <v>75</v>
      </c>
      <c r="P207" s="41" t="s">
        <v>76</v>
      </c>
      <c r="Q207" s="41" t="s">
        <v>283</v>
      </c>
      <c r="S207" s="169" t="s">
        <v>828</v>
      </c>
      <c r="T207" s="169" t="s">
        <v>829</v>
      </c>
      <c r="U207" s="170">
        <v>43500</v>
      </c>
      <c r="V207" s="171" t="s">
        <v>830</v>
      </c>
      <c r="W207" s="172" t="s">
        <v>417</v>
      </c>
      <c r="X207" s="173">
        <v>56700000</v>
      </c>
      <c r="Y207" s="174">
        <v>0</v>
      </c>
      <c r="Z207" s="173">
        <v>56700000</v>
      </c>
      <c r="AA207" s="171" t="s">
        <v>831</v>
      </c>
      <c r="AB207" s="172">
        <v>13819</v>
      </c>
      <c r="AC207" s="178" t="s">
        <v>455</v>
      </c>
      <c r="AD207" s="176">
        <v>43500</v>
      </c>
      <c r="AE207" s="176">
        <v>43817</v>
      </c>
      <c r="AF207" s="179" t="s">
        <v>832</v>
      </c>
      <c r="AG207" s="180" t="s">
        <v>805</v>
      </c>
    </row>
    <row r="208" spans="1:33" ht="131.25" x14ac:dyDescent="0.35">
      <c r="A208" s="40">
        <f t="shared" si="4"/>
        <v>188</v>
      </c>
      <c r="B208" s="41"/>
      <c r="C208" s="41" t="s">
        <v>271</v>
      </c>
      <c r="D208" s="42">
        <v>80101706</v>
      </c>
      <c r="E208" s="43" t="s">
        <v>833</v>
      </c>
      <c r="F208" s="41" t="s">
        <v>70</v>
      </c>
      <c r="G208" s="41">
        <v>1</v>
      </c>
      <c r="H208" s="41" t="s">
        <v>127</v>
      </c>
      <c r="I208" s="41">
        <v>11</v>
      </c>
      <c r="J208" s="41" t="s">
        <v>331</v>
      </c>
      <c r="K208" s="41" t="s">
        <v>166</v>
      </c>
      <c r="L208" s="41" t="s">
        <v>328</v>
      </c>
      <c r="M208" s="66">
        <v>63800000</v>
      </c>
      <c r="N208" s="66">
        <v>63800000</v>
      </c>
      <c r="O208" s="41" t="s">
        <v>75</v>
      </c>
      <c r="P208" s="41" t="s">
        <v>76</v>
      </c>
      <c r="Q208" s="41" t="s">
        <v>274</v>
      </c>
      <c r="S208" s="169" t="s">
        <v>834</v>
      </c>
      <c r="T208" s="169" t="s">
        <v>835</v>
      </c>
      <c r="U208" s="170">
        <v>43490</v>
      </c>
      <c r="V208" s="171" t="s">
        <v>836</v>
      </c>
      <c r="W208" s="172" t="s">
        <v>417</v>
      </c>
      <c r="X208" s="173">
        <v>63800000</v>
      </c>
      <c r="Y208" s="174">
        <v>0</v>
      </c>
      <c r="Z208" s="173">
        <v>63800000</v>
      </c>
      <c r="AA208" s="178" t="s">
        <v>837</v>
      </c>
      <c r="AB208" s="179">
        <v>12119</v>
      </c>
      <c r="AC208" s="178" t="s">
        <v>449</v>
      </c>
      <c r="AD208" s="176">
        <v>43490</v>
      </c>
      <c r="AE208" s="176">
        <v>43823</v>
      </c>
      <c r="AF208" s="179" t="s">
        <v>838</v>
      </c>
      <c r="AG208" s="180" t="s">
        <v>839</v>
      </c>
    </row>
    <row r="209" spans="1:33" ht="120" x14ac:dyDescent="0.35">
      <c r="A209" s="40">
        <f>+A208+1</f>
        <v>189</v>
      </c>
      <c r="B209" s="41"/>
      <c r="C209" s="41" t="s">
        <v>840</v>
      </c>
      <c r="D209" s="42">
        <v>80101706</v>
      </c>
      <c r="E209" s="43" t="s">
        <v>841</v>
      </c>
      <c r="F209" s="41" t="s">
        <v>70</v>
      </c>
      <c r="G209" s="41">
        <v>1</v>
      </c>
      <c r="H209" s="41" t="s">
        <v>127</v>
      </c>
      <c r="I209" s="41">
        <v>11.5</v>
      </c>
      <c r="J209" s="41" t="s">
        <v>331</v>
      </c>
      <c r="K209" s="41" t="s">
        <v>166</v>
      </c>
      <c r="L209" s="41" t="s">
        <v>533</v>
      </c>
      <c r="M209" s="66">
        <v>66700000</v>
      </c>
      <c r="N209" s="66">
        <v>66700000</v>
      </c>
      <c r="O209" s="41" t="s">
        <v>75</v>
      </c>
      <c r="P209" s="41" t="s">
        <v>76</v>
      </c>
      <c r="Q209" s="41" t="s">
        <v>274</v>
      </c>
      <c r="S209" s="169" t="s">
        <v>842</v>
      </c>
      <c r="T209" s="169" t="s">
        <v>843</v>
      </c>
      <c r="U209" s="176">
        <v>43479</v>
      </c>
      <c r="V209" s="171" t="s">
        <v>844</v>
      </c>
      <c r="W209" s="172" t="s">
        <v>417</v>
      </c>
      <c r="X209" s="173">
        <v>66700000</v>
      </c>
      <c r="Y209" s="173">
        <v>0</v>
      </c>
      <c r="Z209" s="173">
        <v>66700000</v>
      </c>
      <c r="AA209" s="178" t="s">
        <v>845</v>
      </c>
      <c r="AB209" s="179">
        <v>2919</v>
      </c>
      <c r="AC209" s="178" t="s">
        <v>426</v>
      </c>
      <c r="AD209" s="176">
        <v>43479</v>
      </c>
      <c r="AE209" s="176">
        <v>43827</v>
      </c>
      <c r="AF209" s="179" t="s">
        <v>846</v>
      </c>
      <c r="AG209" s="180" t="s">
        <v>839</v>
      </c>
    </row>
    <row r="210" spans="1:33" ht="120" x14ac:dyDescent="0.35">
      <c r="A210" s="40">
        <f t="shared" si="4"/>
        <v>190</v>
      </c>
      <c r="B210" s="41"/>
      <c r="C210" s="41" t="s">
        <v>840</v>
      </c>
      <c r="D210" s="42">
        <v>80101706</v>
      </c>
      <c r="E210" s="43" t="s">
        <v>841</v>
      </c>
      <c r="F210" s="41" t="s">
        <v>70</v>
      </c>
      <c r="G210" s="41">
        <v>1</v>
      </c>
      <c r="H210" s="41" t="s">
        <v>127</v>
      </c>
      <c r="I210" s="41">
        <v>11</v>
      </c>
      <c r="J210" s="41" t="s">
        <v>331</v>
      </c>
      <c r="K210" s="41" t="s">
        <v>166</v>
      </c>
      <c r="L210" s="41" t="s">
        <v>533</v>
      </c>
      <c r="M210" s="66">
        <v>59400000</v>
      </c>
      <c r="N210" s="66">
        <v>59400000</v>
      </c>
      <c r="O210" s="41" t="s">
        <v>75</v>
      </c>
      <c r="P210" s="41" t="s">
        <v>76</v>
      </c>
      <c r="Q210" s="41" t="s">
        <v>274</v>
      </c>
      <c r="S210" s="169" t="s">
        <v>847</v>
      </c>
      <c r="T210" s="169" t="s">
        <v>848</v>
      </c>
      <c r="U210" s="176">
        <v>43487</v>
      </c>
      <c r="V210" s="171" t="s">
        <v>849</v>
      </c>
      <c r="W210" s="172" t="s">
        <v>417</v>
      </c>
      <c r="X210" s="173">
        <v>59400000</v>
      </c>
      <c r="Y210" s="173">
        <v>0</v>
      </c>
      <c r="Z210" s="173">
        <v>59400000</v>
      </c>
      <c r="AA210" s="178" t="s">
        <v>790</v>
      </c>
      <c r="AB210" s="179">
        <v>7619</v>
      </c>
      <c r="AC210" s="178" t="s">
        <v>437</v>
      </c>
      <c r="AD210" s="176">
        <v>43487</v>
      </c>
      <c r="AE210" s="176">
        <v>43820</v>
      </c>
      <c r="AF210" s="179" t="s">
        <v>850</v>
      </c>
      <c r="AG210" s="180" t="s">
        <v>839</v>
      </c>
    </row>
    <row r="211" spans="1:33" ht="120" x14ac:dyDescent="0.35">
      <c r="A211" s="40">
        <f t="shared" si="4"/>
        <v>191</v>
      </c>
      <c r="B211" s="41"/>
      <c r="C211" s="41" t="s">
        <v>840</v>
      </c>
      <c r="D211" s="42">
        <v>80101706</v>
      </c>
      <c r="E211" s="43" t="s">
        <v>841</v>
      </c>
      <c r="F211" s="41" t="s">
        <v>70</v>
      </c>
      <c r="G211" s="41">
        <v>1</v>
      </c>
      <c r="H211" s="41" t="s">
        <v>127</v>
      </c>
      <c r="I211" s="41">
        <v>11</v>
      </c>
      <c r="J211" s="41" t="s">
        <v>331</v>
      </c>
      <c r="K211" s="41" t="s">
        <v>166</v>
      </c>
      <c r="L211" s="41" t="s">
        <v>533</v>
      </c>
      <c r="M211" s="66">
        <v>59400000</v>
      </c>
      <c r="N211" s="66">
        <v>59400000</v>
      </c>
      <c r="O211" s="41" t="s">
        <v>75</v>
      </c>
      <c r="P211" s="41" t="s">
        <v>76</v>
      </c>
      <c r="Q211" s="41" t="s">
        <v>274</v>
      </c>
      <c r="S211" s="169" t="s">
        <v>851</v>
      </c>
      <c r="T211" s="169" t="s">
        <v>852</v>
      </c>
      <c r="U211" s="176">
        <v>43487</v>
      </c>
      <c r="V211" s="171" t="s">
        <v>849</v>
      </c>
      <c r="W211" s="172" t="s">
        <v>417</v>
      </c>
      <c r="X211" s="173">
        <v>59400000</v>
      </c>
      <c r="Y211" s="173">
        <v>0</v>
      </c>
      <c r="Z211" s="173">
        <v>59400000</v>
      </c>
      <c r="AA211" s="178" t="s">
        <v>790</v>
      </c>
      <c r="AB211" s="179">
        <v>7719</v>
      </c>
      <c r="AC211" s="178" t="s">
        <v>437</v>
      </c>
      <c r="AD211" s="176">
        <v>43487</v>
      </c>
      <c r="AE211" s="176">
        <v>43820</v>
      </c>
      <c r="AF211" s="179" t="s">
        <v>850</v>
      </c>
      <c r="AG211" s="180" t="s">
        <v>839</v>
      </c>
    </row>
    <row r="212" spans="1:33" ht="120" x14ac:dyDescent="0.35">
      <c r="A212" s="40">
        <f t="shared" si="4"/>
        <v>192</v>
      </c>
      <c r="B212" s="41"/>
      <c r="C212" s="41" t="s">
        <v>840</v>
      </c>
      <c r="D212" s="42">
        <v>80101706</v>
      </c>
      <c r="E212" s="43" t="s">
        <v>841</v>
      </c>
      <c r="F212" s="41" t="s">
        <v>70</v>
      </c>
      <c r="G212" s="41">
        <v>1</v>
      </c>
      <c r="H212" s="41" t="s">
        <v>127</v>
      </c>
      <c r="I212" s="41">
        <v>11</v>
      </c>
      <c r="J212" s="41" t="s">
        <v>331</v>
      </c>
      <c r="K212" s="41" t="s">
        <v>166</v>
      </c>
      <c r="L212" s="41" t="s">
        <v>533</v>
      </c>
      <c r="M212" s="66">
        <v>39644000</v>
      </c>
      <c r="N212" s="66">
        <v>39644000</v>
      </c>
      <c r="O212" s="41" t="s">
        <v>75</v>
      </c>
      <c r="P212" s="41" t="s">
        <v>76</v>
      </c>
      <c r="Q212" s="41" t="s">
        <v>274</v>
      </c>
      <c r="S212" s="169" t="s">
        <v>853</v>
      </c>
      <c r="T212" s="169" t="s">
        <v>854</v>
      </c>
      <c r="U212" s="176">
        <v>43488</v>
      </c>
      <c r="V212" s="171" t="s">
        <v>855</v>
      </c>
      <c r="W212" s="172" t="s">
        <v>417</v>
      </c>
      <c r="X212" s="173">
        <v>39644000</v>
      </c>
      <c r="Y212" s="174">
        <v>0</v>
      </c>
      <c r="Z212" s="173">
        <v>39644000</v>
      </c>
      <c r="AA212" s="171" t="s">
        <v>856</v>
      </c>
      <c r="AB212" s="172">
        <v>7219</v>
      </c>
      <c r="AC212" s="171" t="s">
        <v>449</v>
      </c>
      <c r="AD212" s="170">
        <v>43488</v>
      </c>
      <c r="AE212" s="170">
        <v>43821</v>
      </c>
      <c r="AF212" s="172" t="s">
        <v>850</v>
      </c>
      <c r="AG212" s="175" t="s">
        <v>839</v>
      </c>
    </row>
    <row r="213" spans="1:33" ht="131.25" x14ac:dyDescent="0.35">
      <c r="A213" s="40">
        <f t="shared" si="4"/>
        <v>193</v>
      </c>
      <c r="B213" s="41"/>
      <c r="C213" s="41" t="s">
        <v>840</v>
      </c>
      <c r="D213" s="42">
        <v>80101706</v>
      </c>
      <c r="E213" s="43" t="s">
        <v>841</v>
      </c>
      <c r="F213" s="41" t="s">
        <v>70</v>
      </c>
      <c r="G213" s="41">
        <v>1</v>
      </c>
      <c r="H213" s="41" t="s">
        <v>127</v>
      </c>
      <c r="I213" s="41">
        <v>11</v>
      </c>
      <c r="J213" s="41" t="s">
        <v>331</v>
      </c>
      <c r="K213" s="41" t="s">
        <v>166</v>
      </c>
      <c r="L213" s="41" t="s">
        <v>328</v>
      </c>
      <c r="M213" s="66">
        <v>38500000</v>
      </c>
      <c r="N213" s="66">
        <v>38500000</v>
      </c>
      <c r="O213" s="41" t="s">
        <v>75</v>
      </c>
      <c r="P213" s="41" t="s">
        <v>76</v>
      </c>
      <c r="Q213" s="41" t="s">
        <v>274</v>
      </c>
      <c r="S213" s="169" t="s">
        <v>857</v>
      </c>
      <c r="T213" s="169" t="s">
        <v>858</v>
      </c>
      <c r="U213" s="170">
        <v>43490</v>
      </c>
      <c r="V213" s="171" t="s">
        <v>859</v>
      </c>
      <c r="W213" s="172" t="s">
        <v>417</v>
      </c>
      <c r="X213" s="173">
        <v>38500000</v>
      </c>
      <c r="Y213" s="174">
        <v>0</v>
      </c>
      <c r="Z213" s="173">
        <v>38500000</v>
      </c>
      <c r="AA213" s="171" t="s">
        <v>860</v>
      </c>
      <c r="AB213" s="172">
        <v>10819</v>
      </c>
      <c r="AC213" s="171" t="s">
        <v>449</v>
      </c>
      <c r="AD213" s="170">
        <v>43490</v>
      </c>
      <c r="AE213" s="170">
        <v>43823</v>
      </c>
      <c r="AF213" s="172" t="s">
        <v>838</v>
      </c>
      <c r="AG213" s="175" t="s">
        <v>839</v>
      </c>
    </row>
    <row r="214" spans="1:33" ht="131.25" x14ac:dyDescent="0.35">
      <c r="A214" s="40">
        <f t="shared" si="4"/>
        <v>194</v>
      </c>
      <c r="B214" s="41"/>
      <c r="C214" s="41" t="s">
        <v>840</v>
      </c>
      <c r="D214" s="42">
        <v>80101706</v>
      </c>
      <c r="E214" s="43" t="s">
        <v>841</v>
      </c>
      <c r="F214" s="41" t="s">
        <v>70</v>
      </c>
      <c r="G214" s="41">
        <v>1</v>
      </c>
      <c r="H214" s="41" t="s">
        <v>127</v>
      </c>
      <c r="I214" s="41">
        <v>11</v>
      </c>
      <c r="J214" s="41" t="s">
        <v>331</v>
      </c>
      <c r="K214" s="41" t="s">
        <v>166</v>
      </c>
      <c r="L214" s="41" t="s">
        <v>328</v>
      </c>
      <c r="M214" s="66">
        <v>38500000</v>
      </c>
      <c r="N214" s="66">
        <v>38500000</v>
      </c>
      <c r="O214" s="41" t="s">
        <v>75</v>
      </c>
      <c r="P214" s="41" t="s">
        <v>76</v>
      </c>
      <c r="Q214" s="41" t="s">
        <v>274</v>
      </c>
      <c r="S214" s="169" t="s">
        <v>861</v>
      </c>
      <c r="T214" s="169" t="s">
        <v>862</v>
      </c>
      <c r="U214" s="170">
        <v>43490</v>
      </c>
      <c r="V214" s="171" t="s">
        <v>863</v>
      </c>
      <c r="W214" s="172" t="s">
        <v>417</v>
      </c>
      <c r="X214" s="173">
        <v>38500000</v>
      </c>
      <c r="Y214" s="174">
        <v>0</v>
      </c>
      <c r="Z214" s="173">
        <v>38500000</v>
      </c>
      <c r="AA214" s="178" t="s">
        <v>864</v>
      </c>
      <c r="AB214" s="179">
        <v>10719</v>
      </c>
      <c r="AC214" s="178" t="s">
        <v>449</v>
      </c>
      <c r="AD214" s="176">
        <v>43490</v>
      </c>
      <c r="AE214" s="176">
        <v>43823</v>
      </c>
      <c r="AF214" s="179" t="s">
        <v>838</v>
      </c>
      <c r="AG214" s="180" t="s">
        <v>839</v>
      </c>
    </row>
    <row r="215" spans="1:33" ht="120" x14ac:dyDescent="0.35">
      <c r="A215" s="40">
        <f t="shared" si="4"/>
        <v>195</v>
      </c>
      <c r="B215" s="41"/>
      <c r="C215" s="41" t="s">
        <v>840</v>
      </c>
      <c r="D215" s="42">
        <v>80101706</v>
      </c>
      <c r="E215" s="43" t="s">
        <v>841</v>
      </c>
      <c r="F215" s="41" t="s">
        <v>70</v>
      </c>
      <c r="G215" s="41">
        <v>1</v>
      </c>
      <c r="H215" s="41" t="s">
        <v>127</v>
      </c>
      <c r="I215" s="41">
        <v>11</v>
      </c>
      <c r="J215" s="41" t="s">
        <v>331</v>
      </c>
      <c r="K215" s="41" t="s">
        <v>166</v>
      </c>
      <c r="L215" s="41" t="s">
        <v>328</v>
      </c>
      <c r="M215" s="66">
        <v>44000000</v>
      </c>
      <c r="N215" s="66">
        <v>44000000</v>
      </c>
      <c r="O215" s="41" t="s">
        <v>75</v>
      </c>
      <c r="P215" s="41" t="s">
        <v>76</v>
      </c>
      <c r="Q215" s="41" t="s">
        <v>274</v>
      </c>
      <c r="S215" s="169" t="s">
        <v>865</v>
      </c>
      <c r="T215" s="169" t="s">
        <v>866</v>
      </c>
      <c r="U215" s="170">
        <v>43490</v>
      </c>
      <c r="V215" s="171" t="s">
        <v>867</v>
      </c>
      <c r="W215" s="172" t="s">
        <v>417</v>
      </c>
      <c r="X215" s="173">
        <v>44000000</v>
      </c>
      <c r="Y215" s="174">
        <v>0</v>
      </c>
      <c r="Z215" s="173">
        <v>44000000</v>
      </c>
      <c r="AA215" s="178" t="s">
        <v>868</v>
      </c>
      <c r="AB215" s="179">
        <v>10619</v>
      </c>
      <c r="AC215" s="178" t="s">
        <v>449</v>
      </c>
      <c r="AD215" s="176">
        <v>43490</v>
      </c>
      <c r="AE215" s="176">
        <v>43823</v>
      </c>
      <c r="AF215" s="179" t="s">
        <v>850</v>
      </c>
      <c r="AG215" s="180" t="s">
        <v>839</v>
      </c>
    </row>
    <row r="216" spans="1:33" ht="120" x14ac:dyDescent="0.35">
      <c r="A216" s="40">
        <f t="shared" si="4"/>
        <v>196</v>
      </c>
      <c r="B216" s="41"/>
      <c r="C216" s="41" t="s">
        <v>840</v>
      </c>
      <c r="D216" s="42">
        <v>80101706</v>
      </c>
      <c r="E216" s="43" t="s">
        <v>869</v>
      </c>
      <c r="F216" s="41" t="s">
        <v>70</v>
      </c>
      <c r="G216" s="41">
        <v>1</v>
      </c>
      <c r="H216" s="41" t="s">
        <v>155</v>
      </c>
      <c r="I216" s="41">
        <v>10</v>
      </c>
      <c r="J216" s="41" t="s">
        <v>331</v>
      </c>
      <c r="K216" s="41" t="s">
        <v>166</v>
      </c>
      <c r="L216" s="41" t="s">
        <v>328</v>
      </c>
      <c r="M216" s="66">
        <v>19500000</v>
      </c>
      <c r="N216" s="66">
        <v>19500000</v>
      </c>
      <c r="O216" s="41" t="s">
        <v>75</v>
      </c>
      <c r="P216" s="41" t="s">
        <v>76</v>
      </c>
      <c r="Q216" s="41" t="s">
        <v>274</v>
      </c>
      <c r="S216" s="169" t="s">
        <v>870</v>
      </c>
      <c r="T216" s="169" t="s">
        <v>871</v>
      </c>
      <c r="U216" s="176">
        <v>43511</v>
      </c>
      <c r="V216" s="171" t="s">
        <v>872</v>
      </c>
      <c r="W216" s="172" t="s">
        <v>447</v>
      </c>
      <c r="X216" s="173">
        <v>19500000</v>
      </c>
      <c r="Y216" s="174">
        <v>0</v>
      </c>
      <c r="Z216" s="173">
        <v>19500000</v>
      </c>
      <c r="AA216" s="171" t="s">
        <v>873</v>
      </c>
      <c r="AB216" s="172">
        <v>12719</v>
      </c>
      <c r="AC216" s="178" t="s">
        <v>464</v>
      </c>
      <c r="AD216" s="176">
        <v>43511</v>
      </c>
      <c r="AE216" s="176">
        <v>43813</v>
      </c>
      <c r="AF216" s="179" t="s">
        <v>874</v>
      </c>
      <c r="AG216" s="180" t="s">
        <v>839</v>
      </c>
    </row>
    <row r="217" spans="1:33" ht="120" x14ac:dyDescent="0.35">
      <c r="A217" s="40">
        <f t="shared" si="4"/>
        <v>197</v>
      </c>
      <c r="B217" s="41"/>
      <c r="C217" s="41" t="s">
        <v>276</v>
      </c>
      <c r="D217" s="42">
        <v>80101706</v>
      </c>
      <c r="E217" s="43" t="s">
        <v>875</v>
      </c>
      <c r="F217" s="41" t="s">
        <v>70</v>
      </c>
      <c r="G217" s="41">
        <v>1</v>
      </c>
      <c r="H217" s="41" t="s">
        <v>127</v>
      </c>
      <c r="I217" s="41">
        <v>11</v>
      </c>
      <c r="J217" s="41" t="s">
        <v>331</v>
      </c>
      <c r="K217" s="41" t="s">
        <v>166</v>
      </c>
      <c r="L217" s="41" t="s">
        <v>328</v>
      </c>
      <c r="M217" s="66">
        <v>59400000</v>
      </c>
      <c r="N217" s="66">
        <v>59400000</v>
      </c>
      <c r="O217" s="41" t="s">
        <v>75</v>
      </c>
      <c r="P217" s="41" t="s">
        <v>76</v>
      </c>
      <c r="Q217" s="41" t="s">
        <v>279</v>
      </c>
      <c r="S217" s="169" t="s">
        <v>876</v>
      </c>
      <c r="T217" s="169" t="s">
        <v>877</v>
      </c>
      <c r="U217" s="170">
        <v>43490</v>
      </c>
      <c r="V217" s="171" t="s">
        <v>878</v>
      </c>
      <c r="W217" s="172" t="s">
        <v>417</v>
      </c>
      <c r="X217" s="173">
        <v>59400000</v>
      </c>
      <c r="Y217" s="174">
        <v>0</v>
      </c>
      <c r="Z217" s="173">
        <v>59400000</v>
      </c>
      <c r="AA217" s="178" t="s">
        <v>879</v>
      </c>
      <c r="AB217" s="179">
        <v>11819</v>
      </c>
      <c r="AC217" s="178" t="s">
        <v>449</v>
      </c>
      <c r="AD217" s="176">
        <v>43490</v>
      </c>
      <c r="AE217" s="176">
        <v>43823</v>
      </c>
      <c r="AF217" s="179" t="s">
        <v>880</v>
      </c>
      <c r="AG217" s="180" t="s">
        <v>881</v>
      </c>
    </row>
    <row r="218" spans="1:33" ht="150" x14ac:dyDescent="0.35">
      <c r="A218" s="40">
        <f t="shared" si="4"/>
        <v>198</v>
      </c>
      <c r="B218" s="41"/>
      <c r="C218" s="41" t="s">
        <v>135</v>
      </c>
      <c r="D218" s="42">
        <v>80101706</v>
      </c>
      <c r="E218" s="43" t="s">
        <v>882</v>
      </c>
      <c r="F218" s="41" t="s">
        <v>70</v>
      </c>
      <c r="G218" s="41">
        <v>1</v>
      </c>
      <c r="H218" s="41" t="s">
        <v>127</v>
      </c>
      <c r="I218" s="41">
        <v>10.5</v>
      </c>
      <c r="J218" s="41" t="s">
        <v>331</v>
      </c>
      <c r="K218" s="41" t="s">
        <v>166</v>
      </c>
      <c r="L218" s="41" t="s">
        <v>328</v>
      </c>
      <c r="M218" s="66">
        <v>69300000</v>
      </c>
      <c r="N218" s="66">
        <v>69300000</v>
      </c>
      <c r="O218" s="41" t="s">
        <v>75</v>
      </c>
      <c r="P218" s="41" t="s">
        <v>76</v>
      </c>
      <c r="Q218" s="41" t="s">
        <v>138</v>
      </c>
      <c r="S218" s="169" t="s">
        <v>883</v>
      </c>
      <c r="T218" s="169" t="s">
        <v>884</v>
      </c>
      <c r="U218" s="170">
        <v>43497</v>
      </c>
      <c r="V218" s="171" t="s">
        <v>885</v>
      </c>
      <c r="W218" s="172" t="s">
        <v>417</v>
      </c>
      <c r="X218" s="173">
        <v>69300000</v>
      </c>
      <c r="Y218" s="174">
        <v>0</v>
      </c>
      <c r="Z218" s="173">
        <v>69300000</v>
      </c>
      <c r="AA218" s="171" t="s">
        <v>886</v>
      </c>
      <c r="AB218" s="179">
        <v>15319</v>
      </c>
      <c r="AC218" s="178" t="s">
        <v>455</v>
      </c>
      <c r="AD218" s="176">
        <v>43497</v>
      </c>
      <c r="AE218" s="176">
        <v>43814</v>
      </c>
      <c r="AF218" s="179" t="s">
        <v>887</v>
      </c>
      <c r="AG218" s="180" t="s">
        <v>263</v>
      </c>
    </row>
    <row r="219" spans="1:33" ht="187.5" x14ac:dyDescent="0.35">
      <c r="A219" s="40">
        <f t="shared" si="4"/>
        <v>199</v>
      </c>
      <c r="B219" s="41"/>
      <c r="C219" s="41" t="s">
        <v>135</v>
      </c>
      <c r="D219" s="42">
        <v>80101706</v>
      </c>
      <c r="E219" s="43" t="s">
        <v>882</v>
      </c>
      <c r="F219" s="41" t="s">
        <v>70</v>
      </c>
      <c r="G219" s="41">
        <v>1</v>
      </c>
      <c r="H219" s="41" t="s">
        <v>127</v>
      </c>
      <c r="I219" s="41">
        <v>11</v>
      </c>
      <c r="J219" s="41" t="s">
        <v>331</v>
      </c>
      <c r="K219" s="41" t="s">
        <v>166</v>
      </c>
      <c r="L219" s="41" t="s">
        <v>328</v>
      </c>
      <c r="M219" s="66">
        <v>72600000</v>
      </c>
      <c r="N219" s="66">
        <v>72600000</v>
      </c>
      <c r="O219" s="41" t="s">
        <v>75</v>
      </c>
      <c r="P219" s="41" t="s">
        <v>76</v>
      </c>
      <c r="Q219" s="41" t="s">
        <v>138</v>
      </c>
      <c r="S219" s="169" t="s">
        <v>888</v>
      </c>
      <c r="T219" s="169" t="s">
        <v>889</v>
      </c>
      <c r="U219" s="170">
        <v>43495</v>
      </c>
      <c r="V219" s="171" t="s">
        <v>890</v>
      </c>
      <c r="W219" s="172" t="s">
        <v>417</v>
      </c>
      <c r="X219" s="173">
        <v>69300000</v>
      </c>
      <c r="Y219" s="174">
        <v>0</v>
      </c>
      <c r="Z219" s="173">
        <v>69300000</v>
      </c>
      <c r="AA219" s="178" t="s">
        <v>891</v>
      </c>
      <c r="AB219" s="179">
        <v>13319</v>
      </c>
      <c r="AC219" s="178" t="s">
        <v>455</v>
      </c>
      <c r="AD219" s="176">
        <v>43495</v>
      </c>
      <c r="AE219" s="176">
        <v>43812</v>
      </c>
      <c r="AF219" s="179" t="s">
        <v>892</v>
      </c>
      <c r="AG219" s="180" t="s">
        <v>263</v>
      </c>
    </row>
    <row r="220" spans="1:33" ht="120" x14ac:dyDescent="0.35">
      <c r="A220" s="40">
        <f t="shared" si="4"/>
        <v>200</v>
      </c>
      <c r="B220" s="41"/>
      <c r="C220" s="41" t="s">
        <v>135</v>
      </c>
      <c r="D220" s="42">
        <v>80101706</v>
      </c>
      <c r="E220" s="43" t="s">
        <v>882</v>
      </c>
      <c r="F220" s="41" t="s">
        <v>70</v>
      </c>
      <c r="G220" s="41">
        <v>1</v>
      </c>
      <c r="H220" s="41" t="s">
        <v>104</v>
      </c>
      <c r="I220" s="41">
        <v>9</v>
      </c>
      <c r="J220" s="41" t="s">
        <v>331</v>
      </c>
      <c r="K220" s="41" t="s">
        <v>166</v>
      </c>
      <c r="L220" s="41" t="s">
        <v>313</v>
      </c>
      <c r="M220" s="66">
        <v>82800000</v>
      </c>
      <c r="N220" s="66">
        <v>82800000</v>
      </c>
      <c r="O220" s="41" t="s">
        <v>75</v>
      </c>
      <c r="P220" s="41" t="s">
        <v>76</v>
      </c>
      <c r="Q220" s="41" t="s">
        <v>138</v>
      </c>
      <c r="S220" s="181" t="s">
        <v>893</v>
      </c>
      <c r="T220" s="181" t="s">
        <v>894</v>
      </c>
      <c r="U220" s="176">
        <v>43542</v>
      </c>
      <c r="V220" s="178" t="s">
        <v>895</v>
      </c>
      <c r="W220" s="179" t="s">
        <v>417</v>
      </c>
      <c r="X220" s="182">
        <v>82800000</v>
      </c>
      <c r="Y220" s="183">
        <v>0</v>
      </c>
      <c r="Z220" s="182">
        <v>82800000</v>
      </c>
      <c r="AA220" s="178" t="s">
        <v>896</v>
      </c>
      <c r="AB220" s="179">
        <v>17919</v>
      </c>
      <c r="AC220" s="178" t="s">
        <v>897</v>
      </c>
      <c r="AD220" s="176">
        <v>43543</v>
      </c>
      <c r="AE220" s="176">
        <v>43817</v>
      </c>
      <c r="AF220" s="179" t="s">
        <v>846</v>
      </c>
      <c r="AG220" s="180" t="s">
        <v>839</v>
      </c>
    </row>
    <row r="221" spans="1:33" ht="120" x14ac:dyDescent="0.35">
      <c r="A221" s="40">
        <f t="shared" si="4"/>
        <v>201</v>
      </c>
      <c r="B221" s="41"/>
      <c r="C221" s="41" t="s">
        <v>135</v>
      </c>
      <c r="D221" s="42">
        <v>80101706</v>
      </c>
      <c r="E221" s="43" t="s">
        <v>882</v>
      </c>
      <c r="F221" s="41" t="s">
        <v>70</v>
      </c>
      <c r="G221" s="41">
        <v>1</v>
      </c>
      <c r="H221" s="41" t="s">
        <v>127</v>
      </c>
      <c r="I221" s="41">
        <v>11</v>
      </c>
      <c r="J221" s="41" t="s">
        <v>331</v>
      </c>
      <c r="K221" s="41" t="s">
        <v>166</v>
      </c>
      <c r="L221" s="41" t="s">
        <v>256</v>
      </c>
      <c r="M221" s="66">
        <v>49500000</v>
      </c>
      <c r="N221" s="66">
        <v>49500000</v>
      </c>
      <c r="O221" s="41" t="s">
        <v>75</v>
      </c>
      <c r="P221" s="41" t="s">
        <v>76</v>
      </c>
      <c r="Q221" s="41" t="s">
        <v>138</v>
      </c>
      <c r="S221" s="169" t="s">
        <v>898</v>
      </c>
      <c r="T221" s="169" t="s">
        <v>899</v>
      </c>
      <c r="U221" s="176">
        <v>43487</v>
      </c>
      <c r="V221" s="171" t="s">
        <v>900</v>
      </c>
      <c r="W221" s="172" t="s">
        <v>417</v>
      </c>
      <c r="X221" s="173">
        <v>49500000</v>
      </c>
      <c r="Y221" s="174">
        <v>0</v>
      </c>
      <c r="Z221" s="173">
        <v>49500000</v>
      </c>
      <c r="AA221" s="171" t="s">
        <v>901</v>
      </c>
      <c r="AB221" s="172">
        <v>6019</v>
      </c>
      <c r="AC221" s="171" t="s">
        <v>437</v>
      </c>
      <c r="AD221" s="170">
        <v>43487</v>
      </c>
      <c r="AE221" s="170">
        <v>43820</v>
      </c>
      <c r="AF221" s="172" t="s">
        <v>902</v>
      </c>
      <c r="AG221" s="175" t="s">
        <v>263</v>
      </c>
    </row>
    <row r="222" spans="1:33" ht="150" x14ac:dyDescent="0.35">
      <c r="A222" s="40">
        <f t="shared" si="4"/>
        <v>202</v>
      </c>
      <c r="B222" s="41"/>
      <c r="C222" s="41" t="s">
        <v>135</v>
      </c>
      <c r="D222" s="42">
        <v>80101706</v>
      </c>
      <c r="E222" s="43" t="s">
        <v>882</v>
      </c>
      <c r="F222" s="41" t="s">
        <v>70</v>
      </c>
      <c r="G222" s="41">
        <v>1</v>
      </c>
      <c r="H222" s="41" t="s">
        <v>127</v>
      </c>
      <c r="I222" s="41">
        <v>11</v>
      </c>
      <c r="J222" s="41" t="s">
        <v>331</v>
      </c>
      <c r="K222" s="41" t="s">
        <v>166</v>
      </c>
      <c r="L222" s="41" t="s">
        <v>256</v>
      </c>
      <c r="M222" s="66">
        <v>51750000</v>
      </c>
      <c r="N222" s="66">
        <v>51750000</v>
      </c>
      <c r="O222" s="41" t="s">
        <v>75</v>
      </c>
      <c r="P222" s="41" t="s">
        <v>76</v>
      </c>
      <c r="Q222" s="41" t="s">
        <v>138</v>
      </c>
      <c r="S222" s="169" t="s">
        <v>903</v>
      </c>
      <c r="T222" s="169" t="s">
        <v>904</v>
      </c>
      <c r="U222" s="170">
        <v>43497</v>
      </c>
      <c r="V222" s="171" t="s">
        <v>905</v>
      </c>
      <c r="W222" s="172" t="s">
        <v>417</v>
      </c>
      <c r="X222" s="173">
        <v>47250000</v>
      </c>
      <c r="Y222" s="174">
        <v>0</v>
      </c>
      <c r="Z222" s="173">
        <v>47250000</v>
      </c>
      <c r="AA222" s="171" t="s">
        <v>906</v>
      </c>
      <c r="AB222" s="172">
        <v>15519</v>
      </c>
      <c r="AC222" s="178" t="s">
        <v>455</v>
      </c>
      <c r="AD222" s="176">
        <v>43497</v>
      </c>
      <c r="AE222" s="176">
        <v>43814</v>
      </c>
      <c r="AF222" s="179" t="s">
        <v>902</v>
      </c>
      <c r="AG222" s="180" t="s">
        <v>263</v>
      </c>
    </row>
    <row r="223" spans="1:33" ht="131.25" x14ac:dyDescent="0.35">
      <c r="A223" s="40">
        <f t="shared" si="4"/>
        <v>203</v>
      </c>
      <c r="B223" s="41"/>
      <c r="C223" s="41" t="s">
        <v>135</v>
      </c>
      <c r="D223" s="42">
        <v>80101706</v>
      </c>
      <c r="E223" s="43" t="s">
        <v>882</v>
      </c>
      <c r="F223" s="41" t="s">
        <v>70</v>
      </c>
      <c r="G223" s="41">
        <v>1</v>
      </c>
      <c r="H223" s="41" t="s">
        <v>127</v>
      </c>
      <c r="I223" s="41">
        <v>11.2</v>
      </c>
      <c r="J223" s="41" t="s">
        <v>331</v>
      </c>
      <c r="K223" s="41" t="s">
        <v>166</v>
      </c>
      <c r="L223" s="41" t="s">
        <v>256</v>
      </c>
      <c r="M223" s="66">
        <v>80640000</v>
      </c>
      <c r="N223" s="66">
        <v>80640000</v>
      </c>
      <c r="O223" s="41" t="s">
        <v>75</v>
      </c>
      <c r="P223" s="41" t="s">
        <v>76</v>
      </c>
      <c r="Q223" s="41" t="s">
        <v>138</v>
      </c>
      <c r="S223" s="169" t="s">
        <v>907</v>
      </c>
      <c r="T223" s="169" t="s">
        <v>908</v>
      </c>
      <c r="U223" s="170">
        <v>43483</v>
      </c>
      <c r="V223" s="171" t="s">
        <v>909</v>
      </c>
      <c r="W223" s="172" t="s">
        <v>417</v>
      </c>
      <c r="X223" s="173">
        <v>80640000</v>
      </c>
      <c r="Y223" s="174">
        <v>0</v>
      </c>
      <c r="Z223" s="173">
        <v>80640000</v>
      </c>
      <c r="AA223" s="178" t="s">
        <v>910</v>
      </c>
      <c r="AB223" s="179">
        <v>4019</v>
      </c>
      <c r="AC223" s="178" t="s">
        <v>911</v>
      </c>
      <c r="AD223" s="176">
        <v>43483</v>
      </c>
      <c r="AE223" s="176">
        <v>43819</v>
      </c>
      <c r="AF223" s="179" t="s">
        <v>912</v>
      </c>
      <c r="AG223" s="180" t="s">
        <v>263</v>
      </c>
    </row>
    <row r="224" spans="1:33" ht="131.25" x14ac:dyDescent="0.35">
      <c r="A224" s="40">
        <f t="shared" si="4"/>
        <v>204</v>
      </c>
      <c r="B224" s="41"/>
      <c r="C224" s="41" t="s">
        <v>135</v>
      </c>
      <c r="D224" s="42">
        <v>80101706</v>
      </c>
      <c r="E224" s="43" t="s">
        <v>882</v>
      </c>
      <c r="F224" s="41" t="s">
        <v>70</v>
      </c>
      <c r="G224" s="41">
        <v>1</v>
      </c>
      <c r="H224" s="41" t="s">
        <v>127</v>
      </c>
      <c r="I224" s="41">
        <v>11</v>
      </c>
      <c r="J224" s="41" t="s">
        <v>331</v>
      </c>
      <c r="K224" s="41" t="s">
        <v>166</v>
      </c>
      <c r="L224" s="41" t="s">
        <v>256</v>
      </c>
      <c r="M224" s="66">
        <v>72600000</v>
      </c>
      <c r="N224" s="66">
        <v>72600000</v>
      </c>
      <c r="O224" s="41" t="s">
        <v>75</v>
      </c>
      <c r="P224" s="41" t="s">
        <v>76</v>
      </c>
      <c r="Q224" s="41" t="s">
        <v>138</v>
      </c>
      <c r="S224" s="169" t="s">
        <v>913</v>
      </c>
      <c r="T224" s="169" t="s">
        <v>914</v>
      </c>
      <c r="U224" s="176">
        <v>43488</v>
      </c>
      <c r="V224" s="171" t="s">
        <v>915</v>
      </c>
      <c r="W224" s="172" t="s">
        <v>417</v>
      </c>
      <c r="X224" s="173">
        <v>72600000</v>
      </c>
      <c r="Y224" s="174">
        <v>0</v>
      </c>
      <c r="Z224" s="173">
        <v>72600000</v>
      </c>
      <c r="AA224" s="171" t="s">
        <v>916</v>
      </c>
      <c r="AB224" s="172">
        <v>8219</v>
      </c>
      <c r="AC224" s="171" t="s">
        <v>449</v>
      </c>
      <c r="AD224" s="170">
        <v>43488</v>
      </c>
      <c r="AE224" s="170">
        <v>43821</v>
      </c>
      <c r="AF224" s="172" t="s">
        <v>917</v>
      </c>
      <c r="AG224" s="175" t="s">
        <v>263</v>
      </c>
    </row>
    <row r="225" spans="1:33" ht="120" x14ac:dyDescent="0.35">
      <c r="A225" s="40">
        <f t="shared" si="4"/>
        <v>205</v>
      </c>
      <c r="B225" s="41" t="s">
        <v>918</v>
      </c>
      <c r="C225" s="41" t="s">
        <v>135</v>
      </c>
      <c r="D225" s="42">
        <v>80101706</v>
      </c>
      <c r="E225" s="43" t="s">
        <v>882</v>
      </c>
      <c r="F225" s="41" t="s">
        <v>70</v>
      </c>
      <c r="G225" s="41">
        <v>1</v>
      </c>
      <c r="H225" s="41" t="s">
        <v>84</v>
      </c>
      <c r="I225" s="41">
        <v>6</v>
      </c>
      <c r="J225" s="41" t="s">
        <v>331</v>
      </c>
      <c r="K225" s="41" t="s">
        <v>166</v>
      </c>
      <c r="L225" s="41" t="s">
        <v>313</v>
      </c>
      <c r="M225" s="66">
        <v>36000000</v>
      </c>
      <c r="N225" s="66">
        <v>36000000</v>
      </c>
      <c r="O225" s="41" t="s">
        <v>75</v>
      </c>
      <c r="P225" s="41" t="s">
        <v>76</v>
      </c>
      <c r="Q225" s="41" t="s">
        <v>138</v>
      </c>
      <c r="S225" s="39"/>
      <c r="T225" s="39"/>
      <c r="U225" s="39"/>
      <c r="V225" s="39"/>
      <c r="W225" s="39"/>
      <c r="X225" s="39"/>
      <c r="Y225" s="39"/>
      <c r="Z225" s="39"/>
      <c r="AA225" s="39"/>
      <c r="AB225" s="39"/>
      <c r="AC225" s="39"/>
      <c r="AD225" s="39"/>
      <c r="AE225" s="39"/>
      <c r="AF225" s="39"/>
      <c r="AG225" s="39"/>
    </row>
    <row r="226" spans="1:33" ht="120" x14ac:dyDescent="0.35">
      <c r="A226" s="40">
        <f t="shared" si="4"/>
        <v>206</v>
      </c>
      <c r="B226" s="41" t="s">
        <v>919</v>
      </c>
      <c r="C226" s="41" t="s">
        <v>135</v>
      </c>
      <c r="D226" s="42">
        <v>80101706</v>
      </c>
      <c r="E226" s="43" t="s">
        <v>882</v>
      </c>
      <c r="F226" s="41" t="s">
        <v>70</v>
      </c>
      <c r="G226" s="41">
        <v>1</v>
      </c>
      <c r="H226" s="41" t="s">
        <v>104</v>
      </c>
      <c r="I226" s="41">
        <v>11</v>
      </c>
      <c r="J226" s="41" t="s">
        <v>331</v>
      </c>
      <c r="K226" s="41" t="s">
        <v>166</v>
      </c>
      <c r="L226" s="41" t="s">
        <v>313</v>
      </c>
      <c r="M226" s="66">
        <v>84150000</v>
      </c>
      <c r="N226" s="66">
        <v>84150000</v>
      </c>
      <c r="O226" s="41" t="s">
        <v>75</v>
      </c>
      <c r="P226" s="41" t="s">
        <v>76</v>
      </c>
      <c r="Q226" s="41" t="s">
        <v>138</v>
      </c>
      <c r="S226" s="169" t="s">
        <v>920</v>
      </c>
      <c r="T226" s="169" t="s">
        <v>921</v>
      </c>
      <c r="U226" s="170">
        <v>43553</v>
      </c>
      <c r="V226" s="171" t="s">
        <v>922</v>
      </c>
      <c r="W226" s="172" t="s">
        <v>417</v>
      </c>
      <c r="X226" s="173">
        <v>65025000</v>
      </c>
      <c r="Y226" s="174">
        <v>0</v>
      </c>
      <c r="Z226" s="173">
        <v>65025000</v>
      </c>
      <c r="AA226" s="171" t="s">
        <v>923</v>
      </c>
      <c r="AB226" s="172" t="s">
        <v>924</v>
      </c>
      <c r="AC226" s="171" t="s">
        <v>925</v>
      </c>
      <c r="AD226" s="170">
        <v>43553</v>
      </c>
      <c r="AE226" s="170">
        <v>43812</v>
      </c>
      <c r="AF226" s="172" t="s">
        <v>912</v>
      </c>
      <c r="AG226" s="175" t="s">
        <v>263</v>
      </c>
    </row>
    <row r="227" spans="1:33" ht="120" x14ac:dyDescent="0.35">
      <c r="A227" s="40">
        <f t="shared" si="4"/>
        <v>207</v>
      </c>
      <c r="B227" s="41"/>
      <c r="C227" s="41" t="s">
        <v>135</v>
      </c>
      <c r="D227" s="42">
        <v>80101706</v>
      </c>
      <c r="E227" s="43" t="s">
        <v>882</v>
      </c>
      <c r="F227" s="41" t="s">
        <v>70</v>
      </c>
      <c r="G227" s="41">
        <v>1</v>
      </c>
      <c r="H227" s="41" t="s">
        <v>127</v>
      </c>
      <c r="I227" s="41">
        <v>11</v>
      </c>
      <c r="J227" s="41" t="s">
        <v>331</v>
      </c>
      <c r="K227" s="41" t="s">
        <v>166</v>
      </c>
      <c r="L227" s="41" t="s">
        <v>313</v>
      </c>
      <c r="M227" s="66">
        <v>72600000</v>
      </c>
      <c r="N227" s="66">
        <v>72600000</v>
      </c>
      <c r="O227" s="41" t="s">
        <v>75</v>
      </c>
      <c r="P227" s="41" t="s">
        <v>76</v>
      </c>
      <c r="Q227" s="41" t="s">
        <v>138</v>
      </c>
      <c r="S227" s="169" t="s">
        <v>926</v>
      </c>
      <c r="T227" s="169" t="s">
        <v>927</v>
      </c>
      <c r="U227" s="170">
        <v>43500</v>
      </c>
      <c r="V227" s="171" t="s">
        <v>928</v>
      </c>
      <c r="W227" s="172" t="s">
        <v>417</v>
      </c>
      <c r="X227" s="173">
        <v>69300000</v>
      </c>
      <c r="Y227" s="174">
        <v>0</v>
      </c>
      <c r="Z227" s="173">
        <v>69300000</v>
      </c>
      <c r="AA227" s="171" t="s">
        <v>929</v>
      </c>
      <c r="AB227" s="172">
        <v>12619</v>
      </c>
      <c r="AC227" s="178" t="s">
        <v>455</v>
      </c>
      <c r="AD227" s="176">
        <v>43500</v>
      </c>
      <c r="AE227" s="176">
        <v>43817</v>
      </c>
      <c r="AF227" s="179" t="s">
        <v>887</v>
      </c>
      <c r="AG227" s="180" t="s">
        <v>263</v>
      </c>
    </row>
    <row r="228" spans="1:33" s="39" customFormat="1" ht="150.6" customHeight="1" x14ac:dyDescent="0.35">
      <c r="A228" s="155">
        <f t="shared" si="4"/>
        <v>208</v>
      </c>
      <c r="B228" s="41" t="s">
        <v>930</v>
      </c>
      <c r="C228" s="41" t="s">
        <v>135</v>
      </c>
      <c r="D228" s="42">
        <v>80101706</v>
      </c>
      <c r="E228" s="43" t="s">
        <v>882</v>
      </c>
      <c r="F228" s="41" t="s">
        <v>70</v>
      </c>
      <c r="G228" s="41">
        <v>1</v>
      </c>
      <c r="H228" s="41" t="s">
        <v>127</v>
      </c>
      <c r="I228" s="41">
        <v>7</v>
      </c>
      <c r="J228" s="41" t="s">
        <v>331</v>
      </c>
      <c r="K228" s="41" t="s">
        <v>166</v>
      </c>
      <c r="L228" s="41" t="s">
        <v>533</v>
      </c>
      <c r="M228" s="66">
        <v>69000000</v>
      </c>
      <c r="N228" s="66">
        <v>69000000</v>
      </c>
      <c r="O228" s="41" t="s">
        <v>75</v>
      </c>
      <c r="P228" s="41" t="s">
        <v>76</v>
      </c>
      <c r="Q228" s="41" t="s">
        <v>138</v>
      </c>
      <c r="R228" s="38"/>
      <c r="S228" s="169" t="s">
        <v>931</v>
      </c>
      <c r="T228" s="181" t="s">
        <v>932</v>
      </c>
      <c r="U228" s="176">
        <v>43514</v>
      </c>
      <c r="V228" s="178" t="s">
        <v>933</v>
      </c>
      <c r="W228" s="179" t="s">
        <v>417</v>
      </c>
      <c r="X228" s="173">
        <v>69000000</v>
      </c>
      <c r="Y228" s="183">
        <v>0</v>
      </c>
      <c r="Z228" s="173">
        <v>69000000</v>
      </c>
      <c r="AA228" s="178" t="s">
        <v>934</v>
      </c>
      <c r="AB228" s="179" t="s">
        <v>935</v>
      </c>
      <c r="AC228" s="178" t="s">
        <v>936</v>
      </c>
      <c r="AD228" s="176">
        <v>43514</v>
      </c>
      <c r="AE228" s="176">
        <v>43725</v>
      </c>
      <c r="AF228" s="179" t="s">
        <v>912</v>
      </c>
      <c r="AG228" s="180" t="s">
        <v>263</v>
      </c>
    </row>
    <row r="229" spans="1:33" s="39" customFormat="1" ht="159.94999999999999" customHeight="1" x14ac:dyDescent="0.35">
      <c r="A229" s="157"/>
      <c r="B229" s="41" t="s">
        <v>930</v>
      </c>
      <c r="C229" s="41" t="s">
        <v>135</v>
      </c>
      <c r="D229" s="42">
        <v>80101706</v>
      </c>
      <c r="E229" s="43" t="s">
        <v>882</v>
      </c>
      <c r="F229" s="41" t="s">
        <v>70</v>
      </c>
      <c r="G229" s="41">
        <v>1</v>
      </c>
      <c r="H229" s="41" t="s">
        <v>127</v>
      </c>
      <c r="I229" s="41">
        <v>7</v>
      </c>
      <c r="J229" s="41" t="s">
        <v>331</v>
      </c>
      <c r="K229" s="41" t="s">
        <v>166</v>
      </c>
      <c r="L229" s="41" t="s">
        <v>328</v>
      </c>
      <c r="M229" s="66">
        <v>11500000</v>
      </c>
      <c r="N229" s="66">
        <v>11500000</v>
      </c>
      <c r="O229" s="41" t="s">
        <v>75</v>
      </c>
      <c r="P229" s="41" t="s">
        <v>76</v>
      </c>
      <c r="Q229" s="41" t="s">
        <v>138</v>
      </c>
      <c r="R229" s="38"/>
      <c r="S229" s="169" t="s">
        <v>931</v>
      </c>
      <c r="T229" s="181" t="s">
        <v>932</v>
      </c>
      <c r="U229" s="176">
        <v>43514</v>
      </c>
      <c r="V229" s="178" t="s">
        <v>933</v>
      </c>
      <c r="W229" s="179" t="s">
        <v>417</v>
      </c>
      <c r="X229" s="173">
        <v>11500000</v>
      </c>
      <c r="Y229" s="183">
        <v>0</v>
      </c>
      <c r="Z229" s="173">
        <v>11500000</v>
      </c>
      <c r="AA229" s="178" t="s">
        <v>934</v>
      </c>
      <c r="AB229" s="179" t="s">
        <v>935</v>
      </c>
      <c r="AC229" s="178" t="s">
        <v>936</v>
      </c>
      <c r="AD229" s="176">
        <v>43514</v>
      </c>
      <c r="AE229" s="176">
        <v>43725</v>
      </c>
      <c r="AF229" s="179" t="s">
        <v>912</v>
      </c>
      <c r="AG229" s="180" t="s">
        <v>263</v>
      </c>
    </row>
    <row r="230" spans="1:33" ht="168.75" x14ac:dyDescent="0.35">
      <c r="A230" s="40">
        <f>+A228+1</f>
        <v>209</v>
      </c>
      <c r="B230" s="41"/>
      <c r="C230" s="41" t="s">
        <v>135</v>
      </c>
      <c r="D230" s="42">
        <v>80101706</v>
      </c>
      <c r="E230" s="43" t="s">
        <v>882</v>
      </c>
      <c r="F230" s="41" t="s">
        <v>70</v>
      </c>
      <c r="G230" s="41">
        <v>1</v>
      </c>
      <c r="H230" s="41" t="s">
        <v>127</v>
      </c>
      <c r="I230" s="41">
        <v>11.5</v>
      </c>
      <c r="J230" s="41" t="s">
        <v>331</v>
      </c>
      <c r="K230" s="41" t="s">
        <v>166</v>
      </c>
      <c r="L230" s="41" t="s">
        <v>533</v>
      </c>
      <c r="M230" s="66">
        <v>94600000</v>
      </c>
      <c r="N230" s="66">
        <v>94600000</v>
      </c>
      <c r="O230" s="41" t="s">
        <v>75</v>
      </c>
      <c r="P230" s="41" t="s">
        <v>76</v>
      </c>
      <c r="Q230" s="41" t="s">
        <v>138</v>
      </c>
      <c r="S230" s="169" t="s">
        <v>937</v>
      </c>
      <c r="T230" s="169" t="s">
        <v>938</v>
      </c>
      <c r="U230" s="176">
        <v>43482</v>
      </c>
      <c r="V230" s="171" t="s">
        <v>939</v>
      </c>
      <c r="W230" s="172" t="s">
        <v>417</v>
      </c>
      <c r="X230" s="173">
        <v>94600000</v>
      </c>
      <c r="Y230" s="173">
        <v>0</v>
      </c>
      <c r="Z230" s="173">
        <v>94600000</v>
      </c>
      <c r="AA230" s="178" t="s">
        <v>940</v>
      </c>
      <c r="AB230" s="179">
        <v>1719</v>
      </c>
      <c r="AC230" s="178" t="s">
        <v>559</v>
      </c>
      <c r="AD230" s="176">
        <v>43482</v>
      </c>
      <c r="AE230" s="176">
        <v>43815</v>
      </c>
      <c r="AF230" s="179" t="s">
        <v>912</v>
      </c>
      <c r="AG230" s="180" t="s">
        <v>263</v>
      </c>
    </row>
    <row r="231" spans="1:33" ht="150" x14ac:dyDescent="0.35">
      <c r="A231" s="40">
        <f t="shared" si="4"/>
        <v>210</v>
      </c>
      <c r="B231" s="41"/>
      <c r="C231" s="41" t="s">
        <v>135</v>
      </c>
      <c r="D231" s="42">
        <v>80101706</v>
      </c>
      <c r="E231" s="43" t="s">
        <v>882</v>
      </c>
      <c r="F231" s="41" t="s">
        <v>70</v>
      </c>
      <c r="G231" s="41">
        <v>1</v>
      </c>
      <c r="H231" s="41" t="s">
        <v>127</v>
      </c>
      <c r="I231" s="41">
        <v>7</v>
      </c>
      <c r="J231" s="41" t="s">
        <v>331</v>
      </c>
      <c r="K231" s="41" t="s">
        <v>166</v>
      </c>
      <c r="L231" s="41" t="s">
        <v>533</v>
      </c>
      <c r="M231" s="66">
        <v>56700000</v>
      </c>
      <c r="N231" s="66">
        <v>56700000</v>
      </c>
      <c r="O231" s="41" t="s">
        <v>75</v>
      </c>
      <c r="P231" s="41" t="s">
        <v>76</v>
      </c>
      <c r="Q231" s="41" t="s">
        <v>138</v>
      </c>
      <c r="S231" s="169" t="s">
        <v>941</v>
      </c>
      <c r="T231" s="169" t="s">
        <v>942</v>
      </c>
      <c r="U231" s="176">
        <v>43482</v>
      </c>
      <c r="V231" s="171" t="s">
        <v>943</v>
      </c>
      <c r="W231" s="172" t="s">
        <v>417</v>
      </c>
      <c r="X231" s="173">
        <v>56700000</v>
      </c>
      <c r="Y231" s="173">
        <v>0</v>
      </c>
      <c r="Z231" s="173">
        <v>56700000</v>
      </c>
      <c r="AA231" s="178" t="s">
        <v>944</v>
      </c>
      <c r="AB231" s="179">
        <v>1819</v>
      </c>
      <c r="AC231" s="178" t="s">
        <v>936</v>
      </c>
      <c r="AD231" s="176">
        <v>43482</v>
      </c>
      <c r="AE231" s="176">
        <v>43693</v>
      </c>
      <c r="AF231" s="179" t="s">
        <v>912</v>
      </c>
      <c r="AG231" s="180" t="s">
        <v>263</v>
      </c>
    </row>
    <row r="232" spans="1:33" ht="131.25" x14ac:dyDescent="0.35">
      <c r="A232" s="40">
        <f t="shared" si="4"/>
        <v>211</v>
      </c>
      <c r="B232" s="41"/>
      <c r="C232" s="41" t="s">
        <v>135</v>
      </c>
      <c r="D232" s="42">
        <v>80101706</v>
      </c>
      <c r="E232" s="43" t="s">
        <v>882</v>
      </c>
      <c r="F232" s="41" t="s">
        <v>70</v>
      </c>
      <c r="G232" s="41">
        <v>1</v>
      </c>
      <c r="H232" s="41" t="s">
        <v>127</v>
      </c>
      <c r="I232" s="41">
        <v>7</v>
      </c>
      <c r="J232" s="41" t="s">
        <v>331</v>
      </c>
      <c r="K232" s="41" t="s">
        <v>166</v>
      </c>
      <c r="L232" s="41" t="s">
        <v>533</v>
      </c>
      <c r="M232" s="66">
        <v>42700000</v>
      </c>
      <c r="N232" s="66">
        <v>42700000</v>
      </c>
      <c r="O232" s="41" t="s">
        <v>75</v>
      </c>
      <c r="P232" s="41" t="s">
        <v>76</v>
      </c>
      <c r="Q232" s="41" t="s">
        <v>138</v>
      </c>
      <c r="S232" s="169" t="s">
        <v>945</v>
      </c>
      <c r="T232" s="169" t="s">
        <v>946</v>
      </c>
      <c r="U232" s="176">
        <v>43481</v>
      </c>
      <c r="V232" s="171" t="s">
        <v>947</v>
      </c>
      <c r="W232" s="172" t="s">
        <v>417</v>
      </c>
      <c r="X232" s="173">
        <v>42700000</v>
      </c>
      <c r="Y232" s="173">
        <v>0</v>
      </c>
      <c r="Z232" s="173">
        <v>42700000</v>
      </c>
      <c r="AA232" s="178" t="s">
        <v>948</v>
      </c>
      <c r="AB232" s="179">
        <v>1919</v>
      </c>
      <c r="AC232" s="178" t="s">
        <v>949</v>
      </c>
      <c r="AD232" s="176">
        <v>43481</v>
      </c>
      <c r="AE232" s="176">
        <v>43692</v>
      </c>
      <c r="AF232" s="179" t="s">
        <v>950</v>
      </c>
      <c r="AG232" s="180" t="s">
        <v>263</v>
      </c>
    </row>
    <row r="233" spans="1:33" ht="131.25" x14ac:dyDescent="0.35">
      <c r="A233" s="40">
        <f t="shared" si="4"/>
        <v>212</v>
      </c>
      <c r="B233" s="41"/>
      <c r="C233" s="41" t="s">
        <v>135</v>
      </c>
      <c r="D233" s="42">
        <v>80101706</v>
      </c>
      <c r="E233" s="43" t="s">
        <v>882</v>
      </c>
      <c r="F233" s="41" t="s">
        <v>70</v>
      </c>
      <c r="G233" s="41">
        <v>1</v>
      </c>
      <c r="H233" s="41" t="s">
        <v>127</v>
      </c>
      <c r="I233" s="41">
        <v>7</v>
      </c>
      <c r="J233" s="41" t="s">
        <v>331</v>
      </c>
      <c r="K233" s="41" t="s">
        <v>166</v>
      </c>
      <c r="L233" s="41" t="s">
        <v>533</v>
      </c>
      <c r="M233" s="66">
        <v>42700000</v>
      </c>
      <c r="N233" s="66">
        <v>42700000</v>
      </c>
      <c r="O233" s="41" t="s">
        <v>75</v>
      </c>
      <c r="P233" s="41" t="s">
        <v>76</v>
      </c>
      <c r="Q233" s="41" t="s">
        <v>138</v>
      </c>
      <c r="S233" s="169" t="s">
        <v>951</v>
      </c>
      <c r="T233" s="169" t="s">
        <v>952</v>
      </c>
      <c r="U233" s="176">
        <v>43481</v>
      </c>
      <c r="V233" s="171" t="s">
        <v>947</v>
      </c>
      <c r="W233" s="172" t="s">
        <v>417</v>
      </c>
      <c r="X233" s="173">
        <v>42700000</v>
      </c>
      <c r="Y233" s="173">
        <v>0</v>
      </c>
      <c r="Z233" s="173">
        <v>42700000</v>
      </c>
      <c r="AA233" s="178" t="s">
        <v>948</v>
      </c>
      <c r="AB233" s="179">
        <v>2019</v>
      </c>
      <c r="AC233" s="178" t="s">
        <v>949</v>
      </c>
      <c r="AD233" s="176">
        <v>43481</v>
      </c>
      <c r="AE233" s="176">
        <v>43692</v>
      </c>
      <c r="AF233" s="179" t="s">
        <v>953</v>
      </c>
      <c r="AG233" s="180" t="s">
        <v>263</v>
      </c>
    </row>
    <row r="234" spans="1:33" ht="131.25" x14ac:dyDescent="0.35">
      <c r="A234" s="40">
        <f t="shared" si="4"/>
        <v>213</v>
      </c>
      <c r="B234" s="41"/>
      <c r="C234" s="41" t="s">
        <v>135</v>
      </c>
      <c r="D234" s="42">
        <v>80101706</v>
      </c>
      <c r="E234" s="43" t="s">
        <v>882</v>
      </c>
      <c r="F234" s="41" t="s">
        <v>70</v>
      </c>
      <c r="G234" s="41">
        <v>1</v>
      </c>
      <c r="H234" s="41" t="s">
        <v>127</v>
      </c>
      <c r="I234" s="41">
        <v>7</v>
      </c>
      <c r="J234" s="41" t="s">
        <v>331</v>
      </c>
      <c r="K234" s="41" t="s">
        <v>166</v>
      </c>
      <c r="L234" s="41" t="s">
        <v>533</v>
      </c>
      <c r="M234" s="66">
        <v>42700000</v>
      </c>
      <c r="N234" s="66">
        <v>42700000</v>
      </c>
      <c r="O234" s="41" t="s">
        <v>75</v>
      </c>
      <c r="P234" s="41" t="s">
        <v>76</v>
      </c>
      <c r="Q234" s="41" t="s">
        <v>138</v>
      </c>
      <c r="S234" s="169" t="s">
        <v>954</v>
      </c>
      <c r="T234" s="169" t="s">
        <v>955</v>
      </c>
      <c r="U234" s="176">
        <v>43481</v>
      </c>
      <c r="V234" s="171" t="s">
        <v>947</v>
      </c>
      <c r="W234" s="172" t="s">
        <v>417</v>
      </c>
      <c r="X234" s="173">
        <v>42700000</v>
      </c>
      <c r="Y234" s="173">
        <v>0</v>
      </c>
      <c r="Z234" s="173">
        <v>42700000</v>
      </c>
      <c r="AA234" s="178" t="s">
        <v>948</v>
      </c>
      <c r="AB234" s="179">
        <v>2119</v>
      </c>
      <c r="AC234" s="178" t="s">
        <v>949</v>
      </c>
      <c r="AD234" s="176">
        <v>43481</v>
      </c>
      <c r="AE234" s="176">
        <v>43692</v>
      </c>
      <c r="AF234" s="179" t="s">
        <v>950</v>
      </c>
      <c r="AG234" s="180" t="s">
        <v>263</v>
      </c>
    </row>
    <row r="235" spans="1:33" ht="131.25" x14ac:dyDescent="0.35">
      <c r="A235" s="40">
        <f t="shared" si="4"/>
        <v>214</v>
      </c>
      <c r="B235" s="41"/>
      <c r="C235" s="41" t="s">
        <v>135</v>
      </c>
      <c r="D235" s="42">
        <v>80101706</v>
      </c>
      <c r="E235" s="43" t="s">
        <v>882</v>
      </c>
      <c r="F235" s="41" t="s">
        <v>70</v>
      </c>
      <c r="G235" s="41">
        <v>1</v>
      </c>
      <c r="H235" s="41" t="s">
        <v>127</v>
      </c>
      <c r="I235" s="41">
        <v>7</v>
      </c>
      <c r="J235" s="41" t="s">
        <v>331</v>
      </c>
      <c r="K235" s="41" t="s">
        <v>166</v>
      </c>
      <c r="L235" s="41" t="s">
        <v>533</v>
      </c>
      <c r="M235" s="66">
        <v>42700000</v>
      </c>
      <c r="N235" s="66">
        <v>42700000</v>
      </c>
      <c r="O235" s="41" t="s">
        <v>75</v>
      </c>
      <c r="P235" s="41" t="s">
        <v>76</v>
      </c>
      <c r="Q235" s="41" t="s">
        <v>138</v>
      </c>
      <c r="S235" s="169" t="s">
        <v>956</v>
      </c>
      <c r="T235" s="169" t="s">
        <v>957</v>
      </c>
      <c r="U235" s="176">
        <v>43481</v>
      </c>
      <c r="V235" s="171" t="s">
        <v>947</v>
      </c>
      <c r="W235" s="172" t="s">
        <v>417</v>
      </c>
      <c r="X235" s="173">
        <v>42700000</v>
      </c>
      <c r="Y235" s="173">
        <v>0</v>
      </c>
      <c r="Z235" s="173">
        <v>42700000</v>
      </c>
      <c r="AA235" s="178" t="s">
        <v>948</v>
      </c>
      <c r="AB235" s="179">
        <v>2219</v>
      </c>
      <c r="AC235" s="178" t="s">
        <v>949</v>
      </c>
      <c r="AD235" s="176">
        <v>43481</v>
      </c>
      <c r="AE235" s="176">
        <v>43692</v>
      </c>
      <c r="AF235" s="179" t="s">
        <v>953</v>
      </c>
      <c r="AG235" s="180" t="s">
        <v>263</v>
      </c>
    </row>
    <row r="236" spans="1:33" ht="131.25" x14ac:dyDescent="0.35">
      <c r="A236" s="40">
        <f t="shared" si="4"/>
        <v>215</v>
      </c>
      <c r="B236" s="41"/>
      <c r="C236" s="41" t="s">
        <v>135</v>
      </c>
      <c r="D236" s="42">
        <v>80101706</v>
      </c>
      <c r="E236" s="43" t="s">
        <v>882</v>
      </c>
      <c r="F236" s="41" t="s">
        <v>70</v>
      </c>
      <c r="G236" s="41">
        <v>1</v>
      </c>
      <c r="H236" s="41" t="s">
        <v>127</v>
      </c>
      <c r="I236" s="41">
        <v>7</v>
      </c>
      <c r="J236" s="41" t="s">
        <v>331</v>
      </c>
      <c r="K236" s="41" t="s">
        <v>166</v>
      </c>
      <c r="L236" s="41" t="s">
        <v>533</v>
      </c>
      <c r="M236" s="66">
        <v>42700000</v>
      </c>
      <c r="N236" s="66">
        <v>42700000</v>
      </c>
      <c r="O236" s="41" t="s">
        <v>75</v>
      </c>
      <c r="P236" s="41" t="s">
        <v>76</v>
      </c>
      <c r="Q236" s="41" t="s">
        <v>138</v>
      </c>
      <c r="S236" s="169" t="s">
        <v>958</v>
      </c>
      <c r="T236" s="169" t="s">
        <v>959</v>
      </c>
      <c r="U236" s="176">
        <v>43481</v>
      </c>
      <c r="V236" s="171" t="s">
        <v>947</v>
      </c>
      <c r="W236" s="172" t="s">
        <v>417</v>
      </c>
      <c r="X236" s="173">
        <v>42700000</v>
      </c>
      <c r="Y236" s="173">
        <v>0</v>
      </c>
      <c r="Z236" s="173">
        <v>42700000</v>
      </c>
      <c r="AA236" s="178" t="s">
        <v>948</v>
      </c>
      <c r="AB236" s="179">
        <v>2319</v>
      </c>
      <c r="AC236" s="178" t="s">
        <v>949</v>
      </c>
      <c r="AD236" s="176">
        <v>43481</v>
      </c>
      <c r="AE236" s="176">
        <v>43692</v>
      </c>
      <c r="AF236" s="179" t="s">
        <v>950</v>
      </c>
      <c r="AG236" s="180" t="s">
        <v>263</v>
      </c>
    </row>
    <row r="237" spans="1:33" ht="168.75" x14ac:dyDescent="0.35">
      <c r="A237" s="40">
        <f t="shared" si="4"/>
        <v>216</v>
      </c>
      <c r="B237" s="41"/>
      <c r="C237" s="41" t="s">
        <v>135</v>
      </c>
      <c r="D237" s="42">
        <v>80101706</v>
      </c>
      <c r="E237" s="43" t="s">
        <v>882</v>
      </c>
      <c r="F237" s="41" t="s">
        <v>70</v>
      </c>
      <c r="G237" s="41">
        <v>1</v>
      </c>
      <c r="H237" s="41" t="s">
        <v>127</v>
      </c>
      <c r="I237" s="41">
        <v>7</v>
      </c>
      <c r="J237" s="41" t="s">
        <v>331</v>
      </c>
      <c r="K237" s="41" t="s">
        <v>166</v>
      </c>
      <c r="L237" s="41" t="s">
        <v>533</v>
      </c>
      <c r="M237" s="66">
        <v>42700000</v>
      </c>
      <c r="N237" s="66">
        <v>42700000</v>
      </c>
      <c r="O237" s="41" t="s">
        <v>75</v>
      </c>
      <c r="P237" s="41" t="s">
        <v>76</v>
      </c>
      <c r="Q237" s="41" t="s">
        <v>138</v>
      </c>
      <c r="S237" s="169" t="s">
        <v>960</v>
      </c>
      <c r="T237" s="169" t="s">
        <v>961</v>
      </c>
      <c r="U237" s="176">
        <v>43488</v>
      </c>
      <c r="V237" s="171" t="s">
        <v>962</v>
      </c>
      <c r="W237" s="172" t="s">
        <v>417</v>
      </c>
      <c r="X237" s="173">
        <v>42700000</v>
      </c>
      <c r="Y237" s="174">
        <v>0</v>
      </c>
      <c r="Z237" s="173">
        <v>42700000</v>
      </c>
      <c r="AA237" s="178" t="s">
        <v>963</v>
      </c>
      <c r="AB237" s="179">
        <v>2419</v>
      </c>
      <c r="AC237" s="178" t="s">
        <v>964</v>
      </c>
      <c r="AD237" s="176">
        <v>43488</v>
      </c>
      <c r="AE237" s="176">
        <v>43699</v>
      </c>
      <c r="AF237" s="179" t="s">
        <v>892</v>
      </c>
      <c r="AG237" s="180" t="s">
        <v>263</v>
      </c>
    </row>
    <row r="238" spans="1:33" ht="187.5" x14ac:dyDescent="0.35">
      <c r="A238" s="40">
        <f t="shared" si="4"/>
        <v>217</v>
      </c>
      <c r="B238" s="41"/>
      <c r="C238" s="41" t="s">
        <v>135</v>
      </c>
      <c r="D238" s="42">
        <v>80101706</v>
      </c>
      <c r="E238" s="43" t="s">
        <v>882</v>
      </c>
      <c r="F238" s="41" t="s">
        <v>70</v>
      </c>
      <c r="G238" s="41">
        <v>1</v>
      </c>
      <c r="H238" s="41" t="s">
        <v>127</v>
      </c>
      <c r="I238" s="41">
        <v>7</v>
      </c>
      <c r="J238" s="41" t="s">
        <v>331</v>
      </c>
      <c r="K238" s="41" t="s">
        <v>166</v>
      </c>
      <c r="L238" s="41" t="s">
        <v>328</v>
      </c>
      <c r="M238" s="66">
        <v>23100000</v>
      </c>
      <c r="N238" s="66">
        <v>23100000</v>
      </c>
      <c r="O238" s="41" t="s">
        <v>75</v>
      </c>
      <c r="P238" s="41" t="s">
        <v>76</v>
      </c>
      <c r="Q238" s="41" t="s">
        <v>138</v>
      </c>
      <c r="S238" s="169" t="s">
        <v>965</v>
      </c>
      <c r="T238" s="169" t="s">
        <v>966</v>
      </c>
      <c r="U238" s="170">
        <v>43497</v>
      </c>
      <c r="V238" s="171" t="s">
        <v>967</v>
      </c>
      <c r="W238" s="172" t="s">
        <v>417</v>
      </c>
      <c r="X238" s="173">
        <v>23100000</v>
      </c>
      <c r="Y238" s="174">
        <v>0</v>
      </c>
      <c r="Z238" s="173">
        <v>23100000</v>
      </c>
      <c r="AA238" s="171" t="s">
        <v>968</v>
      </c>
      <c r="AB238" s="172">
        <v>13219</v>
      </c>
      <c r="AC238" s="178" t="s">
        <v>544</v>
      </c>
      <c r="AD238" s="176">
        <v>43497</v>
      </c>
      <c r="AE238" s="176">
        <v>44074</v>
      </c>
      <c r="AF238" s="179" t="s">
        <v>969</v>
      </c>
      <c r="AG238" s="180" t="s">
        <v>263</v>
      </c>
    </row>
    <row r="239" spans="1:33" ht="131.25" x14ac:dyDescent="0.35">
      <c r="A239" s="40">
        <f t="shared" si="4"/>
        <v>218</v>
      </c>
      <c r="B239" s="41"/>
      <c r="C239" s="41" t="s">
        <v>135</v>
      </c>
      <c r="D239" s="42">
        <v>80101706</v>
      </c>
      <c r="E239" s="43" t="s">
        <v>882</v>
      </c>
      <c r="F239" s="41" t="s">
        <v>70</v>
      </c>
      <c r="G239" s="41">
        <v>1</v>
      </c>
      <c r="H239" s="41" t="s">
        <v>127</v>
      </c>
      <c r="I239" s="41">
        <v>6</v>
      </c>
      <c r="J239" s="41" t="s">
        <v>331</v>
      </c>
      <c r="K239" s="41" t="s">
        <v>166</v>
      </c>
      <c r="L239" s="41" t="s">
        <v>328</v>
      </c>
      <c r="M239" s="66">
        <v>36600000</v>
      </c>
      <c r="N239" s="66">
        <v>36600000</v>
      </c>
      <c r="O239" s="41" t="s">
        <v>75</v>
      </c>
      <c r="P239" s="41" t="s">
        <v>76</v>
      </c>
      <c r="Q239" s="41" t="s">
        <v>138</v>
      </c>
      <c r="S239" s="169" t="s">
        <v>970</v>
      </c>
      <c r="T239" s="169" t="s">
        <v>971</v>
      </c>
      <c r="U239" s="170">
        <v>43490</v>
      </c>
      <c r="V239" s="171" t="s">
        <v>972</v>
      </c>
      <c r="W239" s="172" t="s">
        <v>417</v>
      </c>
      <c r="X239" s="173">
        <v>36600000</v>
      </c>
      <c r="Y239" s="174">
        <v>0</v>
      </c>
      <c r="Z239" s="173">
        <v>36600000</v>
      </c>
      <c r="AA239" s="178" t="s">
        <v>973</v>
      </c>
      <c r="AB239" s="179">
        <v>13119</v>
      </c>
      <c r="AC239" s="178" t="s">
        <v>974</v>
      </c>
      <c r="AD239" s="176">
        <v>43490</v>
      </c>
      <c r="AE239" s="176">
        <v>43670</v>
      </c>
      <c r="AF239" s="179" t="s">
        <v>975</v>
      </c>
      <c r="AG239" s="180" t="s">
        <v>263</v>
      </c>
    </row>
    <row r="240" spans="1:33" ht="150" x14ac:dyDescent="0.35">
      <c r="A240" s="40">
        <f t="shared" si="4"/>
        <v>219</v>
      </c>
      <c r="B240" s="41"/>
      <c r="C240" s="41" t="s">
        <v>135</v>
      </c>
      <c r="D240" s="42">
        <v>80101706</v>
      </c>
      <c r="E240" s="43" t="s">
        <v>882</v>
      </c>
      <c r="F240" s="41" t="s">
        <v>70</v>
      </c>
      <c r="G240" s="41">
        <v>1</v>
      </c>
      <c r="H240" s="41" t="s">
        <v>127</v>
      </c>
      <c r="I240" s="41">
        <v>7</v>
      </c>
      <c r="J240" s="41" t="s">
        <v>331</v>
      </c>
      <c r="K240" s="41" t="s">
        <v>166</v>
      </c>
      <c r="L240" s="41" t="s">
        <v>328</v>
      </c>
      <c r="M240" s="66">
        <v>42700000</v>
      </c>
      <c r="N240" s="66">
        <v>42700000</v>
      </c>
      <c r="O240" s="41" t="s">
        <v>75</v>
      </c>
      <c r="P240" s="41" t="s">
        <v>76</v>
      </c>
      <c r="Q240" s="41" t="s">
        <v>138</v>
      </c>
      <c r="S240" s="169" t="s">
        <v>976</v>
      </c>
      <c r="T240" s="169" t="s">
        <v>977</v>
      </c>
      <c r="U240" s="170">
        <v>43490</v>
      </c>
      <c r="V240" s="171" t="s">
        <v>978</v>
      </c>
      <c r="W240" s="172" t="s">
        <v>417</v>
      </c>
      <c r="X240" s="173">
        <v>42700000</v>
      </c>
      <c r="Y240" s="174">
        <v>0</v>
      </c>
      <c r="Z240" s="173">
        <v>42700000</v>
      </c>
      <c r="AA240" s="178" t="s">
        <v>979</v>
      </c>
      <c r="AB240" s="179">
        <v>13019</v>
      </c>
      <c r="AC240" s="178" t="s">
        <v>980</v>
      </c>
      <c r="AD240" s="176">
        <v>43490</v>
      </c>
      <c r="AE240" s="176">
        <v>43701</v>
      </c>
      <c r="AF240" s="179" t="s">
        <v>969</v>
      </c>
      <c r="AG240" s="180" t="s">
        <v>263</v>
      </c>
    </row>
    <row r="241" spans="1:33" ht="120" x14ac:dyDescent="0.35">
      <c r="A241" s="40">
        <f t="shared" si="4"/>
        <v>220</v>
      </c>
      <c r="B241" s="41"/>
      <c r="C241" s="41" t="s">
        <v>135</v>
      </c>
      <c r="D241" s="42">
        <v>80101706</v>
      </c>
      <c r="E241" s="43" t="s">
        <v>882</v>
      </c>
      <c r="F241" s="41" t="s">
        <v>70</v>
      </c>
      <c r="G241" s="41">
        <v>1</v>
      </c>
      <c r="H241" s="41" t="s">
        <v>127</v>
      </c>
      <c r="I241" s="41">
        <v>11.5</v>
      </c>
      <c r="J241" s="41" t="s">
        <v>331</v>
      </c>
      <c r="K241" s="41" t="s">
        <v>166</v>
      </c>
      <c r="L241" s="41" t="s">
        <v>533</v>
      </c>
      <c r="M241" s="66">
        <v>67100000</v>
      </c>
      <c r="N241" s="66">
        <v>67100000</v>
      </c>
      <c r="O241" s="41" t="s">
        <v>75</v>
      </c>
      <c r="P241" s="41" t="s">
        <v>76</v>
      </c>
      <c r="Q241" s="41" t="s">
        <v>138</v>
      </c>
      <c r="S241" s="169" t="s">
        <v>981</v>
      </c>
      <c r="T241" s="169" t="s">
        <v>982</v>
      </c>
      <c r="U241" s="176">
        <v>43486</v>
      </c>
      <c r="V241" s="171" t="s">
        <v>983</v>
      </c>
      <c r="W241" s="172" t="s">
        <v>417</v>
      </c>
      <c r="X241" s="173">
        <v>67100000</v>
      </c>
      <c r="Y241" s="174">
        <v>0</v>
      </c>
      <c r="Z241" s="173">
        <v>67100000</v>
      </c>
      <c r="AA241" s="178" t="s">
        <v>984</v>
      </c>
      <c r="AB241" s="179">
        <v>2519</v>
      </c>
      <c r="AC241" s="178" t="s">
        <v>559</v>
      </c>
      <c r="AD241" s="176">
        <v>43486</v>
      </c>
      <c r="AE241" s="176">
        <v>43819</v>
      </c>
      <c r="AF241" s="179" t="s">
        <v>985</v>
      </c>
      <c r="AG241" s="180" t="s">
        <v>263</v>
      </c>
    </row>
    <row r="242" spans="1:33" ht="120" x14ac:dyDescent="0.35">
      <c r="A242" s="40">
        <f t="shared" si="4"/>
        <v>221</v>
      </c>
      <c r="B242" s="41" t="s">
        <v>1113</v>
      </c>
      <c r="C242" s="41" t="s">
        <v>135</v>
      </c>
      <c r="D242" s="42">
        <v>80101706</v>
      </c>
      <c r="E242" s="43" t="s">
        <v>882</v>
      </c>
      <c r="F242" s="41" t="s">
        <v>70</v>
      </c>
      <c r="G242" s="41">
        <v>1</v>
      </c>
      <c r="H242" s="41" t="s">
        <v>80</v>
      </c>
      <c r="I242" s="41">
        <v>4</v>
      </c>
      <c r="J242" s="41" t="s">
        <v>331</v>
      </c>
      <c r="K242" s="41" t="s">
        <v>166</v>
      </c>
      <c r="L242" s="41" t="s">
        <v>313</v>
      </c>
      <c r="M242" s="66">
        <v>36800000</v>
      </c>
      <c r="N242" s="66">
        <v>36800000</v>
      </c>
      <c r="O242" s="41" t="s">
        <v>75</v>
      </c>
      <c r="P242" s="41" t="s">
        <v>76</v>
      </c>
      <c r="Q242" s="41" t="s">
        <v>138</v>
      </c>
      <c r="S242" s="39"/>
      <c r="T242" s="39"/>
      <c r="U242" s="39"/>
      <c r="V242" s="39"/>
      <c r="W242" s="39"/>
      <c r="X242" s="39"/>
      <c r="Y242" s="39"/>
      <c r="Z242" s="39"/>
      <c r="AA242" s="39"/>
      <c r="AB242" s="39"/>
      <c r="AC242" s="39"/>
      <c r="AD242" s="39"/>
      <c r="AE242" s="39"/>
      <c r="AF242" s="39"/>
      <c r="AG242" s="39"/>
    </row>
    <row r="243" spans="1:33" ht="120" x14ac:dyDescent="0.35">
      <c r="A243" s="40">
        <f t="shared" si="4"/>
        <v>222</v>
      </c>
      <c r="B243" s="41"/>
      <c r="C243" s="41" t="s">
        <v>986</v>
      </c>
      <c r="D243" s="42">
        <v>80101706</v>
      </c>
      <c r="E243" s="43" t="s">
        <v>987</v>
      </c>
      <c r="F243" s="41" t="s">
        <v>70</v>
      </c>
      <c r="G243" s="41">
        <v>1</v>
      </c>
      <c r="H243" s="41" t="s">
        <v>127</v>
      </c>
      <c r="I243" s="41">
        <v>11.5</v>
      </c>
      <c r="J243" s="41" t="s">
        <v>331</v>
      </c>
      <c r="K243" s="41" t="s">
        <v>73</v>
      </c>
      <c r="L243" s="41" t="s">
        <v>212</v>
      </c>
      <c r="M243" s="66">
        <v>28750000</v>
      </c>
      <c r="N243" s="66">
        <v>28750000</v>
      </c>
      <c r="O243" s="41" t="s">
        <v>75</v>
      </c>
      <c r="P243" s="41" t="s">
        <v>76</v>
      </c>
      <c r="Q243" s="41" t="s">
        <v>988</v>
      </c>
      <c r="S243" s="169" t="s">
        <v>989</v>
      </c>
      <c r="T243" s="169" t="s">
        <v>990</v>
      </c>
      <c r="U243" s="170">
        <v>43476</v>
      </c>
      <c r="V243" s="171" t="s">
        <v>991</v>
      </c>
      <c r="W243" s="172" t="s">
        <v>417</v>
      </c>
      <c r="X243" s="173">
        <v>28750000</v>
      </c>
      <c r="Y243" s="173">
        <v>0</v>
      </c>
      <c r="Z243" s="173">
        <v>28750000</v>
      </c>
      <c r="AA243" s="178" t="s">
        <v>992</v>
      </c>
      <c r="AB243" s="179">
        <v>4319</v>
      </c>
      <c r="AC243" s="178" t="s">
        <v>426</v>
      </c>
      <c r="AD243" s="176">
        <v>43476</v>
      </c>
      <c r="AE243" s="176">
        <v>43824</v>
      </c>
      <c r="AF243" s="179" t="s">
        <v>993</v>
      </c>
      <c r="AG243" s="180" t="s">
        <v>994</v>
      </c>
    </row>
    <row r="244" spans="1:33" ht="150" x14ac:dyDescent="0.35">
      <c r="A244" s="40">
        <f t="shared" si="4"/>
        <v>223</v>
      </c>
      <c r="B244" s="41"/>
      <c r="C244" s="41" t="s">
        <v>725</v>
      </c>
      <c r="D244" s="42">
        <v>80101706</v>
      </c>
      <c r="E244" s="43" t="s">
        <v>726</v>
      </c>
      <c r="F244" s="41" t="s">
        <v>70</v>
      </c>
      <c r="G244" s="41">
        <v>1</v>
      </c>
      <c r="H244" s="41" t="s">
        <v>127</v>
      </c>
      <c r="I244" s="41">
        <v>11</v>
      </c>
      <c r="J244" s="41" t="s">
        <v>331</v>
      </c>
      <c r="K244" s="41" t="s">
        <v>166</v>
      </c>
      <c r="L244" s="41" t="s">
        <v>328</v>
      </c>
      <c r="M244" s="66">
        <v>96250000</v>
      </c>
      <c r="N244" s="66">
        <v>96250000</v>
      </c>
      <c r="O244" s="41" t="s">
        <v>75</v>
      </c>
      <c r="P244" s="41" t="s">
        <v>76</v>
      </c>
      <c r="Q244" s="41" t="s">
        <v>727</v>
      </c>
      <c r="S244" s="169" t="s">
        <v>995</v>
      </c>
      <c r="T244" s="169" t="s">
        <v>996</v>
      </c>
      <c r="U244" s="170">
        <v>43500</v>
      </c>
      <c r="V244" s="171" t="s">
        <v>997</v>
      </c>
      <c r="W244" s="172" t="s">
        <v>417</v>
      </c>
      <c r="X244" s="173">
        <v>91875000</v>
      </c>
      <c r="Y244" s="174">
        <v>0</v>
      </c>
      <c r="Z244" s="173">
        <v>91875000</v>
      </c>
      <c r="AA244" s="171" t="s">
        <v>998</v>
      </c>
      <c r="AB244" s="172">
        <v>11719</v>
      </c>
      <c r="AC244" s="178" t="s">
        <v>455</v>
      </c>
      <c r="AD244" s="176">
        <v>43500</v>
      </c>
      <c r="AE244" s="176">
        <v>43817</v>
      </c>
      <c r="AF244" s="179" t="s">
        <v>999</v>
      </c>
      <c r="AG244" s="180" t="s">
        <v>1000</v>
      </c>
    </row>
    <row r="245" spans="1:33" ht="150" x14ac:dyDescent="0.35">
      <c r="A245" s="40">
        <f t="shared" si="4"/>
        <v>224</v>
      </c>
      <c r="B245" s="41"/>
      <c r="C245" s="41" t="s">
        <v>725</v>
      </c>
      <c r="D245" s="42">
        <v>80101706</v>
      </c>
      <c r="E245" s="43" t="s">
        <v>726</v>
      </c>
      <c r="F245" s="41" t="s">
        <v>70</v>
      </c>
      <c r="G245" s="41">
        <v>1</v>
      </c>
      <c r="H245" s="41" t="s">
        <v>127</v>
      </c>
      <c r="I245" s="41">
        <v>11.5</v>
      </c>
      <c r="J245" s="41" t="s">
        <v>331</v>
      </c>
      <c r="K245" s="41" t="s">
        <v>166</v>
      </c>
      <c r="L245" s="41" t="s">
        <v>533</v>
      </c>
      <c r="M245" s="66">
        <v>100625000</v>
      </c>
      <c r="N245" s="66">
        <v>100625000</v>
      </c>
      <c r="O245" s="41" t="s">
        <v>75</v>
      </c>
      <c r="P245" s="41" t="s">
        <v>76</v>
      </c>
      <c r="Q245" s="41" t="s">
        <v>727</v>
      </c>
      <c r="S245" s="169" t="s">
        <v>1001</v>
      </c>
      <c r="T245" s="169" t="s">
        <v>1002</v>
      </c>
      <c r="U245" s="170">
        <v>43476</v>
      </c>
      <c r="V245" s="171" t="s">
        <v>1003</v>
      </c>
      <c r="W245" s="172" t="s">
        <v>417</v>
      </c>
      <c r="X245" s="173">
        <v>100625000</v>
      </c>
      <c r="Y245" s="173">
        <v>0</v>
      </c>
      <c r="Z245" s="173">
        <v>100625000</v>
      </c>
      <c r="AA245" s="178" t="s">
        <v>1004</v>
      </c>
      <c r="AB245" s="179">
        <v>2819</v>
      </c>
      <c r="AC245" s="178" t="s">
        <v>426</v>
      </c>
      <c r="AD245" s="176">
        <v>43476</v>
      </c>
      <c r="AE245" s="176">
        <v>43824</v>
      </c>
      <c r="AF245" s="179" t="s">
        <v>999</v>
      </c>
      <c r="AG245" s="180" t="s">
        <v>1000</v>
      </c>
    </row>
    <row r="246" spans="1:33" ht="150" x14ac:dyDescent="0.35">
      <c r="A246" s="40">
        <f t="shared" si="4"/>
        <v>225</v>
      </c>
      <c r="B246" s="41"/>
      <c r="C246" s="41" t="s">
        <v>725</v>
      </c>
      <c r="D246" s="42">
        <v>80101706</v>
      </c>
      <c r="E246" s="43" t="s">
        <v>726</v>
      </c>
      <c r="F246" s="41" t="s">
        <v>70</v>
      </c>
      <c r="G246" s="41">
        <v>1</v>
      </c>
      <c r="H246" s="41" t="s">
        <v>127</v>
      </c>
      <c r="I246" s="41">
        <v>11.5</v>
      </c>
      <c r="J246" s="41" t="s">
        <v>331</v>
      </c>
      <c r="K246" s="41" t="s">
        <v>166</v>
      </c>
      <c r="L246" s="41" t="s">
        <v>533</v>
      </c>
      <c r="M246" s="66">
        <v>31050000</v>
      </c>
      <c r="N246" s="66">
        <v>31050000</v>
      </c>
      <c r="O246" s="41" t="s">
        <v>75</v>
      </c>
      <c r="P246" s="41" t="s">
        <v>76</v>
      </c>
      <c r="Q246" s="41" t="s">
        <v>727</v>
      </c>
      <c r="S246" s="169" t="s">
        <v>1005</v>
      </c>
      <c r="T246" s="169" t="s">
        <v>1006</v>
      </c>
      <c r="U246" s="170">
        <v>43476</v>
      </c>
      <c r="V246" s="171" t="s">
        <v>1007</v>
      </c>
      <c r="W246" s="172" t="s">
        <v>417</v>
      </c>
      <c r="X246" s="173">
        <v>31050000</v>
      </c>
      <c r="Y246" s="173">
        <v>0</v>
      </c>
      <c r="Z246" s="173">
        <v>31050000</v>
      </c>
      <c r="AA246" s="178" t="s">
        <v>1008</v>
      </c>
      <c r="AB246" s="179">
        <v>2719</v>
      </c>
      <c r="AC246" s="178" t="s">
        <v>426</v>
      </c>
      <c r="AD246" s="176">
        <v>43476</v>
      </c>
      <c r="AE246" s="176">
        <v>43824</v>
      </c>
      <c r="AF246" s="179" t="s">
        <v>1009</v>
      </c>
      <c r="AG246" s="180" t="s">
        <v>1000</v>
      </c>
    </row>
    <row r="247" spans="1:33" ht="150" x14ac:dyDescent="0.35">
      <c r="A247" s="40">
        <f t="shared" ref="A247:A248" si="5">+A246+1</f>
        <v>226</v>
      </c>
      <c r="B247" s="41"/>
      <c r="C247" s="41" t="s">
        <v>725</v>
      </c>
      <c r="D247" s="42">
        <v>80101706</v>
      </c>
      <c r="E247" s="43" t="s">
        <v>726</v>
      </c>
      <c r="F247" s="41" t="s">
        <v>70</v>
      </c>
      <c r="G247" s="41">
        <v>1</v>
      </c>
      <c r="H247" s="41" t="s">
        <v>127</v>
      </c>
      <c r="I247" s="41">
        <v>11</v>
      </c>
      <c r="J247" s="41" t="s">
        <v>331</v>
      </c>
      <c r="K247" s="41" t="s">
        <v>166</v>
      </c>
      <c r="L247" s="41" t="s">
        <v>533</v>
      </c>
      <c r="M247" s="66">
        <v>132000000</v>
      </c>
      <c r="N247" s="66">
        <v>132000000</v>
      </c>
      <c r="O247" s="41" t="s">
        <v>75</v>
      </c>
      <c r="P247" s="41" t="s">
        <v>76</v>
      </c>
      <c r="Q247" s="41" t="s">
        <v>727</v>
      </c>
      <c r="S247" s="169" t="s">
        <v>1010</v>
      </c>
      <c r="T247" s="169" t="s">
        <v>1011</v>
      </c>
      <c r="U247" s="176">
        <v>43489</v>
      </c>
      <c r="V247" s="171" t="s">
        <v>1012</v>
      </c>
      <c r="W247" s="172" t="s">
        <v>417</v>
      </c>
      <c r="X247" s="173">
        <v>132000000</v>
      </c>
      <c r="Y247" s="174">
        <v>0</v>
      </c>
      <c r="Z247" s="173">
        <v>132000000</v>
      </c>
      <c r="AA247" s="171" t="s">
        <v>1013</v>
      </c>
      <c r="AB247" s="172">
        <v>6719</v>
      </c>
      <c r="AC247" s="171" t="s">
        <v>449</v>
      </c>
      <c r="AD247" s="170">
        <v>43489</v>
      </c>
      <c r="AE247" s="170">
        <v>43822</v>
      </c>
      <c r="AF247" s="172" t="s">
        <v>999</v>
      </c>
      <c r="AG247" s="175" t="s">
        <v>1000</v>
      </c>
    </row>
    <row r="248" spans="1:33" ht="120" x14ac:dyDescent="0.35">
      <c r="A248" s="40">
        <f t="shared" si="5"/>
        <v>227</v>
      </c>
      <c r="B248" s="41"/>
      <c r="C248" s="41" t="s">
        <v>552</v>
      </c>
      <c r="D248" s="42">
        <v>80101706</v>
      </c>
      <c r="E248" s="43" t="s">
        <v>553</v>
      </c>
      <c r="F248" s="41" t="s">
        <v>70</v>
      </c>
      <c r="G248" s="41">
        <v>1</v>
      </c>
      <c r="H248" s="41" t="s">
        <v>71</v>
      </c>
      <c r="I248" s="41">
        <v>5.5</v>
      </c>
      <c r="J248" s="41" t="s">
        <v>331</v>
      </c>
      <c r="K248" s="41" t="s">
        <v>166</v>
      </c>
      <c r="L248" s="41" t="s">
        <v>328</v>
      </c>
      <c r="M248" s="66">
        <v>41800000</v>
      </c>
      <c r="N248" s="66">
        <v>41800000</v>
      </c>
      <c r="O248" s="41" t="s">
        <v>75</v>
      </c>
      <c r="P248" s="41" t="s">
        <v>76</v>
      </c>
      <c r="Q248" s="41" t="s">
        <v>554</v>
      </c>
      <c r="S248" s="39"/>
      <c r="T248" s="39"/>
      <c r="U248" s="39"/>
      <c r="V248" s="39"/>
      <c r="W248" s="39"/>
      <c r="X248" s="39"/>
      <c r="Y248" s="39"/>
      <c r="Z248" s="39"/>
      <c r="AA248" s="39"/>
      <c r="AB248" s="39"/>
      <c r="AC248" s="39"/>
      <c r="AD248" s="39"/>
      <c r="AE248" s="39"/>
      <c r="AF248" s="39"/>
      <c r="AG248" s="39"/>
    </row>
    <row r="249" spans="1:33" ht="120" x14ac:dyDescent="0.35">
      <c r="A249" s="40">
        <v>228</v>
      </c>
      <c r="B249" s="165"/>
      <c r="C249" s="41" t="s">
        <v>68</v>
      </c>
      <c r="D249" s="42">
        <v>92101501</v>
      </c>
      <c r="E249" s="43" t="s">
        <v>1014</v>
      </c>
      <c r="F249" s="41" t="s">
        <v>70</v>
      </c>
      <c r="G249" s="41">
        <v>1</v>
      </c>
      <c r="H249" s="41" t="s">
        <v>84</v>
      </c>
      <c r="I249" s="41" t="s">
        <v>1015</v>
      </c>
      <c r="J249" s="41" t="s">
        <v>374</v>
      </c>
      <c r="K249" s="41" t="s">
        <v>73</v>
      </c>
      <c r="L249" s="41" t="s">
        <v>1016</v>
      </c>
      <c r="M249" s="66">
        <v>476200000</v>
      </c>
      <c r="N249" s="66">
        <v>18000000</v>
      </c>
      <c r="O249" s="41" t="s">
        <v>90</v>
      </c>
      <c r="P249" s="41" t="s">
        <v>91</v>
      </c>
      <c r="Q249" s="41" t="s">
        <v>77</v>
      </c>
      <c r="S249" s="39"/>
      <c r="T249" s="39"/>
      <c r="U249" s="39"/>
      <c r="V249" s="39"/>
      <c r="W249" s="39"/>
      <c r="X249" s="39"/>
      <c r="Y249" s="39"/>
      <c r="Z249" s="39"/>
      <c r="AA249" s="39"/>
      <c r="AB249" s="39"/>
      <c r="AC249" s="39"/>
      <c r="AD249" s="39"/>
      <c r="AE249" s="39"/>
      <c r="AF249" s="39"/>
      <c r="AG249" s="39"/>
    </row>
    <row r="250" spans="1:33" ht="150" x14ac:dyDescent="0.35">
      <c r="A250" s="40">
        <v>229</v>
      </c>
      <c r="B250" s="165"/>
      <c r="C250" s="41" t="s">
        <v>68</v>
      </c>
      <c r="D250" s="42" t="s">
        <v>153</v>
      </c>
      <c r="E250" s="43" t="s">
        <v>154</v>
      </c>
      <c r="F250" s="41" t="s">
        <v>70</v>
      </c>
      <c r="G250" s="41">
        <v>1</v>
      </c>
      <c r="H250" s="145" t="s">
        <v>100</v>
      </c>
      <c r="I250" s="41">
        <v>8</v>
      </c>
      <c r="J250" s="41" t="s">
        <v>81</v>
      </c>
      <c r="K250" s="41" t="s">
        <v>73</v>
      </c>
      <c r="L250" s="41" t="s">
        <v>157</v>
      </c>
      <c r="M250" s="66">
        <v>37000000</v>
      </c>
      <c r="N250" s="146">
        <v>37000000</v>
      </c>
      <c r="O250" s="41" t="s">
        <v>75</v>
      </c>
      <c r="P250" s="41" t="s">
        <v>76</v>
      </c>
      <c r="Q250" s="41" t="s">
        <v>77</v>
      </c>
      <c r="S250" s="169" t="s">
        <v>1017</v>
      </c>
      <c r="T250" s="169" t="s">
        <v>1018</v>
      </c>
      <c r="U250" s="170">
        <v>43587</v>
      </c>
      <c r="V250" s="171" t="s">
        <v>1019</v>
      </c>
      <c r="W250" s="172" t="s">
        <v>161</v>
      </c>
      <c r="X250" s="173">
        <v>37000000</v>
      </c>
      <c r="Y250" s="174">
        <v>0</v>
      </c>
      <c r="Z250" s="173">
        <v>37000000</v>
      </c>
      <c r="AA250" s="171" t="s">
        <v>1020</v>
      </c>
      <c r="AB250" s="172">
        <v>19319</v>
      </c>
      <c r="AC250" s="171" t="s">
        <v>1021</v>
      </c>
      <c r="AD250" s="170">
        <v>43588</v>
      </c>
      <c r="AE250" s="170">
        <v>43819</v>
      </c>
      <c r="AF250" s="172" t="s">
        <v>1022</v>
      </c>
      <c r="AG250" s="175" t="s">
        <v>116</v>
      </c>
    </row>
    <row r="251" spans="1:33" ht="139.5" x14ac:dyDescent="0.35">
      <c r="A251" s="40">
        <v>230</v>
      </c>
      <c r="B251" s="166" t="str">
        <f>VLOOKUP(A251,'[4]Contratos de PSPYAG 2019'!$B$5:$C$142,2,FALSE)</f>
        <v>Servicio de Asistencia técnica en la implementación de las políticas de Función Pública</v>
      </c>
      <c r="C251" s="41" t="s">
        <v>206</v>
      </c>
      <c r="D251" s="42">
        <v>80101706</v>
      </c>
      <c r="E251" s="43" t="s">
        <v>671</v>
      </c>
      <c r="F251" s="41" t="s">
        <v>70</v>
      </c>
      <c r="G251" s="41">
        <v>1</v>
      </c>
      <c r="H251" s="41" t="s">
        <v>127</v>
      </c>
      <c r="I251" s="41">
        <v>11</v>
      </c>
      <c r="J251" s="41" t="s">
        <v>331</v>
      </c>
      <c r="K251" s="41" t="s">
        <v>166</v>
      </c>
      <c r="L251" s="41" t="s">
        <v>533</v>
      </c>
      <c r="M251" s="66">
        <v>12100000</v>
      </c>
      <c r="N251" s="146">
        <v>12100000</v>
      </c>
      <c r="O251" s="41" t="s">
        <v>75</v>
      </c>
      <c r="P251" s="41" t="s">
        <v>76</v>
      </c>
      <c r="Q251" s="41" t="s">
        <v>208</v>
      </c>
      <c r="S251" s="169" t="s">
        <v>1023</v>
      </c>
      <c r="T251" s="169" t="s">
        <v>1024</v>
      </c>
      <c r="U251" s="176">
        <v>43482</v>
      </c>
      <c r="V251" s="171" t="s">
        <v>1025</v>
      </c>
      <c r="W251" s="172" t="s">
        <v>447</v>
      </c>
      <c r="X251" s="173">
        <v>12100000</v>
      </c>
      <c r="Y251" s="173">
        <v>0</v>
      </c>
      <c r="Z251" s="173">
        <v>12100000</v>
      </c>
      <c r="AA251" s="178" t="s">
        <v>1026</v>
      </c>
      <c r="AB251" s="179">
        <v>6819</v>
      </c>
      <c r="AC251" s="178" t="s">
        <v>449</v>
      </c>
      <c r="AD251" s="176">
        <v>43482</v>
      </c>
      <c r="AE251" s="176">
        <v>43815</v>
      </c>
      <c r="AF251" s="179" t="s">
        <v>688</v>
      </c>
      <c r="AG251" s="180" t="s">
        <v>677</v>
      </c>
    </row>
    <row r="252" spans="1:33" ht="150" x14ac:dyDescent="0.35">
      <c r="A252" s="40">
        <v>231</v>
      </c>
      <c r="B252" s="166" t="str">
        <f>VLOOKUP(A252,'[4]Contratos de PSPYAG 2019'!$B$5:$C$142,2,FALSE)</f>
        <v>Servicio de Asistencia técnica en la implementación de las políticas de Función Pública</v>
      </c>
      <c r="C252" s="41" t="s">
        <v>576</v>
      </c>
      <c r="D252" s="42">
        <v>80101706</v>
      </c>
      <c r="E252" s="43" t="s">
        <v>614</v>
      </c>
      <c r="F252" s="41" t="s">
        <v>70</v>
      </c>
      <c r="G252" s="41">
        <v>1</v>
      </c>
      <c r="H252" s="41" t="s">
        <v>127</v>
      </c>
      <c r="I252" s="41">
        <v>10.5</v>
      </c>
      <c r="J252" s="41" t="s">
        <v>331</v>
      </c>
      <c r="K252" s="41" t="s">
        <v>166</v>
      </c>
      <c r="L252" s="41" t="s">
        <v>533</v>
      </c>
      <c r="M252" s="66">
        <v>26250000</v>
      </c>
      <c r="N252" s="146">
        <v>26250000</v>
      </c>
      <c r="O252" s="41" t="s">
        <v>75</v>
      </c>
      <c r="P252" s="41" t="s">
        <v>76</v>
      </c>
      <c r="Q252" s="41" t="s">
        <v>578</v>
      </c>
      <c r="S252" s="169" t="s">
        <v>1027</v>
      </c>
      <c r="T252" s="169" t="s">
        <v>1028</v>
      </c>
      <c r="U252" s="170">
        <v>43500</v>
      </c>
      <c r="V252" s="171" t="s">
        <v>1029</v>
      </c>
      <c r="W252" s="172" t="s">
        <v>417</v>
      </c>
      <c r="X252" s="173">
        <v>26250000</v>
      </c>
      <c r="Y252" s="174">
        <v>0</v>
      </c>
      <c r="Z252" s="173">
        <v>26250000</v>
      </c>
      <c r="AA252" s="171" t="s">
        <v>1030</v>
      </c>
      <c r="AB252" s="172">
        <v>15419</v>
      </c>
      <c r="AC252" s="178" t="s">
        <v>455</v>
      </c>
      <c r="AD252" s="176">
        <v>43500</v>
      </c>
      <c r="AE252" s="176">
        <v>43817</v>
      </c>
      <c r="AF252" s="179" t="s">
        <v>1031</v>
      </c>
      <c r="AG252" s="180" t="s">
        <v>584</v>
      </c>
    </row>
    <row r="253" spans="1:33" s="39" customFormat="1" ht="150" x14ac:dyDescent="0.35">
      <c r="A253" s="40">
        <v>232</v>
      </c>
      <c r="B253" s="165"/>
      <c r="C253" s="41" t="s">
        <v>68</v>
      </c>
      <c r="D253" s="42">
        <v>30191502</v>
      </c>
      <c r="E253" s="43" t="s">
        <v>1032</v>
      </c>
      <c r="F253" s="41" t="s">
        <v>70</v>
      </c>
      <c r="G253" s="41">
        <v>1</v>
      </c>
      <c r="H253" s="145" t="s">
        <v>155</v>
      </c>
      <c r="I253" s="41">
        <v>1</v>
      </c>
      <c r="J253" s="41" t="s">
        <v>305</v>
      </c>
      <c r="K253" s="41" t="s">
        <v>73</v>
      </c>
      <c r="L253" s="41" t="s">
        <v>121</v>
      </c>
      <c r="M253" s="66">
        <v>4000000</v>
      </c>
      <c r="N253" s="146">
        <v>4000000</v>
      </c>
      <c r="O253" s="41" t="s">
        <v>75</v>
      </c>
      <c r="P253" s="41" t="s">
        <v>76</v>
      </c>
      <c r="Q253" s="41" t="s">
        <v>77</v>
      </c>
      <c r="R253" s="38"/>
      <c r="S253" s="169" t="s">
        <v>1033</v>
      </c>
      <c r="T253" s="169" t="s">
        <v>220</v>
      </c>
      <c r="U253" s="170">
        <v>43502</v>
      </c>
      <c r="V253" s="171" t="s">
        <v>1034</v>
      </c>
      <c r="W253" s="172" t="s">
        <v>145</v>
      </c>
      <c r="X253" s="173">
        <v>4000000</v>
      </c>
      <c r="Y253" s="174">
        <v>0</v>
      </c>
      <c r="Z253" s="173">
        <v>4000000</v>
      </c>
      <c r="AA253" s="171" t="s">
        <v>1035</v>
      </c>
      <c r="AB253" s="172">
        <v>15019</v>
      </c>
      <c r="AC253" s="178" t="s">
        <v>224</v>
      </c>
      <c r="AD253" s="176">
        <v>43502</v>
      </c>
      <c r="AE253" s="176">
        <v>43529</v>
      </c>
      <c r="AF253" s="179" t="s">
        <v>134</v>
      </c>
      <c r="AG253" s="180" t="s">
        <v>116</v>
      </c>
    </row>
    <row r="254" spans="1:33" s="39" customFormat="1" ht="150" x14ac:dyDescent="0.35">
      <c r="A254" s="40">
        <v>233</v>
      </c>
      <c r="B254" s="165"/>
      <c r="C254" s="41" t="s">
        <v>725</v>
      </c>
      <c r="D254" s="42">
        <v>80101706</v>
      </c>
      <c r="E254" s="43" t="s">
        <v>1036</v>
      </c>
      <c r="F254" s="41" t="s">
        <v>70</v>
      </c>
      <c r="G254" s="41">
        <v>1</v>
      </c>
      <c r="H254" s="145" t="s">
        <v>100</v>
      </c>
      <c r="I254" s="41">
        <v>8.5</v>
      </c>
      <c r="J254" s="41" t="s">
        <v>1037</v>
      </c>
      <c r="K254" s="41" t="s">
        <v>166</v>
      </c>
      <c r="L254" s="41" t="s">
        <v>328</v>
      </c>
      <c r="M254" s="66">
        <v>378000000</v>
      </c>
      <c r="N254" s="66">
        <v>378000000</v>
      </c>
      <c r="O254" s="41" t="s">
        <v>75</v>
      </c>
      <c r="P254" s="41" t="s">
        <v>76</v>
      </c>
      <c r="Q254" s="41" t="s">
        <v>727</v>
      </c>
      <c r="R254" s="38"/>
      <c r="S254" s="169" t="s">
        <v>1038</v>
      </c>
      <c r="T254" s="169" t="s">
        <v>1039</v>
      </c>
      <c r="U254" s="170">
        <v>43572</v>
      </c>
      <c r="V254" s="171" t="s">
        <v>1040</v>
      </c>
      <c r="W254" s="172" t="s">
        <v>1041</v>
      </c>
      <c r="X254" s="173">
        <v>378000000</v>
      </c>
      <c r="Y254" s="174">
        <v>0</v>
      </c>
      <c r="Z254" s="173">
        <v>378000000</v>
      </c>
      <c r="AA254" s="171" t="s">
        <v>1042</v>
      </c>
      <c r="AB254" s="172">
        <v>19419</v>
      </c>
      <c r="AC254" s="171" t="s">
        <v>1043</v>
      </c>
      <c r="AD254" s="170">
        <v>43579</v>
      </c>
      <c r="AE254" s="170">
        <v>43812</v>
      </c>
      <c r="AF254" s="172" t="s">
        <v>1022</v>
      </c>
      <c r="AG254" s="175" t="s">
        <v>116</v>
      </c>
    </row>
    <row r="255" spans="1:33" s="39" customFormat="1" ht="120" x14ac:dyDescent="0.35">
      <c r="A255" s="40">
        <v>234</v>
      </c>
      <c r="B255" s="41" t="s">
        <v>1044</v>
      </c>
      <c r="C255" s="41" t="s">
        <v>135</v>
      </c>
      <c r="D255" s="42">
        <v>81111500</v>
      </c>
      <c r="E255" s="43" t="s">
        <v>1045</v>
      </c>
      <c r="F255" s="41" t="s">
        <v>70</v>
      </c>
      <c r="G255" s="41">
        <v>1</v>
      </c>
      <c r="H255" s="145" t="s">
        <v>100</v>
      </c>
      <c r="I255" s="41">
        <v>2</v>
      </c>
      <c r="J255" s="41" t="s">
        <v>377</v>
      </c>
      <c r="K255" s="41" t="s">
        <v>166</v>
      </c>
      <c r="L255" s="41" t="s">
        <v>256</v>
      </c>
      <c r="M255" s="66">
        <v>47743000</v>
      </c>
      <c r="N255" s="146">
        <v>47743000</v>
      </c>
      <c r="O255" s="41" t="s">
        <v>75</v>
      </c>
      <c r="P255" s="41" t="s">
        <v>76</v>
      </c>
      <c r="Q255" s="41" t="s">
        <v>138</v>
      </c>
      <c r="R255" s="38"/>
    </row>
    <row r="256" spans="1:33" s="39" customFormat="1" ht="120" x14ac:dyDescent="0.35">
      <c r="A256" s="40">
        <v>235</v>
      </c>
      <c r="B256" s="165"/>
      <c r="C256" s="41" t="s">
        <v>135</v>
      </c>
      <c r="D256" s="42">
        <v>81112501</v>
      </c>
      <c r="E256" s="43" t="s">
        <v>1046</v>
      </c>
      <c r="F256" s="41" t="s">
        <v>70</v>
      </c>
      <c r="G256" s="41">
        <v>1</v>
      </c>
      <c r="H256" s="145" t="s">
        <v>127</v>
      </c>
      <c r="I256" s="41">
        <v>2</v>
      </c>
      <c r="J256" s="41" t="s">
        <v>101</v>
      </c>
      <c r="K256" s="41" t="s">
        <v>166</v>
      </c>
      <c r="L256" s="41" t="s">
        <v>256</v>
      </c>
      <c r="M256" s="66">
        <v>2500000</v>
      </c>
      <c r="N256" s="146">
        <v>2500000</v>
      </c>
      <c r="O256" s="41" t="s">
        <v>75</v>
      </c>
      <c r="P256" s="41" t="s">
        <v>76</v>
      </c>
      <c r="Q256" s="41" t="s">
        <v>138</v>
      </c>
      <c r="R256" s="38"/>
      <c r="S256" s="169" t="s">
        <v>1047</v>
      </c>
      <c r="T256" s="169" t="s">
        <v>1048</v>
      </c>
      <c r="U256" s="170">
        <v>43495</v>
      </c>
      <c r="V256" s="171" t="s">
        <v>1049</v>
      </c>
      <c r="W256" s="172" t="s">
        <v>112</v>
      </c>
      <c r="X256" s="173">
        <v>2321375</v>
      </c>
      <c r="Y256" s="174">
        <v>0</v>
      </c>
      <c r="Z256" s="173">
        <v>2321375</v>
      </c>
      <c r="AA256" s="171" t="s">
        <v>1050</v>
      </c>
      <c r="AB256" s="179">
        <v>5919</v>
      </c>
      <c r="AC256" s="178" t="s">
        <v>1051</v>
      </c>
      <c r="AD256" s="176">
        <v>43495</v>
      </c>
      <c r="AE256" s="176">
        <v>43859</v>
      </c>
      <c r="AF256" s="179" t="s">
        <v>1052</v>
      </c>
      <c r="AG256" s="180" t="s">
        <v>263</v>
      </c>
    </row>
    <row r="257" spans="1:33" s="39" customFormat="1" ht="206.25" x14ac:dyDescent="0.35">
      <c r="A257" s="40">
        <v>236</v>
      </c>
      <c r="B257" s="41"/>
      <c r="C257" s="41" t="s">
        <v>206</v>
      </c>
      <c r="D257" s="41" t="s">
        <v>209</v>
      </c>
      <c r="E257" s="43" t="s">
        <v>210</v>
      </c>
      <c r="F257" s="41" t="s">
        <v>70</v>
      </c>
      <c r="G257" s="41">
        <v>1</v>
      </c>
      <c r="H257" s="145" t="s">
        <v>127</v>
      </c>
      <c r="I257" s="41">
        <v>12</v>
      </c>
      <c r="J257" s="41" t="s">
        <v>101</v>
      </c>
      <c r="K257" s="41" t="s">
        <v>73</v>
      </c>
      <c r="L257" s="41" t="s">
        <v>211</v>
      </c>
      <c r="M257" s="66">
        <v>22740000</v>
      </c>
      <c r="N257" s="146">
        <v>22740000</v>
      </c>
      <c r="O257" s="41" t="s">
        <v>75</v>
      </c>
      <c r="P257" s="41" t="s">
        <v>76</v>
      </c>
      <c r="Q257" s="41" t="s">
        <v>208</v>
      </c>
      <c r="R257" s="38"/>
      <c r="S257" s="169" t="s">
        <v>1053</v>
      </c>
      <c r="T257" s="169" t="s">
        <v>1054</v>
      </c>
      <c r="U257" s="176">
        <v>43494</v>
      </c>
      <c r="V257" s="171" t="s">
        <v>1055</v>
      </c>
      <c r="W257" s="172" t="s">
        <v>112</v>
      </c>
      <c r="X257" s="173">
        <v>14889577</v>
      </c>
      <c r="Y257" s="174">
        <v>0</v>
      </c>
      <c r="Z257" s="173">
        <v>14889577</v>
      </c>
      <c r="AA257" s="178" t="s">
        <v>1056</v>
      </c>
      <c r="AB257" s="179">
        <v>4619</v>
      </c>
      <c r="AC257" s="178" t="s">
        <v>1057</v>
      </c>
      <c r="AD257" s="176">
        <v>43494</v>
      </c>
      <c r="AE257" s="176">
        <v>43766</v>
      </c>
      <c r="AF257" s="179" t="s">
        <v>1058</v>
      </c>
      <c r="AG257" s="180" t="s">
        <v>677</v>
      </c>
    </row>
    <row r="258" spans="1:33" s="39" customFormat="1" ht="173.1" customHeight="1" x14ac:dyDescent="0.35">
      <c r="A258" s="40">
        <v>237</v>
      </c>
      <c r="B258" s="41" t="s">
        <v>1059</v>
      </c>
      <c r="C258" s="41" t="s">
        <v>725</v>
      </c>
      <c r="D258" s="42">
        <v>80101706</v>
      </c>
      <c r="E258" s="43" t="s">
        <v>1060</v>
      </c>
      <c r="F258" s="41" t="s">
        <v>70</v>
      </c>
      <c r="G258" s="41">
        <v>1</v>
      </c>
      <c r="H258" s="145" t="s">
        <v>155</v>
      </c>
      <c r="I258" s="41">
        <v>4</v>
      </c>
      <c r="J258" s="41" t="s">
        <v>331</v>
      </c>
      <c r="K258" s="41" t="s">
        <v>166</v>
      </c>
      <c r="L258" s="41" t="s">
        <v>328</v>
      </c>
      <c r="M258" s="66">
        <v>30000000</v>
      </c>
      <c r="N258" s="146">
        <f>+M258</f>
        <v>30000000</v>
      </c>
      <c r="O258" s="41" t="s">
        <v>75</v>
      </c>
      <c r="P258" s="41" t="s">
        <v>76</v>
      </c>
      <c r="Q258" s="41" t="s">
        <v>727</v>
      </c>
      <c r="R258" s="38"/>
      <c r="S258" s="169" t="s">
        <v>1061</v>
      </c>
      <c r="T258" s="169" t="s">
        <v>1062</v>
      </c>
      <c r="U258" s="176">
        <v>43521</v>
      </c>
      <c r="V258" s="171" t="s">
        <v>1063</v>
      </c>
      <c r="W258" s="172" t="s">
        <v>417</v>
      </c>
      <c r="X258" s="173">
        <v>30000000</v>
      </c>
      <c r="Y258" s="174">
        <v>0</v>
      </c>
      <c r="Z258" s="173">
        <v>30000000</v>
      </c>
      <c r="AA258" s="171" t="s">
        <v>1064</v>
      </c>
      <c r="AB258" s="172">
        <v>16819</v>
      </c>
      <c r="AC258" s="178" t="s">
        <v>1065</v>
      </c>
      <c r="AD258" s="176">
        <v>43522</v>
      </c>
      <c r="AE258" s="176">
        <v>43641</v>
      </c>
      <c r="AF258" s="179" t="s">
        <v>999</v>
      </c>
      <c r="AG258" s="180" t="s">
        <v>1000</v>
      </c>
    </row>
    <row r="259" spans="1:33" s="39" customFormat="1" ht="229.5" customHeight="1" x14ac:dyDescent="0.35">
      <c r="A259" s="40">
        <v>238</v>
      </c>
      <c r="B259" s="165"/>
      <c r="C259" s="41" t="s">
        <v>181</v>
      </c>
      <c r="D259" s="42">
        <v>49181507</v>
      </c>
      <c r="E259" s="43" t="s">
        <v>1066</v>
      </c>
      <c r="F259" s="41" t="s">
        <v>70</v>
      </c>
      <c r="G259" s="41">
        <v>1</v>
      </c>
      <c r="H259" s="145" t="s">
        <v>155</v>
      </c>
      <c r="I259" s="41">
        <v>1</v>
      </c>
      <c r="J259" s="41" t="s">
        <v>305</v>
      </c>
      <c r="K259" s="41" t="s">
        <v>73</v>
      </c>
      <c r="L259" s="41" t="s">
        <v>218</v>
      </c>
      <c r="M259" s="66">
        <v>2000000</v>
      </c>
      <c r="N259" s="146">
        <v>2000000</v>
      </c>
      <c r="O259" s="41" t="s">
        <v>75</v>
      </c>
      <c r="P259" s="41" t="s">
        <v>76</v>
      </c>
      <c r="Q259" s="41" t="s">
        <v>185</v>
      </c>
      <c r="R259" s="38"/>
      <c r="S259" s="169" t="s">
        <v>1067</v>
      </c>
      <c r="T259" s="169" t="s">
        <v>220</v>
      </c>
      <c r="U259" s="170">
        <v>43504</v>
      </c>
      <c r="V259" s="171" t="s">
        <v>1068</v>
      </c>
      <c r="W259" s="172" t="s">
        <v>145</v>
      </c>
      <c r="X259" s="173">
        <v>1999800</v>
      </c>
      <c r="Y259" s="174">
        <v>0</v>
      </c>
      <c r="Z259" s="173">
        <v>1999800</v>
      </c>
      <c r="AA259" s="171" t="s">
        <v>1069</v>
      </c>
      <c r="AB259" s="172">
        <v>15819</v>
      </c>
      <c r="AC259" s="178" t="s">
        <v>224</v>
      </c>
      <c r="AD259" s="176">
        <v>43504</v>
      </c>
      <c r="AE259" s="176">
        <v>43531</v>
      </c>
      <c r="AF259" s="179" t="s">
        <v>1070</v>
      </c>
      <c r="AG259" s="180" t="s">
        <v>192</v>
      </c>
    </row>
    <row r="260" spans="1:33" s="39" customFormat="1" ht="229.5" customHeight="1" x14ac:dyDescent="0.35">
      <c r="A260" s="40">
        <v>239</v>
      </c>
      <c r="B260" s="41"/>
      <c r="C260" s="41" t="s">
        <v>135</v>
      </c>
      <c r="D260" s="42">
        <v>80101706</v>
      </c>
      <c r="E260" s="43" t="s">
        <v>1071</v>
      </c>
      <c r="F260" s="41" t="s">
        <v>70</v>
      </c>
      <c r="G260" s="41">
        <v>1</v>
      </c>
      <c r="H260" s="41" t="s">
        <v>104</v>
      </c>
      <c r="I260" s="41">
        <v>4</v>
      </c>
      <c r="J260" s="41" t="s">
        <v>81</v>
      </c>
      <c r="K260" s="41" t="s">
        <v>166</v>
      </c>
      <c r="L260" s="41" t="s">
        <v>256</v>
      </c>
      <c r="M260" s="66">
        <v>330000000</v>
      </c>
      <c r="N260" s="66">
        <v>330000000</v>
      </c>
      <c r="O260" s="41" t="s">
        <v>75</v>
      </c>
      <c r="P260" s="41" t="s">
        <v>76</v>
      </c>
      <c r="Q260" s="41" t="s">
        <v>138</v>
      </c>
      <c r="R260" s="38"/>
      <c r="S260" s="169" t="s">
        <v>388</v>
      </c>
      <c r="T260" s="169" t="s">
        <v>389</v>
      </c>
      <c r="U260" s="170">
        <v>43523</v>
      </c>
      <c r="V260" s="171" t="s">
        <v>390</v>
      </c>
      <c r="W260" s="172" t="s">
        <v>145</v>
      </c>
      <c r="X260" s="173">
        <v>262977748.94999999</v>
      </c>
      <c r="Y260" s="174">
        <v>0</v>
      </c>
      <c r="Z260" s="173">
        <v>262977748.94999999</v>
      </c>
      <c r="AA260" s="171" t="s">
        <v>391</v>
      </c>
      <c r="AB260" s="172" t="s">
        <v>392</v>
      </c>
      <c r="AC260" s="171" t="s">
        <v>393</v>
      </c>
      <c r="AD260" s="170">
        <v>43523</v>
      </c>
      <c r="AE260" s="170">
        <v>43887</v>
      </c>
      <c r="AF260" s="172" t="s">
        <v>394</v>
      </c>
      <c r="AG260" s="175" t="s">
        <v>263</v>
      </c>
    </row>
    <row r="261" spans="1:33" s="39" customFormat="1" ht="178.5" customHeight="1" x14ac:dyDescent="0.35">
      <c r="A261" s="40">
        <v>240</v>
      </c>
      <c r="B261" s="41"/>
      <c r="C261" s="41" t="s">
        <v>135</v>
      </c>
      <c r="D261" s="42">
        <v>80101706</v>
      </c>
      <c r="E261" s="43" t="s">
        <v>1072</v>
      </c>
      <c r="F261" s="41" t="s">
        <v>70</v>
      </c>
      <c r="G261" s="41">
        <v>1</v>
      </c>
      <c r="H261" s="41" t="s">
        <v>84</v>
      </c>
      <c r="I261" s="41">
        <v>4</v>
      </c>
      <c r="J261" s="41" t="s">
        <v>317</v>
      </c>
      <c r="K261" s="41" t="s">
        <v>166</v>
      </c>
      <c r="L261" s="41" t="s">
        <v>313</v>
      </c>
      <c r="M261" s="66">
        <v>50000000</v>
      </c>
      <c r="N261" s="66">
        <v>50000000</v>
      </c>
      <c r="O261" s="41" t="s">
        <v>75</v>
      </c>
      <c r="P261" s="41" t="s">
        <v>76</v>
      </c>
      <c r="Q261" s="41" t="s">
        <v>138</v>
      </c>
      <c r="R261" s="38"/>
    </row>
    <row r="262" spans="1:33" s="39" customFormat="1" ht="182.25" customHeight="1" x14ac:dyDescent="0.35">
      <c r="A262" s="40">
        <v>241</v>
      </c>
      <c r="B262" s="41"/>
      <c r="C262" s="41" t="s">
        <v>135</v>
      </c>
      <c r="D262" s="42">
        <v>80101706</v>
      </c>
      <c r="E262" s="43" t="s">
        <v>1073</v>
      </c>
      <c r="F262" s="41" t="s">
        <v>70</v>
      </c>
      <c r="G262" s="41">
        <v>1</v>
      </c>
      <c r="H262" s="41" t="s">
        <v>80</v>
      </c>
      <c r="I262" s="41">
        <v>4</v>
      </c>
      <c r="J262" s="41" t="s">
        <v>1074</v>
      </c>
      <c r="K262" s="41" t="s">
        <v>166</v>
      </c>
      <c r="L262" s="41" t="s">
        <v>256</v>
      </c>
      <c r="M262" s="66">
        <v>400372500</v>
      </c>
      <c r="N262" s="66">
        <v>400372500</v>
      </c>
      <c r="O262" s="41" t="s">
        <v>75</v>
      </c>
      <c r="P262" s="41" t="s">
        <v>76</v>
      </c>
      <c r="Q262" s="41" t="s">
        <v>138</v>
      </c>
      <c r="R262" s="38"/>
    </row>
    <row r="263" spans="1:33" s="39" customFormat="1" ht="229.5" customHeight="1" x14ac:dyDescent="0.35">
      <c r="A263" s="40">
        <v>242</v>
      </c>
      <c r="B263" s="44"/>
      <c r="C263" s="44" t="s">
        <v>135</v>
      </c>
      <c r="D263" s="45">
        <v>80101706</v>
      </c>
      <c r="E263" s="46" t="s">
        <v>1075</v>
      </c>
      <c r="F263" s="44" t="s">
        <v>70</v>
      </c>
      <c r="G263" s="44">
        <v>0</v>
      </c>
      <c r="H263" s="44" t="s">
        <v>104</v>
      </c>
      <c r="I263" s="44">
        <v>4</v>
      </c>
      <c r="J263" s="44" t="s">
        <v>1074</v>
      </c>
      <c r="K263" s="44" t="s">
        <v>166</v>
      </c>
      <c r="L263" s="44" t="s">
        <v>313</v>
      </c>
      <c r="M263" s="67"/>
      <c r="N263" s="67"/>
      <c r="O263" s="44" t="s">
        <v>75</v>
      </c>
      <c r="P263" s="44" t="s">
        <v>76</v>
      </c>
      <c r="Q263" s="44" t="s">
        <v>138</v>
      </c>
      <c r="R263" s="38"/>
    </row>
    <row r="264" spans="1:33" s="39" customFormat="1" ht="130.5" customHeight="1" x14ac:dyDescent="0.35">
      <c r="A264" s="40">
        <v>243</v>
      </c>
      <c r="B264" s="41"/>
      <c r="C264" s="41" t="s">
        <v>135</v>
      </c>
      <c r="D264" s="42">
        <v>80101706</v>
      </c>
      <c r="E264" s="43" t="s">
        <v>1076</v>
      </c>
      <c r="F264" s="41" t="s">
        <v>70</v>
      </c>
      <c r="G264" s="41">
        <v>1</v>
      </c>
      <c r="H264" s="41" t="s">
        <v>84</v>
      </c>
      <c r="I264" s="41">
        <v>4</v>
      </c>
      <c r="J264" s="41" t="s">
        <v>317</v>
      </c>
      <c r="K264" s="41" t="s">
        <v>166</v>
      </c>
      <c r="L264" s="41" t="s">
        <v>313</v>
      </c>
      <c r="M264" s="66">
        <v>36000000</v>
      </c>
      <c r="N264" s="66">
        <v>36000000</v>
      </c>
      <c r="O264" s="41" t="s">
        <v>75</v>
      </c>
      <c r="P264" s="41" t="s">
        <v>76</v>
      </c>
      <c r="Q264" s="41" t="s">
        <v>138</v>
      </c>
      <c r="R264" s="38"/>
    </row>
    <row r="265" spans="1:33" s="39" customFormat="1" ht="233.45" customHeight="1" x14ac:dyDescent="0.35">
      <c r="A265" s="40">
        <v>244</v>
      </c>
      <c r="B265" s="41" t="s">
        <v>1077</v>
      </c>
      <c r="C265" s="41" t="s">
        <v>620</v>
      </c>
      <c r="D265" s="42">
        <v>80101706</v>
      </c>
      <c r="E265" s="43" t="s">
        <v>1078</v>
      </c>
      <c r="F265" s="41" t="s">
        <v>70</v>
      </c>
      <c r="G265" s="41">
        <v>1</v>
      </c>
      <c r="H265" s="41" t="s">
        <v>80</v>
      </c>
      <c r="I265" s="41">
        <v>6</v>
      </c>
      <c r="J265" s="41" t="s">
        <v>331</v>
      </c>
      <c r="K265" s="41" t="s">
        <v>166</v>
      </c>
      <c r="L265" s="41" t="s">
        <v>328</v>
      </c>
      <c r="M265" s="167">
        <v>42000000</v>
      </c>
      <c r="N265" s="146">
        <v>42000000</v>
      </c>
      <c r="O265" s="41" t="s">
        <v>75</v>
      </c>
      <c r="P265" s="41" t="s">
        <v>76</v>
      </c>
      <c r="Q265" s="41" t="s">
        <v>622</v>
      </c>
      <c r="R265" s="38"/>
    </row>
    <row r="266" spans="1:33" s="39" customFormat="1" ht="130.5" customHeight="1" x14ac:dyDescent="0.35">
      <c r="A266" s="40">
        <v>245</v>
      </c>
      <c r="B266" s="41"/>
      <c r="C266" s="41" t="s">
        <v>68</v>
      </c>
      <c r="D266" s="41" t="s">
        <v>1141</v>
      </c>
      <c r="E266" s="43" t="s">
        <v>1079</v>
      </c>
      <c r="F266" s="41" t="s">
        <v>70</v>
      </c>
      <c r="G266" s="41">
        <v>2</v>
      </c>
      <c r="H266" s="145" t="s">
        <v>84</v>
      </c>
      <c r="I266" s="41">
        <v>7</v>
      </c>
      <c r="J266" s="41" t="s">
        <v>101</v>
      </c>
      <c r="K266" s="41" t="s">
        <v>73</v>
      </c>
      <c r="L266" s="41" t="s">
        <v>1080</v>
      </c>
      <c r="M266" s="167">
        <v>2400000</v>
      </c>
      <c r="N266" s="146">
        <v>2400000</v>
      </c>
      <c r="O266" s="41" t="s">
        <v>75</v>
      </c>
      <c r="P266" s="41" t="s">
        <v>76</v>
      </c>
      <c r="Q266" s="41" t="s">
        <v>77</v>
      </c>
      <c r="R266" s="38"/>
    </row>
    <row r="267" spans="1:33" s="39" customFormat="1" ht="186" customHeight="1" x14ac:dyDescent="0.35">
      <c r="A267" s="40">
        <v>246</v>
      </c>
      <c r="B267" s="41"/>
      <c r="C267" s="41" t="s">
        <v>181</v>
      </c>
      <c r="D267" s="41">
        <v>80101706</v>
      </c>
      <c r="E267" s="43" t="s">
        <v>1081</v>
      </c>
      <c r="F267" s="41" t="s">
        <v>70</v>
      </c>
      <c r="G267" s="41">
        <v>1</v>
      </c>
      <c r="H267" s="145" t="s">
        <v>100</v>
      </c>
      <c r="I267" s="41">
        <v>8</v>
      </c>
      <c r="J267" s="41" t="s">
        <v>101</v>
      </c>
      <c r="K267" s="41" t="s">
        <v>73</v>
      </c>
      <c r="L267" s="41" t="s">
        <v>212</v>
      </c>
      <c r="M267" s="167">
        <v>9000000</v>
      </c>
      <c r="N267" s="146">
        <v>9000000</v>
      </c>
      <c r="O267" s="41" t="s">
        <v>75</v>
      </c>
      <c r="P267" s="41" t="s">
        <v>76</v>
      </c>
      <c r="Q267" s="41" t="s">
        <v>185</v>
      </c>
      <c r="R267" s="38"/>
    </row>
    <row r="268" spans="1:33" s="39" customFormat="1" ht="164.45" customHeight="1" x14ac:dyDescent="0.35">
      <c r="A268" s="40">
        <v>247</v>
      </c>
      <c r="B268" s="41" t="s">
        <v>1082</v>
      </c>
      <c r="C268" s="41" t="s">
        <v>135</v>
      </c>
      <c r="D268" s="42">
        <v>81112501</v>
      </c>
      <c r="E268" s="43" t="s">
        <v>1083</v>
      </c>
      <c r="F268" s="41" t="s">
        <v>70</v>
      </c>
      <c r="G268" s="41">
        <v>1</v>
      </c>
      <c r="H268" s="41" t="s">
        <v>84</v>
      </c>
      <c r="I268" s="41">
        <v>6</v>
      </c>
      <c r="J268" s="43" t="s">
        <v>1084</v>
      </c>
      <c r="K268" s="41" t="s">
        <v>166</v>
      </c>
      <c r="L268" s="41" t="s">
        <v>313</v>
      </c>
      <c r="M268" s="167">
        <v>200000000</v>
      </c>
      <c r="N268" s="146">
        <v>200000000</v>
      </c>
      <c r="O268" s="41" t="s">
        <v>75</v>
      </c>
      <c r="P268" s="41" t="s">
        <v>76</v>
      </c>
      <c r="Q268" s="41" t="s">
        <v>138</v>
      </c>
      <c r="R268" s="50"/>
    </row>
    <row r="269" spans="1:33" s="39" customFormat="1" ht="222" customHeight="1" x14ac:dyDescent="0.35">
      <c r="A269" s="40">
        <v>248</v>
      </c>
      <c r="B269" s="41"/>
      <c r="C269" s="41" t="s">
        <v>725</v>
      </c>
      <c r="D269" s="42">
        <v>80101706</v>
      </c>
      <c r="E269" s="43" t="s">
        <v>1085</v>
      </c>
      <c r="F269" s="41" t="s">
        <v>70</v>
      </c>
      <c r="G269" s="41">
        <v>1</v>
      </c>
      <c r="H269" s="145" t="s">
        <v>100</v>
      </c>
      <c r="I269" s="41">
        <v>8</v>
      </c>
      <c r="J269" s="41" t="s">
        <v>331</v>
      </c>
      <c r="K269" s="41" t="s">
        <v>166</v>
      </c>
      <c r="L269" s="41" t="s">
        <v>328</v>
      </c>
      <c r="M269" s="167">
        <v>56000000</v>
      </c>
      <c r="N269" s="146">
        <v>56000000</v>
      </c>
      <c r="O269" s="41" t="s">
        <v>75</v>
      </c>
      <c r="P269" s="41" t="s">
        <v>76</v>
      </c>
      <c r="Q269" s="41" t="s">
        <v>727</v>
      </c>
      <c r="R269" s="51"/>
      <c r="S269" s="169" t="s">
        <v>1107</v>
      </c>
      <c r="T269" s="169" t="s">
        <v>1108</v>
      </c>
      <c r="U269" s="170">
        <v>43588</v>
      </c>
      <c r="V269" s="171" t="s">
        <v>1109</v>
      </c>
      <c r="W269" s="172" t="s">
        <v>417</v>
      </c>
      <c r="X269" s="173">
        <v>52500000</v>
      </c>
      <c r="Y269" s="174">
        <v>0</v>
      </c>
      <c r="Z269" s="173">
        <v>52500000</v>
      </c>
      <c r="AA269" s="171" t="s">
        <v>1110</v>
      </c>
      <c r="AB269" s="172" t="s">
        <v>1111</v>
      </c>
      <c r="AC269" s="171" t="s">
        <v>1112</v>
      </c>
      <c r="AD269" s="170">
        <v>43588</v>
      </c>
      <c r="AE269" s="170">
        <v>43816</v>
      </c>
      <c r="AF269" s="172" t="s">
        <v>999</v>
      </c>
      <c r="AG269" s="175" t="s">
        <v>1000</v>
      </c>
    </row>
    <row r="270" spans="1:33" s="57" customFormat="1" ht="208.5" customHeight="1" x14ac:dyDescent="0.35">
      <c r="A270" s="40">
        <v>249</v>
      </c>
      <c r="B270" s="41"/>
      <c r="C270" s="41" t="s">
        <v>725</v>
      </c>
      <c r="D270" s="42" t="s">
        <v>153</v>
      </c>
      <c r="E270" s="43" t="s">
        <v>296</v>
      </c>
      <c r="F270" s="41" t="s">
        <v>70</v>
      </c>
      <c r="G270" s="41">
        <v>1</v>
      </c>
      <c r="H270" s="41" t="s">
        <v>80</v>
      </c>
      <c r="I270" s="41">
        <v>6</v>
      </c>
      <c r="J270" s="41" t="s">
        <v>81</v>
      </c>
      <c r="K270" s="41" t="s">
        <v>166</v>
      </c>
      <c r="L270" s="41" t="s">
        <v>328</v>
      </c>
      <c r="M270" s="66">
        <v>35000000</v>
      </c>
      <c r="N270" s="66">
        <f>+M270</f>
        <v>35000000</v>
      </c>
      <c r="O270" s="41" t="s">
        <v>75</v>
      </c>
      <c r="P270" s="41" t="s">
        <v>76</v>
      </c>
      <c r="Q270" s="41" t="s">
        <v>727</v>
      </c>
      <c r="R270" s="38"/>
      <c r="S270" s="169" t="s">
        <v>1132</v>
      </c>
      <c r="T270" s="169" t="s">
        <v>298</v>
      </c>
      <c r="U270" s="170">
        <v>43605</v>
      </c>
      <c r="V270" s="171" t="s">
        <v>1133</v>
      </c>
      <c r="W270" s="172" t="s">
        <v>161</v>
      </c>
      <c r="X270" s="173">
        <v>35000000</v>
      </c>
      <c r="Y270" s="174">
        <v>0</v>
      </c>
      <c r="Z270" s="173">
        <v>35000000</v>
      </c>
      <c r="AA270" s="171" t="s">
        <v>1020</v>
      </c>
      <c r="AB270" s="172" t="s">
        <v>1134</v>
      </c>
      <c r="AC270" s="171" t="s">
        <v>301</v>
      </c>
      <c r="AD270" s="170">
        <v>43605</v>
      </c>
      <c r="AE270" s="170">
        <v>43826</v>
      </c>
      <c r="AF270" s="172" t="s">
        <v>999</v>
      </c>
      <c r="AG270" s="175" t="s">
        <v>1000</v>
      </c>
    </row>
    <row r="271" spans="1:33" s="57" customFormat="1" ht="208.5" customHeight="1" x14ac:dyDescent="0.35">
      <c r="A271" s="40">
        <v>250</v>
      </c>
      <c r="B271" s="41"/>
      <c r="C271" s="41" t="s">
        <v>1135</v>
      </c>
      <c r="D271" s="42">
        <v>60106604</v>
      </c>
      <c r="E271" s="43" t="s">
        <v>1136</v>
      </c>
      <c r="F271" s="41" t="s">
        <v>70</v>
      </c>
      <c r="G271" s="41">
        <v>1</v>
      </c>
      <c r="H271" s="41" t="s">
        <v>84</v>
      </c>
      <c r="I271" s="41">
        <v>1</v>
      </c>
      <c r="J271" s="41" t="s">
        <v>128</v>
      </c>
      <c r="K271" s="41" t="s">
        <v>166</v>
      </c>
      <c r="L271" s="41" t="s">
        <v>328</v>
      </c>
      <c r="M271" s="168">
        <v>32000000</v>
      </c>
      <c r="N271" s="168">
        <f>+M271</f>
        <v>32000000</v>
      </c>
      <c r="O271" s="41" t="s">
        <v>75</v>
      </c>
      <c r="P271" s="41" t="s">
        <v>76</v>
      </c>
      <c r="Q271" s="41" t="s">
        <v>1137</v>
      </c>
      <c r="R271" s="38"/>
      <c r="S271" s="185"/>
      <c r="T271" s="185"/>
      <c r="U271" s="186"/>
      <c r="V271" s="187"/>
      <c r="W271" s="188"/>
      <c r="X271" s="189"/>
      <c r="Y271" s="190"/>
      <c r="Z271" s="189"/>
      <c r="AA271" s="187"/>
      <c r="AB271" s="188"/>
      <c r="AC271" s="187"/>
      <c r="AD271" s="186"/>
      <c r="AE271" s="186"/>
      <c r="AF271" s="188"/>
      <c r="AG271" s="191"/>
    </row>
    <row r="272" spans="1:33" s="57" customFormat="1" ht="208.5" customHeight="1" x14ac:dyDescent="0.35">
      <c r="A272" s="40">
        <v>251</v>
      </c>
      <c r="B272" s="41"/>
      <c r="C272" s="41" t="s">
        <v>271</v>
      </c>
      <c r="D272" s="42">
        <v>80101500</v>
      </c>
      <c r="E272" s="43" t="s">
        <v>1138</v>
      </c>
      <c r="F272" s="41" t="s">
        <v>70</v>
      </c>
      <c r="G272" s="41">
        <v>1</v>
      </c>
      <c r="H272" s="41" t="s">
        <v>71</v>
      </c>
      <c r="I272" s="41">
        <v>6</v>
      </c>
      <c r="J272" s="41" t="s">
        <v>128</v>
      </c>
      <c r="K272" s="41" t="s">
        <v>166</v>
      </c>
      <c r="L272" s="41" t="s">
        <v>328</v>
      </c>
      <c r="M272" s="168">
        <v>30000000</v>
      </c>
      <c r="N272" s="168">
        <f>+M272</f>
        <v>30000000</v>
      </c>
      <c r="O272" s="41" t="s">
        <v>75</v>
      </c>
      <c r="P272" s="41" t="s">
        <v>76</v>
      </c>
      <c r="Q272" s="41" t="s">
        <v>1139</v>
      </c>
      <c r="R272" s="38"/>
      <c r="S272" s="185"/>
      <c r="T272" s="185"/>
      <c r="U272" s="186"/>
      <c r="V272" s="187"/>
      <c r="W272" s="188"/>
      <c r="X272" s="189"/>
      <c r="Y272" s="190"/>
      <c r="Z272" s="189"/>
      <c r="AA272" s="187"/>
      <c r="AB272" s="188"/>
      <c r="AC272" s="187"/>
      <c r="AD272" s="186"/>
      <c r="AE272" s="186"/>
      <c r="AF272" s="188"/>
      <c r="AG272" s="191"/>
    </row>
    <row r="273" spans="1:33" s="57" customFormat="1" ht="208.5" customHeight="1" x14ac:dyDescent="0.35">
      <c r="A273" s="40">
        <v>252</v>
      </c>
      <c r="B273" s="41"/>
      <c r="C273" s="41" t="s">
        <v>181</v>
      </c>
      <c r="D273" s="42">
        <v>80101706</v>
      </c>
      <c r="E273" s="43" t="s">
        <v>765</v>
      </c>
      <c r="F273" s="41" t="s">
        <v>70</v>
      </c>
      <c r="G273" s="41">
        <v>1</v>
      </c>
      <c r="H273" s="41" t="s">
        <v>84</v>
      </c>
      <c r="I273" s="41">
        <v>6</v>
      </c>
      <c r="J273" s="41" t="s">
        <v>128</v>
      </c>
      <c r="K273" s="41" t="s">
        <v>166</v>
      </c>
      <c r="L273" s="41" t="s">
        <v>256</v>
      </c>
      <c r="M273" s="168">
        <v>16800000</v>
      </c>
      <c r="N273" s="168">
        <f>+M273</f>
        <v>16800000</v>
      </c>
      <c r="O273" s="41" t="s">
        <v>75</v>
      </c>
      <c r="P273" s="41" t="s">
        <v>76</v>
      </c>
      <c r="Q273" s="41" t="s">
        <v>1140</v>
      </c>
      <c r="R273" s="38"/>
      <c r="S273" s="185"/>
      <c r="T273" s="185"/>
      <c r="U273" s="186"/>
      <c r="V273" s="187"/>
      <c r="W273" s="188"/>
      <c r="X273" s="189"/>
      <c r="Y273" s="190"/>
      <c r="Z273" s="189"/>
      <c r="AA273" s="187"/>
      <c r="AB273" s="188"/>
      <c r="AC273" s="187"/>
      <c r="AD273" s="186"/>
      <c r="AE273" s="186"/>
      <c r="AF273" s="188"/>
      <c r="AG273" s="191"/>
    </row>
    <row r="274" spans="1:33" s="39" customFormat="1" ht="178.5" customHeight="1" x14ac:dyDescent="0.35">
      <c r="A274" s="53"/>
      <c r="B274" s="52"/>
      <c r="C274" s="52"/>
      <c r="D274" s="52"/>
      <c r="E274" s="54"/>
      <c r="F274" s="52"/>
      <c r="G274" s="52"/>
      <c r="H274" s="55"/>
      <c r="I274" s="52"/>
      <c r="J274" s="52"/>
      <c r="K274" s="52"/>
      <c r="L274" s="52"/>
      <c r="M274" s="68"/>
      <c r="N274" s="69"/>
      <c r="O274" s="52"/>
      <c r="P274" s="52"/>
      <c r="Q274" s="52"/>
      <c r="R274" s="38"/>
    </row>
    <row r="275" spans="1:33" s="39" customFormat="1" ht="366" customHeight="1" x14ac:dyDescent="0.35">
      <c r="A275" s="56"/>
      <c r="B275" s="58"/>
      <c r="C275" s="58"/>
      <c r="D275" s="58"/>
      <c r="E275" s="58" t="s">
        <v>1119</v>
      </c>
      <c r="F275" s="58"/>
      <c r="G275" s="58"/>
      <c r="H275" s="58"/>
      <c r="I275" s="58"/>
      <c r="J275" s="58"/>
      <c r="K275" s="58"/>
      <c r="L275" s="123" t="s">
        <v>1086</v>
      </c>
      <c r="M275" s="123"/>
      <c r="N275" s="58"/>
      <c r="O275" s="58"/>
      <c r="P275" s="58"/>
      <c r="Q275" s="58"/>
      <c r="R275" s="38"/>
    </row>
    <row r="276" spans="1:33" s="39" customFormat="1" ht="141" customHeight="1" x14ac:dyDescent="0.35">
      <c r="A276" s="56"/>
      <c r="B276" s="58"/>
      <c r="C276" s="58"/>
      <c r="D276" s="58"/>
      <c r="E276" s="58"/>
      <c r="F276" s="58"/>
      <c r="G276" s="58"/>
      <c r="H276" s="58"/>
      <c r="I276" s="58"/>
      <c r="J276" s="58"/>
      <c r="K276" s="58"/>
      <c r="L276" s="58"/>
      <c r="M276" s="58"/>
      <c r="N276" s="58"/>
      <c r="O276" s="58"/>
      <c r="P276" s="58"/>
      <c r="Q276" s="58"/>
      <c r="R276" s="38"/>
    </row>
    <row r="277" spans="1:33" ht="45.75" x14ac:dyDescent="0.35">
      <c r="A277" s="56"/>
      <c r="B277" s="58"/>
      <c r="C277" s="58"/>
      <c r="D277" s="58"/>
      <c r="E277" s="58"/>
      <c r="F277" s="58"/>
      <c r="G277" s="58"/>
      <c r="H277" s="58"/>
      <c r="I277" s="58"/>
      <c r="J277" s="58"/>
      <c r="K277" s="58"/>
      <c r="L277" s="58"/>
      <c r="M277" s="58"/>
      <c r="N277" s="58"/>
      <c r="O277" s="58"/>
      <c r="P277" s="58"/>
      <c r="Q277" s="58"/>
    </row>
    <row r="278" spans="1:33" ht="30" x14ac:dyDescent="0.35">
      <c r="F278" s="123"/>
      <c r="G278" s="123"/>
      <c r="H278" s="123"/>
    </row>
  </sheetData>
  <autoFilter ref="A19:AG275"/>
  <mergeCells count="22">
    <mergeCell ref="F278:H278"/>
    <mergeCell ref="D17:E17"/>
    <mergeCell ref="H17:I17"/>
    <mergeCell ref="H18:I18"/>
    <mergeCell ref="A41:A42"/>
    <mergeCell ref="A228:A229"/>
    <mergeCell ref="L275:M275"/>
    <mergeCell ref="E10:F10"/>
    <mergeCell ref="E11:F11"/>
    <mergeCell ref="J11:N15"/>
    <mergeCell ref="E12:F12"/>
    <mergeCell ref="E13:F13"/>
    <mergeCell ref="E14:F14"/>
    <mergeCell ref="E15:F15"/>
    <mergeCell ref="C2:Q2"/>
    <mergeCell ref="D4:E4"/>
    <mergeCell ref="E5:F5"/>
    <mergeCell ref="J5:N9"/>
    <mergeCell ref="E6:F6"/>
    <mergeCell ref="E7:F7"/>
    <mergeCell ref="E8:F8"/>
    <mergeCell ref="E9:F9"/>
  </mergeCells>
  <dataValidations count="2">
    <dataValidation type="list" allowBlank="1" showInputMessage="1" showErrorMessage="1" sqref="AG74 AG67 AG101 AG40 AG78 AG76 AG269:AG273 AG36 AG32:AG33 AG64">
      <formula1>$A$35:$A$55</formula1>
    </dataValidation>
    <dataValidation type="list" allowBlank="1" showInputMessage="1" showErrorMessage="1" sqref="W269 W101">
      <formula1>$A$2:$A$16</formula1>
    </dataValidation>
  </dataValidations>
  <printOptions horizontalCentered="1" verticalCentered="1"/>
  <pageMargins left="0.51181102362204722" right="0.51181102362204722" top="0.35433070866141736" bottom="0.35433070866141736" header="0.31496062992125984" footer="0.31496062992125984"/>
  <pageSetup paperSize="551" scale="10" orientation="landscape" r:id="rId1"/>
  <rowBreaks count="7" manualBreakCount="7">
    <brk id="45" max="32" man="1"/>
    <brk id="80" max="32" man="1"/>
    <brk id="120" max="32" man="1"/>
    <brk id="159" max="32" man="1"/>
    <brk id="199" max="32" man="1"/>
    <brk id="239" max="32" man="1"/>
    <brk id="271" max="32"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W32:W33 W64 W35:W36 W270:W273 W148:W160 AG162 AG247 AG159 AG182 W162 W188:W205 W182 AG35 AG118:AG119 AG144:AG146 AG256:AG257 AG217:AG219 AG121:AG125 AG68 AG251:AG253 AG221:AG224 AG230:AG241 AG243:AG245 AG164:AG170 AG177:AG180 AG227 AG207:AG215 AG186 AG141:AG142 AG127:AG133 AG172:AG175 AG259 AG148:AG157 W144:W146 W256:W257 W217:W219 W118:W125 W68 W251:W253 W221:W224 W230:W241 W243:W247 W177:W180 W227 W207:W215 W186 W141:W142 W127:W133 W164:W175 W259 AG188:AG189 AG193:AG205</xm:sqref>
        </x14:dataValidation>
        <x14:dataValidation type="list" allowBlank="1" showInputMessage="1" showErrorMessage="1">
          <x14:formula1>
            <xm:f>[5]LISTAS!#REF!</xm:f>
          </x14:formula1>
          <xm:sqref>W78 W76 W74 W40:W42 W67 AG250 W250 AG81 AG38 AG44:AG45 W81 W38 W44:W45 AG254 W254 AG30 AG57 AG111:AG112 W30 W57 W111:W112 AG181 AG226 W181 W226 AG160:AG161 AG228:AG229 AG176 AG171 AG126 AG216 AG41:AG42 AG206 AG258 AG120 AG158 AG246 W161 W228:W229 W176 W126 W216 W206 W258 W260 AG260 AG134:AG140 AG59:AG61 AG220 AG98 AG190:AG192 W134:W140 W59:W61 W220 W98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2019-06-11-PAA</vt:lpstr>
      <vt:lpstr>'2019-06-11-PAA'!Área_de_impresión</vt:lpstr>
      <vt:lpstr>'2019-06-11-PAA'!Títulos_a_imprimir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Visua Design pro</cp:lastModifiedBy>
  <cp:lastPrinted>2019-06-13T20:27:55Z</cp:lastPrinted>
  <dcterms:created xsi:type="dcterms:W3CDTF">2019-05-08T16:37:35Z</dcterms:created>
  <dcterms:modified xsi:type="dcterms:W3CDTF">2019-06-18T16:15:14Z</dcterms:modified>
</cp:coreProperties>
</file>