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isua Design pro\Desktop\INFORMES PARA PUBLICAR\"/>
    </mc:Choice>
  </mc:AlternateContent>
  <bookViews>
    <workbookView xWindow="0" yWindow="0" windowWidth="20490" windowHeight="7755"/>
  </bookViews>
  <sheets>
    <sheet name="2019-06-11-PAA" sheetId="6" r:id="rId1"/>
  </sheets>
  <externalReferences>
    <externalReference r:id="rId2"/>
    <externalReference r:id="rId3"/>
    <externalReference r:id="rId4"/>
    <externalReference r:id="rId5"/>
    <externalReference r:id="rId6"/>
  </externalReferences>
  <definedNames>
    <definedName name="_xlnm._FilterDatabase" localSheetId="0" hidden="1">'2019-06-11-PAA'!$A$19:$AG$275</definedName>
    <definedName name="_xlnm.Print_Area" localSheetId="0">'2019-06-11-PAA'!$A$1:$AG$275</definedName>
    <definedName name="base_1">[1]BASE_DATOS!$A$1:$C$147</definedName>
    <definedName name="ELEMENTOS_DE_ASEO">"BASE_DATOS"</definedName>
    <definedName name="Fuente3">[2]Hoja2!$A$1:$C$207</definedName>
    <definedName name="gloria" localSheetId="0">#REF!</definedName>
    <definedName name="JUAN" localSheetId="0">#REF!</definedName>
    <definedName name="julian" localSheetId="0">#REF!</definedName>
    <definedName name="MAO">'[3]PLAN COMPRAS_2003'!$A$4:$D$382</definedName>
    <definedName name="MOA">'[3]PLAN COMPRAS_2003'!$A$4:$D$382</definedName>
    <definedName name="RUTH" localSheetId="0">#REF!</definedName>
    <definedName name="_xlnm.Print_Titles" localSheetId="0">'2019-06-11-PAA'!$19:$19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73" i="6" l="1"/>
  <c r="N272" i="6"/>
  <c r="N271" i="6"/>
  <c r="N270" i="6" l="1"/>
  <c r="N258" i="6"/>
  <c r="B252" i="6"/>
  <c r="B251" i="6"/>
  <c r="N114" i="6"/>
  <c r="A61" i="6"/>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130" i="6" s="1"/>
  <c r="A131" i="6" s="1"/>
  <c r="A132" i="6" s="1"/>
  <c r="A133" i="6" s="1"/>
  <c r="A134" i="6" s="1"/>
  <c r="A135" i="6" s="1"/>
  <c r="A136" i="6" s="1"/>
  <c r="A137" i="6" s="1"/>
  <c r="A138" i="6" s="1"/>
  <c r="A139" i="6" s="1"/>
  <c r="A140" i="6" s="1"/>
  <c r="A141" i="6" s="1"/>
  <c r="A142" i="6" s="1"/>
  <c r="A143" i="6" s="1"/>
  <c r="A144" i="6" s="1"/>
  <c r="A145" i="6" s="1"/>
  <c r="A146" i="6" s="1"/>
  <c r="A147" i="6" s="1"/>
  <c r="A148" i="6" s="1"/>
  <c r="A149" i="6" s="1"/>
  <c r="A150" i="6" s="1"/>
  <c r="A151" i="6" s="1"/>
  <c r="A152" i="6" s="1"/>
  <c r="A153" i="6" s="1"/>
  <c r="A154" i="6" s="1"/>
  <c r="A155" i="6" s="1"/>
  <c r="A156" i="6" s="1"/>
  <c r="A157" i="6" s="1"/>
  <c r="A158" i="6" s="1"/>
  <c r="A159" i="6" s="1"/>
  <c r="A160" i="6" s="1"/>
  <c r="A161" i="6" s="1"/>
  <c r="A162" i="6" s="1"/>
  <c r="A163" i="6" s="1"/>
  <c r="A164" i="6" s="1"/>
  <c r="A165" i="6" s="1"/>
  <c r="A166" i="6" s="1"/>
  <c r="A167" i="6" s="1"/>
  <c r="A168" i="6" s="1"/>
  <c r="A169" i="6" s="1"/>
  <c r="A170" i="6" s="1"/>
  <c r="A171" i="6" s="1"/>
  <c r="A172" i="6" s="1"/>
  <c r="A173" i="6" s="1"/>
  <c r="A174" i="6" s="1"/>
  <c r="A175" i="6" s="1"/>
  <c r="A176" i="6" s="1"/>
  <c r="A177" i="6" s="1"/>
  <c r="A178" i="6" s="1"/>
  <c r="A179" i="6" s="1"/>
  <c r="A180" i="6" s="1"/>
  <c r="A181" i="6" s="1"/>
  <c r="A182" i="6" s="1"/>
  <c r="A183" i="6" s="1"/>
  <c r="A184" i="6" s="1"/>
  <c r="A185" i="6" s="1"/>
  <c r="A186" i="6" s="1"/>
  <c r="A187" i="6" s="1"/>
  <c r="A188" i="6" s="1"/>
  <c r="A189" i="6" s="1"/>
  <c r="A190" i="6" s="1"/>
  <c r="A191" i="6" s="1"/>
  <c r="A192" i="6" s="1"/>
  <c r="A193" i="6" s="1"/>
  <c r="A194" i="6" s="1"/>
  <c r="A195" i="6" s="1"/>
  <c r="A196" i="6" s="1"/>
  <c r="A197" i="6" s="1"/>
  <c r="A198" i="6" s="1"/>
  <c r="A199" i="6" s="1"/>
  <c r="A200" i="6" s="1"/>
  <c r="A201" i="6" s="1"/>
  <c r="A202" i="6" s="1"/>
  <c r="A203" i="6" s="1"/>
  <c r="A204" i="6" s="1"/>
  <c r="A205" i="6" s="1"/>
  <c r="A206" i="6" s="1"/>
  <c r="A207" i="6" s="1"/>
  <c r="A208" i="6" s="1"/>
  <c r="A209" i="6" s="1"/>
  <c r="A210" i="6" s="1"/>
  <c r="A211" i="6" s="1"/>
  <c r="A212" i="6" s="1"/>
  <c r="A213" i="6" s="1"/>
  <c r="A214" i="6" s="1"/>
  <c r="A215" i="6" s="1"/>
  <c r="A216" i="6" s="1"/>
  <c r="A217" i="6" s="1"/>
  <c r="A218" i="6" s="1"/>
  <c r="A219" i="6" s="1"/>
  <c r="A220" i="6" s="1"/>
  <c r="A221" i="6" s="1"/>
  <c r="A222" i="6" s="1"/>
  <c r="A223" i="6" s="1"/>
  <c r="A224" i="6" s="1"/>
  <c r="A225" i="6" s="1"/>
  <c r="A226" i="6" s="1"/>
  <c r="A227" i="6" s="1"/>
  <c r="A228" i="6" s="1"/>
  <c r="A230" i="6" s="1"/>
  <c r="A231" i="6" s="1"/>
  <c r="A232" i="6" s="1"/>
  <c r="A233" i="6" s="1"/>
  <c r="A234" i="6" s="1"/>
  <c r="A235" i="6" s="1"/>
  <c r="A236" i="6" s="1"/>
  <c r="A237" i="6" s="1"/>
  <c r="A238" i="6" s="1"/>
  <c r="A239" i="6" s="1"/>
  <c r="A240" i="6" s="1"/>
  <c r="A241" i="6" s="1"/>
  <c r="A242" i="6" s="1"/>
  <c r="A243" i="6" s="1"/>
  <c r="A244" i="6" s="1"/>
  <c r="A245" i="6" s="1"/>
  <c r="A246" i="6" s="1"/>
  <c r="A247" i="6" s="1"/>
  <c r="A248" i="6" s="1"/>
  <c r="A54" i="6"/>
  <c r="A55" i="6" s="1"/>
  <c r="A56" i="6" s="1"/>
  <c r="A57" i="6" s="1"/>
  <c r="A58" i="6" s="1"/>
  <c r="A59" i="6" s="1"/>
  <c r="A32" i="6"/>
  <c r="A33" i="6" s="1"/>
  <c r="A34" i="6" s="1"/>
  <c r="A35" i="6" s="1"/>
  <c r="A36" i="6" s="1"/>
  <c r="A37" i="6" s="1"/>
  <c r="A38" i="6" s="1"/>
  <c r="A39" i="6" s="1"/>
  <c r="A40" i="6" s="1"/>
  <c r="A41" i="6" s="1"/>
  <c r="A43" i="6" s="1"/>
  <c r="A44" i="6" s="1"/>
  <c r="A45" i="6" s="1"/>
  <c r="A46" i="6" s="1"/>
  <c r="A47" i="6" s="1"/>
  <c r="A48" i="6" s="1"/>
  <c r="A49" i="6" s="1"/>
  <c r="A50" i="6" s="1"/>
  <c r="A51" i="6" s="1"/>
  <c r="A52" i="6" s="1"/>
  <c r="A26" i="6"/>
  <c r="A27" i="6" s="1"/>
  <c r="A21" i="6"/>
  <c r="A22" i="6" s="1"/>
  <c r="A23" i="6" s="1"/>
  <c r="A24" i="6" s="1"/>
  <c r="Z18" i="6"/>
  <c r="Y18" i="6"/>
  <c r="X18" i="6"/>
  <c r="N18" i="6"/>
  <c r="E12" i="6" s="1"/>
  <c r="M18" i="6"/>
  <c r="V14" i="6"/>
  <c r="V13" i="6"/>
  <c r="T12" i="6"/>
  <c r="V11" i="6"/>
  <c r="U11" i="6"/>
  <c r="T11" i="6"/>
  <c r="V10" i="6"/>
  <c r="V12" i="6" s="1"/>
  <c r="U10" i="6"/>
  <c r="U12" i="6" s="1"/>
  <c r="T10" i="6"/>
  <c r="V15" i="6" l="1"/>
</calcChain>
</file>

<file path=xl/comments1.xml><?xml version="1.0" encoding="utf-8"?>
<comments xmlns="http://schemas.openxmlformats.org/spreadsheetml/2006/main">
  <authors>
    <author>Gabriela Diaz Galindo</author>
    <author>Julian Mauricio Martínez</author>
  </authors>
  <commentList>
    <comment ref="A19" authorId="0" shapeId="0">
      <text>
        <r>
          <rPr>
            <b/>
            <sz val="9"/>
            <color indexed="81"/>
            <rFont val="Tahoma"/>
            <family val="2"/>
          </rPr>
          <t>Gabriela Diaz Galindo:</t>
        </r>
        <r>
          <rPr>
            <sz val="9"/>
            <color indexed="81"/>
            <rFont val="Tahoma"/>
            <family val="2"/>
          </rPr>
          <t xml:space="preserve">
Conservar la secuencia del número de orden con la que se identificará la necesidad que se registre en el formato.</t>
        </r>
      </text>
    </comment>
    <comment ref="C19" authorId="0" shapeId="0">
      <text>
        <r>
          <rPr>
            <b/>
            <sz val="9"/>
            <color indexed="81"/>
            <rFont val="Tahoma"/>
            <family val="2"/>
          </rPr>
          <t>Gabriela Diaz Galindo:</t>
        </r>
        <r>
          <rPr>
            <sz val="9"/>
            <color indexed="81"/>
            <rFont val="Tahoma"/>
            <family val="2"/>
          </rPr>
          <t xml:space="preserve">
Identificar la dependencia o  área que reporta las necesidades</t>
        </r>
      </text>
    </comment>
    <comment ref="D19" authorId="0" shapeId="0">
      <text>
        <r>
          <rPr>
            <b/>
            <sz val="9"/>
            <color indexed="81"/>
            <rFont val="Tahoma"/>
            <family val="2"/>
          </rPr>
          <t>Gabriela Diaz Galindo:</t>
        </r>
        <r>
          <rPr>
            <sz val="9"/>
            <color indexed="81"/>
            <rFont val="Tahoma"/>
            <family val="2"/>
          </rPr>
          <t xml:space="preserve">
Establecer los años de las vigencias sobre los cuales se registrará la información</t>
        </r>
      </text>
    </comment>
    <comment ref="E19" authorId="0" shapeId="0">
      <text>
        <r>
          <rPr>
            <b/>
            <sz val="9"/>
            <color indexed="81"/>
            <rFont val="Tahoma"/>
            <family val="2"/>
          </rPr>
          <t>Gabriela Diaz Galindo:</t>
        </r>
        <r>
          <rPr>
            <sz val="9"/>
            <color indexed="81"/>
            <rFont val="Tahoma"/>
            <family val="2"/>
          </rPr>
          <t xml:space="preserve">
Describir el bien, servicio u obra pública a adquirir. La descripción debe ser concreta y resumida que permita a los oferentes identificar la necesidad, sin que deba registrarse con precisión el objeto del posible contrato y las obligaciones del mismo.</t>
        </r>
      </text>
    </comment>
    <comment ref="F19" authorId="0" shapeId="0">
      <text>
        <r>
          <rPr>
            <b/>
            <sz val="9"/>
            <color indexed="81"/>
            <rFont val="Tahoma"/>
            <family val="2"/>
          </rPr>
          <t>Gabriela Diaz Galindo:</t>
        </r>
        <r>
          <rPr>
            <sz val="9"/>
            <color indexed="81"/>
            <rFont val="Tahoma"/>
            <family val="2"/>
          </rPr>
          <t xml:space="preserve">
Establecer la unidad de medida del bien, servicio u obra pública.</t>
        </r>
      </text>
    </comment>
    <comment ref="G19" authorId="0" shapeId="0">
      <text>
        <r>
          <rPr>
            <b/>
            <sz val="9"/>
            <color indexed="81"/>
            <rFont val="Tahoma"/>
            <family val="2"/>
          </rPr>
          <t>Gabriela Diaz Galindo:</t>
        </r>
        <r>
          <rPr>
            <sz val="9"/>
            <color indexed="81"/>
            <rFont val="Tahoma"/>
            <family val="2"/>
          </rPr>
          <t xml:space="preserve">
Establecer la cantidad de la necesidad requerida</t>
        </r>
      </text>
    </comment>
    <comment ref="H19" authorId="0" shapeId="0">
      <text>
        <r>
          <rPr>
            <b/>
            <sz val="9"/>
            <color indexed="81"/>
            <rFont val="Tahoma"/>
            <family val="2"/>
          </rPr>
          <t>Gabriela Diaz Galindo:</t>
        </r>
        <r>
          <rPr>
            <sz val="9"/>
            <color indexed="81"/>
            <rFont val="Tahoma"/>
            <family val="2"/>
          </rPr>
          <t xml:space="preserve">
Fecha estimada para  el inicio del proceso de la contratación para la provisión del bien, obra o servicio.</t>
        </r>
      </text>
    </comment>
    <comment ref="I19" authorId="0" shapeId="0">
      <text>
        <r>
          <rPr>
            <b/>
            <sz val="9"/>
            <color indexed="81"/>
            <rFont val="Tahoma"/>
            <family val="2"/>
          </rPr>
          <t>Gabriela Diaz Galindo:</t>
        </r>
        <r>
          <rPr>
            <sz val="9"/>
            <color indexed="81"/>
            <rFont val="Tahoma"/>
            <family val="2"/>
          </rPr>
          <t xml:space="preserve">
Definir el tiempo de duración de la contratación en meses.</t>
        </r>
      </text>
    </comment>
    <comment ref="J19" authorId="0" shapeId="0">
      <text>
        <r>
          <rPr>
            <b/>
            <sz val="9"/>
            <color indexed="81"/>
            <rFont val="Tahoma"/>
            <family val="2"/>
          </rPr>
          <t>Gabriela Diaz Galindo:</t>
        </r>
        <r>
          <rPr>
            <sz val="9"/>
            <color indexed="81"/>
            <rFont val="Tahoma"/>
            <family val="2"/>
          </rPr>
          <t xml:space="preserve">
Determinar el tipo de contratación requerida. Consulte con el Grupo de Gestión Contractual.</t>
        </r>
      </text>
    </comment>
    <comment ref="B50" authorId="1" shapeId="0">
      <text>
        <r>
          <rPr>
            <b/>
            <sz val="9"/>
            <color indexed="81"/>
            <rFont val="Tahoma"/>
            <family val="2"/>
          </rPr>
          <t>Julian Mauricio Martínez:</t>
        </r>
        <r>
          <rPr>
            <sz val="9"/>
            <color indexed="81"/>
            <rFont val="Tahoma"/>
            <family val="2"/>
          </rPr>
          <t xml:space="preserve">
</t>
        </r>
      </text>
    </comment>
  </commentList>
</comments>
</file>

<file path=xl/sharedStrings.xml><?xml version="1.0" encoding="utf-8"?>
<sst xmlns="http://schemas.openxmlformats.org/spreadsheetml/2006/main" count="3987" uniqueCount="1142">
  <si>
    <t>PLAN ANUAL DE ADQUISICIONES 2019 DAFP</t>
  </si>
  <si>
    <t>A. INFORMACIÓN GENERAL DE LA ENTIDAD</t>
  </si>
  <si>
    <t>Nombre</t>
  </si>
  <si>
    <t>DEPARTAMENTO ADMINISTRATIVO DE LA FUNCION PUBLICA</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</si>
  <si>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</si>
  <si>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</si>
  <si>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6 No. 12 - 62</t>
  </si>
  <si>
    <t>Teléfono</t>
  </si>
  <si>
    <t xml:space="preserve"> </t>
  </si>
  <si>
    <t>Página web</t>
  </si>
  <si>
    <t>www.funcionpublica.gov.co</t>
  </si>
  <si>
    <t>Misión y visión</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</si>
  <si>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</si>
  <si>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rubros DEL Paa</t>
  </si>
  <si>
    <t>Valores estimados</t>
  </si>
  <si>
    <t>valores contratados</t>
  </si>
  <si>
    <t>valores pendientes de contratar</t>
  </si>
  <si>
    <t>Perspectiva estratégica</t>
  </si>
  <si>
    <t>Enaltecer al servidor público y su labor y Consolidar una gestión pública moderna, eficiente, transparente, focalizada y participativa al servicio de los ciudadanos.</t>
  </si>
  <si>
    <t xml:space="preserve">FUNCIONAMIENTO </t>
  </si>
  <si>
    <t>Información de contacto</t>
  </si>
  <si>
    <t>Julián Mauricio Martínez Alvarado - Coordinador Grupo Gestion Administrativa 
Doris Atahualpa Polanco - Coordinadora Grupo de Gestión Contractual</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</si>
  <si>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</si>
  <si>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INVERSION ESTIMADO</t>
  </si>
  <si>
    <t>Valor total del PAA</t>
  </si>
  <si>
    <t>TOTALES</t>
  </si>
  <si>
    <t>Límite de contratación menor cuantía</t>
  </si>
  <si>
    <t>231´872.481</t>
  </si>
  <si>
    <t>VERIFICA</t>
  </si>
  <si>
    <t>Límite de contratación mínima cuantía</t>
  </si>
  <si>
    <t>23´187.248</t>
  </si>
  <si>
    <t>Fecha de última actualización del PAA</t>
  </si>
  <si>
    <t>B. ADQUISICIONES PLANEADAS</t>
  </si>
  <si>
    <t>A</t>
  </si>
  <si>
    <t>B</t>
  </si>
  <si>
    <t>C</t>
  </si>
  <si>
    <t>No de Orden o línea</t>
  </si>
  <si>
    <t>Nombre producto (llave articuladora) Solo para proyectos de inversión.</t>
  </si>
  <si>
    <t>Dependencia o área</t>
  </si>
  <si>
    <t>Códigos UNSPSC</t>
  </si>
  <si>
    <t>Descripción del bien o servicio</t>
  </si>
  <si>
    <t>Unidad de Medida</t>
  </si>
  <si>
    <t>Cantidad estimada</t>
  </si>
  <si>
    <t>Fecha estimada de inicio de proceso de selección</t>
  </si>
  <si>
    <t>Duración estimada del contrato  en meses</t>
  </si>
  <si>
    <t xml:space="preserve">Modalidad de selección </t>
  </si>
  <si>
    <t>Fuente de los recursos</t>
  </si>
  <si>
    <t xml:space="preserve">Rubros </t>
  </si>
  <si>
    <t>Valor  total estimado</t>
  </si>
  <si>
    <t>Valor total estimado en la vigencia</t>
  </si>
  <si>
    <t>¿Requiere vigencias futuras?</t>
  </si>
  <si>
    <t>Estado de solicitud de vigencias futuras</t>
  </si>
  <si>
    <t>Datos de contacto del responsable</t>
  </si>
  <si>
    <t>No. 
CTO</t>
  </si>
  <si>
    <t xml:space="preserve">CONTRATISTA </t>
  </si>
  <si>
    <t xml:space="preserve">FECHA DE SUSCRIPCION </t>
  </si>
  <si>
    <t>OBJETO</t>
  </si>
  <si>
    <t>TIPO DE CONTRATO</t>
  </si>
  <si>
    <t>VALOR TOTAL DEL CTO2</t>
  </si>
  <si>
    <t>ADICION  O REDUCCION AL CONTRATO EN $</t>
  </si>
  <si>
    <t>VALOR NETO DEL CONTRATO VIGENCIA 2018</t>
  </si>
  <si>
    <t>FORMA DE PAGO</t>
  </si>
  <si>
    <t>CDP</t>
  </si>
  <si>
    <t>PLAZO DE EJECUCION</t>
  </si>
  <si>
    <t>FECHA DE INICIO</t>
  </si>
  <si>
    <t>FECHA DE TERMINACION</t>
  </si>
  <si>
    <t>SUPERVISOR</t>
  </si>
  <si>
    <t xml:space="preserve">AREA DEL SUPERVISOR </t>
  </si>
  <si>
    <t>Grupo de Gestión Administrativa</t>
  </si>
  <si>
    <t>Adquisición de llantas, necesarias para el normal funcionamiento del parque automotor de la FUNCION PUBLICA</t>
  </si>
  <si>
    <t>GLOBAL</t>
  </si>
  <si>
    <t>JULIO</t>
  </si>
  <si>
    <t>GRANDES SUPERFICIES</t>
  </si>
  <si>
    <t>FUNCIONAMIENTO</t>
  </si>
  <si>
    <t>A-02-02-01-003-006-01  LLANTAS DE CAUCHO Y NEUMÁTICOS (CÁMARAS DE AIRE)</t>
  </si>
  <si>
    <t>NO</t>
  </si>
  <si>
    <t>N/A</t>
  </si>
  <si>
    <t>JULIÁN MAURICIO MARTíNEZ Ext. 400 jmartinez@funcionpublica.gov.co</t>
  </si>
  <si>
    <t xml:space="preserve">44122101 44121503 44121605 44121612 44121615 44121618 44121619 44121621 44121630 44121634 44121701 44121702 44121704 44121706 44121716 44121804 44121902 44121905 44122003 44122011 44122104 44122107 </t>
  </si>
  <si>
    <t xml:space="preserve">Adquisición  de la Papelería, utiles de escritorio y Oficina para el uso de las dependencias de la Función Pública. </t>
  </si>
  <si>
    <t>MAYO</t>
  </si>
  <si>
    <t>ACUERDO MARCO DE PRECIOS</t>
  </si>
  <si>
    <t>A-02-02-01-003-002-01 PASTA DE PAPEL, PAPEL Y CARTÓN</t>
  </si>
  <si>
    <t xml:space="preserve">Adquisición  y suministro de tóner y cartuchos para impresoras. </t>
  </si>
  <si>
    <t>JUNIO</t>
  </si>
  <si>
    <t>A-02-02-01-003-005-01 PINTURAS Y BARNICES Y PRODUCTOS RELACIONADOS; COLORES PARA LA PINTURA ARTÍSTICA; TINTAS</t>
  </si>
  <si>
    <t>AGOSTO</t>
  </si>
  <si>
    <t>Prestar el  servicio de mantenimiento preventivo y correctivo, incluido el suministro e instalación de repuestos, a DOS (2) de los ascensores instalados en el edificio sede del Departamento Administrativo de la Función Pública, ubicado en la carrera 6 N° 12- 62 de la cuidad de Bogotá D.C</t>
  </si>
  <si>
    <t>MENOR CUANTÍA</t>
  </si>
  <si>
    <t>A-02-02-02-008-007-01 SERVICIOS DE MANTENIMIENTO Y REPARACIÓN DE PRODUCTOS METÁLICOS ELABORADOS, MAQUINARIA Y EQUIPO</t>
  </si>
  <si>
    <t>SI</t>
  </si>
  <si>
    <t>PENDIENTE</t>
  </si>
  <si>
    <t>Prestacion del servicio de Aseo y Cafeteria para el edificio Sede del Departamento</t>
  </si>
  <si>
    <t>NOVIEMBRE</t>
  </si>
  <si>
    <t xml:space="preserve">ACUERDO MARCO DE PRECIOS </t>
  </si>
  <si>
    <t>A-02-02-02-008-005-03 SERVICIOS DE LIMPIEZA</t>
  </si>
  <si>
    <t>Adquisición de SEGUROS SOAT PARA VEHICULOS</t>
  </si>
  <si>
    <t>A-02-02-02-007-001-03-5-07 SERVICIOS DE SEGURO OBLIGATORIO DE ACCIDENTES DE TRÁNSITO (SOAT)</t>
  </si>
  <si>
    <t xml:space="preserve">
78101803</t>
  </si>
  <si>
    <t xml:space="preserve">Servicio de Transporte de vehículo automotor </t>
  </si>
  <si>
    <t>ABRIL</t>
  </si>
  <si>
    <t>MÍNIMA CUANTÍA</t>
  </si>
  <si>
    <t>A-02-02-02-006-005  SERVICIOS DE TRANSPORTE DE CARGA</t>
  </si>
  <si>
    <t>Contratar el servicio de Mantenimiento y cargue de extintores de la Función Pública, incluidos repuestos.</t>
  </si>
  <si>
    <t>MARZO</t>
  </si>
  <si>
    <t>A-02-02-02-008-007-01-5 SERVICIOS DE MANTENIMIENTO Y REPARACIÓN DE OTRA MAQUINARIA Y OTRO EQUIPO</t>
  </si>
  <si>
    <t>SEPTIEMBRE</t>
  </si>
  <si>
    <t>72101510
72101511   
72101509
72101506
72101507
72151605</t>
  </si>
  <si>
    <t xml:space="preserve">Revisión, mantenimiento preventivo y correctivo de los sistemas de sonido ambiental- sonido del auditorio, hidráulico, de detección y extinción de incendios y sanitario . </t>
  </si>
  <si>
    <t>148-2019</t>
  </si>
  <si>
    <t>RIDA SOLUCIONES INTEGRALES S.A.S.</t>
  </si>
  <si>
    <t>Prestar el servicio de mantenimiento preventivo y correctivo a los sistemas hidrosanitarios, extinción de incendio, alarmas de evacuación e incendios y sonido ambiental del edificio sede de Función Pública</t>
  </si>
  <si>
    <t xml:space="preserve">PRESTACION DE SERVICIOS </t>
  </si>
  <si>
    <t xml:space="preserve">Función Pública pagará el valor del Contrato, en mensualidades vencidas, de acuerdo con los servicios efectivamente prestados, para lo cual EL CONTRATISTA deberá realizar los mantenimientos preventivos establecidos en los presentes estudios previos, así como los mantenimientos correctivos requeridos por la Entidad durante la ejecución del contrato. </t>
  </si>
  <si>
    <t>Hasta el 15 de diciembre de 2019, contando a partir del perfeccionamiento del mismo, registro presupuestal y aprobación de pólizas.</t>
  </si>
  <si>
    <t>DIANA PAOLA MOROS SANABRIA</t>
  </si>
  <si>
    <t xml:space="preserve">GRUPO DE GESTION ADMINISTRATIVA </t>
  </si>
  <si>
    <t>Reparaciones locativas edificio sede</t>
  </si>
  <si>
    <t>A-02-02-02-005-004-02-9 SERVICIOS GENERALES DE CONSTRUCCIÓN DE OTRAS OBRAS DE INGENIERÍA CIVIL</t>
  </si>
  <si>
    <t>27110000
26121600
39121700
39101800
39101600
31201500
39111800
46171500
27112800
31161500
12352300
23131500
31210000
30151800
39111800</t>
  </si>
  <si>
    <t>Adquirir herramientas y materiales metálicos de ferretería para el mantenimiento preventivo y correctivo del inmueble del Departamento</t>
  </si>
  <si>
    <t>A-02-02-01-004-002 PRODUCTOS METÁLICOS ELABORADOS (EXCEPTO MAQUINARIA Y EQUIPO)</t>
  </si>
  <si>
    <t>Adquirir herramientas y materiales de ferretería para el mantenimiento preventivo y correctivo del inmueble del Departamento</t>
  </si>
  <si>
    <t>A-02-02-01-003-007 VIDRIO Y PRODUCTOS DE VIDRIO Y OTROS PRODUCTOS NO METÁLICOS N.C.P.</t>
  </si>
  <si>
    <t xml:space="preserve">Adquisición del programa de seguros de responsabilidad civil para los vehículos de la entidad </t>
  </si>
  <si>
    <t>A-02-02-02-007-001-03-5-05 SERVICIOS DE SEGUROS GENERALES DE RESPONSABILIDAD CIVIL</t>
  </si>
  <si>
    <t>Renovar la suscripción y el soporte técnico del Sistema de Turnos Web de la entidad</t>
  </si>
  <si>
    <t>ENERO</t>
  </si>
  <si>
    <t>CONTRATACIÓN DIRECTA</t>
  </si>
  <si>
    <t>081-2019</t>
  </si>
  <si>
    <t>E&amp;M INGENIERIA SAS</t>
  </si>
  <si>
    <t>Renovar la suscripción y el soporte técnico, del Sistema de Turnos Web de la entidad.</t>
  </si>
  <si>
    <t>Función Pública pagará el valor del Contrato en un único pago por valor de SEIS MILLONES CUATROCIENTOS VEINTIOCHO MIL TRESCIENTOS VEINTIOCHO PESOS ($6'428,328) MICTE</t>
  </si>
  <si>
    <t>Doce (12) meses, contados a partir del perfeccionamiento del contrato, registro presupuestal y aprobación de pólizas.</t>
  </si>
  <si>
    <t>EDWIN SANCHEZ ROZO</t>
  </si>
  <si>
    <t>Oficina de Tecnologías de la Información y las Comunicaciones</t>
  </si>
  <si>
    <t>Adquisición de perifericos</t>
  </si>
  <si>
    <t>A-02-01-01-004-005-02 MAQUINARIA DE INFORMÁTICA Y SUS PARTES, PIEZAS Y ACCESORIOS</t>
  </si>
  <si>
    <t>JULIO CÉSAR RIVERA  EXT. 501
jrivera@funcionpublica.gov.co</t>
  </si>
  <si>
    <t>Adquisición de Unidades de Imagen para Impresoras</t>
  </si>
  <si>
    <t>Adquisición de sillas ergonómicas para el personal del Departamento</t>
  </si>
  <si>
    <t>A-02-01-01-003-08-01-1 ASIENTOS</t>
  </si>
  <si>
    <t>154-2019</t>
  </si>
  <si>
    <t>PANAMERICANA LIBRERÍA Y PAPELERIA S.A.</t>
  </si>
  <si>
    <t>Adquisición de sillas ergonómicas giratorias para Función Pública, conforme a las condiciones técnicas establecidas en el presente documento.</t>
  </si>
  <si>
    <t>CONTRATO DE COMPRAVENTA</t>
  </si>
  <si>
    <t>Función Pública pagará el valor del contrato en un (1) solo pago, por un valor estimado de VEINTE MILLONES DE PESOS ($20’000.000,00) M/CTE,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</si>
  <si>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 xml:space="preserve">Un (1) mes contado a partir de la expedición del registro presupuestal. </t>
  </si>
  <si>
    <t>43211714
44103206</t>
  </si>
  <si>
    <t xml:space="preserve">Renovar la suscripción y el soporte técnico del sistema biométrico del Departamento </t>
  </si>
  <si>
    <t>81112200
81112300</t>
  </si>
  <si>
    <t>Soporte técnico y mantenimiento preventivo y correctico de los equipos de computo y dispositivos tecnológicos, con soporte técnico, suministro de repuestos y personal de apoyo en sitio para el Departamento Administrativo de la Función Pública.</t>
  </si>
  <si>
    <t>A-02-02-02-008-007-01-3 SERVICIOS DE MANTENIMIENTO Y REPARACIÓN DE COMPUTADORES Y EQUIPO PERIFÉRICO</t>
  </si>
  <si>
    <t>78111502
90121502</t>
  </si>
  <si>
    <t>Tiquetes aereos nacionales</t>
  </si>
  <si>
    <t>FEBRERO</t>
  </si>
  <si>
    <t xml:space="preserve">30 de abril </t>
  </si>
  <si>
    <t>A-02-02-02-006-004 SERVICIOS DE TRANSPORTE DE PASAJEROS</t>
  </si>
  <si>
    <t>132-2019</t>
  </si>
  <si>
    <t>FESTIVAL TOURS S.A.S</t>
  </si>
  <si>
    <t>Suministrar los tiquetes aéreos nacionales para el desplazamiento de los servidores y contratistas del Departamento Administrativo de la Función Pública, de conformidad con las especificaciones técnicas del presente documento.</t>
  </si>
  <si>
    <t>CONTRATO DE SUMINISTRO</t>
  </si>
  <si>
    <t>Función Pública pagará el valor del Contrato, en mensualidades vencidas, de acuerdo con los pasajes solicitados y suministrados, previa presentación de la respectiva factura y expedición del certificado de recibido a satisfacción por parte del supervisor del contrato, sin que el monto total de los servicios , pueda exceder la cuantía total del contrato.</t>
  </si>
  <si>
    <t>Hasta el treinta (30) de abril de 2019, contado a partir del perfeccionamiento del mismo, previo registro presupuesta ! y aprobación de pólizas.</t>
  </si>
  <si>
    <t xml:space="preserve">JULIAN MAURICIO MARTÍNEZ ALVARADO DIANA MARCELA GÓMEZ ANZOLA </t>
  </si>
  <si>
    <t>Dirección de Desarrollo Organizacional</t>
  </si>
  <si>
    <t>INVERSIÓN</t>
  </si>
  <si>
    <t>C-0505-1000-1 RECURSO 11 - CSF DESARROLLO Y FORTALECIM DE CAPACIDADES DE LAS ENTIDADES TERRITORIALES DE LA CIRCUNSCRIPCION NACIONAL</t>
  </si>
  <si>
    <t>JUAN PABLO REMOLINA  EXT. 821
jremolina@funcionpublica.gov.co</t>
  </si>
  <si>
    <t>43222600 43221700 43202200 43211800 26121600 23251800</t>
  </si>
  <si>
    <t>Suministro e instalación de cableado estructurado en el edificio sede del DAFP:</t>
  </si>
  <si>
    <t>A-02-02-02-005-004-06 SERVICIOS DE INSTALACIONES</t>
  </si>
  <si>
    <t>Grupo de Gestión Documental</t>
  </si>
  <si>
    <t>55121503
44103124
44121634</t>
  </si>
  <si>
    <t>Adquirir insumos para la radicación de la información de Función Pública,</t>
  </si>
  <si>
    <t>JUDY MAGALI RODRÍGUEZ SANTANA EXT. 420
jrodriguez@funcionpublica.gov.co</t>
  </si>
  <si>
    <t>155-2019</t>
  </si>
  <si>
    <t>Adquirir insumos para la radicación de la información de Función Pública, de conformidad con los lineamientos establecidos en la Tienda Virtual del Estado Colombiano – Grandes Superficies.</t>
  </si>
  <si>
    <t>Función Pública pagará el valor del contrato en un (1) solo pago, a la entrega de los elementos previa presentación de la factura, expedición del certificado de recibido a satisfacción por parte del Supervisor del Contrato, sin que el monto total pueda exceder la cuantía total del mismo.</t>
  </si>
  <si>
    <t>JUDI MAGALI RODRIGUEZ SANTANA</t>
  </si>
  <si>
    <t>GRUPO DE GESTION DOCUMENTAL</t>
  </si>
  <si>
    <t>Grupo de Gestión Humana</t>
  </si>
  <si>
    <t>53101902 53102102
53101904 53111501
 53111601 53111601
46181503 46181604</t>
  </si>
  <si>
    <t xml:space="preserve">Adquisición de la dotación de labor y elementos de trabajo.  </t>
  </si>
  <si>
    <t>A-02-02-01-002-008 DOTACIÓN (PRENDAS DE VESTIR Y CALZADO)</t>
  </si>
  <si>
    <t>LUZ MARY RIAÑO CARMARGO EXT. 530
lriano@funcionpublica.gov.co</t>
  </si>
  <si>
    <t>152-2019</t>
  </si>
  <si>
    <t>UNIVERSAL &amp; CO S.A.S.</t>
  </si>
  <si>
    <t>Adquirir la dotación de vestuario y calzado de labor, para los servidores de Función Pública, que tienen derecho por la naturaleza de su labor, acorde con las especificaciones técnicas.</t>
  </si>
  <si>
    <t>Función Pública cancelará el valor del contrato, en dos (2) pagos, conforme las entregas realizadas, previa presentación de la respectiva factura y expedición del certificado de recibido a satisfacción y evaluación al contratista (Compraventa , Prestación de Servicios, Obra Pública) por parte del Supervisor del Contrato.</t>
  </si>
  <si>
    <t>Hasta el veintisiete (27) de diciembre de 2019, contado a partir del perfeccionamiento del mismo,  previo registro presupuesta! y aprobación de garantía.</t>
  </si>
  <si>
    <t>LAURA DANIELA ARIAS FONTECHA</t>
  </si>
  <si>
    <t>GRUPO DE GESTION HUMANA</t>
  </si>
  <si>
    <t>Dotacion industrial para el personal de apoyo de la entidad.</t>
  </si>
  <si>
    <t>Contratar la prestación del servicio de transporte  terrestre, para el traslado de los servidores del Departamento Administrativo de la Función Pública y los hijos de estos.</t>
  </si>
  <si>
    <t>A-02-02-02-009-006-09 SERVICIOS DE ESPARCIMIENTO, CULTURALES Y DEPORTIVOS</t>
  </si>
  <si>
    <t>80141625
80111502</t>
  </si>
  <si>
    <t xml:space="preserve">Adquisición para la compra de incentivos pecuniarios o no pecuniarios según consideración del Comité de Capacitación y Estímulos </t>
  </si>
  <si>
    <t>Prestación de los servicios de Centro de Datos y Nube Privada</t>
  </si>
  <si>
    <t>OCTUBRE</t>
  </si>
  <si>
    <t>A-02-02-02-008-003-01-3 SERVICIOS DE TECNOLOGÍA DE LA INFORMACIÓN (TI) DE CONSULTORÍA Y DE APOYO</t>
  </si>
  <si>
    <t>Equipos de cómputo - escritorio para las áreas de la Entidad.</t>
  </si>
  <si>
    <t>Prestar el servicio de custodia, transporte y almacenamiento externo de los medios magnéticos que contienen las copias de respaldo de la información del Departamento, de acuerdo con las condiciones técnicas establecidas en los Estudios Previos</t>
  </si>
  <si>
    <t>Grupo de Gestión Financiera</t>
  </si>
  <si>
    <t>Adquisición de dispositivos de firma digital para los servidores del Departamento que son  usuarios del SIIF.</t>
  </si>
  <si>
    <t>NOHORA CONSTANZA SIABATO EXT. 430
nsiabato@funcionpublica.gov.co</t>
  </si>
  <si>
    <t>Dirección Jurídica</t>
  </si>
  <si>
    <t>Suscripción al servicio de actualización jurídica vía internet</t>
  </si>
  <si>
    <t>ARMANDO LÓPEZ CORTÉS EXT. 741
alopez@funcionpublica.gov.co</t>
  </si>
  <si>
    <t xml:space="preserve">80121500
80121600
80121700
80121800
</t>
  </si>
  <si>
    <t>Vigilancia judicial</t>
  </si>
  <si>
    <t>A-02-02-02-008 -002-01 SERVICIOS JURÍDICOS</t>
  </si>
  <si>
    <t>A-02-02-02-008-003-01-1 SERVICIOS DE CONSULTORÍA EN ADMINISTRACIÓN Y SERVICIOS DE GESTIÓN</t>
  </si>
  <si>
    <t>55101519
82111900
82101500</t>
  </si>
  <si>
    <t>Publicación de Edictos y convocatorias del Departamento Administrativo de la Función Pública en un diario de amplia circulación Nacional</t>
  </si>
  <si>
    <t>A-02-02-02-008-009-01 SERVICIOS DE EDICIÓN, IMPRESIÓN Y REPRODUCCIÓN</t>
  </si>
  <si>
    <t>48102009  56101538  56101519</t>
  </si>
  <si>
    <t>MESAS PARA EL AUDITORIO DE LA ENTIDAD</t>
  </si>
  <si>
    <t>A-02-01-01-003-08-01-4 OTROS MUEBLES N.C.P.</t>
  </si>
  <si>
    <t>149-2019</t>
  </si>
  <si>
    <t>CENCOSUD COLOMBIA S.A.</t>
  </si>
  <si>
    <t>Adquisición de mesas plegables para Función Pública, conforme las condiciones técnicas establecidas en el presente documento.</t>
  </si>
  <si>
    <t>Función Pública pagará el valor del contrato en un (1) solo pago, por un valor estimado de SEIS MILLONES DE PESOS ($6'000.000,00) M/CTE,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</si>
  <si>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r>
      <rPr>
        <b/>
        <sz val="15"/>
        <rFont val="Arial"/>
        <family val="2"/>
      </rPr>
      <t>18219</t>
    </r>
    <r>
      <rPr>
        <sz val="15"/>
        <rFont val="Arial"/>
        <family val="2"/>
      </rPr>
      <t xml:space="preserve"> 14/03/2019</t>
    </r>
  </si>
  <si>
    <t>Un (1) mes contado a partir de la expedición del registro presupuestal.</t>
  </si>
  <si>
    <t>56112102  56112103  56101522</t>
  </si>
  <si>
    <t>SILLAS TIPO UNIVERSITARIO PARA EL AUDITORIO</t>
  </si>
  <si>
    <t>Estibador para bodega del almacén</t>
  </si>
  <si>
    <t>138-2019</t>
  </si>
  <si>
    <t>Adquirir un (1) Estibador Ultradelgado para el almacén de Función Pública, de conformidad con las especificaciones técnicas incluidas en el presente documento.</t>
  </si>
  <si>
    <t>Función Pública pagará el valor del contrato en un (1) solo pago, por un valor estimado de TRES MILLONES DE PESOS ($3'000.000,00) MICTE,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</si>
  <si>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 xml:space="preserve">
44102002 
55121807
44111515
44121636
</t>
  </si>
  <si>
    <t xml:space="preserve">Adquirir elementos para la carnetización del personal de la entidad </t>
  </si>
  <si>
    <t>140-2019</t>
  </si>
  <si>
    <t>CENCOSUD COLOMBIA S.A</t>
  </si>
  <si>
    <t>Adquirir los carnets de identificación, para los servidores del Departamento Administrativo de la Función Pública.</t>
  </si>
  <si>
    <t xml:space="preserve">Función Pública pagará el valor del contrato en un (1) solo pago, por valor de DOS MILLONES SEISCIENTOS DIEZ MIL PESOS ($2'610.000)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
</t>
  </si>
  <si>
    <t xml:space="preserve">Será hasta el 30 de marzo del 2019. </t>
  </si>
  <si>
    <t>MONICA ANDREA DONADO TRUJILLO</t>
  </si>
  <si>
    <t xml:space="preserve">14111815
 82121500
 82121503
</t>
  </si>
  <si>
    <t xml:space="preserve">Servicio de impresión de carnet´s para el personal de la entidad </t>
  </si>
  <si>
    <t>52141502 - 52141501 - 42192210</t>
  </si>
  <si>
    <t>Adquisición de bienes para el bienestar de los servidores públicos de la entidad.</t>
  </si>
  <si>
    <t>A-02-01-01-004-006-09 OTRO EQUIPO ELÉCTRICO Y SUS PARTES Y PIEZAS</t>
  </si>
  <si>
    <t>Planta eléctrica para el edificio sede 50 kva</t>
  </si>
  <si>
    <t>A-02-01-01-004-006-01  MOTORES, GENERADORES Y TRANSFORMADORES ELÉCTRICOS Y SUS PARTES Y PIEZAS</t>
  </si>
  <si>
    <t>47121702
47121709
41111507
42171917
27110000
26121600
39121700
39101800
39101600
31201500
39111800
46171500
27112800
31161500
12352300
23131500
31210000
30151800
39111800</t>
  </si>
  <si>
    <t>Equipos y materiales para  necesidades del plan de austeridad y gestión ambiental - residuos sólidos</t>
  </si>
  <si>
    <t>A-02-02-01-003-006-02 OSTROS PRODUCTOS DE CAUCHO</t>
  </si>
  <si>
    <t>55121700
55121900</t>
  </si>
  <si>
    <t>Señalización Interna del edificio</t>
  </si>
  <si>
    <t>81101600
81101617</t>
  </si>
  <si>
    <t>Certificación de inspección de acreditación  de los dos ascensores</t>
  </si>
  <si>
    <t>Avalúo comercial de bien inmuebles y bienes muebles</t>
  </si>
  <si>
    <t>81112501 
43231508</t>
  </si>
  <si>
    <t>Suscripción y soporte al servicio del software de inventarios</t>
  </si>
  <si>
    <t>C-0599-1000-5 RECURSO 11 . CSF
 TECNOLOGÍAS DE LA INFORMACIÓN</t>
  </si>
  <si>
    <t>090-2019</t>
  </si>
  <si>
    <t>MEGASOFT SAS</t>
  </si>
  <si>
    <t xml:space="preserve">Contratar  la suscripción   al Software  de Gestión  de Bienes  - Sistema  Neon,  como servicio para la Gestión de bienes y activos fijos para Función Pública, con  el respectivo soporte, conforme con las condiciones técnicas  establecidas  en  el presente  documento.
</t>
  </si>
  <si>
    <t xml:space="preserve">Función   Pública  cancelará  el valor  total  del  contrato  en  un (1) solo  pago,  previa entrega  al supervisor  del oficio o correo  electrónico  donde  indique  la la suscripción al Software  de Gestión  de Bienes  - Sistema  Neon,  como  servicio  para  la Gestión de bienes  y activos fijos para Función  Pública,  con el respectivo  soporte,  conforme con las   condiciones técnicas establecidas  en   el   presente documento y  los números  de contacto  telefónico  para soporte  y mantenimiento   y del Certificado  de recibido  a satisfacción  y evaluación  al contratista  firmado  por el supervisor,  sin que el monto  total  de  los servicios  prestados  pueda  exceder  la cuantía  total  de cada contrato. </t>
  </si>
  <si>
    <t>Un (1) año, contado  a partir del primero (1) de febrero de 2019 previo perfeccionamiento del mismo y registro presupuestal.</t>
  </si>
  <si>
    <t>JULIO CESAR RIVERO MORATO</t>
  </si>
  <si>
    <t xml:space="preserve">OFICINA DE TECNOLOGIAS DE LA INFORMACION Y LAS COMUNICACIONES </t>
  </si>
  <si>
    <t>Sedes mantenidas</t>
  </si>
  <si>
    <t>80101500
80101600
80101509</t>
  </si>
  <si>
    <t>Estudios técnicos, sistema hidráulicos, sanitarios, eléctricos y de iluminación, de extinción y detección de incendios, de seguridad, y de adecuación de fachadas y obras complementarias</t>
  </si>
  <si>
    <t>CONCURSO DE MÉRITOS</t>
  </si>
  <si>
    <t>C-0599-1000-4 RECURSO 10 - CSF MEJORAMIENTO DE LA IMAGEN Y FUNCIONALIDAD DEL EDIFICIO SEDE DEL DAFP</t>
  </si>
  <si>
    <t>Soporte técnico y mantenimiento preventivo y correctico de los aires acondicionados del auditorio de la entidad.</t>
  </si>
  <si>
    <t>Servicio de Asistencia técnica en la implementación de las políticas de Función Pública</t>
  </si>
  <si>
    <t>Oficina Asesora de Planeación</t>
  </si>
  <si>
    <t>Audiencia Publica de Rendición de Cuentas de Función Pública.</t>
  </si>
  <si>
    <t xml:space="preserve">CONTRATO INTERADMINISTRATIVO </t>
  </si>
  <si>
    <t>CARLOS FERNANDO GUZMÁN EXT. 850 
cguzman@funcionpublica.gov.co</t>
  </si>
  <si>
    <t xml:space="preserve">Evento de Planeación </t>
  </si>
  <si>
    <t>Oficina de Control Interno</t>
  </si>
  <si>
    <t>Capacitación a los servidores de la Oficina de Control Interno en mapas de aseguramiento</t>
  </si>
  <si>
    <t>A-02-02-02-009-002-09 OTROS TIPOS DE EDUCACIÓN Y SERVICIOS DE APOYO EDUCATIVO</t>
  </si>
  <si>
    <t>LUZ STELLA PATIÑO EXT. 600 lpatino@funcionpublica.gov.co</t>
  </si>
  <si>
    <t>Oficina Asesora de Comunicaciones</t>
  </si>
  <si>
    <t xml:space="preserve">Combo de Micrófono inalámbrico de solapa y de mano (H5 / 518 - 542MHz) 
</t>
  </si>
  <si>
    <t>A-02-01-01-004-007-03 RADIORRECEPTORES Y RECEPTORES DE TELEVISIÓN; APARATOS PARA LA GRABACIÓN Y REPRODUCCIÓN DE SONIDO Y VIDEO; MICRÓFONOS, ALTAVOCES, AMPLIFICADORES, ETC.</t>
  </si>
  <si>
    <t xml:space="preserve">DIANA MARíA BOHÓRQUEZ EXT. 520
dbohorquez@funcionpublica.gov.co </t>
  </si>
  <si>
    <t>Cargadores para cámaras de video panasonic y cargadores de pilas</t>
  </si>
  <si>
    <t>A-02-01-01-004-006-04 ACUMULADORES, PILAS Y BATERÍAS PRIMARIAS Y SUS PARTES Y PIEZAS</t>
  </si>
  <si>
    <t>Grabadora digital de audio</t>
  </si>
  <si>
    <t>No</t>
  </si>
  <si>
    <t>Cables de carga para teclados y mouse Mac</t>
  </si>
  <si>
    <t>Febrero</t>
  </si>
  <si>
    <t xml:space="preserve">Flash externo para cámara fotográfica </t>
  </si>
  <si>
    <t>82111901 83121701 83121702 83121703</t>
  </si>
  <si>
    <t>Servicio externo de Monitoreo de medios que permita el rastreo de infomación en medios regionales y nacionales de radio , prensa y televisón, en donde la entidad no cuenta con medios para registrarlos y conocer el impacto..</t>
  </si>
  <si>
    <t>A-02-02-02-008-004-02 SERVICIOS DE TELECOMUNICACIONES A TRAVÉS DE INTERNET</t>
  </si>
  <si>
    <t>Mantenimiento de equipos cámaras fotográficas y de video</t>
  </si>
  <si>
    <t>Marzo</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</si>
  <si>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técnica del Acuerdo Marco de Precios.</t>
  </si>
  <si>
    <t>153-2019</t>
  </si>
  <si>
    <t>SUBATOURS S.A.S</t>
  </si>
  <si>
    <t>Suministrar tiquetes aéreos nacionales para llevar a cabo el desplazamiento de los servidores y contratistas del Departamento Administrativo de la Función Pública, de conformidad con los lineamientos establecidos en el Acuerdo Marco de Precios de Colombia Compra Eficiente.</t>
  </si>
  <si>
    <t>Función Pública pagará el valor del contrato, de conformidad con las condiciones estipuladas por Colombia Compra Eficiente, en el Acuerdo Marco de Precio resultante de la Licitación Pública CCENEG-008-1-2018, para el suministro de Tiquetes Aéreos en las entidades del Estado y teniendo en cuenta,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</si>
  <si>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veintisiete (27) de diciembre de 2019, de conformidad con lo estipulado por el Acuerdo Marco de Precios de Colombia Compra Eficiente</t>
  </si>
  <si>
    <t xml:space="preserve">DIANA MARCELA GÓMEZ ANZOLA </t>
  </si>
  <si>
    <t>Dirección de Empleo Público</t>
  </si>
  <si>
    <t>Equipos de computo portátiles con cámara web incluida</t>
  </si>
  <si>
    <t>Grandes superficies</t>
  </si>
  <si>
    <t>FRANCISCO CAMARGO SALAS EXT. 701
fcamargo@funcionpublica.gov.co</t>
  </si>
  <si>
    <t>Licencias Project</t>
  </si>
  <si>
    <t>A-02-02-01-004-007-08 PAQUETES DE SOFTWARE</t>
  </si>
  <si>
    <t>Ver lineamientos de la OAP</t>
  </si>
  <si>
    <t>Gobierno Digital</t>
  </si>
  <si>
    <t>Implementación de la estrategias de Gobierno Digital</t>
  </si>
  <si>
    <t>Convenio interadmitnistrativo</t>
  </si>
  <si>
    <t>C-0599-1000-5 RECURSO 11 . SSF
 TECNOLOGÍAS DE LA INFORMACIÓN</t>
  </si>
  <si>
    <t>Soporte SAN HUS 110 + Nuevos Discos</t>
  </si>
  <si>
    <t>43212200
43201800
81111500
43201600</t>
  </si>
  <si>
    <t>Soporte de las SAN</t>
  </si>
  <si>
    <t>SELECCIÓN ABREVIADA. SUBASTA INVERSA</t>
  </si>
  <si>
    <t>Soporte y  Baterías UPS</t>
  </si>
  <si>
    <t>32131000
39121000
81111500
32131023.</t>
  </si>
  <si>
    <t xml:space="preserve">Adquirir la suscripción de la garantía extendida para la UPS y nuevas baterías; así como el servicio de soporte, acorde a lo detallado en las condiciones técnicas </t>
  </si>
  <si>
    <t>Almacenamiento</t>
  </si>
  <si>
    <t xml:space="preserve">Adquisición de solución de almacenamiento </t>
  </si>
  <si>
    <t>Servidores y equipos de comunicaciones</t>
  </si>
  <si>
    <t>43211501
43211502</t>
  </si>
  <si>
    <t xml:space="preserve">Adquisición de servidores y equipos de comunicaciones. </t>
  </si>
  <si>
    <t>Licenciamiento SIGEP II</t>
  </si>
  <si>
    <t xml:space="preserve">Adquisición de licenciamiento para Sigep2. </t>
  </si>
  <si>
    <t>C-0505 1000-2 RECURSO 11 - SSF - IMPLEMENT Y FORTALECIM  DE LAS POLÍTICAS PÚBLICAS A NIVEL NACIONAL</t>
  </si>
  <si>
    <t>Herramienta de chat</t>
  </si>
  <si>
    <t>Herramienta de Chat para la Función Pública</t>
  </si>
  <si>
    <t>Contratación Directa</t>
  </si>
  <si>
    <t>Correo Masivo</t>
  </si>
  <si>
    <t>Solución de envío de correo masivo para Función Pública</t>
  </si>
  <si>
    <t>global</t>
  </si>
  <si>
    <t>CONTRATACIÓN DE MÍNIMA CUANTÍA</t>
  </si>
  <si>
    <t>Voz IP</t>
  </si>
  <si>
    <t>Soporte Voz IP e integración con el CRM</t>
  </si>
  <si>
    <t>Licencia TOAD</t>
  </si>
  <si>
    <t>81112200
81111500
81111800
43232300
81112500
81112501</t>
  </si>
  <si>
    <t>Suscripción a los servicios de soporte de TOAD, acorde con las Especificaciones Técnicas</t>
  </si>
  <si>
    <t>Licenciamiento Microsoft Office 365</t>
  </si>
  <si>
    <t>Adquirir la suscripción al Licenciamiento Office 365 según las características señaladas en el anexo técnico.</t>
  </si>
  <si>
    <t>Licenciamiento Microsoft Software assurance</t>
  </si>
  <si>
    <t>Adquirir la suscripción al Licenciamiento Microsoft Software Assurance según las características señaladas en el anexo técnico.</t>
  </si>
  <si>
    <t>Soporte Microsoft</t>
  </si>
  <si>
    <t>Suscripción a la bolsa de horas de servicios Microsoft, para soporte especializado y capacitación</t>
  </si>
  <si>
    <t>Licenciamiento CRM</t>
  </si>
  <si>
    <t>Renovación licenciamiento CRM - Servicio al Ciudadano</t>
  </si>
  <si>
    <t>141-2019</t>
  </si>
  <si>
    <t>CONTROLES EMPRESARIALES</t>
  </si>
  <si>
    <t>Contratar  la  suscripción  al  licenciamiento  de  la  herramienta  Dynamics  CRM ( Customer Relationship Management) de Microsoft, de conformidad con los lineamientos establecidos en el Acuerdo Marco de Precios suscrito por Colombia Compra Eficiente.</t>
  </si>
  <si>
    <t>Función Pública pagará el valor del Contrato, de conformidad con las condiciones estipuladas en el Acuerdo Marco de Precios suscrito por la Agencia Nacional de Contratación Pública - Colombia Compra Eficiente, para los productos y seNicios Microsoft, previa presentación de la respectiva factura y expedición del certificado de recibido a satisfacción por el Supervisor del Contrato, sin que el monto total de los servicios de soporte pueda exceder la cuantía total del contrato</t>
  </si>
  <si>
    <t>Un (1) año, contado a partir de la entrega por correo electrónico con las claves de activación y el perfeccionamiento del mismo y registro presupuestal.</t>
  </si>
  <si>
    <t>HECTOR JULIO MELO OCAMPO</t>
  </si>
  <si>
    <t>Software de inventarios</t>
  </si>
  <si>
    <t>81112501
43231508</t>
  </si>
  <si>
    <t>Suscripción al servicio de software de inventarios</t>
  </si>
  <si>
    <t>Solución de Backup</t>
  </si>
  <si>
    <t>43233400
81111500
81111800
81112200
81112000</t>
  </si>
  <si>
    <t>Suscripción a solución de BackUP según la Ficha Técnica establecida.</t>
  </si>
  <si>
    <t>Proactivanet</t>
  </si>
  <si>
    <t>43231501
81112200
81111500
81111800
81111811</t>
  </si>
  <si>
    <t>Prestar los servicios de soporte y derechos de actualizacion de versiones, para la correcta operación de la mesa de servicio de la herramienta proactivaNET.</t>
  </si>
  <si>
    <t>Renovación Adobe Creative Cloud</t>
  </si>
  <si>
    <t>Adquirir la renovación de la suscripción del licenciamiento Suite Adobe Creative Cloud durante doce (12) meses</t>
  </si>
  <si>
    <t>Soporte y licenciamiento Linux</t>
  </si>
  <si>
    <t xml:space="preserve">81111500
81111800
81112200
</t>
  </si>
  <si>
    <t>Contratar la Suscripción al soporte y actualización del  Linux Red Hat Enterprise última versión.</t>
  </si>
  <si>
    <t>Antivirus</t>
  </si>
  <si>
    <t>81111500
81111800
81112200
43233200
43233205</t>
  </si>
  <si>
    <t>Suscripción al licenciamiento de software de antivirus</t>
  </si>
  <si>
    <t>Sistema de nómina</t>
  </si>
  <si>
    <t>Adquisición del Sistema de Información de Nómina</t>
  </si>
  <si>
    <t>LICITACIÓN PÚBLICA</t>
  </si>
  <si>
    <t>Sistema de contratos</t>
  </si>
  <si>
    <t xml:space="preserve">Adquisición del Sistema de Información de Contratos </t>
  </si>
  <si>
    <t>SELECCIÓN ABREVIADA SUBASTA INVERSA</t>
  </si>
  <si>
    <t>Renovación SUIT - Diseño</t>
  </si>
  <si>
    <t>Diseño y levantamiento de requerimientos del Sistema de información SUIT</t>
  </si>
  <si>
    <t>Renovación FURAG MiPG - Diseño</t>
  </si>
  <si>
    <t>Diseño y levantamiento de requerimientos del Sistema de información FURAG MIPG</t>
  </si>
  <si>
    <t>Gestión del cambio / Estrategia de uso y apropiación</t>
  </si>
  <si>
    <t>Implementación de la estrategia de uso y apropiación y gestión del cambio</t>
  </si>
  <si>
    <t xml:space="preserve"> UNIDAD</t>
  </si>
  <si>
    <t>Capacitación</t>
  </si>
  <si>
    <t>Contratar servicios de transferencia de conocimiento en capacidades técnicas para el equipo humano de la oficina de TIC</t>
  </si>
  <si>
    <t>Oracle Licenciamiento y soporte</t>
  </si>
  <si>
    <t>134-2019</t>
  </si>
  <si>
    <t>ORACLE COLOMBIA LTDA</t>
  </si>
  <si>
    <t>Adquirir un (1) equipo servidor Oracle Database Appliance X7-2 HA (ODA), con los servicios de soporte técnico de hardware Oracle Premier Support y garantía por un (1) año para el mismo, dos (2) licencias Oracle Real Applícatíon Clusters y dos (2) licencias Oracle Database  Enterpríse Edítíon conforme a los  lineamientos establecidos en el Contrato de Agregación de Demanda Nº CCE- 211-AG-2015</t>
  </si>
  <si>
    <t>Función Pública pagará el valor del Contrato en un (1) solo pago, previo recibo de los servicios de instalación del equipo Oracle Database Appliance X7-2 HA (ODA) y de conformidad  con las condiciones estipuladas  por Colombia  Compra  Eficiente en el Acuerdo Marco de Precios, presentación de la respectiva factura y expedición del certificado de recibido a satisfacción por parte del Supervisor del Contrato, sin que el monto total de los servicios suministrados pueda exceder la cuantía total del contrato.</t>
  </si>
  <si>
    <t xml:space="preserve">17719                                                    17619 </t>
  </si>
  <si>
    <t>Un (1) año, contado a partir de la entrega del equipo, previo perfeccionamiento y registro presupuestal.</t>
  </si>
  <si>
    <t xml:space="preserve">EDWIN VARGAS ANTOLINEZ </t>
  </si>
  <si>
    <t>Soporte extendido SIGEP</t>
  </si>
  <si>
    <t>150-2019</t>
  </si>
  <si>
    <t>HEINSOHN HUMAN GLOBAL SOLUTIONS S.A.S</t>
  </si>
  <si>
    <t xml:space="preserve">Prestar el servicio de soporte técnico especializado para el Sistema de Información de Gestión de Empleo Público (SIGEP). </t>
  </si>
  <si>
    <t xml:space="preserve">Función Pública pagará el valor del contrato en mensualidades vencidas, cada una por valor de los servicios efectivamente prestados correspondiente a las horas consumidas por la entidad, incluido IVA y demás impuestos y gastos asociados a la ejecución. Lo anterior previa presentación del informe de ejecución correspondiente y el certificado de cumplimiento y evaluación del contratista firmado por el supervisor, sin que el monto total de los servicios prestados pueda exceder la cuantía total del contrato. </t>
  </si>
  <si>
    <t xml:space="preserve">Hasta el treinta (30) de junio de 2019 y a partir de su perfeccionamiento, registro presupuestal y aprobación de pólizas. </t>
  </si>
  <si>
    <t xml:space="preserve">FRANCISCO JOSE URBINA SUAREZ </t>
  </si>
  <si>
    <t>Soporte y suscripción Liferay</t>
  </si>
  <si>
    <t>81112200
81111500
81111800
43232300</t>
  </si>
  <si>
    <t>Suscripción al licenciamiento, servicios de soporte para las licencias del software Liferay DXP, así como entrenamiento y bolsa de horas de soporte especializado conforme lo especificado en la ficha técnica.</t>
  </si>
  <si>
    <t>Custodia de medios</t>
  </si>
  <si>
    <t>Prestar el servicio de custodia, transporte y almacenamiento externo de los medios magnéticos, de acuerdo con las condiciones técnicas establecidas en los Estudios Previos</t>
  </si>
  <si>
    <t>Nube Privada</t>
  </si>
  <si>
    <t>Prestación de los servicios de Centro de Datos y Nube privada</t>
  </si>
  <si>
    <t>Nube pública</t>
  </si>
  <si>
    <t>Prestación de los servicios de Centro de Datos y Nube pública</t>
  </si>
  <si>
    <t>Certificados digital</t>
  </si>
  <si>
    <t>Adquisición de certificados de sitio seguro</t>
  </si>
  <si>
    <t>Prestar servicios profesionales en la Dirección de Desarrollo Organizacional de Función Pública</t>
  </si>
  <si>
    <t>082-2019</t>
  </si>
  <si>
    <t>RICARDO ADOLFO SUAREZ BELMONTE</t>
  </si>
  <si>
    <t>Prestar servicios profesionales en la Dirección de Desarrollo Organizaciona l de Función Pública para apoyar la gestión, desarrollo, seguimiento , monitoreo y evaluación de la Estrategia de Gestión Territorial.</t>
  </si>
  <si>
    <t>PRESTACION DE SERVICIOS PROFESIONALES</t>
  </si>
  <si>
    <t>Función Pública cancelará el valor total del contrato en once  (11) pagos, así: a) Diez (10) pagos mensuales de OCHO MILLONES SETEC IENTOS CINCUENTA MIL PESOS ($8'750.000) M/CTE. y b) Un último pago de CUATRO MILLONES TRESCIENTOS  SETENTA Y CINCO MIL PESOS ($4'375.000) M/CTE.</t>
  </si>
  <si>
    <t>Diez (10) meses y quince (15) días, contados a partir del perfeccionamiento del mismo y registro presupuestal.</t>
  </si>
  <si>
    <t>JUAN PABLO REMOLINA PULIDO</t>
  </si>
  <si>
    <t xml:space="preserve">DIRECCION DE DESARROLLO ORGANIZACIONAL  </t>
  </si>
  <si>
    <t>003-2019</t>
  </si>
  <si>
    <t>JAIME ANDRES URAZAN LEAL</t>
  </si>
  <si>
    <t>Prestar servicios profesionales en la Dirección de Desarrollo Organizacional de Función Pública para apoyar el fortalecimiento metodológico de las asesorías en territorio y los aspectos técnicos de la Estrategia de Gestión Territorial de la Entidad.</t>
  </si>
  <si>
    <t>Función Pública cancelará el valor total del contrato en doce (12) pagos, así : a) Once (11) pagos mensuales  por valor de SIETE MILLONES DOSCIENTOS MIL PESOS ($7.200.000) M/CTE. y b) Un último pago por valor de TRES MILLONES SEISCIENTOS MIL PESOS ($3.600 .000) M/CTE</t>
  </si>
  <si>
    <t xml:space="preserve">Once (11) meses y quince (15) días, contados a partir del perfeccionamiento del mismo y registro presupuestal. </t>
  </si>
  <si>
    <t xml:space="preserve">JUAN PABLO REMOLINA PULIDO </t>
  </si>
  <si>
    <t>008-2019</t>
  </si>
  <si>
    <t>ROSA MARIA BOLAÑOS TOVAR</t>
  </si>
  <si>
    <t>Prestar  servicios   profesionales en  la  Dirección  de  Desarrollo Organizacional de Función Pública para  apoyar los  aspectos administrativos, técnicos, jurídicos, financieros,  presupuesta les y contractuales,   del proyecto  de inversión  relacionado con el Proceso  de Acción  Integral en la Administración Pública.</t>
  </si>
  <si>
    <t>Función  Pública  cancelará  el valor  total  del  contrato  en doce  (12)  pagos,  así:  a) Once  (11) pagos  mensuales  por valor  de CINCO  MILLONES   CUATROCIENTOS MIL  PESOS  ($5.400.000) M/CTE. y  b)  Un  último pago por   valor de   DOS MILLONES SETECIENTOS  MIL  PESOS ($2.700.000)  M/CTE.</t>
  </si>
  <si>
    <t xml:space="preserve">CLAUDIA GISELA JIMÉNEZ PENAGOS </t>
  </si>
  <si>
    <t>033-2019</t>
  </si>
  <si>
    <t>YULY VERONICA RUEDA PEREZ</t>
  </si>
  <si>
    <t>Prestar servicios profesionales en la Dirección de Desarrollo Organizacional de Función Pública para apoyar la programación, alistamiento, articulación y
seguimiento a las comisiones de servicio relacionadas con la Estrategia de Gestión Territorial de la Entidad.</t>
  </si>
  <si>
    <t>Función Pública cancelará el valor total del contrato en once (11) pagos mensuales por valor de CUATRO MILLONES NOVECIENTOS MIL PESOS ($4.900.000) M/CTE.</t>
  </si>
  <si>
    <t>Once meses (11), contados a partir del perfeccionamiento del mismo y registro presupuestal.</t>
  </si>
  <si>
    <t>CLAUDIA GISELA JIMENEZ</t>
  </si>
  <si>
    <t>034-2019</t>
  </si>
  <si>
    <t>GABRIEL HERNAN MOLANO</t>
  </si>
  <si>
    <t>Prestar servicios profesionales en la Dirección de Desarrollo Organizacional de Función Pública para apoyar el manejo, organización y presentación de la
información de la Estrategia de Gestión Territorial y de las asesorías técnicas brindadas a las entidades priorizadas en el marco de la misma.</t>
  </si>
  <si>
    <t>Función Pública cancelará el valor total del contrato en once (11) pagos mensuales de CUATRO MILLONES NOVECIENTOS MIL PESOS ($4.900.000)
M/CTE.</t>
  </si>
  <si>
    <t>Prestar servicios de apoyo a la gestión en la Dirección de Desarrollo Organizacional de Función Pública</t>
  </si>
  <si>
    <t>046-2019</t>
  </si>
  <si>
    <t>ERIKA NATALIA COCA SANCHEZ</t>
  </si>
  <si>
    <t>Prestar servicios de apoyo a la gestión en la Dirección de Desarrollo Organizacional de Función Pública para la recolección, revisión y organización documental de información en medio físico y magnético que surja en desarrollo de la Estrategia de Gestión Territorial de la Entidad.</t>
  </si>
  <si>
    <t>PRESTACION DE SERVICIOS DE APOYO A LA GESTION</t>
  </si>
  <si>
    <t>Función Pública cancelará el valor total del contrato en once (11) pagos mensuales de DOS MILLONES DE PESOS ($2.000.000) M/CTE.</t>
  </si>
  <si>
    <t>Once (11) meses, contado a partir del perfeccionamiento del mismo y registro presupuesta!.</t>
  </si>
  <si>
    <t>C-0505-1000-1 RECURSO 11 - SSF - DESARROLLO Y FORTALECIM DE CAPACIDADES DE DE LAS ENTIDADES TERRITORIALES DE LA CIRCUNSCRIPCION NACIONAL</t>
  </si>
  <si>
    <t>089-2019</t>
  </si>
  <si>
    <t>GUSTAVO ADOLFO SANCLEMENTE RAMIREZ</t>
  </si>
  <si>
    <t>Prestar servicios profesionales en la Dirección de  Desarrollo  Organizacional  de Función Pública, para apoyar las actividades operativas que se generan en  el desarrollo  e implementación   de la Estrategia  de Gestión  Territorial.</t>
  </si>
  <si>
    <t>Función  Pública  cancelará  el valor  total  del  contrato  en  once  (11)  pagos,  así:  a) Diez  (10)  pagos  mensuales   de  CUATRO  MILLONES   QUINIENTOS MIL  PESOS ($4'500.000) M/CTE.  y  b)  Un  último  pago  de  DOS  MILLONES DOSCIENTOS CINCUENTA  MIL  PESOS ($2'250.000) M/CTE.</t>
  </si>
  <si>
    <t>Diez (10)  meses  y quince  (15)  días, contados   a partir  del perfeccionamiento    del mismo  y registro  presupuestal.</t>
  </si>
  <si>
    <t>105-2019</t>
  </si>
  <si>
    <t>MAURICIO ENRIQUE RAMIREZ ALVAREZ</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</si>
  <si>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</si>
  <si>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 cada contrato en once (11) pagos, así: a) Diez (10) mensualidades de OCHO MILLONES SETECIENTOS CINCUENTA MIL PESOS ($8'750.000) M/CTE. y, b) Un último pago de CUATRO MILLONES TRESCIENTOS CINCUENTA MIL PESOS ($4'350.000) M/CTE.</t>
  </si>
  <si>
    <t>123-2019</t>
  </si>
  <si>
    <t>JORGE ENRIQUE CAMPOS PEREZ</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</si>
  <si>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</si>
  <si>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del presente contrato en diez (10) pagos, así : a) Diez (10) mensualidades de OCHO MILLONES SETECIENTOS CINCUENTA MIL PESOS ($8'750.000) M/CTE</t>
  </si>
  <si>
    <t>Diez (10) meses, contados a partir del perfeccionamiento del mismo y registro presupuestal.</t>
  </si>
  <si>
    <t>104-2019</t>
  </si>
  <si>
    <t>RICARDO ANDRES MOLINA SUAREZ</t>
  </si>
  <si>
    <t>Función Pública cancelará el valor total de cada contrato en once (11) pagos, así: a) Diez (10) mensualidades de OCHO MILLONES SETECIENTOS CINCUENTA MIL PESOS ($8'750.000) M/CTE. y, b) Un último pago de CUATRO MILLONES TRESCIENTOS CINCUENTA MIL PESOS ($4'350.000) M/CTE</t>
  </si>
  <si>
    <t>110-2019</t>
  </si>
  <si>
    <t>PAULA CAROLINA VILLAMIZAR PERILLA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</si>
  <si>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</si>
  <si>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106-2019</t>
  </si>
  <si>
    <t>GIOVANNA CONSUELO PARDO BERNAL</t>
  </si>
  <si>
    <t>107-2019</t>
  </si>
  <si>
    <t>GERMAN EDUARDO URIBE SANABRIA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</si>
  <si>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</si>
  <si>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 cada contrato en once (11) pagos, así: a) Diez (10) mensualidades de OCHO MILLONES SETECIENTOS CINCUENTA MIL PESOS ($8'750.000) M/CTE. y, b) Un último pago de CUATRO MILLONES TRESCIENTOS CINCUENTA MIL PESOS ($4'350.000) M/CTE.,</t>
  </si>
  <si>
    <t>108-2019</t>
  </si>
  <si>
    <t>GLADYS RAMIREZ PEÑA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</si>
  <si>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</si>
  <si>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109-2019</t>
  </si>
  <si>
    <t>LINA MARIA PADILLA SAIBIS</t>
  </si>
  <si>
    <t>Prestar servicios profesionales a Funcion Pública para apoyar a las entidades territoriales asignadas, en la implem~ntación de las políticas de gestión y
desempeño institucional a cargo del De~artamento, en el marco de la Estrategia de Gestión Territorial, de acuerdo con la fase prevista para la vigencia 2019.</t>
  </si>
  <si>
    <t>103-2019</t>
  </si>
  <si>
    <t>SONIA JHOANA MUÑOZ RAMIREZ</t>
  </si>
  <si>
    <t>124-2019</t>
  </si>
  <si>
    <t>CESAR YUDIS CRUZ MOSQUERA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</si>
  <si>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 .</t>
  </si>
  <si>
    <t>Función Pública cancelará el valor total del presente contrato en diez (1O) pagos, así: a) Diez (10) mensualidades de OCHO MILLONES SETECIENTOS CINCUENTA MIL PESOS ($8'750.000) M/CTE.</t>
  </si>
  <si>
    <t>137-2019</t>
  </si>
  <si>
    <t>INGRID JOHANA NEIRA BARRERO</t>
  </si>
  <si>
    <t>Prestar servicios profesionales a  Función  Pública  para  apoyar  a  las  entidades ter 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</si>
  <si>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del presente contrato en diez (10) pagos, así: a) Nueve (9) mensualidades de OCHO MILLONES SETECIENTOS CINCUENTA MIL PESOS ($8'750.000) M/CTE. y, b) Un último pago de CUATRO MILLONES  TRESCIENTOS  SETENTA  Y  CINCO  MIL  PESOS  ($4'375.000) M/CTE.</t>
  </si>
  <si>
    <t>Nueve (9) meses y quince (15) días, contados a partir del perfeccionamiento del mismo y registro presupuestal.</t>
  </si>
  <si>
    <t>130-2019</t>
  </si>
  <si>
    <t>FRANCISCO JAVIER GÓMEZ BURGOS</t>
  </si>
  <si>
    <t>Prestar servicios profesionales a Función Pública para apoyar a las entidades territoriales asignadas, en la implementación de las políticas de gestión y desempeño institucional a cargo del Departamento , en el marco de la Estrategia de Gestión Territorial, de acuerdo con la fase prevista para la vigencia 2019.</t>
  </si>
  <si>
    <t>Función Pública cancelará el valor total del presente contrato en diez (10) pagos, así: a) Diez (10) mensualidades de OCHO MILLONES SETECIENTOS CINCUENTA MIL PESOS ($8'750.000 ) M/CTE</t>
  </si>
  <si>
    <t>129-2019</t>
  </si>
  <si>
    <t>JENNY VIVIANA TORRES CASILIMA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</si>
  <si>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</si>
  <si>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133-2019</t>
  </si>
  <si>
    <t>HELMY FERNANDO ENCISO BENÍTEZ</t>
  </si>
  <si>
    <t>Prestar servicios profesionales a Función Pública para apoyar a las entidades territoria les asignadas, en la implementación de las políticas de gestión y desempeño institucional a cargo del Departamento , en el marco de la Estrategia de Gestión Territorial , de acuerdo con la fase prevista para la vigencia 2019.</t>
  </si>
  <si>
    <t>Función Pública cancelará el valor total del presente contrato en diez (10) pagos, asi: a) Nueve (9) mensualidades de OCHO MILLONES SETECIENTOS CINCUENTA MIL PESOS ($8'750.000) M/CTE. y, b) Un último pago de CUATRO MILLONES   TRESCIENTO S   SETENTA   Y CINCO   MIL   PESOS   ($4'375.000)
M/CTE.</t>
  </si>
  <si>
    <t>Nueve (9) meses y quince días, contados a partir del perfeccionamien to de los mismos y registro presupuestal.</t>
  </si>
  <si>
    <t>128-2019</t>
  </si>
  <si>
    <t>DIEGO FERNANDO DUQUE SALAZAR</t>
  </si>
  <si>
    <t xml:space="preserve">Prestar servicios profesionales a la Dirección de Desarrollo Organizacional de Función Pública, para apoyar la implementación de la Estrategia de Gestión Territorial, de acuerdo con la fase prevista para la vigencia 2019, a través de orientación y acompañamiento técnico a las entidades territoriales asignadas </t>
  </si>
  <si>
    <t>Función Pública cancelará el valor total del contrato en diez (10) pagos mensuales por valor de SEIS MILLONES DE PESOS ($6'000.000) M/CTE</t>
  </si>
  <si>
    <t>OSWALDO GALEANO CARVAJAL</t>
  </si>
  <si>
    <t>135-2019</t>
  </si>
  <si>
    <t>MONICA YIZETH GONZALEZ GARCIA</t>
  </si>
  <si>
    <t>Prestar servicios profesionales a la Dirección de Desarrollo Organizacional de Función Pública, para apoyar la implementación de la Estrategia de Gestión Territorial, de acuerdo con la fase prevista para la vigencia 2019 , a través de orientación y acompañamiento técnico en la implementación de la política de desarrollo organizacional y simplificación de procesos en las entidades territoriales asignadas.</t>
  </si>
  <si>
    <t>Función Pública cancelará el valor total del contrato en diez (1O) pagos, así: a) diez (9) pagos mensuales por valor de SIETE MILLONES DE  PESOS ($7.000.000) M/CTE., y b) Un último pago por valor de TRES MILLONES QUINIENTOS MIL PESOS ($3.500.000) M/CTE.</t>
  </si>
  <si>
    <t>101-2019</t>
  </si>
  <si>
    <t>LINA MARIA AYCARDI ALDANA</t>
  </si>
  <si>
    <t>Prestar servicios profesionales en la Dirección de Desarrollo Organizacional de Función Pública para apoyar acciones de actualización de la Política de Desarrollo Organizacional y la socialización de oportunidades de mejora que aporten a los
procesos de modernización y fortalecimiento institucional en los sectores.</t>
  </si>
  <si>
    <t>Función Pública cancelará el valor total de cada contrato en once (11) pagos, así: a) Diez pagos mensuales de NUEVE MILLONES DOSCIENTOS MIL PESOS ($9'200.000) M/CTE. y b) Un último pago de CUATRO MILLONES SEISCIENTOS
MIL PESOS ($4'600.000) M/CTE.</t>
  </si>
  <si>
    <t xml:space="preserve">HUGO ARMANDO PÉREZ BALLESTEROS </t>
  </si>
  <si>
    <t>102-2019</t>
  </si>
  <si>
    <t>NOHORA MARCELA ACOSTA ORJUELA</t>
  </si>
  <si>
    <t>Prestar servicios profesionales en la Dirección de Desarrollo Organizacional de Función Pública para apoyar acciones de actualización de la Política de Desarrollo Organizac ional y la socialización de oportunidades de  mejora que aporten a los procesos de modernización y fortalecimiento  institucional en los sectores.</t>
  </si>
  <si>
    <t>083-2019</t>
  </si>
  <si>
    <t>ANA MARÍA REYES ORTÍZ</t>
  </si>
  <si>
    <t>Prestar servicios profesionales en la Dirección de Desarrollo Organizacional de Función Pública para apoyar el seguimiento técnico de las asesorías integrales y la verificación de los avances de las entidades territoriales priorizadas así como apoyar las actividades relacionadas con la ejecución del plan de seguridad para servidores y contratistas , en el marco de la Estrategia de Gestión Territorial de la Entidad.</t>
  </si>
  <si>
    <t>Función Pública cancelará el valor total del contrato en once (11) pagos así: a) diez (10) pagos mensuales por valor de CINCO MILLONES OCHOCIENTOS MIL PESOS ($5.800.000) M/CTE. y b) Un último pago por valor de DOS MILLONES NOVEC IENTOS MIL PESOS  ($2.900.000) M/CTE.</t>
  </si>
  <si>
    <t>CLAUDIA GISELA JIMENEZ PENAGOS</t>
  </si>
  <si>
    <t>084-2019</t>
  </si>
  <si>
    <t>SUSY JEHIMMY GONZALEZ LOAIZA</t>
  </si>
  <si>
    <t>Prestar servicios profesionales en la Dirección de Desarrollo Organizacional de Función Pública para apoyar la elaboración e implementación de herramientas para el fortalecimiento de la política de Desarrollo Organizacional y Simplificación de Procesos de las entidades del orden nacional y territorial , definidas por la dependencia.</t>
  </si>
  <si>
    <t>Función Pública cancelará el valor total del contrato en once (11) pagos, así: a) Diez (10) pagos  mensuales de OCHO MILLONES SETECIENTOS CINCUENTA MIL PESOS ($8'750.000) M/CTE., b) Un último pago de CUATRO MILLONES TRESCIENTOS SETENTA  Y  CINCO  MIL PESOS ($4'375.000)  M/CTE.</t>
  </si>
  <si>
    <t>Prestar servicios profesionales en la Dirección de Empleo Público de Función Pública</t>
  </si>
  <si>
    <t>C-0505 1000-2 RECURSO 11 - CSF IMPLEMENT Y FORTALECIM  DE LAS POLÍTICAS PÚBLICAS A NIVEL NACIONAL</t>
  </si>
  <si>
    <t>049-2019</t>
  </si>
  <si>
    <t>CHRISTIAN ALEXANDER FLOREZ GUERRERO</t>
  </si>
  <si>
    <t>Prestar servicios profesionales en la Dirección de Empleo Público de Función Pública para apoyar la implementación y seguimiento de las convocatorias de prácticas laborales en el marco de la Ley 1780 de 2016 y del programa "Servimos", así como acompañar gestiones propias de la dependencia en temas administrativos y contractuales.</t>
  </si>
  <si>
    <t>Función Pública cancelará el valor total del contrato en once (11) pagos mensuales por valor de SEIS MILLONES TRESCIENTOS MIL PESOS ($6'300.000) MCTE.</t>
  </si>
  <si>
    <t xml:space="preserve">FRANCISCO ALFONSO CAMARGO SALAS </t>
  </si>
  <si>
    <t>DIRECCION DE EMPLEO PUBLICO</t>
  </si>
  <si>
    <t>092-2019</t>
  </si>
  <si>
    <t>DIEGO ARMANDO QUIROGA SOSA</t>
  </si>
  <si>
    <t>Prestar servicios profesionales en la Dirección de Empleo Público para apoyar el ejercicio de  ejecución  y  documentación  de  pruebas  funcionales  de  los componentes de software entregados a Función  Pública  mediante  el  contrato suscrito por la Entidad para el  Sistema  de  Información  y  Gestión  del  Empleo Público en su segunda versión -SIGEP 11, así como el  levantamiento  y documentación   de requerimientos  funcionales  para  dicho sistema.</t>
  </si>
  <si>
    <t>Función Pública   cancelará  el valor  total  de cada  ca ntrato en siete  (7) pago s mensuales  por valor  de SEIS  MILLONES  CIEN MIL PESOS  ($6'100.000)   M/CTE.</t>
  </si>
  <si>
    <t>Siete  (7) meses,  contados  a partir del perfeccionamiento del mismo y registro  presupuestal.</t>
  </si>
  <si>
    <t xml:space="preserve">YULI ALEXANDRA SANTOYA TOVAR </t>
  </si>
  <si>
    <t>088-2019</t>
  </si>
  <si>
    <t>JIMMY ALEJANDRO ESCOBAR CASTRO</t>
  </si>
  <si>
    <t>Prestar servicios profesionales en la Dirección de Empleo Público, para apoyar la identificación e implementación de acciones de mejora en la política de gestión estratégica del talento humano, con énfasis en los componentes de capacitación y competencias  laborales.</t>
  </si>
  <si>
    <t>Función Pública cancelará el valor total del contrato en diez (10) pagos mensuales de SEIS MILLONES SEISCIENTOS MIL PESOS ($6'600.000) M/CTE.</t>
  </si>
  <si>
    <t>Diez(10) meses, contados a partir del perfeccionamiento del mismo y registro presupuestal.</t>
  </si>
  <si>
    <t xml:space="preserve">DANIELA JIMENEZ ESTRADA </t>
  </si>
  <si>
    <t>Dirección de Gestión del Conocimiento</t>
  </si>
  <si>
    <t>Prestar servicios profesionales en la Dirección de Gestión del Conocimiento de Función Pública</t>
  </si>
  <si>
    <t>MARÍA MAGDALENA FORERO EXT. 921
mforero@funcionpublica.gov.co</t>
  </si>
  <si>
    <t>029-2019</t>
  </si>
  <si>
    <t>LEIDY CAROLINA MOGOLLON DELGADO</t>
  </si>
  <si>
    <t>Prestar servicios profesionales en la Dirección de Gestión del Conocimiento de Función Pública para apoyar el fortalecimiento de la producción escrita a través de la revisión documental y la estandarización del proceso editorial de la Entidad.</t>
  </si>
  <si>
    <t>Función Pública cancelará el valor total del contrato en once (11) pagos mensuales por valor de CINCO MILLONES CUATROCIENTOS MIL PESOS ($5'400.000) M/CTE.</t>
  </si>
  <si>
    <t>Once (11) meses, contado a partir del perfeccionamiento del mismo y registro presupuestal.</t>
  </si>
  <si>
    <t xml:space="preserve">MARÍA MAGDALENA FORERO MORENO </t>
  </si>
  <si>
    <t>DIRECCION DE GESTION DEL CONOCIMIENTO</t>
  </si>
  <si>
    <t>031-2019</t>
  </si>
  <si>
    <t>OFIR CHAPARRO ROJAS</t>
  </si>
  <si>
    <t>Prestar servicios profesionales para apoyar la gestión y el seguimiento de las actividades de los grupos de análisis y política y realizar el seguimiento a los convenios a cargo de la Dirección de Gestión del Conocimiento.</t>
  </si>
  <si>
    <t>Función Pública cancelará el valor total del contrato en once (11) pagos mensuales por valor de SEIS MILLONES CIEN MIL PESOS ($6.100.000),</t>
  </si>
  <si>
    <t>045-2019</t>
  </si>
  <si>
    <t>IVAN ALEJANDRO ORTIZ CARDONA</t>
  </si>
  <si>
    <t>Prestar servicios profesionales en la Dirección de Gestión del Conocimiento de Función Pública para apoyar los procesos misionales a cargo de la dependencia, la caracterización de los grupos de valor de la Entidad y la ejecución del plan de acción anual del área.</t>
  </si>
  <si>
    <t>Función Pública cancelará el valor total del contrato en once (11) pagos mensuales por valor de DOS MILLONES QUINIENTOS MIL PESOS ($2'500.000) M/CTE.</t>
  </si>
  <si>
    <t>115-2019</t>
  </si>
  <si>
    <t>GERARDO DUQUE GUTIERREZ</t>
  </si>
  <si>
    <t>Prestar servicios profesionales en la Dirección de Gestión del Conocimiento de Función Pública para apoyar la consolidación de la política de Gestión del Conocimiento, en el marco de la sexta dimensión del Modelo Integrado de Planeación y Gestión –MIPG, así como la generación de una guía para su implementación</t>
  </si>
  <si>
    <t>Función Pública cancelará el valor total del contrato en seis (6) pagos mensuales
de OCHO MILLONES TRESCIENTOS MIL PESOS ($8'300.000) M/CTE.</t>
  </si>
  <si>
    <t>Seis (6) meses, contados a partir del
perfeccionamiento del mismo y registro presupuestal.</t>
  </si>
  <si>
    <t xml:space="preserve">MARIA MAGDALENA FORERO MORENO </t>
  </si>
  <si>
    <t>Dirección de Gestión y Desempeño Institucional</t>
  </si>
  <si>
    <t>Prestar servicios profesionales en la Dirección de Gestión y Desempeño Institucional de Función Pública</t>
  </si>
  <si>
    <t>MARÍA DEL PILAR GARCÍA EXT. 611
mpgarcia@funcionpublica.gov.co</t>
  </si>
  <si>
    <t>009-2019</t>
  </si>
  <si>
    <t>ARLINGTON FONSECA LEMUS</t>
  </si>
  <si>
    <t>Prestar servicios profesionales en la  Dirección  de  Gestión  y  Desempeño Institucional de Función  Pública  para apoyar  la revisión  de datos e implementación de técnicas de inteligencia artificial, con el fin de generar  información  estratégica para la definición y/o ajuste  de  políticas  de  desempeño  institucional  que  hacen parte del Modelo  Integrado  de Planeación  y Gestión  -MIPG</t>
  </si>
  <si>
    <t>Función Pública cancelará  el valor total del contrato  en doce (12) pagos, así: a) Once (11) pagos  mensuales por valor de SIETE  MILLONES SETENCIENTOS CINCUENTA  y TRES MIL PESOS ($7753.000) M/CTE. Y b) Un último pago por valor de TRES MILLONES OCHOCIENTOS SETENTA Y SEIS MIL QUINIENTOS
PESOS ($3'876.500) M/CTE</t>
  </si>
  <si>
    <t xml:space="preserve">MARÍA DEL PILAR GARCÍA GONZÁLEZ </t>
  </si>
  <si>
    <t>DIRECCION DE GESTION Y DESEMPEÑO INSTITUCIONAL</t>
  </si>
  <si>
    <t>030-2019</t>
  </si>
  <si>
    <t>MICHEL FELIPE CORDOBA PEROZO</t>
  </si>
  <si>
    <t>Prestar servicios profesionales en la Dirección de Gestión y Desempeño Institucional de Función Pública para apoyar la construcción y cálculo de los índices de desempeño institucional resultantes de la medición del Modelo Integrado de Planeación y Gestión -MIPG en la vigencia 2019, así como de nuevas metodologías de análisis de datos.</t>
  </si>
  <si>
    <t>Función Pública cancelará el valor total del contrato en once (11) pagos por valor de CINCO MILLONES CUATROCIENTOS MIL PESOS ($5'400.000) M/CTE.</t>
  </si>
  <si>
    <t xml:space="preserve">SERGIO ALFREDO BLANCO SOLER </t>
  </si>
  <si>
    <t>116-2019</t>
  </si>
  <si>
    <t>GUSTAVO OLAYA FERREIRA</t>
  </si>
  <si>
    <t>Prestar los servicios profesionales en la Dirección de Gestión y Desempeño Institucional de la Función Pública para apoyar las actividades de acompañamiento y asistencia técnica para la implementación del Modelo Integrado de Planeación y Gestión- MIPG, junto con todas las herramientas
existentes, en las entidades del orden nacional y territorial que le sean asignadas.</t>
  </si>
  <si>
    <t>Función Pública cancelará el valor total del contrato en DIEZ (10) pagos, así: DIEZ (10) mensualidades vencidas, cada una por valor de CINCO MILLONES CUATROCIENTOS MIL PESOS ($5'400.000) MICTE</t>
  </si>
  <si>
    <t>Diez (10) meses, contados a partir del perfeccionamiento del mismo y registro presupuesta!.</t>
  </si>
  <si>
    <t xml:space="preserve">MIRYAM CUBILLOS BENAVIDEZ </t>
  </si>
  <si>
    <t>119-2019</t>
  </si>
  <si>
    <t>MARIA NOHEMI PERDOMO RAMIREZ</t>
  </si>
  <si>
    <t>Función Pública cancelará el valor total del contrato en DIEZ (10) pagos, así: DIEZ (10) mensualidades vencidas, cada una por valor de CINCO MILLONES CUATROCIENTOS MIL PESOS ($5'400.000) M/CTE</t>
  </si>
  <si>
    <t>118-2019</t>
  </si>
  <si>
    <t>JEIMY PAOLA ORTIZ GRACIA</t>
  </si>
  <si>
    <t>Prestar los servicios profesionales en la Dirección de Gestión y Desempeño Institucional de la Función Pública para apoyar las actividades  de acompañamiento y asistencia técnica para la implementación  del  Modelo Integrado de Planeación y Gestión- MIPG, junto con todas las herramientas existentes, en las entidades del orden nacional y territorial que le sean asignadas.</t>
  </si>
  <si>
    <t>Función Pública cancelará el valor total del contrato en DIEZ (10) pagos, así: DIEZ (10) mensualidades vencidas , cada una por valor de CINCO MILLONES CUATROCIENTOS   MIL  PESOS  ($5'400.000) M/CTE</t>
  </si>
  <si>
    <t xml:space="preserve">EVA MERCEDES ROJAS VALDÉS </t>
  </si>
  <si>
    <t>057-2019</t>
  </si>
  <si>
    <t>DORLEY ENRIQUE LEON LOPEZ</t>
  </si>
  <si>
    <t>Prestar servicios  profesionales en  la Dirección  de Gestión y Desempeño Institucional de Función Pública  para  apoyar la revisión, simplificación y actualización de las guías  y/o  instrumentos   de la política  de Control  Interno  en el marco  de los criterios diferenciales   del Modelo  Integrado  de Planeación  y Gestión-MIPG.</t>
  </si>
  <si>
    <t>Función Pública cancelará el valor  total  del  contrato  en  once  (11)  pagos mensuales por valor de CINCO MILLONES  OCHOCIENTOS  MIL  PESOS ($5'800.000) MICTE</t>
  </si>
  <si>
    <t xml:space="preserve">MIRYAM CUBILLOS </t>
  </si>
  <si>
    <t>121-2019</t>
  </si>
  <si>
    <t>VANESSA YISETH LOZANO GUERRERO</t>
  </si>
  <si>
    <t>Prestar servicios profesionales en la Dirección de Gestión y Desempeño Institucional de Función Pública para apoyar las gestiones relacionadas con el Banco de Éxitos y la convocatoria al Premio Nacional de Alta Gerencia versión 2019.</t>
  </si>
  <si>
    <t>Función Pública cancelará el valor total del contrato en diez (10) pagos, mensuales de TRES MILLONES SEISCIENTOS SETENTA Y TRES MIL PESOS ($3'673.000) M/CTE.</t>
  </si>
  <si>
    <t>DOLLY AMAYA CABALLERO</t>
  </si>
  <si>
    <t>Prestar servicios de apoyo a la gestión en la Dirección de Gestión y Desempeño Institucional de Función Pública</t>
  </si>
  <si>
    <t>111-2019</t>
  </si>
  <si>
    <t>CESAR ANDRÉS MARÍN CAMACHO</t>
  </si>
  <si>
    <t>Prestar servicios de apoyo a la gestión en la Dirección de Gestión y Desempeño Institucional de Función Pública para el desarrollo de actividades relacionadas con los procesos a cargo de la dependencia y el Modelo Integrado de Planeación y Gestión -MIPG.</t>
  </si>
  <si>
    <t>Función Pública cancelará el valor total del contrato en diez (10) pagos mensuales por valor de UN MILLÓN NOVECIENTOS CINCUENTA  MIL PESOS ($1'950.000) M/CTE.</t>
  </si>
  <si>
    <t>Diez (10)  meses, contados   a partir  del perfeccionamiento    del mismo  y registro  presupuestal.</t>
  </si>
  <si>
    <t>Dirección de Participación, Transparencia y Servicio al Ciudadano</t>
  </si>
  <si>
    <t>Prestar servicios profesionales en la Dirección de Participación, Transparencia y Servicio al Ciudadano de Función Pública</t>
  </si>
  <si>
    <t>FERNANDO AUGUSTO SEGURA EXT. 631
fsegura@funcionpublica.gov.co</t>
  </si>
  <si>
    <t>041-2019</t>
  </si>
  <si>
    <t>EDINSON GABRIEL MALAGÓN MAYORGA</t>
  </si>
  <si>
    <t>Prestar servicios profesionales en la Dirección de Participación, Transparencia y Servicio al Ciudadano de Función Pública para apoyar en la formulación e
implementación de la política de integridad y la política para la estabilización: Paz con Legalidad.</t>
  </si>
  <si>
    <t>Función Pública cancelará el valor total del contrato en once (11) pagos mensuales por valor de OCHO MILLONES SETECIENTOS CINCUENTA MIL PESOS ($8.750.000) M/CTE</t>
  </si>
  <si>
    <t>FERNANDO AUGUSTO SEGURA RESTREPO</t>
  </si>
  <si>
    <t>DIRECCION DE PARTICIPACION, TRANSPARENCIA Y SERVICIO AL CIUDADANO</t>
  </si>
  <si>
    <t>066-2019</t>
  </si>
  <si>
    <t>JUAN DAVID MENDOZA VARGAS</t>
  </si>
  <si>
    <t>Prestar  los Servicios  Profesionales  en la Dirección  de Participación,  Transparencia y  Servicio al  Ciudadano de   Función Pública, para  apoyar la  elaboración de instrumentos  técnicos y  brindar asistencia técnica a  las  entidades que   sean priorizadas por  el  Gobierno Nacional,  en  la revisión  de  los  trámites   y  procesos asociados  a los mismos.</t>
  </si>
  <si>
    <t>Función  Pública cancelará el   valor total del contrato  en once (11) pagos mensuales por  valor  de  SIETE  MILLONES  TRESCIENTOS CINCUENTA   MIL PESOS ($7,350.000) M/CTE.</t>
  </si>
  <si>
    <t xml:space="preserve">FERNANDO AUGUSTO SEGURA RESTREPO </t>
  </si>
  <si>
    <t>047-2019</t>
  </si>
  <si>
    <t>VIRGINIA GUEVARA SIERRA</t>
  </si>
  <si>
    <t>Prestar servicios profesionales en la Dirección de Participación, Transparencia y Servicio al Ciudadano de Función Pública para apoyar el proceso de asistencia técnica y actualización de herramientas e instrumentos en participación ciudadana, rendición de cuentas y control social ciudadano que se brindarán a las entidades y ciudadanos.</t>
  </si>
  <si>
    <t>Función Pública cancelará el valor total del contrato en once (11) pagos mensuales por valor de SIETE MILLONES TRESCIENTOS CINCUENTA MIL PESOS ($7.350.000) M/CTE.</t>
  </si>
  <si>
    <t>052-2019</t>
  </si>
  <si>
    <t>ANA MILENA CACERES CASTRO</t>
  </si>
  <si>
    <t>Prestar servicios profesionales en la Dirección de Participación, Transparencia y Servicio al Ciudadano de Función Pública para apoyar la revisión de proyectos normativos en el marco de la política pública de racionalización de trámites, así como la elaboración de conceptos jurídicos y producción normativa relacionada con las políticas a cargo de la dependencia.</t>
  </si>
  <si>
    <t>Función Pública cancelará el valor total del contrato en once (11) pagos mensuales de OCHO MILLONES SETECIENTOS CINCUENTA MIL PESOS ($8'750.000) M/CTE</t>
  </si>
  <si>
    <t>096-2019</t>
  </si>
  <si>
    <t>ALEJANDRA PAOLA SABOGAL RIVEROS</t>
  </si>
  <si>
    <t>Prestar servicios profesionales en la Dirección de Participación, Transparencia y Servicio al Ciudadano de Función Pública para apoyar el ajuste y seguimiento de herramientas relacionadas con  las  Políticas  de  Transparencia  e  Integridad,  así como el seguimiento a la implementación de compromisos  internacionales  y actividades a cargo de la dependencia en el Plan Estratégico  Institucional  y el Plan de Acción  Anual  2019.</t>
  </si>
  <si>
    <t>Función  Pública  cancelará  el valor  total  del  contrato  en  once  (11)  pagos,  así:  a) Diez  (10)  pagos  mensuales de  CUATRO   MILLONES DE  PESOS   ($4'000.000) M/CTE. y b) Un último pago de DOS MILLONES  DE PESOS  ($2'000.000)   M/CTE</t>
  </si>
  <si>
    <t>Dirección General</t>
  </si>
  <si>
    <t>Prestar servicios profesionales en la Dirección General de Función Pública</t>
  </si>
  <si>
    <t>SANTIAGO ARANGO CORRALES EXT. 905
sarango@funcionpublica.gov.co</t>
  </si>
  <si>
    <t>026-2019</t>
  </si>
  <si>
    <t>LINA MARIA RICAURTE SIERRA</t>
  </si>
  <si>
    <t>Prestar servicios profesionales en la Dirección General de Función Pública para apoyar las actividades encaminadas al fortalecimiento de la gestión internacional y la innovación pública, a través del establecimiento de nuevos relacionamientos
con pares internacionales y la participación institucional en eventos internacionales.</t>
  </si>
  <si>
    <t>Función Pública cancelará el valor total del contrato en once (11) pagos mensuales por valor de CINCO MILLONES CUATROCIENTOS MIL PESOS ($5.400.000) MICTE.</t>
  </si>
  <si>
    <t>JULIANA TORRES QUIJANO</t>
  </si>
  <si>
    <t>DIRECCION GENERAL</t>
  </si>
  <si>
    <t>058-2019</t>
  </si>
  <si>
    <t>ASTRID JULIANA TORRES GARZON</t>
  </si>
  <si>
    <t>Prestar servicios profesionales en la Dirección General de Función Pública para apoyar la implementación y seguimiento de los instrumentos de cooperación internacional suscritos por la Entidad; así como la difusión a los servidores públicos. de la oferta académica internacional y las actividades relativas a innovación pública.</t>
  </si>
  <si>
    <t>Función Pública cancelará el valor total del contrato en once (11) pagos mensuales de DOS MILLONES QUINIENTOS MIL PESOS ($2.500.000) M/CTE</t>
  </si>
  <si>
    <t>005-2019</t>
  </si>
  <si>
    <t>JUAN MANUEL MENDOZA VARGAS</t>
  </si>
  <si>
    <t>Prestar  servicios  profesionales  en la Dirección  General  de  Función  Pública  para apoyar   la  articulación y  seguimiento a  los  compromisos relacionados con  la gestión del Director,  así como  acompañar la interacción y comunicación permanente entre  el  Despacho, las  dependencias  del  Departamento y  otras entidades  públicas del orden nacional y territorial.</t>
  </si>
  <si>
    <t>Función Pública cancelará el valor total del contrato en doce (12) pagos, así: a) Once (11) pagos mensuales por valor de DOS MILLONES QUINIENTOS  MIL PESOS ($2.500.000) M/CTE., Y b) Un último pago por valor de UN MILLÓN DOSCIENTOS   CINCUENTA   MIL  PESOS  ($1.250.000)   M/CTE</t>
  </si>
  <si>
    <t>SANTIAGO ARANGO CORRALES</t>
  </si>
  <si>
    <t>Prestar servicios de apoyo a la gestión en la Dirección General de Función Pública</t>
  </si>
  <si>
    <t>013-2019</t>
  </si>
  <si>
    <t>LAURA PATRICIA ALVAREZ GOMEZ</t>
  </si>
  <si>
    <t>Prestar servicios  de apoyo a la gestión en la Dirección General de Función Pública para efectuar seguimiento al cumplimiento de las actividades institucionales y compromisos  interinstitucionales  definidos  por la dependencia.</t>
  </si>
  <si>
    <t>Función Pública cancelará el valor total del contrato en Once (11) pagos mensuales por valor de DOS  MILLONES  DE  PESOS ($2.000.000) M/CTE.</t>
  </si>
  <si>
    <t>once (11) meses, contados a partir del perfeccionamiento  del mismo y registro presupuestal.</t>
  </si>
  <si>
    <t xml:space="preserve">SANTIAGO ARANGO CORRALES </t>
  </si>
  <si>
    <t>Prestar servicios profesionales en la Dirección Jurídica de Función Pública</t>
  </si>
  <si>
    <t>070-2019</t>
  </si>
  <si>
    <t>MANUEL VICENTE CRUZ ALARCON</t>
  </si>
  <si>
    <t>Prestar los servicios  profesionales  en  la  Dirección  jurídica  de  Función  Pública, para  apoyar  en  la revisión  del  impacto  de las normas  asociadas  al cumplimiento de las políticas de la entidad, y en el fortalecimiento a la gestión de sus grupos internos de trabajo, a través de  la  revisión  y  elaboración  de  documentos, conceptos,  cartillas  y proyectos  normativos.</t>
  </si>
  <si>
    <t>Función Pública  cancelará el valor total del   contrato en once  (11) pagos mensuales de NUEVE MILLONES DOSCIENTOS MIL PESOS ($9'200.000) M/CTE.</t>
  </si>
  <si>
    <t xml:space="preserve">ARMANDO LÓPEZ CORTÉS </t>
  </si>
  <si>
    <t>DIRECCION JURIDICA</t>
  </si>
  <si>
    <t>114-2019</t>
  </si>
  <si>
    <t>JAVIER ALBERTO SOTO OJEDA</t>
  </si>
  <si>
    <t>Prestar servicios profesionales en la Dirección Jurídica de Función Pública para apoyar la elaboración de documentos, conceptos, consultas y proyectos normativos solicitados por el supervisor del contrato, apoyar los avances en la implementación sobre las buenas prácticas en materia de gobierno corporativo y brindar apoyo en la revisión de vigencias normativas que hagan parte del Gestor Normativo.</t>
  </si>
  <si>
    <t xml:space="preserve">Función Pública cancelará el valor total del contrato en once (11) pagos, así: a) Diez (10) pagos mensuales de CUATRO MILLONES QUINIENTOS MIL PESOS ($4'500.000) M/CTE. y b) Un último pago de DOS MILLONES DOSCIENTOS CINCUENTA MIL PESOS ($ 2.250.000) </t>
  </si>
  <si>
    <t>Diez (10) meses y quince (15) días, contados a partir del perfeccionamiento del mismo y registro presupuesta!.</t>
  </si>
  <si>
    <t>LUIS FERNANDO NUÑEZ RINCON</t>
  </si>
  <si>
    <t>053-2019</t>
  </si>
  <si>
    <t>CARLOS DAVID PLATIN DEL CASTILLO</t>
  </si>
  <si>
    <t>Prestar servicios profesionales en la Dirección Jurídica de la Función Pública para brindar apoyo en la elaboración de conceptos jurídicos y actualización del Gestor Normativo  de la Entidad.</t>
  </si>
  <si>
    <t>Función Pública cancelará el valor total de cada contrato en once (11) pagos mensuales por valor de DOS MILLONES QUINIENTOS MIL PESOS ($2'500.000) M/CTE.</t>
  </si>
  <si>
    <t xml:space="preserve">LUIS FERNANDO NUÑEZ RINCON </t>
  </si>
  <si>
    <t>024-2019</t>
  </si>
  <si>
    <t>MARIA ANGELICA TELLO COLEY</t>
  </si>
  <si>
    <t>Prestar servicios profesionales en la Dirección Jurídica de la Función Pública para brindar apoyo en la elaboración de conceptos jurídicos y actualización del Gestor Normativo de la Entidad.</t>
  </si>
  <si>
    <t>Función Pública cance lará el valor total de cada contrato en once (11) pagos mensuales por valor de DOS MILLONES QUINIENTOS MIL PESOS ($2'500.000) M/CTE.</t>
  </si>
  <si>
    <t>122-2019</t>
  </si>
  <si>
    <t>ADRIANA LUCÍA SÁNCHEZ SIERRA</t>
  </si>
  <si>
    <t>Prestar servicios profesionales en la Dirección Jurídica de Función Pública para atender las consultas formuladas por las dependencias misionales y de apoyo del Departamento y por las entidades del orden nacional sobre gobierno corporativo.</t>
  </si>
  <si>
    <t>Función Pública cancelará el valor total del contrato en diez (10) pagos, mensuales de CUATRO MILLONES NOVECENTOS MIL PESOS ($4'900.000) M/CTE.</t>
  </si>
  <si>
    <t>097-2019</t>
  </si>
  <si>
    <t>JORGE ANDRES ROJAS URREA</t>
  </si>
  <si>
    <t>Prestar servicios profesionales a la Dirección Jurídica de Función Pública para apoyar el proceso de registro de información a incorporar al Gestor Normativo, así como en la validación y depuración las líneas jurisprudenciales y proyección de los conceptos que le sean requeridos.</t>
  </si>
  <si>
    <t>Función Pública cancelará el valor total del contrato en once (11) pagos así: a) Diez pagos mensuales de CUATRO MILLONES QUINIENTOS MIL PESOS ($4'500.000) M/CTE. Y b) Un último pago de DOS MILLONES DOCIENTOS CINCUENTA MIL PESOS ($2'250.000) M/CTE.</t>
  </si>
  <si>
    <t xml:space="preserve">JOSÉ FERNANDO CEBALLOS ARROYAVE </t>
  </si>
  <si>
    <t>Prestar servicios de apoyo a la gestión en la Dirección Jurídica de Función Pública</t>
  </si>
  <si>
    <t>063-2019</t>
  </si>
  <si>
    <t>MARIA BIBIANA BELTRAN BALLESTEROS</t>
  </si>
  <si>
    <t>Prestar servicios de apoyo a la gestión en la Dirección Jurídica de Función Pública para  la digitacián,  cargue,  descargue,  corrección  y depuración   de  la información del Gestor  Normativo.</t>
  </si>
  <si>
    <t>Función Pública cancelará el valor total del contrato en once  (11)  pagos mensuales de UN MILLÓN OCHOCIENTOS  CINCUENTA MIL PESOS
($1'850.000) M/CTE</t>
  </si>
  <si>
    <t>054-2019</t>
  </si>
  <si>
    <t>SANDRA LUCIA BARRIGA MORENO</t>
  </si>
  <si>
    <t>Prestar servicios profesionales a la Dirección Jurídica de  Función  Pública  para realizar la búsqueda e incorporación de normas  de  Estructura,  así como  brindar apoyo en la actualización del "Gestor Normativo" de la ENTIDAD, y apoyar la proyección  de  conceptos  jurídicos.</t>
  </si>
  <si>
    <t>Función Pública cancelará el  valor  total  del  contrato  en  once  (11)  pagos mensuales de   CUATRO   MILLONES QUINIENTOS MIL PESOS   ($4'500.000) M/CTE.</t>
  </si>
  <si>
    <t>056-2019</t>
  </si>
  <si>
    <t>MELITZA DONADO DIAZ GRANADOS</t>
  </si>
  <si>
    <t>Prestar  servicios  profesionales  a  la  Dirección  Jurídica  de  Función   Pública  para apoyar   la  proyección de  conceptos   jurídicos en  materia   de  derecho laboral  y administrativo, régimen de inhabilidades e incompatibilidades y situaciones relacionadas  con el desempeño  de las entidades  del nivel nacional  y territorial,  así como  acompañar   la revisión  de vigencias  normativas  que hagan  parte del "Gestor Normativo"  de la Entidad.</t>
  </si>
  <si>
    <t>Función Pública cancelará el   valor total del contrato en once (11) pagos mensuales de  CUATRO MILLONES QUINIENTOS MIL   PESOS ($4'500.000) M/CTE.</t>
  </si>
  <si>
    <t xml:space="preserve">HAROLD ISRAEL HERREÑO SUÁREZ </t>
  </si>
  <si>
    <t>142-2019</t>
  </si>
  <si>
    <t>PEDRO ALFONSO HERNÁNDEZ MARTÍNEZ</t>
  </si>
  <si>
    <t>Prestar servicios profesionales para apoyar a la Dirección Jurídica del Departamento Administrativo de la Función Pública en aspectos relacionados con el régimen juríd ico de los servidores públicos, tales como, inhabilidades e incompatibilidades, ingreso y retiro del servicio, carrera administrativa del sistema general, especial y específicos , situaciones administrativas y revisión a los proyectos  de  ley  que cursen en el congreso  de  la  república y  proyectos  de Decretos para firma del Presidente de la Republica. para lo cual deberá elaborar documentos y conceptos que desarrollen estos temas.</t>
  </si>
  <si>
    <t>Función Pública cancelará el valor total del contrato en seis (6) pagos mensuales de DIEZ MILLONES DE PESOS ($10'000.000) M/CTE.</t>
  </si>
  <si>
    <t>Seis (6) meses, contados a partir del perfeccionam iento del mismo y registro presupuestal.</t>
  </si>
  <si>
    <t>071-2019</t>
  </si>
  <si>
    <t>OLGA LUCIA ARANGO ALVAREZ</t>
  </si>
  <si>
    <t xml:space="preserve">Prestar  servicios  profesionales en la Dirección Jurídica  de  Función  Pública  para apoyar en la revisión de normas con sus vigencias, pronunciamientos jurisprudenciales,  verificación de  las  normas  de  los  regímenes   especiales de  la administración  pública,  así  como  efectuar  revisión  del  documento y seguimiento sobre la usabilidad  del Gestor  Normativo.
</t>
  </si>
  <si>
    <t>Función Pública cancelará el  valor  total  del  contrato  en  once  (11)  pagos mensuales de SEIS MILLONES CIEN  MIL PESOS  ($6'100.000)  M/CTE.</t>
  </si>
  <si>
    <t>Subdirección</t>
  </si>
  <si>
    <t>Prestar servicios profesionales en la Subdirección de Función Pública</t>
  </si>
  <si>
    <t>JULIÁN ALBERTO TRUJILLO MARÍN EXT. 915
jtrujillo@funcionpublica.gov.co</t>
  </si>
  <si>
    <t>100-2019</t>
  </si>
  <si>
    <t>CLAUDIA INES SILVA PRIETO</t>
  </si>
  <si>
    <t>Prestar servicios profesionales a la Dirección Jurídica de Función Pública para apoyar la proyección y producción de conceptos jurídicos en materia de derecho laboral administrativo, régimen de inhabilidades e incompatibilidades, conflicto de
interés, proyectos de ley que cursan en el Congreso de la Republica, ley garantías electorales, salarios, prestaciones sociales, ingreso, permanencia y retiro del servicio, estructura del Estado y situaciones relacionadas con el desempeño de las entidades del nivel nacional y territorial.</t>
  </si>
  <si>
    <t>Función Pública cancelará el valor total del contrato once (11) pagos así: a) Diez (10) pagos mensuales de SEIS MILLONES CIEN MIL PESOS ($6'100.000) M/CTE. Y b) Un último pago por valor de TRES MILLONES CINCUENTA MIL PESOS ($3'050.000) M/CTE.</t>
  </si>
  <si>
    <t xml:space="preserve">JOSE FERNANDO CEBALLOS  </t>
  </si>
  <si>
    <t>Prestar servicios de apoyo a la gestión en el Grupo de Gestión Administrativa de Función Pública</t>
  </si>
  <si>
    <t>028-2019</t>
  </si>
  <si>
    <t>LEONARDO SUAREZ TRUJILLO</t>
  </si>
  <si>
    <t>Prestar servicios de apoyo a la gestión en actividades tendientes a la conservación de los bienes de la Entidad y la prestación de los servicios a cargo del Grupo de Gestión Administrativa de Función Pública.</t>
  </si>
  <si>
    <t>Función Pública cancelará el valor total del contrato en once (11) pagos mensuales por valor de UN MILLON NOVECIENTOS CINCUENTA MIL PESOS ($1'950.000) M/CTE.</t>
  </si>
  <si>
    <t xml:space="preserve">JULIAN MAURICIO MARTINEZ ALVARADO </t>
  </si>
  <si>
    <t>Prestar servicios profesionales en el Grupo de Gestión Administrativa de Función Pública</t>
  </si>
  <si>
    <t>027-2019</t>
  </si>
  <si>
    <t>GABRIEL EDUARDO ISIDRO RAMOS</t>
  </si>
  <si>
    <t>Prestar servicios profesionales en el Grupo de Gestión Administrativa de Función Pública para apoyar a la Entidad en materia de gestión ambiental.</t>
  </si>
  <si>
    <t>Función Pública cancelará el valor total del contrato en once (11) pagos por un valor de CUATRO MILLONES DE PESOS ($4.000.000) M/CTE.</t>
  </si>
  <si>
    <t>Grupo de Gestión Contractual</t>
  </si>
  <si>
    <t>Prestar servicios profesionales en el Grupo de Gestión Contractual de Función Pública</t>
  </si>
  <si>
    <t>DORIS ATAHUALPA POLANCO EXT. 410
datahualpa@funcionpublica.gov.co</t>
  </si>
  <si>
    <t>001-2019</t>
  </si>
  <si>
    <t>LINA PATRICIA DIMATÉ BENJUMEA</t>
  </si>
  <si>
    <t>Prestar los servicios profesionales en el Grupo  de Gestión Contractual de Función Pública para apoyar el desarrollo de los procesos de selección objetiva  necesarios para la adquisición  de bienes,  obras y servicios  requeridos  por la Entidad.</t>
  </si>
  <si>
    <t>Función  Pública  cancelará  el valor total de cada contrato  en doce  (12) pagos,  así: a) Once (11) pagos mensuales por valor de CINCO MILLONES CUATROCIENTOS MIL  PESOS  ($5'400.000) M/CTE.  y  b)  Un  último  pago  por valor  de  DOS  MILLONES   SETECIENTOS  MIL  PESOS  ($2.700.000) M/CTE.</t>
  </si>
  <si>
    <t>LUZ DARY CUEVAS MUÑOZ</t>
  </si>
  <si>
    <t>GRUPO DE GESTION CONTRACTUAL</t>
  </si>
  <si>
    <t>002-2019</t>
  </si>
  <si>
    <t>DIANA PATRICIA BERMUDEZ CETINA</t>
  </si>
  <si>
    <t>Prestar servicios de apoyo a la gestión en el Grupo de Gestión Contractual de Función Pública</t>
  </si>
  <si>
    <t>079-2019</t>
  </si>
  <si>
    <t>JULY AMANDA MUÑOZ CHOACHI</t>
  </si>
  <si>
    <t>Prestar  los Servicios  de Apoyo  a la Gestión  en el Grupo de Gestión  Contractual  de Función Pública para   la  organización, manejo, clasificación y  custodia de  la documentación resultante  de los procesos  de selección  objetiva  que se adelanten para la adquisición  de bienes,  servicios  y obras por la Entidad.</t>
  </si>
  <si>
    <t>Función Pública  cancelará el   valor total del contrato en   once  (11)  pagos mensuales de  DOS  MILLONES   DE PESOS  ($2'000.000) M/CTE.</t>
  </si>
  <si>
    <t>Prestar servicios profesionales en el Grupo de Gestión Documental de Función Pública</t>
  </si>
  <si>
    <t>059-2019</t>
  </si>
  <si>
    <t>KAROL YOLIMA MERCHAN PARRA</t>
  </si>
  <si>
    <t>Prestar servicios profesionales en el Grupo de Gestión Documental de Función Pública para apoyar la implementación y seguimiento de actividades del Programa de Gestión Documental de la Entidad, así como acompañar la verificación de los requerimientos funcionales del Sistema de Gestión de Documentos Electrónicos y de Archivó del Departamento.</t>
  </si>
  <si>
    <t>Función Pública cancelará el  valor  total  del  contrato  en  once  (11)  pagos mensuales de  CINCO  MILLONES   CUATROCIENTOS MIL PESOS  ($5.400.000) M/CTE.</t>
  </si>
  <si>
    <t>Prestar servicios profesionales en el Grupo de Gestión Humana de Función Pública</t>
  </si>
  <si>
    <t>064-2019</t>
  </si>
  <si>
    <t>DORIS JULIETA GONZALEZ AREVALO</t>
  </si>
  <si>
    <t>Prestar servicios profesionales en Función Pública para apoyar  los trámites administrativos relacionados con el  otorgamiento de comisiones de servicio a servidores  públicos  y autorización de manutención y desplazamiento a contratistas de la Entidad, en desarrollo  del plan de viajes de la Estrategia  de Gestión  Territorial.</t>
  </si>
  <si>
    <t>Función  Pública  cancelará  el valor total  del contrato  en once  (11)  pagos  mensuales de DOS MILLONES  NOVECIENTOS MIL PESOS  ($2.900.000)  M/CTE.</t>
  </si>
  <si>
    <t>Grupo de Servicio al Ciudadano Institucional</t>
  </si>
  <si>
    <t>Prestar servicios profesionales en el Grupo de Servicio al Ciudadano Institucional de Función Pública</t>
  </si>
  <si>
    <t>JAIME HUMBERTO JIMÉNEZ VERGEL EXT. 300
jjimenez@funcionpublica.gov.co</t>
  </si>
  <si>
    <t>062-2019</t>
  </si>
  <si>
    <t>JUAN CARLOS GONZALEZ BOLAÑO</t>
  </si>
  <si>
    <t>Prestar  servicios  profesionales  en el Grupo  de Servicio  al Ciudadano  Institucional de Función Pública para apoyar la orientación o respuesta de peticiones, quejas, reclamos y sugerencias  que formulen  los grupos  de valor de la Entidad,  asignadas al primer nivel de servicio  a  través  de  los  diferentes  canales  de  atención dispuestos  por el Departamento.</t>
  </si>
  <si>
    <t>Función Pública cancelará el  valor  total  de cada  contrato en  once  (11)  pagos mensuales de  CINCO  MILLONES   CUATROCIENTOS MIL  PESOS  ($5'400.000) M/CTE</t>
  </si>
  <si>
    <t xml:space="preserve">JAIME HUMBERTO JIMÉNEZ VERGEL  </t>
  </si>
  <si>
    <t>GRUPO DE SERVICIO AL CIUDADANO INSTITUCIONAL</t>
  </si>
  <si>
    <t>060-2019</t>
  </si>
  <si>
    <t>JORGE MARIO SIMANCAS CARDENAS</t>
  </si>
  <si>
    <t>Función Pública cancelará el  valor  total  de cada  contrato en  once  (11)  pagos mensuales de CINCO  MILLONES CUATROCIENTOS MIL PESOS  ($5'400.000) M/CTE.</t>
  </si>
  <si>
    <t xml:space="preserve">JAIME HUMBERTO JIMÉNEZ VERGEL </t>
  </si>
  <si>
    <t>061-2019</t>
  </si>
  <si>
    <t>WILLIAM ALEXANDER JUNIELES</t>
  </si>
  <si>
    <t>Prestar servicios  profesionales  en el Grupo  de Servicio  al Ciudadano  Institucional de Función Pública para apoyar la orientación o respuesta de peticiones, quejas, reclamos  y sugerencias  que formulen  los grupos  de valor de la Entidad,  asignadas al primer nivel de servicio a través de  los  diferentes  canales  de  atención dispuestos  por el Departamento.</t>
  </si>
  <si>
    <t>Función Pública  cancelará el  valor  total de cada contrato en  once  (11)  pagos mensuales de  CINCO  MILLONES   CUATROCIENTOS MIL  PESOS  ($5'400.000) M/CTE</t>
  </si>
  <si>
    <t>042-2019</t>
  </si>
  <si>
    <t>CRISTIAN YESID TORRES GUERRERO</t>
  </si>
  <si>
    <t>Prestar servicios profesionales para apoyar el procesamiento y análisis de información estadística para la generación de informes a cargo del Grupo de
Servicio al Ciudadano Institucional de Función Pública, así como acompañar el seguimiento y reporte de la gestión del grupo.</t>
  </si>
  <si>
    <t>Función Pública cancelará el valor total de cada contrato en once (11) pagos mensuales por valor de CINCO MILLONES CUATROCIENTOS MIL PESOS ($5'400.000) M/CTE.</t>
  </si>
  <si>
    <t>011-2019</t>
  </si>
  <si>
    <t>YENNY STELLA CHACÓN SANTAMARIA</t>
  </si>
  <si>
    <t xml:space="preserve">Prestar  servicios  profesionales   en el Grupo  de Servicio  al Ciudadano   Institucional
de Función Pública para apoyar la mesa de ayuda técnica del Sistema Único de Información de Trámites -SUIT y  del  Sistema  de  Información  y  Gestión  del Empleo Público -SIGEP, así como la atención de requerimientos que formulen los grupos de valor de la Entidad a través de los diferentes canales  de  atención dispuestos  por el Departamento.
</t>
  </si>
  <si>
    <t>Función  Pública  cancelará  el valor total de cada contrato  en doce  (12) pagos,  así:
a)  Once  (11)  pagos  mensuales por  valor  de  CUATRO   MILLONES DE  PESOS ($4.000.000)  M/CTE.  Y  b)  Un  último  pago  por  valor  de  DOS  MILLONES DE PESOS ($2.000.000) M/CTE</t>
  </si>
  <si>
    <t>010-2019</t>
  </si>
  <si>
    <t>BEATRIZ HELENA HERNADEZ VARGAS</t>
  </si>
  <si>
    <t>Prestar  servicios  profesionales   en el Grupo  de Servicio  al Ciudadano   Institucional de  Función  Pública  para apoyar  la mesa  de ayuda  técnica  del  Sistema  Único  de Información de  Trámites -SUIT y  del  Sistema   de  Información y  Gestión del Empleo  Público -SIGEP, así como  la atención  de requerimientos  que formulen  los grupos   de  valor  de  la  Entidad  a  través  de  los  diferentes canales   de  atención dispuestos  por el Departamento.</t>
  </si>
  <si>
    <t>Función  Pública  cancelará  el valor total de cada contrato  en doce  (12) pagos,  así:
a) Once (11) pagos mensuales por valor de CUATRO MILLONES DE PESOS ($4.000.000) M/CTE. Y b) Un último pago por  valor  de  DOS  MILLONES  DE PESOS ($2.000.000) M/CTE</t>
  </si>
  <si>
    <t>Prestar servicios profesionales en la Oficina Asesora de Comunicaciones de Función Pública</t>
  </si>
  <si>
    <t>073-2019</t>
  </si>
  <si>
    <t>DAVID LEONARDO ROMERO LEON</t>
  </si>
  <si>
    <t>Prestar servicios profesionales en la Oficina Asesora de Comunicaciones de Función Pública para apoyar la redacción de artículos, columnas y generación de contenidos informativos, para la difusión de la gestión institucional de la Entidad.</t>
  </si>
  <si>
    <t>Función Pública cancelará el valor total del contrato en once (11) pagos, así: a) diez (10) pagos mensuales de CUATRO MILLONES NOVECIENTOS MIL PESOS ($4'900.000) MICTE. y b) Un último pago de DOS MILLONES CUATROCIENTOS CINCUENTA MIL PESOS ($2'450.000) MICTE</t>
  </si>
  <si>
    <t>DIANA MARÍA BOHÓRQUEZ LOSADA</t>
  </si>
  <si>
    <t>OFICINA ASESORA DE COMUNICACIONES</t>
  </si>
  <si>
    <t>037-2019</t>
  </si>
  <si>
    <t>JORGE IVAN GIRALDO DIAZ</t>
  </si>
  <si>
    <t>Prestar servicios profesionales en la Oficina Asesora de Comunicaciones de Función Pública, para apoyar la definición, desarrollo y aplicación de la estrategia
digital para la Entidad y la administración de las redes sociales institucionales.</t>
  </si>
  <si>
    <t>Función Pública cancelará el valor total del contrato en once (11) pagos mensuales por valor de CUATRO MILLONES SETECIENTOS MIL PESOS ($4700.000) M/CTE.</t>
  </si>
  <si>
    <t>075-2019</t>
  </si>
  <si>
    <t>WILLIAM JAVIER PINTO SOLER</t>
  </si>
  <si>
    <t>Prestar servicios profesionales en  la  Oficina   Asesora de  Comunicaciones de Función  Pública  para efectuar  la producción  de los videos  y piezas  audiovisuales que requiera  la Entidad,  así como acompañar  el mantenimiento   y programación   de contenidos  del portal web institucional.</t>
  </si>
  <si>
    <t>Función Pública cancelará  el valor  total del contrato  en once  (11)  pagos  por valor de  SEIS   MILLONES CIEN   MIL  PESOS ($6'100.000)    M/CTE</t>
  </si>
  <si>
    <t>040-2019</t>
  </si>
  <si>
    <t>NOHORA SUSANA BONILLA GUZMAN</t>
  </si>
  <si>
    <t>Prestar servicios profesionales en la Oficina Asesora de Comunicaciones de Función Pública para apoyar el trabajo coordinado con la Dirección de Gestión del
Conocimiento, frente al diseño y diagramación de las publicaciones y documentos técnicos generados por la Entidad.</t>
  </si>
  <si>
    <t>Función Pública cancelará el valor total del contrato en once (11) pagos mensuales por valor de CUATRO MILLONES NOVECIENTOS MIL PESOS ($4'900.000) M/CTE.</t>
  </si>
  <si>
    <t>Prestar servicios de apoyo a la gestión en la Oficina Asesora de Comunicaciones de Función Pública</t>
  </si>
  <si>
    <t>077-2019</t>
  </si>
  <si>
    <t>BRANDON NUMBIER MARULANDA BERNAL</t>
  </si>
  <si>
    <t>Prestar servicios de apoyo a la gestión en la Oficina Asesora de Comunicaciones de  Función  Pública  para  la toma  de  fotografías  a  utilizar  en  los  contenidos informativos  producidos  por  la  dependencia,  para  la  difusión  de  la  gestión institucional.</t>
  </si>
  <si>
    <t>Función Pública cancelará el valor total del contrato en once (11) pagos mensuales de DOS MILLONES CIEN MIL PESOS ($2'100.000) M/CTE.</t>
  </si>
  <si>
    <t>136-2019</t>
  </si>
  <si>
    <t>MONICA SILVA ELÍAS</t>
  </si>
  <si>
    <t>Prestar servicios profesionales en la  Oficina Asesora de Comunicaciones de Función Pública para apoyar el diseño de piezas gráficas web para los cursos virtuales, micrositios y portales de la Entidad, así como acompañar la migración de los contenidos del Espacio Virtual de Asesoría -EVA a la plataforma Liferay DXP.</t>
  </si>
  <si>
    <t>Función Pública cancelará el valor total del contrato en diez (1O) pagos, así: a) Nueve (9) pagos mensuales de CINCO MILLONES CUATROCIENTOS MIL PESOS ($5'400.000) M/CTE. y b) Un último pago de DOS MILLONES SETECIENTOS MIL PESOS ($2700.000) M/CTE.</t>
  </si>
  <si>
    <t xml:space="preserve">DIANA MARÍA BOHORQUEZ LOSADA </t>
  </si>
  <si>
    <t>099-2019</t>
  </si>
  <si>
    <t>JAVIER RICARDO SANCHEZ LIZARAZO</t>
  </si>
  <si>
    <t>Prestar servicios profesionales en la Oficina Asesora de Comunicaciones de Función Pública para apoyar el diseño web y desarrollo de las funcionalidades de
EVA, sus contenidos y micrositios, gestionar los cursos virtuales implementados, desarrollar los nuevos cursos virtuales que la Entidad requiera y apoyar la migración de los contenidos de EVA a la plataforma Liferay DX.</t>
  </si>
  <si>
    <t>Función Pública cancelará el valor total del contrato en doce (11) pagos, así: a) Diez (10) pagos mensuales de CINCO MILLONES CUATROCIENTOS MIL PESOS ($5'400.000) MICTE. Y b) Un último pago de DOS MILLONES
SETECIENTOS MIL PESOS ($2700.000) M/CTE</t>
  </si>
  <si>
    <t xml:space="preserve">DIANA MARÍA BOHÓRQUEZ LOZADA </t>
  </si>
  <si>
    <t>Prestar servicios profesionales en la Oficina Asesora de Planeación de Función Pública</t>
  </si>
  <si>
    <t>072-2019</t>
  </si>
  <si>
    <t>MARITZA IBARRA DUARTE</t>
  </si>
  <si>
    <t>Prestar servicios profesionales en la Oficina Asesora de Planeación  de  Función Pública para apoyar la actualización de la información de la bodega de datos institucionales, así como el fortalecimiento de la calidad  de  los  registros administrativos y las operaciones estadísticas de la Entidad, bajo los lineamientos establecidos  por el Departamento  Administrativo   Nacional  de Estadísticas  -DANE.</t>
  </si>
  <si>
    <t>Función  Pública  cancelará   el valor  total  del  contrato  en  once  (11)  pagos,  así: a) Once  (11)  mensualidades vencidas, cada  una  por  valor  de  CINCO   MILLONES OCHOCIENTOS MIL  PESOS  ($5'800.000) M/CTE.</t>
  </si>
  <si>
    <t xml:space="preserve">CARLOS ANDRES GUZMÁN RODRIGUEZ </t>
  </si>
  <si>
    <t>OFICINA ASESORA DE PLANEACION</t>
  </si>
  <si>
    <t xml:space="preserve">Oficina Asesora de Planeación </t>
  </si>
  <si>
    <t>Prestar servicios profesionales en la Oficina Asesora de Planeación  de Función Pública</t>
  </si>
  <si>
    <t>012-2019</t>
  </si>
  <si>
    <t>JOHANNA JIMENEZ CORREA</t>
  </si>
  <si>
    <t>Prestar servicios profesionales en la Oficina Asesora de Planeación  de  Función Pública para apoyar la construcción de los  planes  estratégicos  y  operativos  del Sector  y de  la Entidad,  así  como  el esquema  de  seguimiento   y monitoreo  de  la planeación institucional, articulada con  los  compromisos del  Plan  Nacional de Desarrollo  2018-2022.</t>
  </si>
  <si>
    <t>Función  Pública  cancelará  el valor  total  del  contrato  en doce  (12)  pagos,  así:  a) Once (11) pagos  mensuales  por valor de CINCO  MILLONES  OCHOCIENTOS MIL PESOS  ($5'800.000) M/CTE.  y b) Un último  pago  por valor  de  DOS  MILLONES NOVECIENTOS MIL  PESOS  ($2'900.000) M/CTE</t>
  </si>
  <si>
    <t xml:space="preserve">CARLOS ANDRÉS GUZMÁN RODRÍGUEZ  </t>
  </si>
  <si>
    <t>035-2019</t>
  </si>
  <si>
    <t>ALEXANDER HERNANDEZ ZORRO</t>
  </si>
  <si>
    <t>Prestar servicios profesionales a la Oficina Asesora de Planeación de Función Pública para apoyar el fortalecimiento de los procesos institucionales, articulados con los requerimientos de las políticas del Modelo Integrado de Planeación y Gestión -MIPG y a los lineamientos del Plan Nacional de Desarrollo 2018-2022.</t>
  </si>
  <si>
    <t xml:space="preserve">OLGA LUCÍA ARANGO BARBARÁN </t>
  </si>
  <si>
    <t>038-2019</t>
  </si>
  <si>
    <t>DIANA MARITZA BUENHOMBRE GUERRERO</t>
  </si>
  <si>
    <t>051-2019</t>
  </si>
  <si>
    <t>LUIS ERNESTO SUAREZ RIVERA</t>
  </si>
  <si>
    <t>Prestar servicios profesionales para apoyar a la Oficina Asesora de Planeación de Función Pública en la adecuación y automatización de las herramientas de seguimiento y control a la gestión institucional, acorde con los requerimientos del Modelo Integrado de Planeación y Gestión -MIPG y los compromisos del Plan Nacional de Desarrollo 2018-2022.</t>
  </si>
  <si>
    <t>La Función Pública cancelará el valor total del contrato en once (11) pagos mensuales por valor de TRES MILLONES SEISCIENTOS CUATRO MIL DE PESOS ($3'604.000) M/CTE.</t>
  </si>
  <si>
    <t>065-2019</t>
  </si>
  <si>
    <t>LUISA FERNANDA ESTEBAN RUIZ</t>
  </si>
  <si>
    <t>Prestar  servicios  profesionales  en  la Oficina  Asesora  de  Planeación   para  apoyar en la aplicación del  protocolo  para  la  gestión  de  información  estadística  de Función Pública y el proceso de  publicación  y certificación  de  los  conjuntos  de datos y los reportes que produce la Entidad, bajo los lineamientos del Ministerio de Tecnologías  de la Información  y las Comunicaciones   - MINTIC.</t>
  </si>
  <si>
    <t>Función Pública cancelará el valor total de cada contrato en once (11) pagos mensuales  de TRES  MILLONES  QUINIENTOS   MIL PESOS ($3'500.000) M/CTE.</t>
  </si>
  <si>
    <t>068-2019</t>
  </si>
  <si>
    <t>MIGUEL SEBASTIAN RINCON ORTEGA</t>
  </si>
  <si>
    <t>Prestar  servicios  profesionales  en  la Oficina  Asesora  de  Planeación  para  apoyar en la aplicación del'  protocolo  para  la  gestión  de  información  estadística  de Función Pública y el proceso de  publicación  y certificación  de  los  conjuntos  de datos y los reportes que produce la Entidad, bajo los lineamientos del Ministerio de Tecnologías  de la Información  y las Comunicaciones   - MINTIC.</t>
  </si>
  <si>
    <t>Función Pública cancelará el valor total de cada contrato en once (11) pagos mensuales  de TRES  MILLONES  QUINIENTOS   MIL PESOS ($3'500.000)   M/CTE.</t>
  </si>
  <si>
    <t>069-2019</t>
  </si>
  <si>
    <t>CARLOS ANDRES SALINAS ANDRADE</t>
  </si>
  <si>
    <t>Prestar servicios profesionales a la Oficina Asesora  de  Planeación  de  Función Pública para apoyar en la articulación, consolidación y seguimiento de los planes institucionales  de gestión  para el cumplimiento   normativo  de la entidad,  así como el seguimiento  a la estrategia  de fortalecimiento   relación  Estado-ciudadano</t>
  </si>
  <si>
    <t>Función Pública  cancelará el valor total del contrato en once  (11) pagos mensuales  de CUATRO  MILLONES  DE PESOS  ($4'000.000)   M/CTE</t>
  </si>
  <si>
    <t>Prestar servicios de apoyo a la gestión en la Oficina Asesora de Planeación  de Función Pública</t>
  </si>
  <si>
    <t>126-2019</t>
  </si>
  <si>
    <t>WENDY PAOLA GUERRERO RODRIGUEZ</t>
  </si>
  <si>
    <t>Prestar servicios de apoyo a la gestión en la Oficina Asesora de Planeación de Función Pública, para el desarrollo de actividades relacionadas con la operación de los procesos y procedimientos a cargo de la dependencia.</t>
  </si>
  <si>
    <t>Función Pública cancelará el valor total del contrato en (1O) pagos mensuales por valor  de  UN  MILLÓN  NOVECIENTOS CICUENTA MIL  PESOS  ($1'950.000) M/CTE.</t>
  </si>
  <si>
    <t xml:space="preserve">CARLOS ANDRES GUZMAN RODRIGUEZ </t>
  </si>
  <si>
    <t>Prestar servicios profesionales en la Oficina de Control Interno de Función Pública</t>
  </si>
  <si>
    <t>067-2019</t>
  </si>
  <si>
    <t>JUAN MAURICIO CORNEJO RODRIGUEZ</t>
  </si>
  <si>
    <t>Prestar servicios profesionales para apoyar técnicamente a la Oficina de Control Interno de Función Pública, en la ejecución del plan de auditorías internas y seguimientos de los procesos institucionales y la elaboración del Mapa de Aseguramiento,   programados  para la vigencia  2019.</t>
  </si>
  <si>
    <t>Función Pública cancelará el valor  total  del  contrato  en  once  (11)  pagos mensuales de  CINCO  MILLONES   CUATROCIENTOS MIL  PESOS  ($5'400.000) M/CTE.</t>
  </si>
  <si>
    <t>LUZ STELLA PATIÑO JURADO</t>
  </si>
  <si>
    <t>OFICINA DE CONTROL INTERNO</t>
  </si>
  <si>
    <t>Prestar servicios profesionales en la Oficina de Tecnologías de la Información y las Comunicaciones de Función Pública</t>
  </si>
  <si>
    <t>087-2019</t>
  </si>
  <si>
    <t>JOHNATHAN ARROYO ARRYO</t>
  </si>
  <si>
    <t xml:space="preserve">Prestar  servicios   profesionales en  la Oficina  de Tecnologías de  la  Información y las  Comunicaciones  de  Función  Pública  para  el   desarrollo.   soporte   y mantenimiento' de nuevas funcionalidades y productos  requeridos  para  el Espacio Virtual  de Asesoría  -   EVA,  así  como  para  la actualización  y migración   de  bases de datos  y de las páginas  web  asignadas.
</t>
  </si>
  <si>
    <t>Función Pública cancelará  el valor  total  de! contrato  en  once  (11)  pagos,  así:  a) Diez (10) pagos mensuales de SEIS MILLONES SEISCIENTOS  MiL  PESOS ($6'600.000)    M/CTE.   Y b)  Un  último  pago  de  TRES  MILLONES   TRESCIENTOS MIL  PESOS   ($3'300.000) M/CTE</t>
  </si>
  <si>
    <t>ASTRID RUIZ ZAMUDIO</t>
  </si>
  <si>
    <t>085-2019</t>
  </si>
  <si>
    <t>GERMAN ANDRES MAHECHA SUAREZ</t>
  </si>
  <si>
    <t>Prestar  servicios   profesionales en  la Oficina  de Tecnologías de  la Información   y las  Comunicaciones de  Función   Pública  para  realizar  el  desarrollo, pruebas   e implementación  de nuevas  funcionalidades,  así como soporte  y mantenimiento de los   Sistemas  Premio Nacional  de  Alta Gerencia y Banco de Éxitos de   la Administración  Pública,  Sistema  de  Rendición  de  Cuentas  de  la Implementación del  Acuerdo de  Paz  y  Manual  Único  de  Rendición  de  Cuentas con  Enfoque Basado en Derechos  Humanos  y Paz y todas sus herramientas  asociadas.</t>
  </si>
  <si>
    <t>Función  Pública  cancelará   el valor  total  del  contrato  en  Once  (11)  pagos  asi:  a) Diez  (10)  pagos   mensuales de  SEIS  MILLONES  SEISCIENTOS MIL  PESOS ($6'600.000) M/CTE., y b) un pago final por valor de THES MILLONES THESCIENTOS MIL PESOS  ($ 3'300.000).</t>
  </si>
  <si>
    <t xml:space="preserve">EDUAR ALFONSO GAVIRIA VERA </t>
  </si>
  <si>
    <t>139-2019</t>
  </si>
  <si>
    <t>JUAN CARLOS ALARCON SUESCUN</t>
  </si>
  <si>
    <t>Prestar servicios profesionales en Función Pública para apoyar la fase de implementación del Modelo de Seguridad y Privacidad de la Información en la Entidad, según los lineamientos de Gobierno Digital.</t>
  </si>
  <si>
    <t>Función Pública cancelará el valor total del contrato en nueve (9) pagos mensuales  de  NUEVE  MILLONES  DOSCIENTOS  MIL  PESOS  ($9.200.000) M/CTE.</t>
  </si>
  <si>
    <t>Nueve (9) meses, contados a partir del perfeccionamiento del mismo y registro presupuestal.</t>
  </si>
  <si>
    <t>043-2019</t>
  </si>
  <si>
    <t>GREISTLY KARINE VEGA PEREZ</t>
  </si>
  <si>
    <t>Prestar servicios profesionales en la Oficina de Tecnologías de la Información y las Comunicaciones de Función Pública para dar apoyo financiero en los procesos de selección y contratación para la adquisición de bienes y servicios a cargo de la
dependencia.</t>
  </si>
  <si>
    <t>Función PLlblica cancelará el valor total del contrato en once (11) pagos mensuales de CUATRO MILLONES QUINIENTOS MIL PESOS ($4'500.000) MICTE.</t>
  </si>
  <si>
    <t xml:space="preserve">HECTOR JULIO MELO OCAMPO </t>
  </si>
  <si>
    <t>093-2019</t>
  </si>
  <si>
    <t>ANDRES JAVIER SEJIN SOTO</t>
  </si>
  <si>
    <t xml:space="preserve">Prestar  los servicios  profesionales   en la Oficina  de Tecnologías de la Información y las Comunicaciones de Función  Pública  para apoyar  jurídicamente los aspectos relacionados con los  procesos de selección objetiva, necesarios para la adquisición  de bienes  y servicios  requeridos,  así como  apoyar  la revisión  de temas legales asociados a la ejecución  de los contratos  celebrados  por la OTIC.
</t>
  </si>
  <si>
    <t>Función  Pública  cancelará  el  valor  total  del  contrato  en  once,  así:  a)  Diez  (10) pagos mensuales de CUATRO  MILLONES QUINIENTOS  MIL PESOS ($4'500.000) MICTE  y b)  Un  último  pago  de  ($2'250.000) MICTE.</t>
  </si>
  <si>
    <t>032-2019</t>
  </si>
  <si>
    <t>VICTOR HUGO JAUREGUI PAZ</t>
  </si>
  <si>
    <t>Prestar servicios profesionales en la Oficina de Tecnologías de la Información y las Comunicaciones de Función Pública para apoyar el desarrollo, mejoramiento, actualización, monitoreo y mantenimiento del Formulario único Reporte de Avance de la Gestión -FURAG y demás sistemas de información misionales que le sean asignados, aplicando los lineamientos de Gobierno Digital.</t>
  </si>
  <si>
    <t>Función Pública cancelará el valor total del contrato en doce (12) pagos, así: a) Once (11) pagos mensuales por valor de SIETE MILLONES DOSCIENTOS MIL ($7'200.000) M/CTE. y b) Un último pago por valor de UN MILLON CUATROCIENTOS CUARENTA MIL PESOS ($1'440,000) M/CTE.</t>
  </si>
  <si>
    <t>El plazo de ejecución del contrato será hasta el 20 de diciembre de 2019, contados a partir del perfeccionamiento del mismo y registro presupuestal.</t>
  </si>
  <si>
    <t xml:space="preserve">JULIO CESAR RIVERA MORATO </t>
  </si>
  <si>
    <t>050-2019</t>
  </si>
  <si>
    <t>PEDRO ANTONIO GARCIA MEDINA</t>
  </si>
  <si>
    <t>Prestar servicios profesionales en la Oficina de Tecnologías de la Información y las Comunicaciones de Función Pública para apoyar el desarrollo, mejoramiento, actualización, monitoreo y mantenimiento del Sistema Único de Información de
Trámites -SUIT y demás sistemas de información misionales que le sean asignados, aplicando los lineamientos de Gobierno Digital.</t>
  </si>
  <si>
    <t>Función Pública cancelará el valor total del contrato en once (11) pagos mensuales de SEIS MILLONES SEISCIENTOS MIL ($6'600.000) M/CTE.</t>
  </si>
  <si>
    <t>FRANCISCO JOSÉ URBINA SUÁREZ</t>
  </si>
  <si>
    <t>Analista Junior SUIT</t>
  </si>
  <si>
    <t>Oficial de seguridad</t>
  </si>
  <si>
    <t>146-2019</t>
  </si>
  <si>
    <t>JHONN HARBEY PEÑA AMADOR</t>
  </si>
  <si>
    <t>Prestar servicios profesionales en la Oficina de Tecnologías de la Información y las Comunicaciones  de  Función  Pública  para  realizar  el desarrollo, pruebas, implementac ión y  mantenimiento de  nuevas funcionalidades del Sistema  de Información Estrategica (SIE) y todas sus herramientas asociadas.</t>
  </si>
  <si>
    <t>Función Pública cancelará el valor total del contrato en nueve (9) pagos así: a.) ocho (8) pagos mensuales de SIETE MILLONES SEISCIENTOS CINCUENTA MIL PESOS ($7'650.000) M/CTE. y b.) Un último pago por valor de TRES MILLONES OCHOCIENTOS VEINTICINCO MIL ($3.825.000) M/CTE.</t>
  </si>
  <si>
    <r>
      <rPr>
        <b/>
        <sz val="15"/>
        <rFont val="Arial"/>
        <family val="2"/>
      </rPr>
      <t>18119</t>
    </r>
    <r>
      <rPr>
        <sz val="15"/>
        <rFont val="Arial"/>
        <family val="2"/>
      </rPr>
      <t xml:space="preserve"> 14/03/2019</t>
    </r>
  </si>
  <si>
    <t>Ocho  (8)   meses  y   quince   (15)  días  calendario,  contados a  partir  del perfeccionamiento del contrato, registro presupuesta! y aprobación de pólizas (si aplica).</t>
  </si>
  <si>
    <t>098-2019</t>
  </si>
  <si>
    <t>JHON EDINSON HALLEY MOSQUERA MIRANDA</t>
  </si>
  <si>
    <t>Prestar servicios profesionales en la Oficina de Tecnologías de la Información y las Comunicaciones de Función Pública para el desarrollo, soporte, mantenimiento e implementación de los buscadores web, así como de funcionalidades que apoyen los sistemas de información, portales, sitios y micrositios de Función Pública.</t>
  </si>
  <si>
    <t>Función Pública cancelará el valor total del contrato en once (11) pagos así: a) Diez (10) pagos mensuales de SEIS MILLONES SEISCIENTOS MIL PESOS ($6'600.000) M/CTE. Y b) Un último pago de TRES MILLONES TRECIENTOS MIL PESOS ($3'300.000) M/CTE.</t>
  </si>
  <si>
    <t>Servicio de información  de gestión pública</t>
  </si>
  <si>
    <t>120-2019</t>
  </si>
  <si>
    <t>CARLOS ALBERTO GUARIN RAMIREZ</t>
  </si>
  <si>
    <t>Prestar los Servicios Profesionales en la Oficina de Tecnologías de Información y las Comunicaciones de Función Pública, para apoyar la verificación del cumplimiento de las actividades y entregables, así como apoyar en la articulación de los actores que participen en el desarrollo , implementación y puesta en marcha del Sistema de Información y Gestión del Empleo Público en su segunda versión - SIGEP II.</t>
  </si>
  <si>
    <t>Función Pública cancelará el valor total del contrato en siete (7) pagos mensuales, cada uno por valor de ONCE  MILLONES  QUINIENTOS  MIL  PESOS ($11.500.000) M/CTE.</t>
  </si>
  <si>
    <t xml:space="preserve">14719                                                         1619 </t>
  </si>
  <si>
    <t>Siete (7) meses, contados a partir del perfeccionamiento del mismo y registro presupuestal.</t>
  </si>
  <si>
    <t>021-2019</t>
  </si>
  <si>
    <t>GERSON ENRIQUE CARRILLO GELVEZ</t>
  </si>
  <si>
    <t>Prestar servicios profesionales en la Oficina de Tecnologí as de la información y las Comunicaciones de Función Pública, para apoyar las actividades relacionadas con el aseguramiento y cumplimiento de  los  requerimientos  de  inteligencia  de negocios. analítica de datos, migración de datos, arquitectura de software, requerimientos no funcionales, lineamientos  de  Gobierno  Digital y  la  integralidad del funcionamiento de los productos que componen el Sistema de Información y Gestión del Empleo Público en su segunda versión (SIGEP 11).</t>
  </si>
  <si>
    <t>Función Pública cancelará el valor total del contrato  en  once  (11)  pagos mensuales por valor de OCHO MILLONES SEISCIENTOS MIL ($8'600.000) M/CTE.</t>
  </si>
  <si>
    <t>022-2019</t>
  </si>
  <si>
    <t>GINA PAOLA MAHECHA ORTIZ</t>
  </si>
  <si>
    <t>Prestar servicios profesionales en la Oficina de Tecnologías de la información y las Comunicaciones de Función Pública para efectuar el seguimiento, control y validación del aseguramiento de calidad de la arquitectura tecnológica, la interoperabilidad, requerimientos funcionales y no funcionales y la integralidad del funcionamiento de los productos que componen el Sistema de Información y Gestión del Empico Público en su segunda versión (SIGEP 11) .</t>
  </si>
  <si>
    <t>Función Pública cancelará el valor total del contrato en siete (7) pagos mensuales, cada uno por valor de OCHO MILLONES CIEN MIL DE PESOS ($8'100.000) M/CTE.</t>
  </si>
  <si>
    <t>014-2019</t>
  </si>
  <si>
    <t>ANDREA ALEJANDRA VELASCO TRIANA</t>
  </si>
  <si>
    <t>Prestar  servicios  profesionales   en  la Oficina  de Tecnologías   de  la Información   y las Comunicaciones de  Función Pública para apoyar  las  actividades  de aseguramiento y certificación de calidad de los componentes del Sistema de Información  y Gestión  del  Empleo  Público  en su segunda  versión  -SIGEP  11,  así como  en  la verificación del  cumplimiento de  los  requerimientos funcionales   y no funcionales  del mismo.</t>
  </si>
  <si>
    <t>Siete ( 7) pago s mensuales, cada uno  por  valor  de  SEIS  MILLONES  CIEN  MIL  PESOS ($6'100,000) M/CTE.</t>
  </si>
  <si>
    <t>Siete (7) meses, contados a partir del perfeccionamiento   del mismo y registro  presupuestal.</t>
  </si>
  <si>
    <t xml:space="preserve">LINA ESPERANZA ESCOBAR  RODRIGUEZ </t>
  </si>
  <si>
    <t>015-2019</t>
  </si>
  <si>
    <t>LAURA BIBIANA RIVERA GALEANO</t>
  </si>
  <si>
    <t xml:space="preserve">OIRIS OLMOS SOSA </t>
  </si>
  <si>
    <t>016-2019</t>
  </si>
  <si>
    <t>YARIMA ZULAY RUEDA BERMUDEZ</t>
  </si>
  <si>
    <t>017-2019</t>
  </si>
  <si>
    <t>YARILENE VEGA PEREZ</t>
  </si>
  <si>
    <t>018-2019</t>
  </si>
  <si>
    <t>DIANA MARITZA PINZON FRANCO</t>
  </si>
  <si>
    <t>044-2019</t>
  </si>
  <si>
    <t>HUMBERTO ANDRES DIAZ ESCUDERO</t>
  </si>
  <si>
    <t>Prestar servicios profesionales en la Oficina de Tecnologías de la información y las Comunicaciones de Función Pública para apoyar el proceso de automatización de las pruebas de certificación de los requerimientos funcionales y no funcionales,
Gobierno Digital - Estrategia GEL y la integralidad del funcionamiento de los productos que componen el Sistema de Información y Gestión del Empleo Público
en su segunda versión -SIGEP II y demás sistemas misionales de la Entidad.</t>
  </si>
  <si>
    <t>Función Pública cancelará el valor total del contrato en siete (7) pagos mensuales, cada uno por valor de SEIS MILLONES CIEN MIL DE PESOS ($6'100.000)
M/eTE.</t>
  </si>
  <si>
    <t>Siete (7) meses, contados a partir del
perfeccionamiento del mismo y registro presupuesta!.</t>
  </si>
  <si>
    <t>094-2019</t>
  </si>
  <si>
    <t>JOHANN ANDRES TRIANA OLAYA</t>
  </si>
  <si>
    <t>Prestar servicios  profesionales   en la Oficina de Tecnologías  de la información  y las Comunicaciones de  Función  Pública   para  apoyar  el  proceso de  validación y certificación  de los requerimientos   funcionales  y no funcionales  del componente  de interoperabilidad para el Sistema  de Información  y Gestión  del Empleo  Público  en su  segunda   versión -SIGEP 11,así  como  para  acompañar las  mesas  técnicas enmarcadas en  los  convenios  interadministrativos suscritos por  la  Entidad  para
este tema.</t>
  </si>
  <si>
    <t>Función Pública cancelará el valor total del contrato  en siete (7) pagos  mensuales de TRES  MILLONES  TRESCIENTOS   MIL PESOS  ($3'300.000)   MICTE.</t>
  </si>
  <si>
    <t xml:space="preserve">FRANCISCO JOSÉ URBINA SUÁREZ </t>
  </si>
  <si>
    <t>076-2019</t>
  </si>
  <si>
    <t>ANDRES SOTO NEIRA</t>
  </si>
  <si>
    <t>Prestar servicios  profesionales  en la Oficina de Tecnologías  de la información  y las
Comunicaciones de Función Pública para apoyar la configuración, ajustes y optimización de la infraestructura tecnológica requerida para  la implementación  y puesta en marcha del Sistema de Información y Gestión del Empleo Público en su segunda versión (SIGEP II).</t>
  </si>
  <si>
    <t>Función  Pública  cancelará  el valor  total del contrato  en seis  (6) pagos  mensuales de SEIS MILLONES  CIEN MIL PESOS ($6'100.000)  M/CTE</t>
  </si>
  <si>
    <t>Seis  (6) meses,  contados  a partir  del perfeccionamiento del mismo y registro presupuestal.</t>
  </si>
  <si>
    <t xml:space="preserve">EDWIN ALBERTO VARGAS ANTOLINEZ </t>
  </si>
  <si>
    <t>074-2019</t>
  </si>
  <si>
    <t>JOAN SEBASTIAN BARRERA MOLINA</t>
  </si>
  <si>
    <t>Prestar  servicios  profesionales en  la Oficina  de Tecnologías de  la Información   y las Comunicaciones de Función  Pública  para apoyar a nivel técnico  las actividades relacionadas con  el  aseguramiento de  la  calidad   de  datos   en  el  proceso de migración, inteligencia de  negocios   y  analítica   de  datos  de  los  productos que componen  el Sistema  de Información  y Gestión  del Empleo  Público  en su segunda versión - SIGEP II.</t>
  </si>
  <si>
    <t>Función  Pública  cancelará  el valor total del contrato  en siete  (7) pagos  mensuales de SEIS MILLONES  CIEN MIL PESOS  ($6'100.000)  M/CTE.</t>
  </si>
  <si>
    <t>Siete  (7) meses,  contados  a partir  del perfeccionamiento del mismo y registro  presupuestal.</t>
  </si>
  <si>
    <t>036-2019</t>
  </si>
  <si>
    <t>JUAN GERMAN LOPEZ DUSSAN</t>
  </si>
  <si>
    <t>Prestar servicios profesionales en la Oficina de Tecnologías de la información y las Comunicaciones de Función Pública para apoyar la gestión de los grupos de interés y la gestión del cambio requeridas para la puesta en marcha y operación del Sistema de Información y Gestión del Empleo Público en su segunda versión - SIGEP II.</t>
  </si>
  <si>
    <t>Función Pública cancelará el valor total del contrato en once (11) pagos mensuales, cada uno por valor de SEIS MILLONES CIEN MIL PESOS ($6'100.000) M/CTE.</t>
  </si>
  <si>
    <t xml:space="preserve">LUCY EDITH VILLARRAGA TOVAR </t>
  </si>
  <si>
    <t>Secretaría General</t>
  </si>
  <si>
    <t>Prestar servicios profesionales en la Secretaría General de Función Pública</t>
  </si>
  <si>
    <t>NATALIA ASTRID CARDONA EXT. 802
ncardona@funcionpublica.gov.co</t>
  </si>
  <si>
    <t>004-2019</t>
  </si>
  <si>
    <t>JUAN DAVID CAMACHO PIÑEROS</t>
  </si>
  <si>
    <t>Prestar servicios  profesionales en la Secretaría General de Función Pública para apoyar la gestión de asuntos financ ieros, administrativos, contractuales, documentales, del talento humano y de servicio al ciudadano, propios de la dependencia y sus grupos internos de trabajo.</t>
  </si>
  <si>
    <t>Función Pública cancelará el va lor total del contrato en doce (12) pagos, así: a) Once (11) pagos mensuales por va lor de DOS MILLONES QUINIENTOS MIL PESOS ($2'500.000) M/CTE. y b) Un (1) último pago por valor de UN MILLÓN DOSCIENTOS  CINCUENTA  MIL PESOS ($1'250.000)  M/CTE</t>
  </si>
  <si>
    <t xml:space="preserve">NATALIA ASTRID CARDONA RAMÍREZ </t>
  </si>
  <si>
    <t>SECRETARIA GENERAL</t>
  </si>
  <si>
    <t>095-2019</t>
  </si>
  <si>
    <t>FELIPE JIMENEZ PINZÓN</t>
  </si>
  <si>
    <t>Prestar los servicios profesionales en la Subdirección de Función Pública para apoyar en la revisión e implementación de los mecanismos de seguimiento y
consolidación de los resultados de la gestión institucional, así como para acompañar la verificación del cumplimiento de los compromisos adquiridos por las dependencias del Departamento en los documentos CONPES, el Plan de Acción Institucional, y los Proyectos de Inversión.</t>
  </si>
  <si>
    <t>Función Pública cancelará el valor total del contrato en once (11) pagos así: a) Diez (10) mensualidades vencidas cada una por valor de OCHO MILLONES SETECIENTOS CINCUENTA MIL PESOS ($8'750.000) M/CTE., y b) Un pago final
por valor de CUATRO MILLONES TRESCIENTOS SETENTA Y CINCO MIL PESOS ($4'375.000) MICTE</t>
  </si>
  <si>
    <t xml:space="preserve">CLAUDIA PATRICIA HERNÁNDEZ LEÓN </t>
  </si>
  <si>
    <t>SUBDIRECCIÓN</t>
  </si>
  <si>
    <t>006-2019</t>
  </si>
  <si>
    <t>JULIAN ALBERTO TRUJILLO</t>
  </si>
  <si>
    <t>Prestar  servicios  profesionales  en la Subdirección  de Función  Pública  para apoyar el seguimiento a la ejecución  de los recursos  de inversión  de la Entidad,  así como en la orientación de los aspectos administrativos, técnicos, jurídicos, financieros, presupuestales y contractuales  del  proyecto  de  inversión  relacionado  con  el Proceso  Estratégico  de Política  del Departamento.</t>
  </si>
  <si>
    <t>Función  Pública  cancelará   el valor  total  del  contrato  en doce  (12)  pagos,  así:  a) Once   (11)  pagos   mensuales por  valor   de  OCHO MILLONES SETECIENTOS CINCUENTA MIL PESOS  ($8.750.000) M/CTE Y b) Un último  pago  por valor  de CUATRO MILLONES TRESCIENTOS  SETENTA Y CINCO  MIL PESOS
($4.375.000) M/CTE</t>
  </si>
  <si>
    <t>007-2019</t>
  </si>
  <si>
    <t>LINA MARCELA GONZALEZ GONZALEZ</t>
  </si>
  <si>
    <t>Prestar  servicios  profesionales  en la Subdirección  de Función  Pública,  para apoyar la gestión  de aspectos  relacionados  con la estrategia  de Equipos  Transversales   y el Comité  Institucional  de Gestión  y Desempeño  de la Entidad.</t>
  </si>
  <si>
    <t>Función Pública cancelará el valor total del contrato en doce  (12)  pagos,  así:  a) Once (11) pagos mensuales por valor de DOS  MILLONES  SETECIENTOS  MIL PESOS ($2.700.000) M/CTE., Y b) Un último pago por valor de UN MILLÓN TRESCIENTOS    CINCUENTA   MIL  PESOS   ($1.350.000)   M/CTE</t>
  </si>
  <si>
    <t>MARIA FERNANDA PARADA RUEDA</t>
  </si>
  <si>
    <t>055-2019</t>
  </si>
  <si>
    <t>JOSE FERNANDO BERRIO BERRIO</t>
  </si>
  <si>
    <t>Prestar  los  servicios profesionales en  la Subdirección de  Función  Pública  para apoyar la  revisión y   trámite  de las reformas institucionales y   sectoriales, priorizadas  por  el  Gobierno Nacional, así  como  en  la  puesta   en  marcha de acciones  de   fortalecimiento  de capacidades en   entidades territoriales, para implementar el  Plan  Nacional  de  Desarrollo   "Pacto  por  Colombia.  Pacto  por  la Equidad".</t>
  </si>
  <si>
    <t>Función Pública cancelará el  valor  total  del  contrato  en  once  (11)  pagos mensuales por valor de DOCE MILLONES DE PESOS  ($12'000.000)  M/CTE.</t>
  </si>
  <si>
    <t>Servicio de vigilancia y recepción en el edificio sede de Función Pública</t>
  </si>
  <si>
    <t>24 MESES</t>
  </si>
  <si>
    <t>A-02-02-02-008-005-02 SERVICIOS DE INVESTIGACIÓN Y SEGURIDAD</t>
  </si>
  <si>
    <t>157-2019</t>
  </si>
  <si>
    <t>VIAJA POR EL MUNDO WEB NICKISIX 360 S.A.S</t>
  </si>
  <si>
    <t>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t>
  </si>
  <si>
    <t>Función Pública pagará el valor del Contrato, de conformidad con las condiciones estipuladas por Colombia Compra Eficiente, en el Acuerdo Marco de Precios resultante de la Licitación Pública CCENEG-008-1-2018,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</si>
  <si>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20 de diciembre de 2019, de conformidad con lo estipulado por el Acuerdo Marco de Precios de Colombia Compra Eficiente.</t>
  </si>
  <si>
    <t xml:space="preserve">JULIAN MAURICIO MARTÍNEZ ALVARADO </t>
  </si>
  <si>
    <t>023-2019</t>
  </si>
  <si>
    <t>MARIA ALEJANDRA PEREZ RODRUGUEZ</t>
  </si>
  <si>
    <t>Prestar servicios de apoyo a la gestión en la Dirección Jurídica de Función Pública para colaborar en la consecución de la información para la actualización de contenidos del Gestor Normativo de la Entidad.</t>
  </si>
  <si>
    <t>Función Pública cancelará el valor total del contrato en Once (11) pagos mensuales por valor de UN MILLON CIEN MIL PESOS ($1.100.000) M/CTE.</t>
  </si>
  <si>
    <t>091-2019</t>
  </si>
  <si>
    <t>LUISA MARIA JARAMILLO OSORIO</t>
  </si>
  <si>
    <t>Prestar servicios profesionales en la Dirección de Gestión y Desempeño Institucional de Función Pública para apoyar la revisión y respuesta a las solicitudes de información y conceptos en los temas relacionados con el Modelo Integrado de Planeación y Gestión - MIPG Y el Sistema de Control Interno, así
como apoyar las actividades de socialización del modelo, y soporte técnico en asuntos propios de la dependencia.</t>
  </si>
  <si>
    <t>Función Pública cancelará el valor total del contrato en once (11) pagos, así: a) Diez (10) pagos mensuales de DOS MILLONES QUINIENTOS MIL PESOS ($2'500.000) M/CTE. Y b) Un último pago de UN MILLÓN DOSCIENTOS
CINCUENTA MIL PESOS ($1 '250.000) M/CTE</t>
  </si>
  <si>
    <t>EVA MERCEDES ROJAS VALDÉS</t>
  </si>
  <si>
    <t>Compra de sesiones de andamios para construcción.</t>
  </si>
  <si>
    <t>113-2019</t>
  </si>
  <si>
    <t>Adquirir sesiones de andamios tubulares con ruedas y plataforma para Función Pública, de conformidad con las especificaciones técnicas incluidas en el presente documento.</t>
  </si>
  <si>
    <t>Función Pública pagará el valor del contrato en un (1) solo pago, por un valor estimado de CUATRO MILLONES DE PESOS ($4'000.000,00) MICTE, incluido IVA y demás gastos asociados, dentro de los treinta (30) día~ calendario siguientes a la presentación de la factura y a la expedición del certificado de recibido a satisfacción por parte del Supervisor del Contrato, sin que el monto total de los servicios prestados pueda exceder
la cuantía total del mismo.</t>
  </si>
  <si>
    <t>Prestar el servicio de apoyo logístico a nivel nacional, para la organización de los eventos de difusión de políticas requeridos por el Departamento Administrativo de la Función Pública</t>
  </si>
  <si>
    <t>Contratación directa</t>
  </si>
  <si>
    <t>151-2019</t>
  </si>
  <si>
    <t>SOCIEDAD HOTELERA TEQUENDAMA S.A.</t>
  </si>
  <si>
    <t>Prestar  servicios  de  apoyo   logístico  necesarios  para   la  organización  y realización de los eventos requeridos por Función Pública en la vigencia 2019.</t>
  </si>
  <si>
    <t>CONTRATO INTERADMINISTRATIVO</t>
  </si>
  <si>
    <t>Función Pública cancelará el valor total del contrato así: a) Un primer desembolso por valor de CIEN MILLONES DE PESOS $100'000.000) M/CTE., en el mes de mayo de 2019. b) Un segundo desembolso por valor de CIENTO SETENTA Y OCHO MILLONES DE PESOS ($178'000.000) M/CTE., en el mes
de julio de 2019, y c) Un último desembolso de CIEN MILLONES DE PESOS ($100'000.000) M/CTE.</t>
  </si>
  <si>
    <t>Hasta  el  trece  (13)  de  diciembre  de  2019, contado a partir  del PLAZO DE EJECUCIÓN perfeccionamiento del contrato, registro presupuesta! y aprobación de pólizas.</t>
  </si>
  <si>
    <t>Instalación nuevo oda</t>
  </si>
  <si>
    <t>Servicios de virtualización ODA</t>
  </si>
  <si>
    <t xml:space="preserve">Renovación IPV6 </t>
  </si>
  <si>
    <t>086-2019</t>
  </si>
  <si>
    <t>MCO GLOBAL SAS</t>
  </si>
  <si>
    <t>Suscribir  la  renovac ión  del rango de direcciones IPV6 que están a nombre del Departamento Administrativo de la Función Pública, según las especificaciones técnicas mínimas establecidas en  el presente documento</t>
  </si>
  <si>
    <t>Función Pública pagará el valor total del contrato e un (1) unico pago, una vez se remita el correo con los datos de la renovación del rango de direcciones a nombre del Departamento Administrativo de la Funcion Publica y la vigencia y derechos de la entidad.</t>
  </si>
  <si>
    <t>Un (1) año contado a partir del perfeccionamiento del contrato y el registro presupuestal.</t>
  </si>
  <si>
    <t>LEONARDO CALDERON</t>
  </si>
  <si>
    <t>080-2019</t>
  </si>
  <si>
    <t>LITIGAR PUNTO COM SAS</t>
  </si>
  <si>
    <t xml:space="preserve">Prestar  los  servicios   de  vigilancia,   seguimiento   y control  diario  de  los  procesos adelantados en los despachos judiciales a nivel Nacional, diferentes a la ciudad de Bogotá D.C., en los que es parte Función Pública o tenga algún interés, así como aquellos  que se inicien durante  la ejecución  del contrato.
</t>
  </si>
  <si>
    <t xml:space="preserve">Función Pública cancelará el valor total del  contrato  en  nueve  (9)  pagos, distribuidos en mensualidades vencidas, teniendo en cuenta que no  variará  de acuerdo  a la cantidad  de procesos  y tutelas  revisadas,  siendo el límite de procesos y tutelas  a revisar doscientos  cincuenta  (250), es decir que el valor de cada uno de los pagos  mensuales,   no dependerá  del número  de procesos  judiciales  y acciones "  de tutela  que permanezcan   en vigilancia  y control,  previo  certificado  de recibido  a satisfacción por parte del supervisor del contrato y sin que el monto total de los servicios  prestados  pueda exceder  la cuantía total del mismo.
</t>
  </si>
  <si>
    <t>Nueve (9) meses, contado a partir dé perfeccionamiento del mismo, registro presupuestal y aprobación de pólizas.</t>
  </si>
  <si>
    <t>ADRIANA MARCELA ORTEGA MORENO</t>
  </si>
  <si>
    <t>Negociación colectiva</t>
  </si>
  <si>
    <t>Prestar los servicios profesionales en la Subdirección de Función Pública para apoyar en la revisión de los pliegos de solicitudes que presenten las organizaciones sindicales del sector público en el marco del proceso de negociación colectiva de 2019, así como para acompañar la preparación, desarrollo  y discusión de los temas en la mesa general  de negociación.</t>
  </si>
  <si>
    <t>131-2019</t>
  </si>
  <si>
    <t>IVAN DARIO QUINTERO MARTINEZ</t>
  </si>
  <si>
    <t>Prestar servicios profesionales en la Subdirección de Función Pública para apoyar en la revisión de los pliegos de solicitudes que presenten las organizaciones sindicales con empleados públicos en el marco del proceso de negociación colectiva de 2019, así como para acompañar la preparación, desarrollo y discusión de los temas en la mesa general de negociación</t>
  </si>
  <si>
    <t>Función Pública cancelará el valor total del contrato en cuatro (4) pagos mensuales de SIETE MILLONES QUINIENTOS MIL PESOS ($7'500.000) M/CTE.,</t>
  </si>
  <si>
    <t>Cuatro (4) meses, contados a partir del perfeccionamiento del mismo y registro presupuestal.</t>
  </si>
  <si>
    <t>Compra de mesa oficial de  tenis (ping pong) para actividades de bienestar de los funcionarios de la entidad</t>
  </si>
  <si>
    <t>117-2019</t>
  </si>
  <si>
    <t>Adquirir una (1) mesa de ping pong, de conformidad con las especificaciones técnicas incluidas en el presente documento.</t>
  </si>
  <si>
    <t>Función Pública pagará el valor del contrato en un (1) solo pago, por un valor estimado de  UN  MILLÓN  NOVECIENTOS  NOVENTA  Y  NUEVE  MIL  OCHOCIENTO  PESOS ($1.999 .800) M/CTE, incluido IVA y demás gastos asociados, dentro de los treinta (30) días hábiles siguientes a la presentación de la factura y a la expedición del certificado de recibido a satisfacción por parte del Supervisor del Contrato, sin que el monto total de los servicios prestados pueda exceder la cuantía total del mismo.</t>
  </si>
  <si>
    <t xml:space="preserve">LAURA DANIELA ARIAS FONTECHA </t>
  </si>
  <si>
    <t>Adquisición nuevo ODA</t>
  </si>
  <si>
    <t>Implementación IPV.6</t>
  </si>
  <si>
    <t>Pruebas no funcionales del SIGEP II</t>
  </si>
  <si>
    <t>Concurso de Méritos</t>
  </si>
  <si>
    <t>Consultoría diseño RRHH</t>
  </si>
  <si>
    <t>Renovación VMWARE</t>
  </si>
  <si>
    <t>Enfoque étnico</t>
  </si>
  <si>
    <t>Prestar los servicios profesionales en la Dirección de Participación, Transparencia y Servicio al Ciudadano para apoyar en la identificación de criterios para apropiar el enfoque étnico en la política a cargo del Departamento y asesorar a los grupos de valor en su implementación</t>
  </si>
  <si>
    <t>Servicios de Fumigación de las áreas locativas del DAFP</t>
  </si>
  <si>
    <t>A-02-02-02-009-004-04 SERVICIOS DE DESCONTAMINACIÓN</t>
  </si>
  <si>
    <t xml:space="preserve">Prestación de servicios para la realización de valoraciones ocupacionales y exámenes médicos de ingreso, retiro, periódicos y otras complementarias, que sean necesarias realizar a los servidores del Departamento Administrativo de la Función Pública. </t>
  </si>
  <si>
    <t>Parametrtización CRM</t>
  </si>
  <si>
    <t>Servicios de parametrización y ajustes del CRM</t>
  </si>
  <si>
    <t>CONCURSO DE MERITOS</t>
  </si>
  <si>
    <t>Prestar los servicios profesionales en la Subdirección de Función Pública para apoyar en el seguimiento al trámite de adopción del Plan Nacional de Desarrollo 2018-2022, así como al cumplimiento de los compromisos que se asignan al Departamento en la vigencia 2019</t>
  </si>
  <si>
    <t>JULIAN MAURICIO MARTINEZ ALVARADO
COORDINADOR GRUPO GESTIÓN ADMINISTRATIVA</t>
  </si>
  <si>
    <t>GRANDES SUPERFICIS</t>
  </si>
  <si>
    <t>160-2019</t>
  </si>
  <si>
    <t>T&amp;S COMP TECNOLOGIA Y SERVICIOS SAS</t>
  </si>
  <si>
    <t xml:space="preserve">Prestar los servicios de soporte y mantenimiento preventivo y correctivo de Hardware y Software, incluido repuestos, para los equipos de cómputo de Función Pública, de acuerdo con el Anexo de Especificaciones Técnicas Mínimas del proceso. </t>
  </si>
  <si>
    <t xml:space="preserve">Función Pública pagará el valor del contrato que resulte del proceso de selección, en mensualidades vencidas, de acuerdo con los servicios efectivamente prestados, previa presentación de la factura y expedición del certificado de recibido a satisfacción por parte del Supervisor del contrato, sin que el monto total de los servicios prestados pueda exceder la cuantía total del mismo. </t>
  </si>
  <si>
    <t xml:space="preserve">Hasta el 28 de febrero de 2020, contado a partir del perfeccionamiento del mismo, registro presupuestal y aprobación de pólizas. </t>
  </si>
  <si>
    <t>159-2019</t>
  </si>
  <si>
    <t>LUIS EDUARDO CARVAJALINO SANCHEZ</t>
  </si>
  <si>
    <t>Contratar el servicio para realizar el avaluó comercial de los bienes muebles e inmuebles de propiedad del Departamento Administrativo de la Función Pública dando cumplimiento a la normatividad vigente, con el fin de conocer el valor real comercial y con base en ello actualizar contablemente el valor de sus activos.</t>
  </si>
  <si>
    <t>CONTRATO DE CONSULTORIA</t>
  </si>
  <si>
    <t>La Función Pública pagará el valor del contrato en un (1) solo pago, incluido IVA y demás gastos asociados, previa presentación de la factura, a la expedición del certificado  de recibido a satisfacción por parte del supervisor del contrato, sin que el monto total de los servicios prestados pueda exceder la cuantía total del mismo.</t>
  </si>
  <si>
    <r>
      <rPr>
        <b/>
        <sz val="15"/>
        <rFont val="Arial"/>
        <family val="2"/>
      </rPr>
      <t>18019</t>
    </r>
    <r>
      <rPr>
        <sz val="15"/>
        <rFont val="Arial"/>
        <family val="2"/>
      </rPr>
      <t xml:space="preserve"> 11/3/2019</t>
    </r>
  </si>
  <si>
    <t>Será de sesenta (60) días calendario, contado a partir del perfeccionamiento del mismo, previo registro presupuesta! y aprobación de pólizas .</t>
  </si>
  <si>
    <t>PAOLA ANDREA MUÑOZ GARCIA</t>
  </si>
  <si>
    <t>156-2019</t>
  </si>
  <si>
    <t>TCM TECNOLOG IAS DE CLASE MUNDIAL</t>
  </si>
  <si>
    <t xml:space="preserve">Contratar la suscripción al servicio de soporte, bolsa de horas y derechos de actualización de versiones, para los módulos de la herramienta ProactivaNET que posee Función Pública, acorde con la Ficha Técnica del proceso. </t>
  </si>
  <si>
    <t>Un (1) único pago, previa entrega de la certificación de la suscripción al servicio de soporte, derechos de actualización de versiones , suscripción a la bolsa de horas y a la entrega del cronograma para la transferenc ia de conocimientos, previa presentación de la respectiva factura y expedición del certificado de recibido a satisfacción por parte del Supervisor ele! Contrato, sin que el monto total de los serv icios prestados pueda exceder la cuant ía total del Contrato.</t>
  </si>
  <si>
    <t xml:space="preserve">Será de un (1) año, contado a partir del perfeccionamiento del contrato, registro presupuesta!, aprobación de pólizas y suscripción del acta de inicio. </t>
  </si>
  <si>
    <t>ANDREA MARTINEZ CALVO</t>
  </si>
  <si>
    <t>158-2019</t>
  </si>
  <si>
    <t>LAURA CAMILA RONDÓN LIZARAZO</t>
  </si>
  <si>
    <t>Prestar los servicios profesionales en la Subdirección de Función Pública para apoyar en el seguimiento al trámite de adopción e implementación del Plan Nacional de Desarrollo 2018-2022, y en el desarrollo de acciones para el cumplimiento de los compromisos que el Plan asigna al Departamento, en la vigencia 2019.</t>
  </si>
  <si>
    <t>Función Pública cancelará el valor total del contrato en ocho (8) pagos así: a) Siete mensualidades cada una por valor de SIETE MILLONES DE PESOS ($7’000.000 M/CTE), y b) Un último pago por valor de TRES MILLONES QUINIENTOS MIL PESOS (3’500.000) M/CTE.</t>
  </si>
  <si>
    <r>
      <rPr>
        <b/>
        <sz val="15"/>
        <rFont val="Arial"/>
        <family val="2"/>
      </rPr>
      <t>20019</t>
    </r>
    <r>
      <rPr>
        <sz val="15"/>
        <rFont val="Arial"/>
        <family val="2"/>
      </rPr>
      <t xml:space="preserve"> 29/4/2019</t>
    </r>
  </si>
  <si>
    <t>Siete (7) meses y quince (15) días, contados a partir del perfeccionamiento del contrato, registro presupuestal.</t>
  </si>
  <si>
    <t>Analista FURAG</t>
  </si>
  <si>
    <t>MINIMA CUANTÍA</t>
  </si>
  <si>
    <t>161-2019</t>
  </si>
  <si>
    <t>Adquisición de un (1) combo de micrófono inalámbrico y solapa, un (1) Flash speedlite para cámaras fotográficas, y una (1) Grabadora de voz digital, de conformidad con las especificaciones técnicas incluidas en el presente documento.</t>
  </si>
  <si>
    <t>Función Pública pagará el valor del contrato en un (1) solo pago, por un valor estimado de CINCO MILLONES SETECIENTOS MIL PESOS ($5’700.000,00) M/CTE,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</si>
  <si>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 xml:space="preserve">GABRIELA ROSALIA OSORIO VALDERRAMA </t>
  </si>
  <si>
    <t xml:space="preserve">ANGELA MARIA GONZALEZ LOZADA
SECRETARIA GENERAL </t>
  </si>
  <si>
    <t>Avalúo comercial y Comercialización de bienes muebles dados de baja - cisa</t>
  </si>
  <si>
    <t>Subdirección de Desarrollo Organizaciobal</t>
  </si>
  <si>
    <t>Prestar servicios profesionales en la dirección de Desarrollo Organizacional</t>
  </si>
  <si>
    <t>HUGO ARMANDO PEREZ BALLESTEROS EXT. 820
hperezo@funcionpublica.gov.co</t>
  </si>
  <si>
    <t>164-2019</t>
  </si>
  <si>
    <t>Adquirir los equipos y materiales de ferretería que requiere el Departamento Administrativo de la Función Pública para el manteniendo de las instalaciones físicas y el complimiento del plan de austeridad y gestión ambiental, según las especificaciones mínimas establecidas.</t>
  </si>
  <si>
    <t>Función Pública pagará el valor del contrato en un (1) solo pago, por un valor estimado de DIECINUEVE MILLONES SEISCIENTOS CINCUENTA Y OCHO MIL UN PESOS M/CTE ($19’658.001),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</si>
  <si>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r>
      <rPr>
        <b/>
        <sz val="15"/>
        <color theme="1"/>
        <rFont val="Arial"/>
        <family val="2"/>
      </rPr>
      <t>20719</t>
    </r>
    <r>
      <rPr>
        <sz val="15"/>
        <color theme="1"/>
        <rFont val="Arial"/>
        <family val="2"/>
      </rPr>
      <t xml:space="preserve"> 17/5/2019</t>
    </r>
  </si>
  <si>
    <t>163-2019</t>
  </si>
  <si>
    <t>Adquirir los Periféricos para los equipos de cómputo de Función Pública, de conformidad con los lineamientos establecidos en la Tienda Virtual del Estado Colombiano – Grandes Superficies.</t>
  </si>
  <si>
    <t>Función Pública pagará el valor del contrato en un (1) solo pago, por un valor estimado de DIECISIETE MILLONES SETECIENTOS MIL PESOS ($17’700.000) M/CTE, incluido IVA y demás gastos asociados a la ejecución del contrato,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</si>
  <si>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r>
      <rPr>
        <b/>
        <sz val="15"/>
        <color theme="1"/>
        <rFont val="Arial"/>
        <family val="2"/>
      </rPr>
      <t>20619</t>
    </r>
    <r>
      <rPr>
        <sz val="15"/>
        <color theme="1"/>
        <rFont val="Arial"/>
        <family val="2"/>
      </rPr>
      <t xml:space="preserve"> 13/5/2019</t>
    </r>
  </si>
  <si>
    <t>162-2019</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</si>
  <si>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tecnica del Acuerdo MArco de Precios.</t>
  </si>
  <si>
    <r>
      <rPr>
        <b/>
        <sz val="15"/>
        <color theme="1"/>
        <rFont val="Arial"/>
        <family val="2"/>
      </rPr>
      <t>20319</t>
    </r>
    <r>
      <rPr>
        <sz val="15"/>
        <color theme="1"/>
        <rFont val="Arial"/>
        <family val="2"/>
      </rPr>
      <t xml:space="preserve"> 9/5/2019</t>
    </r>
  </si>
  <si>
    <t>Grupo de Gestión Meritocrática</t>
  </si>
  <si>
    <t>Adquirir 2000 pines de la Prueba psicológica especializada en evaluación de competencias laborales
Estatales</t>
  </si>
  <si>
    <t>FRANCISCO JAVIER AMÉZQUITA RODRIGUEZ EXT. 810
famezquita@funcionpublica.gov.co</t>
  </si>
  <si>
    <t>Aunar esfuerzos entre las entidades para evaluar la calidad del proceso estadístico a cargo  de Función Pública</t>
  </si>
  <si>
    <t>CARLOS ANDRÉS GUZMAN EXT. 850
cguzman@funcionpublica.gov.co</t>
  </si>
  <si>
    <t>JULIAN FELIPE AGUILAR EXT. 500
jaguilar@funcionpublica.gov.co</t>
  </si>
  <si>
    <t xml:space="preserve">72102103 -72102104 - 72102103 </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</si>
</sst>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2" formatCode="_-&quot;$&quot;* #,##0_-;\-&quot;$&quot;* #,##0_-;_-&quot;$&quot;* &quot;-&quot;_-;_-@_-"/>
    <numFmt numFmtId="41" formatCode="_-* #,##0_-;\-* #,##0_-;_-* &quot;-&quot;_-;_-@_-"/>
    <numFmt numFmtId="165" formatCode="_-&quot;$&quot;\ * #,##0.00_-;\-&quot;$&quot;\ * #,##0.00_-;_-&quot;$&quot;\ * &quot;-&quot;??_-;_-@_-"/>
    <numFmt numFmtId="166" formatCode="_(&quot;$&quot;\ * #,##0.00_);_(&quot;$&quot;\ * \(#,##0.00\);_(&quot;$&quot;\ * &quot;-&quot;??_);_(@_)"/>
    <numFmt numFmtId="167" formatCode="_-&quot;$&quot;* #,##0.00_-;\-&quot;$&quot;* #,##0.00_-;_-&quot;$&quot;* &quot;-&quot;_-;_-@_-"/>
    <numFmt numFmtId="168" formatCode="_(&quot;$&quot;\ * #,##0_);_(&quot;$&quot;\ * \(#,##0\);_(&quot;$&quot;\ * &quot;-&quot;??_);_(@_)"/>
    <numFmt numFmtId="169" formatCode="_([$$-240A]\ * #,##0.00_);_([$$-240A]\ * \(#,##0.00\);_([$$-240A]\ * &quot;-&quot;??_);_(@_)"/>
    <numFmt numFmtId="170" formatCode="&quot;$&quot;\ #,##0.00"/>
    <numFmt numFmtId="171" formatCode="_(* #,##0_);_(* \(#,##0\);_(* &quot;-&quot;_);_(@_)"/>
  </numFmts>
  <fonts count="54" x14ac:knownFonts="1">
    <font>
      <sz val="16"/>
      <color theme="1"/>
      <name val="Calibri"/>
      <family val="2"/>
      <scheme val="minor"/>
    </font>
    <font>
      <sz val="11"/>
      <color theme="1"/>
      <name val="Calibri"/>
      <family val="2"/>
      <scheme val="minor"/>
    </font>
    <font>
      <sz val="11"/>
      <color theme="1"/>
      <name val="Calibri"/>
      <family val="2"/>
      <scheme val="minor"/>
    </font>
    <font>
      <sz val="16"/>
      <color theme="1"/>
      <name val="Calibri"/>
      <family val="2"/>
      <scheme val="minor"/>
    </font>
    <font>
      <b/>
      <sz val="16"/>
      <color theme="1"/>
      <name val="Calibri"/>
      <family val="2"/>
      <scheme val="minor"/>
    </font>
    <font>
      <sz val="16"/>
      <color theme="0"/>
      <name val="Calibri"/>
      <family val="2"/>
      <scheme val="minor"/>
    </font>
    <font>
      <b/>
      <sz val="36"/>
      <color theme="5" tint="-0.499984740745262"/>
      <name val="Calibri"/>
      <family val="2"/>
      <scheme val="minor"/>
    </font>
    <font>
      <b/>
      <sz val="16"/>
      <color theme="5" tint="-0.499984740745262"/>
      <name val="Calibri"/>
      <family val="2"/>
      <scheme val="minor"/>
    </font>
    <font>
      <sz val="14"/>
      <color theme="1"/>
      <name val="Calibri"/>
      <family val="2"/>
      <scheme val="minor"/>
    </font>
    <font>
      <sz val="12"/>
      <color theme="1"/>
      <name val="Arial"/>
      <family val="2"/>
    </font>
    <font>
      <sz val="11"/>
      <color theme="1"/>
      <name val="Calibri"/>
      <family val="2"/>
      <scheme val="minor"/>
    </font>
    <font>
      <sz val="11"/>
      <color rgb="FFFF0000"/>
      <name val="Calibri"/>
      <family val="2"/>
      <scheme val="minor"/>
    </font>
    <font>
      <sz val="20"/>
      <color theme="5" tint="-0.499984740745262"/>
      <name val="Calibri"/>
      <family val="2"/>
      <scheme val="minor"/>
    </font>
    <font>
      <sz val="12"/>
      <color theme="1"/>
      <name val="Calibri"/>
      <family val="2"/>
      <scheme val="minor"/>
    </font>
    <font>
      <b/>
      <sz val="36"/>
      <color theme="1"/>
      <name val="Calibri"/>
      <family val="2"/>
      <scheme val="minor"/>
    </font>
    <font>
      <b/>
      <sz val="20"/>
      <color rgb="FFFF0000"/>
      <name val="Calibri"/>
      <family val="2"/>
      <scheme val="minor"/>
    </font>
    <font>
      <b/>
      <sz val="11"/>
      <color theme="1"/>
      <name val="Calibri"/>
      <family val="2"/>
      <scheme val="minor"/>
    </font>
    <font>
      <sz val="16"/>
      <name val="Calibri"/>
      <family val="2"/>
      <scheme val="minor"/>
    </font>
    <font>
      <sz val="18"/>
      <color theme="1"/>
      <name val="Calibri"/>
      <family val="2"/>
      <scheme val="minor"/>
    </font>
    <font>
      <u/>
      <sz val="11"/>
      <color rgb="FF0000FF"/>
      <name val="Calibri"/>
      <family val="2"/>
      <scheme val="minor"/>
    </font>
    <font>
      <u/>
      <sz val="11"/>
      <color theme="10"/>
      <name val="Calibri"/>
      <family val="2"/>
      <scheme val="minor"/>
    </font>
    <font>
      <b/>
      <sz val="12"/>
      <color theme="1"/>
      <name val="Calibri"/>
      <family val="2"/>
      <scheme val="minor"/>
    </font>
    <font>
      <b/>
      <sz val="22"/>
      <color theme="5" tint="-0.499984740745262"/>
      <name val="Calibri"/>
      <family val="2"/>
      <scheme val="minor"/>
    </font>
    <font>
      <b/>
      <sz val="22"/>
      <color theme="1"/>
      <name val="Calibri"/>
      <family val="2"/>
      <scheme val="minor"/>
    </font>
    <font>
      <sz val="20"/>
      <color theme="1"/>
      <name val="Calibri"/>
      <family val="2"/>
      <scheme val="minor"/>
    </font>
    <font>
      <b/>
      <sz val="26"/>
      <name val="Calibri"/>
      <family val="2"/>
      <scheme val="minor"/>
    </font>
    <font>
      <b/>
      <sz val="26"/>
      <color theme="1"/>
      <name val="Calibri"/>
      <family val="2"/>
      <scheme val="minor"/>
    </font>
    <font>
      <sz val="11"/>
      <name val="Calibri"/>
      <family val="2"/>
      <scheme val="minor"/>
    </font>
    <font>
      <sz val="11"/>
      <color theme="0"/>
      <name val="Calibri"/>
      <family val="2"/>
      <scheme val="minor"/>
    </font>
    <font>
      <b/>
      <sz val="48"/>
      <color theme="1"/>
      <name val="Calibri"/>
      <family val="2"/>
      <scheme val="minor"/>
    </font>
    <font>
      <b/>
      <sz val="12"/>
      <color theme="1"/>
      <name val="Arial"/>
      <family val="2"/>
    </font>
    <font>
      <b/>
      <sz val="28"/>
      <color rgb="FFFF0000"/>
      <name val="Calibri"/>
      <family val="2"/>
      <scheme val="minor"/>
    </font>
    <font>
      <b/>
      <sz val="14"/>
      <color rgb="FFFF0000"/>
      <name val="Calibri"/>
      <family val="2"/>
      <scheme val="minor"/>
    </font>
    <font>
      <b/>
      <sz val="26"/>
      <color rgb="FF002060"/>
      <name val="Arial Narrow"/>
      <family val="2"/>
    </font>
    <font>
      <b/>
      <sz val="24"/>
      <color rgb="FF002060"/>
      <name val="Arial Narrow"/>
      <family val="2"/>
    </font>
    <font>
      <b/>
      <sz val="24"/>
      <name val="Arial Narrow"/>
      <family val="2"/>
    </font>
    <font>
      <b/>
      <sz val="36"/>
      <name val="Arial"/>
      <family val="2"/>
    </font>
    <font>
      <sz val="24"/>
      <name val="Arial"/>
      <family val="2"/>
    </font>
    <font>
      <strike/>
      <sz val="24"/>
      <name val="Arial"/>
      <family val="2"/>
    </font>
    <font>
      <b/>
      <sz val="15"/>
      <name val="Arial"/>
      <family val="2"/>
    </font>
    <font>
      <sz val="15"/>
      <name val="Arial"/>
      <family val="2"/>
    </font>
    <font>
      <b/>
      <sz val="20"/>
      <name val="Arial"/>
      <family val="2"/>
    </font>
    <font>
      <sz val="15"/>
      <color theme="1"/>
      <name val="Arial"/>
      <family val="2"/>
    </font>
    <font>
      <b/>
      <strike/>
      <sz val="36"/>
      <name val="Arial"/>
      <family val="2"/>
    </font>
    <font>
      <sz val="24"/>
      <color theme="1"/>
      <name val="Arial"/>
      <family val="2"/>
    </font>
    <font>
      <b/>
      <sz val="15"/>
      <color theme="1"/>
      <name val="Arial"/>
      <family val="2"/>
    </font>
    <font>
      <b/>
      <sz val="20"/>
      <color theme="1"/>
      <name val="Arial"/>
      <family val="2"/>
    </font>
    <font>
      <strike/>
      <sz val="16"/>
      <color theme="1"/>
      <name val="Calibri"/>
      <family val="2"/>
      <scheme val="minor"/>
    </font>
    <font>
      <b/>
      <sz val="24"/>
      <name val="Arial"/>
      <family val="2"/>
    </font>
    <font>
      <sz val="18"/>
      <name val="Arial"/>
      <family val="2"/>
    </font>
    <font>
      <b/>
      <sz val="36"/>
      <name val="Arial Narrow"/>
      <family val="2"/>
    </font>
    <font>
      <b/>
      <sz val="9"/>
      <color indexed="81"/>
      <name val="Tahoma"/>
      <family val="2"/>
    </font>
    <font>
      <sz val="9"/>
      <color indexed="81"/>
      <name val="Tahoma"/>
      <family val="2"/>
    </font>
    <font>
      <sz val="11"/>
      <color rgb="FF000000"/>
      <name val="Calibri"/>
      <family val="2"/>
      <scheme val="minor"/>
    </font>
  </fonts>
  <fills count="8">
    <fill>
      <patternFill patternType="none"/>
    </fill>
    <fill>
      <patternFill patternType="gray125"/>
    </fill>
    <fill>
      <patternFill patternType="solid">
        <fgColor theme="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4" tint="0.59999389629810485"/>
        <bgColor indexed="64"/>
      </patternFill>
    </fill>
    <fill>
      <patternFill patternType="solid">
        <fgColor rgb="FF92D050"/>
        <bgColor indexed="64"/>
      </patternFill>
    </fill>
  </fills>
  <borders count="20">
    <border>
      <left/>
      <right/>
      <top/>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2">
    <xf numFmtId="0" fontId="0" fillId="0" borderId="0"/>
    <xf numFmtId="0" fontId="5" fillId="2" borderId="0" applyNumberFormat="0" applyBorder="0" applyAlignment="0" applyProtection="0"/>
    <xf numFmtId="41" fontId="10" fillId="0" borderId="0" applyFont="0" applyFill="0" applyBorder="0" applyAlignment="0" applyProtection="0"/>
    <xf numFmtId="0" fontId="19" fillId="0" borderId="0" applyNumberFormat="0" applyFill="0" applyBorder="0" applyAlignment="0" applyProtection="0"/>
    <xf numFmtId="42" fontId="10" fillId="0" borderId="0" applyFont="0" applyFill="0" applyBorder="0" applyAlignment="0" applyProtection="0"/>
    <xf numFmtId="166" fontId="10" fillId="0" borderId="0" applyFont="0" applyFill="0" applyBorder="0" applyAlignment="0" applyProtection="0"/>
    <xf numFmtId="171" fontId="10" fillId="0" borderId="0" applyFont="0" applyFill="0" applyBorder="0" applyAlignment="0" applyProtection="0"/>
    <xf numFmtId="166" fontId="3" fillId="0" borderId="0" applyFont="0" applyFill="0" applyBorder="0" applyAlignment="0" applyProtection="0"/>
    <xf numFmtId="41" fontId="10" fillId="0" borderId="0" applyFont="0" applyFill="0" applyBorder="0" applyAlignment="0" applyProtection="0"/>
    <xf numFmtId="0" fontId="53" fillId="0" borderId="0"/>
    <xf numFmtId="0" fontId="10" fillId="0" borderId="0"/>
    <xf numFmtId="9" fontId="10" fillId="0" borderId="0" applyFont="0" applyFill="0" applyBorder="0" applyAlignment="0" applyProtection="0"/>
    <xf numFmtId="41" fontId="2" fillId="0" borderId="0" applyFont="0" applyFill="0" applyBorder="0" applyAlignment="0" applyProtection="0"/>
    <xf numFmtId="42" fontId="2" fillId="0" borderId="0" applyFont="0" applyFill="0" applyBorder="0" applyAlignment="0" applyProtection="0"/>
    <xf numFmtId="166" fontId="2" fillId="0" borderId="0" applyFont="0" applyFill="0" applyBorder="0" applyAlignment="0" applyProtection="0"/>
    <xf numFmtId="171" fontId="2" fillId="0" borderId="0" applyFont="0" applyFill="0" applyBorder="0" applyAlignment="0" applyProtection="0"/>
    <xf numFmtId="41"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166" fontId="1" fillId="0" borderId="0" applyFont="0" applyFill="0" applyBorder="0" applyAlignment="0" applyProtection="0"/>
    <xf numFmtId="171" fontId="1" fillId="0" borderId="0" applyFont="0" applyFill="0" applyBorder="0" applyAlignment="0" applyProtection="0"/>
    <xf numFmtId="41" fontId="1" fillId="0" borderId="0" applyFont="0" applyFill="0" applyBorder="0" applyAlignment="0" applyProtection="0"/>
  </cellStyleXfs>
  <cellXfs count="192">
    <xf numFmtId="0" fontId="0" fillId="0" borderId="0" xfId="0"/>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9" fillId="0" borderId="0" xfId="0" applyFont="1" applyBorder="1" applyAlignment="1">
      <alignment vertical="center" wrapText="1"/>
    </xf>
    <xf numFmtId="0" fontId="0" fillId="0" borderId="0" xfId="0" applyFont="1" applyFill="1" applyBorder="1" applyAlignment="1">
      <alignment horizontal="center" vertical="center" wrapText="1"/>
    </xf>
    <xf numFmtId="0" fontId="0" fillId="0" borderId="0" xfId="0" applyFont="1" applyBorder="1" applyAlignment="1">
      <alignment horizontal="right" vertical="center" wrapText="1"/>
    </xf>
    <xf numFmtId="0" fontId="11" fillId="4" borderId="0" xfId="0" applyFont="1" applyFill="1" applyBorder="1" applyAlignment="1">
      <alignment vertical="center" wrapText="1"/>
    </xf>
    <xf numFmtId="0" fontId="0" fillId="0" borderId="0" xfId="0" applyFont="1" applyAlignment="1">
      <alignment horizontal="center" vertical="center" wrapText="1"/>
    </xf>
    <xf numFmtId="0" fontId="13" fillId="0" borderId="0" xfId="0" applyFont="1" applyAlignment="1">
      <alignment wrapText="1"/>
    </xf>
    <xf numFmtId="0" fontId="0" fillId="0" borderId="0" xfId="0" applyFont="1" applyAlignment="1">
      <alignment wrapText="1"/>
    </xf>
    <xf numFmtId="0" fontId="13" fillId="0" borderId="0" xfId="0" applyFont="1" applyAlignment="1">
      <alignment horizontal="center" vertical="center" wrapText="1"/>
    </xf>
    <xf numFmtId="166" fontId="0" fillId="0" borderId="0" xfId="0" applyNumberFormat="1" applyFont="1" applyAlignment="1">
      <alignment wrapText="1"/>
    </xf>
    <xf numFmtId="0" fontId="0" fillId="0" borderId="1" xfId="0" applyFont="1" applyBorder="1" applyAlignment="1">
      <alignment wrapText="1"/>
    </xf>
    <xf numFmtId="0" fontId="6" fillId="0" borderId="0" xfId="0" applyFont="1" applyFill="1" applyAlignment="1">
      <alignment horizontal="center" wrapText="1"/>
    </xf>
    <xf numFmtId="0" fontId="7" fillId="0" borderId="0" xfId="0" applyFont="1" applyFill="1" applyAlignment="1">
      <alignment horizontal="center" wrapText="1"/>
    </xf>
    <xf numFmtId="0" fontId="15" fillId="4" borderId="0" xfId="0" applyFont="1" applyFill="1" applyBorder="1" applyAlignment="1">
      <alignment horizontal="center" vertical="center" wrapText="1"/>
    </xf>
    <xf numFmtId="0" fontId="16" fillId="0" borderId="0" xfId="0" applyFont="1" applyBorder="1" applyAlignment="1">
      <alignment horizontal="center" vertical="center" wrapText="1"/>
    </xf>
    <xf numFmtId="0" fontId="9" fillId="0" borderId="0" xfId="0" applyFont="1" applyBorder="1" applyAlignment="1">
      <alignment horizontal="left" vertical="center" wrapText="1"/>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8" fillId="3" borderId="0" xfId="0" applyFont="1" applyFill="1" applyAlignment="1">
      <alignment horizontal="center" vertical="center" wrapText="1"/>
    </xf>
    <xf numFmtId="0" fontId="8" fillId="0" borderId="2" xfId="0" applyFont="1" applyBorder="1" applyAlignment="1">
      <alignment horizontal="center" vertical="center" wrapText="1"/>
    </xf>
    <xf numFmtId="0" fontId="11" fillId="4" borderId="0" xfId="0" applyFont="1" applyFill="1" applyAlignment="1">
      <alignment vertical="center" wrapText="1"/>
    </xf>
    <xf numFmtId="0" fontId="8" fillId="0" borderId="3" xfId="0" applyFont="1" applyBorder="1" applyAlignment="1">
      <alignment horizontal="center" vertical="center" wrapText="1"/>
    </xf>
    <xf numFmtId="0" fontId="0" fillId="0" borderId="0" xfId="0" quotePrefix="1" applyFont="1" applyBorder="1" applyAlignment="1">
      <alignment horizontal="center" vertical="center" wrapText="1"/>
    </xf>
    <xf numFmtId="0" fontId="20" fillId="0" borderId="0" xfId="3" quotePrefix="1" applyFont="1" applyBorder="1" applyAlignment="1">
      <alignment horizontal="center" vertical="center" wrapText="1"/>
    </xf>
    <xf numFmtId="0" fontId="4" fillId="0" borderId="2" xfId="0" applyFont="1" applyBorder="1" applyAlignment="1">
      <alignment horizontal="center" vertical="center" wrapText="1"/>
    </xf>
    <xf numFmtId="0" fontId="0" fillId="3" borderId="0"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0" xfId="0" applyFont="1" applyFill="1" applyAlignment="1">
      <alignment horizontal="right" vertical="center" wrapText="1"/>
    </xf>
    <xf numFmtId="0" fontId="21" fillId="0" borderId="2" xfId="0" applyFont="1" applyBorder="1" applyAlignment="1">
      <alignment horizontal="center" vertical="center" wrapText="1"/>
    </xf>
    <xf numFmtId="166" fontId="11" fillId="4" borderId="0" xfId="0" applyNumberFormat="1" applyFont="1" applyFill="1" applyAlignment="1">
      <alignment vertical="center" wrapText="1"/>
    </xf>
    <xf numFmtId="166" fontId="28" fillId="3" borderId="0" xfId="0" applyNumberFormat="1" applyFont="1" applyFill="1" applyAlignment="1">
      <alignment wrapText="1"/>
    </xf>
    <xf numFmtId="170" fontId="11" fillId="4" borderId="0" xfId="0" applyNumberFormat="1" applyFont="1" applyFill="1" applyAlignment="1">
      <alignment vertical="center" wrapText="1"/>
    </xf>
    <xf numFmtId="0" fontId="34" fillId="6" borderId="16" xfId="1" applyFont="1" applyFill="1" applyBorder="1" applyAlignment="1">
      <alignment horizontal="center" vertical="center" wrapText="1"/>
    </xf>
    <xf numFmtId="0" fontId="35" fillId="4" borderId="17" xfId="1" applyFont="1" applyFill="1" applyBorder="1" applyAlignment="1">
      <alignment horizontal="center" vertical="center" wrapText="1"/>
    </xf>
    <xf numFmtId="0" fontId="0" fillId="4" borderId="0" xfId="0" applyFill="1"/>
    <xf numFmtId="0" fontId="0" fillId="0" borderId="0" xfId="0" applyFill="1"/>
    <xf numFmtId="0" fontId="36" fillId="0" borderId="2" xfId="0" applyFont="1" applyFill="1" applyBorder="1" applyAlignment="1">
      <alignment horizontal="center" vertical="center" wrapText="1"/>
    </xf>
    <xf numFmtId="0" fontId="37" fillId="0" borderId="2" xfId="0" applyFont="1" applyFill="1" applyBorder="1" applyAlignment="1">
      <alignment horizontal="center" vertical="center" wrapText="1"/>
    </xf>
    <xf numFmtId="0" fontId="37" fillId="0" borderId="5" xfId="0" applyFont="1" applyFill="1" applyBorder="1" applyAlignment="1">
      <alignment horizontal="center" vertical="center" wrapText="1"/>
    </xf>
    <xf numFmtId="0" fontId="37" fillId="0" borderId="2" xfId="0" applyFont="1" applyFill="1" applyBorder="1" applyAlignment="1">
      <alignment horizontal="left" vertical="center" wrapText="1"/>
    </xf>
    <xf numFmtId="0" fontId="38" fillId="0" borderId="2" xfId="0" applyFont="1" applyFill="1" applyBorder="1" applyAlignment="1">
      <alignment horizontal="center" vertical="center" wrapText="1"/>
    </xf>
    <xf numFmtId="0" fontId="38" fillId="0" borderId="5" xfId="0" applyFont="1" applyFill="1" applyBorder="1" applyAlignment="1">
      <alignment horizontal="center" vertical="center" wrapText="1"/>
    </xf>
    <xf numFmtId="0" fontId="38" fillId="0" borderId="2" xfId="0" applyFont="1" applyFill="1" applyBorder="1" applyAlignment="1">
      <alignment horizontal="left" vertical="center" wrapText="1"/>
    </xf>
    <xf numFmtId="0" fontId="43" fillId="0" borderId="2" xfId="0" applyFont="1" applyFill="1" applyBorder="1" applyAlignment="1">
      <alignment horizontal="center" vertical="center" wrapText="1"/>
    </xf>
    <xf numFmtId="0" fontId="47" fillId="4" borderId="0" xfId="0" applyFont="1" applyFill="1"/>
    <xf numFmtId="0" fontId="47" fillId="0" borderId="0" xfId="0" applyFont="1" applyFill="1"/>
    <xf numFmtId="0" fontId="37" fillId="4" borderId="2" xfId="0" applyFont="1" applyFill="1" applyBorder="1" applyAlignment="1">
      <alignment horizontal="center" vertical="center" wrapText="1"/>
    </xf>
    <xf numFmtId="0" fontId="37" fillId="4" borderId="0" xfId="0" applyFont="1" applyFill="1" applyBorder="1" applyAlignment="1">
      <alignment horizontal="center" vertical="center" wrapText="1"/>
    </xf>
    <xf numFmtId="0" fontId="37" fillId="3" borderId="0" xfId="0" applyFont="1" applyFill="1" applyBorder="1" applyAlignment="1">
      <alignment horizontal="center" vertical="center" wrapText="1"/>
    </xf>
    <xf numFmtId="0" fontId="36" fillId="3" borderId="0" xfId="0" applyFont="1" applyFill="1" applyBorder="1" applyAlignment="1">
      <alignment horizontal="center" vertical="center" wrapText="1"/>
    </xf>
    <xf numFmtId="0" fontId="37" fillId="3" borderId="0" xfId="0" applyFont="1" applyFill="1" applyBorder="1" applyAlignment="1">
      <alignment horizontal="left" vertical="center" wrapText="1"/>
    </xf>
    <xf numFmtId="14" fontId="37" fillId="3" borderId="0" xfId="0" applyNumberFormat="1" applyFont="1" applyFill="1" applyBorder="1" applyAlignment="1">
      <alignment horizontal="center" vertical="center" wrapText="1"/>
    </xf>
    <xf numFmtId="0" fontId="50" fillId="0" borderId="0" xfId="1" applyFont="1" applyFill="1" applyBorder="1" applyAlignment="1">
      <alignment horizontal="center" vertical="center" wrapText="1"/>
    </xf>
    <xf numFmtId="0" fontId="0" fillId="3" borderId="0" xfId="0" applyFill="1"/>
    <xf numFmtId="0" fontId="35" fillId="0" borderId="0" xfId="1" applyFont="1" applyFill="1" applyBorder="1" applyAlignment="1">
      <alignment horizontal="center" vertical="center" wrapText="1"/>
    </xf>
    <xf numFmtId="41" fontId="1" fillId="0" borderId="0" xfId="17" applyFont="1" applyBorder="1" applyAlignment="1">
      <alignment horizontal="right" vertical="center" wrapText="1"/>
    </xf>
    <xf numFmtId="0" fontId="12" fillId="0" borderId="0" xfId="17" applyNumberFormat="1" applyFont="1" applyAlignment="1">
      <alignment horizontal="left" wrapText="1"/>
    </xf>
    <xf numFmtId="0" fontId="7" fillId="0" borderId="2" xfId="17" applyNumberFormat="1" applyFont="1" applyBorder="1" applyAlignment="1">
      <alignment horizontal="center" vertical="center" wrapText="1"/>
    </xf>
    <xf numFmtId="41" fontId="1" fillId="0" borderId="0" xfId="17" applyFont="1" applyFill="1" applyAlignment="1">
      <alignment horizontal="right" vertical="center" wrapText="1"/>
    </xf>
    <xf numFmtId="167" fontId="22" fillId="0" borderId="2" xfId="18" applyNumberFormat="1" applyFont="1" applyBorder="1" applyAlignment="1">
      <alignment horizontal="left" wrapText="1"/>
    </xf>
    <xf numFmtId="167" fontId="23" fillId="0" borderId="2" xfId="18" applyNumberFormat="1" applyFont="1" applyBorder="1" applyAlignment="1">
      <alignment wrapText="1"/>
    </xf>
    <xf numFmtId="166" fontId="32" fillId="3" borderId="0" xfId="19" applyFont="1" applyFill="1" applyAlignment="1">
      <alignment horizontal="right" vertical="center" wrapText="1"/>
    </xf>
    <xf numFmtId="169" fontId="37" fillId="0" borderId="2" xfId="17" applyNumberFormat="1" applyFont="1" applyFill="1" applyBorder="1" applyAlignment="1">
      <alignment horizontal="right" vertical="center" wrapText="1"/>
    </xf>
    <xf numFmtId="169" fontId="38" fillId="0" borderId="2" xfId="17" applyNumberFormat="1" applyFont="1" applyFill="1" applyBorder="1" applyAlignment="1">
      <alignment horizontal="right" vertical="center" wrapText="1"/>
    </xf>
    <xf numFmtId="169" fontId="37" fillId="3" borderId="0" xfId="21" applyNumberFormat="1" applyFont="1" applyFill="1" applyBorder="1" applyAlignment="1">
      <alignment horizontal="right" vertical="center" wrapText="1"/>
    </xf>
    <xf numFmtId="166" fontId="37" fillId="3" borderId="0" xfId="19" applyNumberFormat="1" applyFont="1" applyFill="1" applyBorder="1" applyAlignment="1">
      <alignment horizontal="center" vertical="center" wrapText="1"/>
    </xf>
    <xf numFmtId="0" fontId="33" fillId="7" borderId="16" xfId="1" applyFont="1" applyFill="1" applyBorder="1" applyAlignment="1">
      <alignment horizontal="center" vertical="center" wrapText="1"/>
    </xf>
    <xf numFmtId="0" fontId="34" fillId="7" borderId="16" xfId="1" applyFont="1" applyFill="1" applyBorder="1" applyAlignment="1">
      <alignment horizontal="center" vertical="center" wrapText="1"/>
    </xf>
    <xf numFmtId="171" fontId="34" fillId="7" borderId="16" xfId="20" applyFont="1" applyFill="1" applyBorder="1" applyAlignment="1">
      <alignment horizontal="center" vertical="center" wrapText="1"/>
    </xf>
    <xf numFmtId="0" fontId="6" fillId="3" borderId="0" xfId="0" applyFont="1" applyFill="1" applyAlignment="1">
      <alignment horizontal="center" vertical="center" wrapText="1"/>
    </xf>
    <xf numFmtId="0" fontId="7" fillId="3" borderId="0" xfId="0" applyFont="1" applyFill="1" applyAlignment="1">
      <alignment horizontal="center" vertical="center" wrapText="1"/>
    </xf>
    <xf numFmtId="0" fontId="8" fillId="3" borderId="3" xfId="0" applyFont="1" applyFill="1" applyBorder="1" applyAlignment="1">
      <alignment horizontal="center" vertical="center" wrapText="1"/>
    </xf>
    <xf numFmtId="0" fontId="0" fillId="3" borderId="0" xfId="0" applyFont="1" applyFill="1" applyAlignment="1">
      <alignment horizontal="center" vertical="center" wrapText="1"/>
    </xf>
    <xf numFmtId="0" fontId="21" fillId="3" borderId="2" xfId="0" applyFont="1" applyFill="1" applyBorder="1" applyAlignment="1">
      <alignment horizontal="center" vertical="center" wrapText="1"/>
    </xf>
    <xf numFmtId="167" fontId="22" fillId="3" borderId="2" xfId="18" applyNumberFormat="1" applyFont="1" applyFill="1" applyBorder="1" applyAlignment="1">
      <alignment horizontal="left" wrapText="1"/>
    </xf>
    <xf numFmtId="167" fontId="23" fillId="3" borderId="2" xfId="18" applyNumberFormat="1" applyFont="1" applyFill="1" applyBorder="1" applyAlignment="1">
      <alignment wrapText="1"/>
    </xf>
    <xf numFmtId="0" fontId="0" fillId="3" borderId="0" xfId="0" applyFont="1" applyFill="1" applyAlignment="1">
      <alignment wrapText="1"/>
    </xf>
    <xf numFmtId="0" fontId="13" fillId="3" borderId="0" xfId="0" applyFont="1" applyFill="1" applyAlignment="1">
      <alignment horizontal="center" vertical="center" wrapText="1"/>
    </xf>
    <xf numFmtId="166" fontId="0" fillId="3" borderId="0" xfId="0" applyNumberFormat="1" applyFont="1" applyFill="1" applyAlignment="1">
      <alignment wrapText="1"/>
    </xf>
    <xf numFmtId="0" fontId="0" fillId="3" borderId="1" xfId="0" applyFont="1" applyFill="1" applyBorder="1" applyAlignment="1">
      <alignment wrapText="1"/>
    </xf>
    <xf numFmtId="168" fontId="0" fillId="3" borderId="0" xfId="0" applyNumberFormat="1" applyFont="1" applyFill="1" applyBorder="1" applyAlignment="1">
      <alignment horizontal="center" vertical="center" wrapText="1"/>
    </xf>
    <xf numFmtId="0" fontId="23" fillId="3" borderId="2" xfId="0" applyFont="1" applyFill="1" applyBorder="1" applyAlignment="1">
      <alignment horizontal="center" vertical="center" wrapText="1"/>
    </xf>
    <xf numFmtId="169" fontId="0" fillId="3" borderId="0" xfId="0" applyNumberFormat="1" applyFont="1" applyFill="1" applyBorder="1" applyAlignment="1">
      <alignment horizontal="center" vertical="center" wrapText="1"/>
    </xf>
    <xf numFmtId="0" fontId="0" fillId="3" borderId="2" xfId="0" applyFont="1" applyFill="1" applyBorder="1" applyAlignment="1">
      <alignment horizontal="center" vertical="center" wrapText="1"/>
    </xf>
    <xf numFmtId="0" fontId="12" fillId="3" borderId="2" xfId="17" applyNumberFormat="1" applyFont="1" applyFill="1" applyBorder="1" applyAlignment="1">
      <alignment horizontal="left" wrapText="1"/>
    </xf>
    <xf numFmtId="165" fontId="3" fillId="3" borderId="2" xfId="0" applyNumberFormat="1" applyFont="1" applyFill="1" applyBorder="1" applyAlignment="1">
      <alignment wrapText="1"/>
    </xf>
    <xf numFmtId="165" fontId="0" fillId="3" borderId="0" xfId="0" applyNumberFormat="1" applyFont="1" applyFill="1" applyAlignment="1">
      <alignment wrapText="1"/>
    </xf>
    <xf numFmtId="0" fontId="8" fillId="3" borderId="11" xfId="0" applyFont="1" applyFill="1" applyBorder="1" applyAlignment="1">
      <alignment horizontal="center" vertical="center" wrapText="1"/>
    </xf>
    <xf numFmtId="14" fontId="27" fillId="3" borderId="0" xfId="0" applyNumberFormat="1" applyFont="1" applyFill="1" applyBorder="1" applyAlignment="1">
      <alignment horizontal="center" vertical="center" wrapText="1"/>
    </xf>
    <xf numFmtId="165" fontId="0" fillId="3" borderId="0" xfId="0" applyNumberFormat="1" applyFont="1" applyFill="1" applyAlignment="1">
      <alignment horizontal="center" vertical="center" wrapText="1"/>
    </xf>
    <xf numFmtId="14" fontId="9" fillId="3" borderId="0" xfId="0" applyNumberFormat="1" applyFont="1" applyFill="1" applyBorder="1" applyAlignment="1">
      <alignment horizontal="center" vertical="center" wrapText="1"/>
    </xf>
    <xf numFmtId="14" fontId="0" fillId="3" borderId="0" xfId="0" applyNumberFormat="1" applyFont="1" applyFill="1" applyBorder="1" applyAlignment="1">
      <alignment horizontal="center" vertical="center" wrapText="1"/>
    </xf>
    <xf numFmtId="170" fontId="0" fillId="3" borderId="0" xfId="0" applyNumberFormat="1" applyFont="1" applyFill="1" applyBorder="1" applyAlignment="1">
      <alignment horizontal="center" vertical="center" wrapText="1"/>
    </xf>
    <xf numFmtId="0" fontId="0" fillId="3" borderId="0" xfId="0" applyFill="1" applyAlignment="1">
      <alignment wrapText="1"/>
    </xf>
    <xf numFmtId="41" fontId="1" fillId="3" borderId="0" xfId="17" applyFont="1" applyFill="1" applyBorder="1" applyAlignment="1">
      <alignment horizontal="right" vertical="center" wrapText="1"/>
    </xf>
    <xf numFmtId="0" fontId="0" fillId="3" borderId="0" xfId="0" applyFont="1" applyFill="1" applyBorder="1" applyAlignment="1">
      <alignment horizontal="right" vertical="center" wrapText="1"/>
    </xf>
    <xf numFmtId="166" fontId="0" fillId="3" borderId="0" xfId="0" applyNumberFormat="1" applyFont="1" applyFill="1" applyAlignment="1">
      <alignment horizontal="center" vertical="center" wrapText="1"/>
    </xf>
    <xf numFmtId="0" fontId="12" fillId="3" borderId="0" xfId="17" applyNumberFormat="1" applyFont="1" applyFill="1" applyAlignment="1">
      <alignment horizontal="left" wrapText="1"/>
    </xf>
    <xf numFmtId="0" fontId="13" fillId="3" borderId="0" xfId="0" applyFont="1" applyFill="1" applyAlignment="1">
      <alignment wrapText="1"/>
    </xf>
    <xf numFmtId="170" fontId="3" fillId="3" borderId="0" xfId="0" applyNumberFormat="1" applyFont="1" applyFill="1" applyBorder="1" applyAlignment="1">
      <alignment horizontal="center" vertical="center" wrapText="1"/>
    </xf>
    <xf numFmtId="42" fontId="3" fillId="3" borderId="0" xfId="18" applyFont="1" applyFill="1" applyBorder="1" applyAlignment="1">
      <alignment horizontal="center" wrapText="1"/>
    </xf>
    <xf numFmtId="41" fontId="29" fillId="3" borderId="0" xfId="17" applyFont="1" applyFill="1" applyAlignment="1">
      <alignment horizontal="center" vertical="center" wrapText="1"/>
    </xf>
    <xf numFmtId="170" fontId="29" fillId="3" borderId="0" xfId="0" applyNumberFormat="1" applyFont="1" applyFill="1" applyAlignment="1">
      <alignment horizontal="center" vertical="center" wrapText="1"/>
    </xf>
    <xf numFmtId="170" fontId="0" fillId="3" borderId="0" xfId="0" applyNumberFormat="1" applyFont="1" applyFill="1" applyAlignment="1">
      <alignment horizontal="center" vertical="center" wrapText="1"/>
    </xf>
    <xf numFmtId="165" fontId="12" fillId="3" borderId="0" xfId="17" applyNumberFormat="1" applyFont="1" applyFill="1" applyAlignment="1">
      <alignment horizontal="left" wrapText="1"/>
    </xf>
    <xf numFmtId="170" fontId="0" fillId="3" borderId="0" xfId="0" applyNumberFormat="1" applyFont="1" applyFill="1" applyAlignment="1">
      <alignment wrapText="1"/>
    </xf>
    <xf numFmtId="170" fontId="13" fillId="3" borderId="0" xfId="0" applyNumberFormat="1" applyFont="1" applyFill="1" applyAlignment="1">
      <alignment horizontal="center" vertical="center" wrapText="1"/>
    </xf>
    <xf numFmtId="166" fontId="29" fillId="3" borderId="0" xfId="0" applyNumberFormat="1" applyFont="1" applyFill="1" applyAlignment="1">
      <alignment horizontal="center" vertical="center" wrapText="1"/>
    </xf>
    <xf numFmtId="0" fontId="16" fillId="3" borderId="0" xfId="0" applyFont="1" applyFill="1" applyBorder="1" applyAlignment="1">
      <alignment horizontal="center" vertical="center" wrapText="1"/>
    </xf>
    <xf numFmtId="0" fontId="30" fillId="3" borderId="0" xfId="0" applyFont="1" applyFill="1" applyBorder="1" applyAlignment="1">
      <alignment horizontal="left" vertical="center" wrapText="1"/>
    </xf>
    <xf numFmtId="0" fontId="3" fillId="3" borderId="0" xfId="0" applyFont="1" applyFill="1" applyBorder="1" applyAlignment="1">
      <alignment horizontal="center" vertical="center" wrapText="1"/>
    </xf>
    <xf numFmtId="42" fontId="3" fillId="3" borderId="0" xfId="18" applyFont="1" applyFill="1" applyBorder="1" applyAlignment="1">
      <alignment horizontal="center" vertical="center" wrapText="1"/>
    </xf>
    <xf numFmtId="166" fontId="31" fillId="3" borderId="0" xfId="19" applyFont="1" applyFill="1" applyAlignment="1">
      <alignment horizontal="right" vertical="center" wrapText="1"/>
    </xf>
    <xf numFmtId="0" fontId="14" fillId="0" borderId="0" xfId="0" applyFont="1" applyBorder="1" applyAlignment="1">
      <alignment horizontal="center" vertical="center" wrapText="1"/>
    </xf>
    <xf numFmtId="0" fontId="16" fillId="0" borderId="0" xfId="0" applyFont="1" applyBorder="1" applyAlignment="1">
      <alignment horizontal="left" vertical="center" wrapText="1"/>
    </xf>
    <xf numFmtId="0" fontId="17" fillId="0" borderId="2" xfId="0" applyFont="1" applyBorder="1" applyAlignment="1">
      <alignment horizontal="center" vertical="center" wrapText="1"/>
    </xf>
    <xf numFmtId="0" fontId="18" fillId="0" borderId="2" xfId="0" applyFont="1" applyFill="1" applyBorder="1" applyAlignment="1">
      <alignment horizontal="center" vertical="center" wrapText="1"/>
    </xf>
    <xf numFmtId="0" fontId="17" fillId="0" borderId="2" xfId="0" quotePrefix="1" applyFont="1" applyBorder="1" applyAlignment="1">
      <alignment horizontal="center" vertical="center" wrapText="1"/>
    </xf>
    <xf numFmtId="0" fontId="17" fillId="0" borderId="0" xfId="0" quotePrefix="1" applyFont="1" applyAlignment="1">
      <alignment horizontal="center" vertical="center" wrapText="1"/>
    </xf>
    <xf numFmtId="0" fontId="35" fillId="0" borderId="0" xfId="1" applyFont="1" applyFill="1" applyBorder="1" applyAlignment="1">
      <alignment horizontal="center" vertical="center" wrapText="1"/>
    </xf>
    <xf numFmtId="0" fontId="17" fillId="3" borderId="2" xfId="0" applyFont="1" applyFill="1" applyBorder="1" applyAlignment="1">
      <alignment horizontal="center" vertical="center" wrapText="1"/>
    </xf>
    <xf numFmtId="0" fontId="17" fillId="3" borderId="4" xfId="0" applyFont="1" applyFill="1" applyBorder="1" applyAlignment="1">
      <alignment horizontal="left" vertical="center" wrapText="1"/>
    </xf>
    <xf numFmtId="0" fontId="17" fillId="3" borderId="5" xfId="0" applyFont="1" applyFill="1" applyBorder="1" applyAlignment="1">
      <alignment horizontal="left" vertical="center" wrapText="1"/>
    </xf>
    <xf numFmtId="0" fontId="24" fillId="3" borderId="6" xfId="0" applyFont="1" applyFill="1" applyBorder="1" applyAlignment="1">
      <alignment horizontal="center" vertical="center" wrapText="1"/>
    </xf>
    <xf numFmtId="0" fontId="24" fillId="3" borderId="7" xfId="0" applyFont="1" applyFill="1" applyBorder="1" applyAlignment="1">
      <alignment horizontal="center" vertical="center" wrapText="1"/>
    </xf>
    <xf numFmtId="0" fontId="24" fillId="3" borderId="8" xfId="0" applyFont="1" applyFill="1" applyBorder="1" applyAlignment="1">
      <alignment horizontal="center" vertical="center" wrapText="1"/>
    </xf>
    <xf numFmtId="0" fontId="24" fillId="3" borderId="9" xfId="0" applyFont="1" applyFill="1" applyBorder="1" applyAlignment="1">
      <alignment horizontal="center" vertical="center" wrapText="1"/>
    </xf>
    <xf numFmtId="0" fontId="24" fillId="3" borderId="0" xfId="0" applyFont="1" applyFill="1" applyBorder="1" applyAlignment="1">
      <alignment horizontal="center" vertical="center" wrapText="1"/>
    </xf>
    <xf numFmtId="0" fontId="24" fillId="3" borderId="10" xfId="0" applyFont="1" applyFill="1" applyBorder="1" applyAlignment="1">
      <alignment horizontal="center" vertical="center" wrapText="1"/>
    </xf>
    <xf numFmtId="0" fontId="24" fillId="3" borderId="12" xfId="0" applyFont="1" applyFill="1" applyBorder="1" applyAlignment="1">
      <alignment horizontal="center" vertical="center" wrapText="1"/>
    </xf>
    <xf numFmtId="0" fontId="24" fillId="3" borderId="13" xfId="0" applyFont="1" applyFill="1" applyBorder="1" applyAlignment="1">
      <alignment horizontal="center" vertical="center" wrapText="1"/>
    </xf>
    <xf numFmtId="0" fontId="24" fillId="3" borderId="14" xfId="0" applyFont="1" applyFill="1" applyBorder="1" applyAlignment="1">
      <alignment horizontal="center" vertical="center" wrapText="1"/>
    </xf>
    <xf numFmtId="168" fontId="25" fillId="3" borderId="4" xfId="0" applyNumberFormat="1" applyFont="1" applyFill="1" applyBorder="1" applyAlignment="1">
      <alignment horizontal="right" vertical="center" wrapText="1"/>
    </xf>
    <xf numFmtId="168" fontId="25" fillId="3" borderId="5" xfId="0" applyNumberFormat="1" applyFont="1" applyFill="1" applyBorder="1" applyAlignment="1">
      <alignment horizontal="right" vertical="center" wrapText="1"/>
    </xf>
    <xf numFmtId="169" fontId="26" fillId="3" borderId="2" xfId="0" applyNumberFormat="1" applyFont="1" applyFill="1" applyBorder="1" applyAlignment="1">
      <alignment horizontal="right" vertical="center" wrapText="1"/>
    </xf>
    <xf numFmtId="42" fontId="26" fillId="3" borderId="2" xfId="18" applyFont="1" applyFill="1" applyBorder="1" applyAlignment="1">
      <alignment horizontal="right" vertical="center" wrapText="1"/>
    </xf>
    <xf numFmtId="14" fontId="25" fillId="5" borderId="4" xfId="0" applyNumberFormat="1" applyFont="1" applyFill="1" applyBorder="1" applyAlignment="1">
      <alignment horizontal="right" vertical="center" wrapText="1"/>
    </xf>
    <xf numFmtId="14" fontId="25" fillId="5" borderId="5" xfId="0" applyNumberFormat="1" applyFont="1" applyFill="1" applyBorder="1" applyAlignment="1">
      <alignment horizontal="right" vertical="center" wrapText="1"/>
    </xf>
    <xf numFmtId="0" fontId="16" fillId="3" borderId="15" xfId="0" applyFont="1" applyFill="1" applyBorder="1" applyAlignment="1">
      <alignment horizontal="left" vertical="center" wrapText="1"/>
    </xf>
    <xf numFmtId="42" fontId="3" fillId="3" borderId="0" xfId="18" applyFont="1" applyFill="1" applyBorder="1" applyAlignment="1">
      <alignment horizontal="center" wrapText="1"/>
    </xf>
    <xf numFmtId="42" fontId="3" fillId="3" borderId="0" xfId="18" applyFont="1" applyFill="1" applyBorder="1" applyAlignment="1">
      <alignment horizontal="center" vertical="center" wrapText="1"/>
    </xf>
    <xf numFmtId="14" fontId="37" fillId="0" borderId="2" xfId="0" applyNumberFormat="1" applyFont="1" applyFill="1" applyBorder="1" applyAlignment="1">
      <alignment horizontal="center" vertical="center" wrapText="1"/>
    </xf>
    <xf numFmtId="166" fontId="37" fillId="0" borderId="2" xfId="19" applyNumberFormat="1" applyFont="1" applyFill="1" applyBorder="1" applyAlignment="1">
      <alignment horizontal="center" vertical="center" wrapText="1"/>
    </xf>
    <xf numFmtId="0" fontId="36" fillId="0" borderId="17" xfId="0" applyFont="1" applyFill="1" applyBorder="1" applyAlignment="1">
      <alignment horizontal="center" vertical="center" wrapText="1"/>
    </xf>
    <xf numFmtId="0" fontId="37" fillId="0" borderId="17" xfId="0" applyFont="1" applyFill="1" applyBorder="1" applyAlignment="1">
      <alignment horizontal="center" vertical="center" wrapText="1"/>
    </xf>
    <xf numFmtId="0" fontId="37" fillId="0" borderId="17" xfId="0" applyFont="1" applyFill="1" applyBorder="1" applyAlignment="1">
      <alignment horizontal="left" vertical="center" wrapText="1"/>
    </xf>
    <xf numFmtId="14" fontId="37" fillId="0" borderId="17" xfId="0" applyNumberFormat="1" applyFont="1" applyFill="1" applyBorder="1" applyAlignment="1">
      <alignment horizontal="center" vertical="center" wrapText="1"/>
    </xf>
    <xf numFmtId="169" fontId="37" fillId="0" borderId="17" xfId="17" applyNumberFormat="1" applyFont="1" applyFill="1" applyBorder="1" applyAlignment="1">
      <alignment vertical="center" wrapText="1"/>
    </xf>
    <xf numFmtId="166" fontId="37" fillId="0" borderId="17" xfId="19" applyNumberFormat="1" applyFont="1" applyFill="1" applyBorder="1" applyAlignment="1">
      <alignment vertical="center" wrapText="1"/>
    </xf>
    <xf numFmtId="14" fontId="38" fillId="0" borderId="2" xfId="0" applyNumberFormat="1" applyFont="1" applyFill="1" applyBorder="1" applyAlignment="1">
      <alignment horizontal="center" vertical="center" wrapText="1"/>
    </xf>
    <xf numFmtId="166" fontId="38" fillId="0" borderId="2" xfId="19" applyNumberFormat="1" applyFont="1" applyFill="1" applyBorder="1" applyAlignment="1">
      <alignment horizontal="center" vertical="center" wrapText="1"/>
    </xf>
    <xf numFmtId="0" fontId="36" fillId="0" borderId="17" xfId="0" applyFont="1" applyFill="1" applyBorder="1" applyAlignment="1">
      <alignment horizontal="center" vertical="center" wrapText="1"/>
    </xf>
    <xf numFmtId="16" fontId="37" fillId="0" borderId="2" xfId="0" applyNumberFormat="1" applyFont="1" applyFill="1" applyBorder="1" applyAlignment="1">
      <alignment horizontal="center" vertical="center" wrapText="1"/>
    </xf>
    <xf numFmtId="0" fontId="36" fillId="0" borderId="18" xfId="0" applyFont="1" applyFill="1" applyBorder="1" applyAlignment="1">
      <alignment horizontal="center" vertical="center" wrapText="1"/>
    </xf>
    <xf numFmtId="0" fontId="37" fillId="0" borderId="8" xfId="0" applyFont="1" applyFill="1" applyBorder="1" applyAlignment="1">
      <alignment horizontal="center" vertical="center" wrapText="1"/>
    </xf>
    <xf numFmtId="0" fontId="37" fillId="0" borderId="2" xfId="0" applyFont="1" applyFill="1" applyBorder="1" applyAlignment="1">
      <alignment vertical="center" wrapText="1"/>
    </xf>
    <xf numFmtId="169" fontId="37" fillId="0" borderId="2" xfId="17" applyNumberFormat="1" applyFont="1" applyFill="1" applyBorder="1" applyAlignment="1">
      <alignment vertical="center" wrapText="1"/>
    </xf>
    <xf numFmtId="0" fontId="44" fillId="0" borderId="2" xfId="0" applyFont="1" applyFill="1" applyBorder="1" applyAlignment="1">
      <alignment horizontal="left" vertical="center" wrapText="1"/>
    </xf>
    <xf numFmtId="0" fontId="37" fillId="0" borderId="19" xfId="0" applyFont="1" applyFill="1" applyBorder="1" applyAlignment="1">
      <alignment horizontal="center" vertical="center" wrapText="1"/>
    </xf>
    <xf numFmtId="166" fontId="37" fillId="0" borderId="2" xfId="19" applyNumberFormat="1" applyFont="1" applyFill="1" applyBorder="1" applyAlignment="1">
      <alignment vertical="center" wrapText="1"/>
    </xf>
    <xf numFmtId="0" fontId="37" fillId="0" borderId="2" xfId="0" applyNumberFormat="1" applyFont="1" applyFill="1" applyBorder="1" applyAlignment="1">
      <alignment horizontal="center" vertical="center" wrapText="1"/>
    </xf>
    <xf numFmtId="0" fontId="48" fillId="0" borderId="2" xfId="0" applyFont="1" applyFill="1" applyBorder="1" applyAlignment="1">
      <alignment horizontal="center" vertical="center" wrapText="1"/>
    </xf>
    <xf numFmtId="0" fontId="49" fillId="0" borderId="2" xfId="0" applyFont="1" applyFill="1" applyBorder="1" applyAlignment="1">
      <alignment horizontal="center" vertical="center" wrapText="1"/>
    </xf>
    <xf numFmtId="169" fontId="37" fillId="0" borderId="2" xfId="21" applyNumberFormat="1" applyFont="1" applyFill="1" applyBorder="1" applyAlignment="1">
      <alignment horizontal="right" vertical="center" wrapText="1"/>
    </xf>
    <xf numFmtId="169" fontId="37" fillId="0" borderId="2" xfId="12" applyNumberFormat="1" applyFont="1" applyFill="1" applyBorder="1" applyAlignment="1">
      <alignment horizontal="right" vertical="center" wrapText="1"/>
    </xf>
    <xf numFmtId="0" fontId="39" fillId="0" borderId="2" xfId="0" applyFont="1" applyFill="1" applyBorder="1" applyAlignment="1">
      <alignment horizontal="center" vertical="center" wrapText="1"/>
    </xf>
    <xf numFmtId="15" fontId="40" fillId="0" borderId="2" xfId="0" applyNumberFormat="1" applyFont="1" applyFill="1" applyBorder="1" applyAlignment="1">
      <alignment horizontal="center" vertical="center" wrapText="1"/>
    </xf>
    <xf numFmtId="0" fontId="40" fillId="0" borderId="2" xfId="0" applyFont="1" applyFill="1" applyBorder="1" applyAlignment="1">
      <alignment horizontal="left" vertical="center" wrapText="1"/>
    </xf>
    <xf numFmtId="0" fontId="40" fillId="0" borderId="2" xfId="0" applyFont="1" applyFill="1" applyBorder="1" applyAlignment="1">
      <alignment horizontal="center" vertical="center" wrapText="1"/>
    </xf>
    <xf numFmtId="166" fontId="40" fillId="0" borderId="2" xfId="7" applyFont="1" applyFill="1" applyBorder="1" applyAlignment="1">
      <alignment horizontal="center" vertical="center" wrapText="1"/>
    </xf>
    <xf numFmtId="168" fontId="41" fillId="0" borderId="2" xfId="7" applyNumberFormat="1" applyFont="1" applyFill="1" applyBorder="1" applyAlignment="1">
      <alignment horizontal="center" vertical="center" wrapText="1"/>
    </xf>
    <xf numFmtId="168" fontId="40" fillId="0" borderId="2" xfId="7" applyNumberFormat="1" applyFont="1" applyFill="1" applyBorder="1" applyAlignment="1">
      <alignment horizontal="center" vertical="center" wrapText="1"/>
    </xf>
    <xf numFmtId="15" fontId="42" fillId="0" borderId="2" xfId="0" applyNumberFormat="1" applyFont="1" applyFill="1" applyBorder="1" applyAlignment="1">
      <alignment horizontal="center" vertical="center" wrapText="1"/>
    </xf>
    <xf numFmtId="0" fontId="40" fillId="0" borderId="2" xfId="7" applyNumberFormat="1" applyFont="1" applyFill="1" applyBorder="1" applyAlignment="1">
      <alignment horizontal="center" vertical="center" wrapText="1"/>
    </xf>
    <xf numFmtId="0" fontId="42" fillId="0" borderId="2" xfId="0" applyFont="1" applyFill="1" applyBorder="1" applyAlignment="1">
      <alignment horizontal="left" vertical="center" wrapText="1"/>
    </xf>
    <xf numFmtId="0" fontId="42" fillId="0" borderId="2" xfId="0" applyFont="1" applyFill="1" applyBorder="1" applyAlignment="1">
      <alignment horizontal="center" vertical="center" wrapText="1"/>
    </xf>
    <xf numFmtId="168" fontId="42" fillId="0" borderId="2" xfId="7" applyNumberFormat="1" applyFont="1" applyFill="1" applyBorder="1" applyAlignment="1">
      <alignment horizontal="center" vertical="center" wrapText="1"/>
    </xf>
    <xf numFmtId="0" fontId="45" fillId="0" borderId="2" xfId="0" applyFont="1" applyFill="1" applyBorder="1" applyAlignment="1">
      <alignment horizontal="center" vertical="center" wrapText="1"/>
    </xf>
    <xf numFmtId="166" fontId="42" fillId="0" borderId="2" xfId="7" applyFont="1" applyFill="1" applyBorder="1" applyAlignment="1">
      <alignment horizontal="center" vertical="center" wrapText="1"/>
    </xf>
    <xf numFmtId="168" fontId="46" fillId="0" borderId="2" xfId="7" applyNumberFormat="1" applyFont="1" applyFill="1" applyBorder="1" applyAlignment="1">
      <alignment horizontal="center" vertical="center" wrapText="1"/>
    </xf>
    <xf numFmtId="0" fontId="0" fillId="0" borderId="2" xfId="0" applyFill="1" applyBorder="1"/>
    <xf numFmtId="0" fontId="39" fillId="0" borderId="0" xfId="0" applyFont="1" applyFill="1" applyBorder="1" applyAlignment="1">
      <alignment horizontal="center" vertical="center" wrapText="1"/>
    </xf>
    <xf numFmtId="15" fontId="40" fillId="0" borderId="0" xfId="0" applyNumberFormat="1" applyFont="1" applyFill="1" applyBorder="1" applyAlignment="1">
      <alignment horizontal="center" vertical="center" wrapText="1"/>
    </xf>
    <xf numFmtId="0" fontId="40" fillId="0" borderId="0" xfId="0" applyFont="1" applyFill="1" applyBorder="1" applyAlignment="1">
      <alignment horizontal="left" vertical="center" wrapText="1"/>
    </xf>
    <xf numFmtId="0" fontId="40" fillId="0" borderId="0" xfId="0" applyFont="1" applyFill="1" applyBorder="1" applyAlignment="1">
      <alignment horizontal="center" vertical="center" wrapText="1"/>
    </xf>
    <xf numFmtId="166" fontId="40" fillId="0" borderId="0" xfId="7" applyFont="1" applyFill="1" applyBorder="1" applyAlignment="1">
      <alignment horizontal="center" vertical="center" wrapText="1"/>
    </xf>
    <xf numFmtId="168" fontId="41" fillId="0" borderId="0" xfId="7" applyNumberFormat="1" applyFont="1" applyFill="1" applyBorder="1" applyAlignment="1">
      <alignment horizontal="center" vertical="center" wrapText="1"/>
    </xf>
    <xf numFmtId="168" fontId="40" fillId="0" borderId="0" xfId="7" applyNumberFormat="1" applyFont="1" applyFill="1" applyBorder="1" applyAlignment="1">
      <alignment horizontal="center" vertical="center" wrapText="1"/>
    </xf>
  </cellXfs>
  <cellStyles count="22">
    <cellStyle name="Énfasis1" xfId="1" builtinId="29"/>
    <cellStyle name="Hipervínculo" xfId="3" builtinId="8"/>
    <cellStyle name="Millares [0] 2" xfId="2"/>
    <cellStyle name="Millares [0] 2 2" xfId="8"/>
    <cellStyle name="Millares [0] 2 2 2" xfId="16"/>
    <cellStyle name="Millares [0] 2 2 2 2" xfId="21"/>
    <cellStyle name="Millares [0] 2 3" xfId="12"/>
    <cellStyle name="Millares [0] 2 3 2" xfId="17"/>
    <cellStyle name="Millares [0] 3" xfId="6"/>
    <cellStyle name="Millares [0] 3 2" xfId="15"/>
    <cellStyle name="Millares [0] 3 2 2" xfId="20"/>
    <cellStyle name="Moneda [0] 2 2" xfId="4"/>
    <cellStyle name="Moneda [0] 2 2 2" xfId="13"/>
    <cellStyle name="Moneda [0] 2 2 2 2" xfId="18"/>
    <cellStyle name="Moneda 2" xfId="7"/>
    <cellStyle name="Moneda 2 2" xfId="5"/>
    <cellStyle name="Moneda 2 2 2" xfId="14"/>
    <cellStyle name="Moneda 2 2 2 2" xfId="19"/>
    <cellStyle name="Normal" xfId="0" builtinId="0"/>
    <cellStyle name="Normal 2" xfId="9"/>
    <cellStyle name="Normal 3" xfId="10"/>
    <cellStyle name="Porcentaje 2"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mgonzalez/Documents/2019/CONTRATACION/2019-01-03_Necesidades_cpspyag_201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aksa\12002ggc\2019\DOCUMENTOS_APOYO\PLAN_ANUAL_ADQUISICIONES_2019\BASE%20DE%20DATOS%20CONTRATOS\BASES%20CONTRATOS\CUADRO%20DE%20REPARTO%20GGC%20Y%20CUADRO%20DE%20SEGUIMIENTO%20A%20LOS%20CONTRATOS%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tos de PSPYAG 2019"/>
      <sheetName val="meritocracia y entrevista"/>
      <sheetName val="Hoja2"/>
    </sheetNames>
    <sheetDataSet>
      <sheetData sheetId="0">
        <row r="5">
          <cell r="B5" t="str">
            <v>Línea PAA</v>
          </cell>
          <cell r="C5" t="str">
            <v>Nombre producto (llave articuladora) Solo para proyectos de inversión.</v>
          </cell>
        </row>
        <row r="6">
          <cell r="B6">
            <v>98</v>
          </cell>
          <cell r="C6" t="str">
            <v>Servicio de diseño, desarrollo e implementación de la Estrategia Territorial</v>
          </cell>
        </row>
        <row r="7">
          <cell r="B7">
            <v>99</v>
          </cell>
          <cell r="C7" t="str">
            <v>Servicio de asistencia técnica para la implementación del los Planes de Acción Técnicos</v>
          </cell>
        </row>
        <row r="8">
          <cell r="B8">
            <v>100</v>
          </cell>
          <cell r="C8" t="str">
            <v>Servicio de diseño, desarrollo e implementación de la Estrategia Territorial</v>
          </cell>
        </row>
        <row r="9">
          <cell r="B9">
            <v>101</v>
          </cell>
          <cell r="C9" t="str">
            <v>Servicio de asistencia técnica para la implementación del los Planes de Acción Técnicos</v>
          </cell>
        </row>
        <row r="10">
          <cell r="B10">
            <v>102</v>
          </cell>
          <cell r="C10" t="str">
            <v>Servicio de seguimiento a la gestión territorial</v>
          </cell>
        </row>
        <row r="11">
          <cell r="B11">
            <v>103</v>
          </cell>
          <cell r="C11" t="str">
            <v>Servicio de seguimiento a la gestión territorial</v>
          </cell>
        </row>
        <row r="12">
          <cell r="B12">
            <v>104</v>
          </cell>
          <cell r="C12" t="str">
            <v>Servicio de diseño, desarrollo e implementación de la Estrategia Territorial</v>
          </cell>
        </row>
        <row r="13">
          <cell r="B13">
            <v>105</v>
          </cell>
          <cell r="C13" t="str">
            <v>Servicio de asistencia técnica para la implementación del los Planes de Acción Técnicos</v>
          </cell>
        </row>
        <row r="14">
          <cell r="B14">
            <v>106</v>
          </cell>
          <cell r="C14" t="str">
            <v>Servicio de asistencia técnica para la implementación del los Planes de Acción Técnicos</v>
          </cell>
        </row>
        <row r="15">
          <cell r="B15">
            <v>107</v>
          </cell>
          <cell r="C15" t="str">
            <v>Servicio de asistencia técnica para la implementación del los Planes de Acción Técnicos</v>
          </cell>
        </row>
        <row r="16">
          <cell r="B16">
            <v>108</v>
          </cell>
          <cell r="C16" t="str">
            <v>Servicio de asistencia técnica para la implementación del los Planes de Acción Técnicos</v>
          </cell>
        </row>
        <row r="17">
          <cell r="B17">
            <v>109</v>
          </cell>
          <cell r="C17" t="str">
            <v>Servicio de asistencia técnica para la implementación del los Planes de Acción Técnicos</v>
          </cell>
        </row>
        <row r="18">
          <cell r="B18">
            <v>110</v>
          </cell>
          <cell r="C18" t="str">
            <v>Servicio de asistencia técnica para la implementación del los Planes de Acción Técnicos</v>
          </cell>
        </row>
        <row r="19">
          <cell r="B19">
            <v>111</v>
          </cell>
          <cell r="C19" t="str">
            <v>Servicio de asistencia técnica para la implementación del los Planes de Acción Técnicos</v>
          </cell>
        </row>
        <row r="20">
          <cell r="B20">
            <v>112</v>
          </cell>
          <cell r="C20" t="str">
            <v>Servicio de asistencia técnica para la implementación del los Planes de Acción Técnicos</v>
          </cell>
        </row>
        <row r="21">
          <cell r="B21">
            <v>113</v>
          </cell>
          <cell r="C21" t="str">
            <v>Servicio de asistencia técnica para la implementación del los Planes de Acción Técnicos</v>
          </cell>
        </row>
        <row r="22">
          <cell r="B22">
            <v>114</v>
          </cell>
          <cell r="C22" t="str">
            <v>Servicio de asistencia técnica para la implementación del los Planes de Acción Técnicos</v>
          </cell>
        </row>
        <row r="23">
          <cell r="B23">
            <v>115</v>
          </cell>
          <cell r="C23" t="str">
            <v>Servicio de asistencia técnica para la implementación del los Planes de Acción Técnicos</v>
          </cell>
        </row>
        <row r="24">
          <cell r="B24">
            <v>116</v>
          </cell>
          <cell r="C24" t="str">
            <v>Servicio de asistencia técnica para la implementación del los Planes de Acción Técnicos</v>
          </cell>
        </row>
        <row r="25">
          <cell r="B25">
            <v>117</v>
          </cell>
          <cell r="C25" t="str">
            <v>Servicio de asistencia técnica para la implementación del los Planes de Acción Técnicos</v>
          </cell>
        </row>
        <row r="26">
          <cell r="B26">
            <v>118</v>
          </cell>
          <cell r="C26" t="str">
            <v>Servicio de asistencia técnica para la implementación del los Planes de Acción Técnicos</v>
          </cell>
        </row>
        <row r="27">
          <cell r="B27">
            <v>119</v>
          </cell>
          <cell r="C27" t="str">
            <v>Servicio de asistencia técnica para la implementación del los Planes de Acción Técnicos</v>
          </cell>
        </row>
        <row r="28">
          <cell r="B28">
            <v>120</v>
          </cell>
          <cell r="C28" t="str">
            <v>Servicio de asistencia técnica para la implementación del los Planes de Acción Técnicos</v>
          </cell>
        </row>
        <row r="29">
          <cell r="B29">
            <v>121</v>
          </cell>
          <cell r="C29" t="str">
            <v>Servicios de asistencia técnica para el diseño institucional de las entidades del orden nacional</v>
          </cell>
        </row>
        <row r="30">
          <cell r="B30">
            <v>122</v>
          </cell>
          <cell r="C30" t="str">
            <v>Servicios de asistencia técnica para el diseño institucional de las entidades del orden nacional</v>
          </cell>
        </row>
        <row r="31">
          <cell r="B31">
            <v>123</v>
          </cell>
          <cell r="C31" t="str">
            <v>Diseñar y evaluar herramientas y material de apoyo para la asesoría y acompañamiento de las entidades territoriales priorizadas</v>
          </cell>
        </row>
        <row r="32">
          <cell r="B32">
            <v>124</v>
          </cell>
          <cell r="C32" t="str">
            <v>Diseñar y evaluar herramientas y material de apoyo para la asesoría y acompañamiento de las entidades territoriales priorizadas</v>
          </cell>
        </row>
        <row r="33">
          <cell r="B33">
            <v>125</v>
          </cell>
          <cell r="C33" t="str">
            <v>Servicios de asistencia técnica para el diseño institucional de las entidades del orden nacional</v>
          </cell>
        </row>
        <row r="34">
          <cell r="B34">
            <v>126</v>
          </cell>
          <cell r="C34" t="str">
            <v>Servicio de Asistencia Técnica en la implementación de la política de empleo público</v>
          </cell>
        </row>
        <row r="35">
          <cell r="B35">
            <v>127</v>
          </cell>
          <cell r="C35" t="str">
            <v>Sistemas de Información de Gestión Pública</v>
          </cell>
        </row>
        <row r="36">
          <cell r="B36">
            <v>128</v>
          </cell>
          <cell r="C36" t="str">
            <v>Sistemas de Información de Gestión Pública</v>
          </cell>
        </row>
        <row r="37">
          <cell r="B37">
            <v>129</v>
          </cell>
          <cell r="C37" t="str">
            <v>Servicio de Asistencia Técnica en la implementación de la política de empleo público</v>
          </cell>
        </row>
        <row r="38">
          <cell r="B38">
            <v>130</v>
          </cell>
          <cell r="C38" t="str">
            <v>Documentos metodológicos</v>
          </cell>
        </row>
        <row r="39">
          <cell r="B39">
            <v>131</v>
          </cell>
          <cell r="C39" t="str">
            <v>Documentos de lineamientos técnicos</v>
          </cell>
        </row>
        <row r="40">
          <cell r="B40">
            <v>132</v>
          </cell>
          <cell r="C40" t="str">
            <v>Documentos de lineamientos técnicos</v>
          </cell>
        </row>
        <row r="41">
          <cell r="B41">
            <v>133</v>
          </cell>
          <cell r="C41" t="str">
            <v>Documentos de lineamientos técnicos</v>
          </cell>
        </row>
        <row r="42">
          <cell r="B42">
            <v>134</v>
          </cell>
          <cell r="C42" t="str">
            <v>Servicio de asistencia técnica en la implementación del Modelo Integrado de Planeación y Gestión</v>
          </cell>
        </row>
        <row r="43">
          <cell r="B43">
            <v>135</v>
          </cell>
          <cell r="C43" t="str">
            <v>Servicio de asistencia técnica en la implementación del Modelo Integrado de Planeación y Gestión</v>
          </cell>
        </row>
        <row r="44">
          <cell r="B44">
            <v>136</v>
          </cell>
          <cell r="C44" t="str">
            <v>Servicio de asistencia técnica en la implementación del Modelo Integrado de Planeación y Gestión</v>
          </cell>
        </row>
        <row r="45">
          <cell r="B45">
            <v>137</v>
          </cell>
          <cell r="C45" t="str">
            <v>Servicio de asistencia técnica en la implementación del Modelo Integrado de Planeación y Gestión</v>
          </cell>
        </row>
        <row r="46">
          <cell r="B46">
            <v>138</v>
          </cell>
          <cell r="C46" t="str">
            <v>Servicio de asistencia técnica en la implementación del Modelo Integrado de Planeación y Gestión</v>
          </cell>
        </row>
        <row r="47">
          <cell r="B47">
            <v>139</v>
          </cell>
          <cell r="C47" t="str">
            <v>Sistema de Control Interno</v>
          </cell>
        </row>
        <row r="48">
          <cell r="B48">
            <v>140</v>
          </cell>
          <cell r="C48" t="str">
            <v>Servicio de asistencia técnica en el diseño e implementación de incentivos a la gestión Pública</v>
          </cell>
        </row>
        <row r="49">
          <cell r="B49">
            <v>141</v>
          </cell>
          <cell r="C49" t="str">
            <v>Sistema de Control Interno</v>
          </cell>
        </row>
        <row r="50">
          <cell r="B50">
            <v>142</v>
          </cell>
          <cell r="C50" t="str">
            <v>Servicio de Asistencia técnica en la implementación de las políticas de Función Pública</v>
          </cell>
        </row>
        <row r="51">
          <cell r="B51">
            <v>143</v>
          </cell>
          <cell r="C51" t="str">
            <v>Documentos de lineamientos técnicos</v>
          </cell>
        </row>
        <row r="52">
          <cell r="B52">
            <v>144</v>
          </cell>
          <cell r="C52" t="str">
            <v>Servicio de asistencia técnica para la implementación de la política de trámites</v>
          </cell>
        </row>
        <row r="53">
          <cell r="B53">
            <v>145</v>
          </cell>
          <cell r="C53" t="str">
            <v>Servicio de educación informal de Multiplicadores en procesos de control social</v>
          </cell>
        </row>
        <row r="54">
          <cell r="B54">
            <v>146</v>
          </cell>
          <cell r="C54" t="str">
            <v>Servicio de asistencia técnica para la implementación de la política de trámites</v>
          </cell>
        </row>
        <row r="55">
          <cell r="B55">
            <v>147</v>
          </cell>
          <cell r="C55" t="str">
            <v>Servicios de asistencia técnica en Políticas y lineamientos para incrementar la participación ciudadana en la gestión, transparencia y acceso a la información</v>
          </cell>
        </row>
        <row r="56">
          <cell r="B56">
            <v>148</v>
          </cell>
          <cell r="C56" t="str">
            <v>Servicio de Asistencia técnica en la implementación de las políticas de Función Pública</v>
          </cell>
        </row>
        <row r="57">
          <cell r="B57">
            <v>149</v>
          </cell>
          <cell r="C57" t="str">
            <v>Servicio de Asistencia técnica en la implementación de las políticas de Función Pública</v>
          </cell>
        </row>
        <row r="58">
          <cell r="B58">
            <v>150</v>
          </cell>
          <cell r="C58" t="str">
            <v>Servicio de Asistencia técnica en la implementación de las políticas de Función Pública</v>
          </cell>
        </row>
        <row r="59">
          <cell r="B59">
            <v>151</v>
          </cell>
          <cell r="C59" t="str">
            <v>Servicio de Asistencia técnica en la implementación de las políticas de Función Pública</v>
          </cell>
        </row>
        <row r="60">
          <cell r="B60">
            <v>152</v>
          </cell>
          <cell r="C60" t="str">
            <v>Documentos normativos</v>
          </cell>
        </row>
        <row r="61">
          <cell r="B61">
            <v>153</v>
          </cell>
          <cell r="C61" t="str">
            <v>Servicio de información de gestión pública</v>
          </cell>
        </row>
        <row r="62">
          <cell r="B62">
            <v>154</v>
          </cell>
          <cell r="C62" t="str">
            <v>Servicio de información de gestión pública</v>
          </cell>
        </row>
        <row r="63">
          <cell r="B63">
            <v>155</v>
          </cell>
          <cell r="C63" t="str">
            <v>Servicio de información de gestión pública</v>
          </cell>
        </row>
        <row r="64">
          <cell r="B64">
            <v>156</v>
          </cell>
          <cell r="C64" t="str">
            <v>Servicio de información de gestión pública</v>
          </cell>
        </row>
        <row r="65">
          <cell r="B65">
            <v>157</v>
          </cell>
          <cell r="C65" t="str">
            <v>Servicio de información de gestión pública</v>
          </cell>
        </row>
        <row r="66">
          <cell r="B66">
            <v>158</v>
          </cell>
          <cell r="C66" t="str">
            <v>Sistemas de Información de Gestión Pública</v>
          </cell>
        </row>
        <row r="67">
          <cell r="B67">
            <v>159</v>
          </cell>
          <cell r="C67" t="str">
            <v>Servicio de información de gestión pública</v>
          </cell>
        </row>
        <row r="68">
          <cell r="B68">
            <v>160</v>
          </cell>
          <cell r="C68" t="str">
            <v>Documentos normativos</v>
          </cell>
        </row>
        <row r="69">
          <cell r="B69">
            <v>161</v>
          </cell>
          <cell r="C69" t="str">
            <v>Documentos normativos</v>
          </cell>
        </row>
        <row r="70">
          <cell r="B70">
            <v>162</v>
          </cell>
          <cell r="C70" t="str">
            <v>Sistemas de Información de Gestión Pública</v>
          </cell>
        </row>
        <row r="71">
          <cell r="B71">
            <v>163</v>
          </cell>
          <cell r="C71" t="str">
            <v xml:space="preserve">Elaboración del estudio y diagnostico para determinar la modificación, actualización, derogatoria o expedición de una nueva normatividad relacionada con las normas sobre organización y funcionamiento de las entidades del orden nacional </v>
          </cell>
        </row>
        <row r="72">
          <cell r="B72">
            <v>164</v>
          </cell>
          <cell r="C72" t="str">
            <v>Documentos normativos</v>
          </cell>
        </row>
        <row r="73">
          <cell r="B73">
            <v>165</v>
          </cell>
          <cell r="C73" t="str">
            <v>Documentos normativos</v>
          </cell>
        </row>
        <row r="74">
          <cell r="B74">
            <v>166</v>
          </cell>
          <cell r="C74" t="str">
            <v>Documentos normativos</v>
          </cell>
        </row>
        <row r="75">
          <cell r="B75">
            <v>167</v>
          </cell>
          <cell r="C75" t="str">
            <v>Documentos normativos</v>
          </cell>
        </row>
        <row r="76">
          <cell r="B76">
            <v>168</v>
          </cell>
          <cell r="C76" t="str">
            <v>NO APLICA</v>
          </cell>
        </row>
        <row r="77">
          <cell r="B77">
            <v>169</v>
          </cell>
          <cell r="C77" t="str">
            <v>NO APLICA</v>
          </cell>
        </row>
        <row r="78">
          <cell r="B78">
            <v>170</v>
          </cell>
          <cell r="C78" t="str">
            <v>Servicio de Asistencia técnica en la implementación de las políticas de Función Pública</v>
          </cell>
        </row>
        <row r="79">
          <cell r="B79">
            <v>171</v>
          </cell>
          <cell r="C79" t="str">
            <v>Servicio de Asistencia técnica en la implementación de las políticas de Función Pública</v>
          </cell>
        </row>
        <row r="80">
          <cell r="B80">
            <v>172</v>
          </cell>
          <cell r="C80" t="str">
            <v>Servicio de Asistencia técnica en la implementación de las políticas de Función Pública</v>
          </cell>
        </row>
        <row r="81">
          <cell r="B81">
            <v>173</v>
          </cell>
          <cell r="C81" t="str">
            <v>Servicio de Asistencia técnica en la implementación de las políticas de Función Pública</v>
          </cell>
        </row>
        <row r="82">
          <cell r="B82">
            <v>174</v>
          </cell>
          <cell r="C82" t="str">
            <v>Servicio de Asistencia técnica en la implementación de las políticas de Función Pública</v>
          </cell>
        </row>
        <row r="83">
          <cell r="B83">
            <v>175</v>
          </cell>
          <cell r="C83" t="str">
            <v>Servicio de Asistencia técnica en la implementación de las políticas de Función Pública</v>
          </cell>
        </row>
        <row r="84">
          <cell r="B84">
            <v>176</v>
          </cell>
          <cell r="C84" t="str">
            <v>Servicio de Asistencia técnica en la implementación de las políticas de Función Pública</v>
          </cell>
        </row>
        <row r="85">
          <cell r="B85">
            <v>177</v>
          </cell>
          <cell r="C85" t="str">
            <v>Servicio de Asistencia técnica en la implementación de las políticas de Función Pública</v>
          </cell>
        </row>
        <row r="86">
          <cell r="B86">
            <v>178</v>
          </cell>
          <cell r="C86" t="str">
            <v>Servicio de Asistencia técnica en la implementación de las políticas de Función Pública</v>
          </cell>
        </row>
        <row r="87">
          <cell r="B87">
            <v>179</v>
          </cell>
          <cell r="C87" t="str">
            <v>Servicio de Asistencia técnica en la implementación de las políticas de Función Pública</v>
          </cell>
        </row>
        <row r="88">
          <cell r="B88">
            <v>180</v>
          </cell>
          <cell r="C88" t="str">
            <v>Servicio de Asistencia técnica en la implementación de las políticas de Función Pública</v>
          </cell>
        </row>
        <row r="89">
          <cell r="B89">
            <v>181</v>
          </cell>
          <cell r="C89" t="str">
            <v>Documentos metodológicos</v>
          </cell>
        </row>
        <row r="90">
          <cell r="B90">
            <v>182</v>
          </cell>
          <cell r="C90" t="str">
            <v>Documentos metodológicos</v>
          </cell>
        </row>
        <row r="91">
          <cell r="B91">
            <v>183</v>
          </cell>
          <cell r="C91" t="str">
            <v>Servicio de Asistencia técnica en la implementación de las políticas de Función Pública</v>
          </cell>
        </row>
        <row r="92">
          <cell r="B92">
            <v>184</v>
          </cell>
          <cell r="C92" t="str">
            <v>Servicio de Asistencia técnica en la implementación de las políticas de Función Pública</v>
          </cell>
        </row>
        <row r="93">
          <cell r="B93">
            <v>185</v>
          </cell>
          <cell r="C93" t="str">
            <v>Servicio de Asistencia técnica en la implementación de las políticas de Función Pública</v>
          </cell>
        </row>
        <row r="94">
          <cell r="B94">
            <v>186</v>
          </cell>
          <cell r="C94" t="str">
            <v>Documentos metodológicos</v>
          </cell>
        </row>
        <row r="95">
          <cell r="B95">
            <v>187</v>
          </cell>
          <cell r="C95" t="str">
            <v>Documentos metodológicos</v>
          </cell>
        </row>
        <row r="96">
          <cell r="B96">
            <v>188</v>
          </cell>
          <cell r="C96" t="str">
            <v>Administrar la Estrategia de Gestión Territorial de la Función Pública</v>
          </cell>
        </row>
        <row r="97">
          <cell r="B97">
            <v>189</v>
          </cell>
          <cell r="C97" t="str">
            <v>Servicio de Asistencia técnica en la implementación de las políticas de Función Pública</v>
          </cell>
        </row>
        <row r="98">
          <cell r="B98">
            <v>190</v>
          </cell>
          <cell r="C98" t="str">
            <v>Documentos de Planeación</v>
          </cell>
        </row>
        <row r="99">
          <cell r="B99">
            <v>191</v>
          </cell>
          <cell r="C99" t="str">
            <v>Documentos de Planeación</v>
          </cell>
        </row>
        <row r="100">
          <cell r="B100">
            <v>192</v>
          </cell>
          <cell r="C100" t="str">
            <v>Servicio de Asistencia técnica en la implementación de las políticas de Función Pública</v>
          </cell>
        </row>
        <row r="101">
          <cell r="B101">
            <v>193</v>
          </cell>
          <cell r="C101" t="str">
            <v>Documentos de Planeación</v>
          </cell>
        </row>
        <row r="102">
          <cell r="B102">
            <v>194</v>
          </cell>
          <cell r="C102" t="str">
            <v>Documentos de Planeación</v>
          </cell>
        </row>
        <row r="103">
          <cell r="B103">
            <v>195</v>
          </cell>
          <cell r="C103" t="str">
            <v>Documentos de Planeación</v>
          </cell>
        </row>
        <row r="104">
          <cell r="B104">
            <v>196</v>
          </cell>
          <cell r="C104" t="str">
            <v>Documentos de Planeación</v>
          </cell>
        </row>
        <row r="105">
          <cell r="B105">
            <v>197</v>
          </cell>
          <cell r="C105" t="str">
            <v>Sistema de Control Interno</v>
          </cell>
        </row>
        <row r="106">
          <cell r="B106">
            <v>198</v>
          </cell>
          <cell r="C106" t="str">
            <v>Servicio de información de gestión pública</v>
          </cell>
        </row>
        <row r="107">
          <cell r="B107">
            <v>199</v>
          </cell>
          <cell r="C107" t="str">
            <v>Servicio de información de gestión pública</v>
          </cell>
        </row>
        <row r="108">
          <cell r="B108">
            <v>200</v>
          </cell>
          <cell r="C108" t="str">
            <v xml:space="preserve"> Documento para la planeación estratégica en TI</v>
          </cell>
        </row>
        <row r="109">
          <cell r="B109">
            <v>201</v>
          </cell>
          <cell r="C109" t="str">
            <v xml:space="preserve"> Documento para la planeación estratégica en TI</v>
          </cell>
        </row>
        <row r="110">
          <cell r="B110">
            <v>202</v>
          </cell>
          <cell r="C110" t="str">
            <v xml:space="preserve"> Documento para la planeación estratégica en TI</v>
          </cell>
        </row>
        <row r="111">
          <cell r="B111">
            <v>203</v>
          </cell>
          <cell r="C111" t="str">
            <v>Servicios de información actualizado</v>
          </cell>
        </row>
        <row r="112">
          <cell r="B112">
            <v>204</v>
          </cell>
          <cell r="C112" t="str">
            <v>Servicios de información actualizado</v>
          </cell>
        </row>
        <row r="113">
          <cell r="B113">
            <v>205</v>
          </cell>
          <cell r="C113" t="str">
            <v>Servicios de información actualizado</v>
          </cell>
        </row>
        <row r="114">
          <cell r="B114">
            <v>206</v>
          </cell>
          <cell r="C114" t="str">
            <v>Servicios de información actualizado</v>
          </cell>
        </row>
        <row r="115">
          <cell r="B115">
            <v>207</v>
          </cell>
          <cell r="C115" t="str">
            <v>Servicios de información actualizado</v>
          </cell>
        </row>
        <row r="116">
          <cell r="B116">
            <v>208</v>
          </cell>
          <cell r="C116" t="str">
            <v>Sistemas de Información de Gestión Pública</v>
          </cell>
        </row>
        <row r="117">
          <cell r="B117">
            <v>209</v>
          </cell>
          <cell r="C117" t="str">
            <v>Sistemas de Información de Gestión Pública</v>
          </cell>
        </row>
        <row r="118">
          <cell r="B118">
            <v>210</v>
          </cell>
          <cell r="C118" t="str">
            <v>Sistemas de Información de Gestión Pública</v>
          </cell>
        </row>
        <row r="119">
          <cell r="B119">
            <v>211</v>
          </cell>
          <cell r="C119" t="str">
            <v>Sistemas de Información de Gestión Pública</v>
          </cell>
        </row>
        <row r="120">
          <cell r="B120">
            <v>212</v>
          </cell>
          <cell r="C120" t="str">
            <v>Sistemas de Información de Gestión Pública</v>
          </cell>
        </row>
        <row r="121">
          <cell r="B121">
            <v>213</v>
          </cell>
          <cell r="C121" t="str">
            <v>Sistemas de Información de Gestión Pública</v>
          </cell>
        </row>
        <row r="122">
          <cell r="B122">
            <v>214</v>
          </cell>
          <cell r="C122" t="str">
            <v>Sistemas de Información de Gestión Pública</v>
          </cell>
        </row>
        <row r="123">
          <cell r="B123">
            <v>215</v>
          </cell>
          <cell r="C123" t="str">
            <v>Sistemas de Información de Gestión Pública</v>
          </cell>
        </row>
        <row r="124">
          <cell r="B124">
            <v>216</v>
          </cell>
          <cell r="C124" t="str">
            <v>Sistemas de Información de Gestión Pública</v>
          </cell>
        </row>
        <row r="125">
          <cell r="B125">
            <v>217</v>
          </cell>
          <cell r="C125" t="str">
            <v>Sistemas de Información de Gestión Pública</v>
          </cell>
        </row>
        <row r="126">
          <cell r="B126">
            <v>218</v>
          </cell>
          <cell r="C126" t="str">
            <v>Sistemas de Información de Gestión Pública</v>
          </cell>
        </row>
        <row r="127">
          <cell r="B127">
            <v>219</v>
          </cell>
          <cell r="C127" t="str">
            <v>Sistemas de Información de Gestión Pública</v>
          </cell>
        </row>
        <row r="128">
          <cell r="B128">
            <v>220</v>
          </cell>
          <cell r="C128" t="str">
            <v>Sistemas de Información de Gestión Pública</v>
          </cell>
        </row>
        <row r="129">
          <cell r="B129">
            <v>221</v>
          </cell>
          <cell r="C129" t="str">
            <v>Servicios de información actualizado</v>
          </cell>
        </row>
        <row r="130">
          <cell r="B130">
            <v>222</v>
          </cell>
          <cell r="C130" t="str">
            <v>NO APLICA</v>
          </cell>
        </row>
        <row r="131">
          <cell r="B131">
            <v>223</v>
          </cell>
          <cell r="C131" t="str">
            <v>Servicio de Asistencia técnica en la implementación de las políticas de Función Pública</v>
          </cell>
        </row>
        <row r="132">
          <cell r="B132">
            <v>224</v>
          </cell>
          <cell r="C132" t="str">
            <v>Servicio de Asistencia técnica en la implementación de las políticas de Función Pública</v>
          </cell>
        </row>
        <row r="133">
          <cell r="B133">
            <v>225</v>
          </cell>
          <cell r="C133" t="str">
            <v>Servicio de Asistencia técnica en la implementación de las políticas de Función Pública</v>
          </cell>
        </row>
        <row r="134">
          <cell r="B134">
            <v>226</v>
          </cell>
          <cell r="C134" t="str">
            <v>Servicio de Asistencia técnica en la implementación de las políticas de Función Pública</v>
          </cell>
        </row>
        <row r="135">
          <cell r="B135">
            <v>227</v>
          </cell>
          <cell r="C135" t="str">
            <v>Servicio de Asistencia técnica en la implementación de las políticas de Función Pública</v>
          </cell>
        </row>
        <row r="136">
          <cell r="B136">
            <v>230</v>
          </cell>
          <cell r="C136" t="str">
            <v>Servicio de Asistencia técnica en la implementación de las políticas de Función Pública</v>
          </cell>
        </row>
        <row r="137">
          <cell r="B137">
            <v>231</v>
          </cell>
          <cell r="C137" t="str">
            <v>Servicio de Asistencia técnica en la implementación de las políticas de Función Pública</v>
          </cell>
        </row>
        <row r="138">
          <cell r="B138">
            <v>232</v>
          </cell>
          <cell r="C138" t="str">
            <v>Servicio de Asistencia técnica en la implementación de las políticas de Función Pública</v>
          </cell>
        </row>
        <row r="139">
          <cell r="B139">
            <v>233</v>
          </cell>
          <cell r="C139" t="str">
            <v>Servicio de Asistencia técnica en la implementación de las políticas de Función Pública</v>
          </cell>
        </row>
        <row r="140">
          <cell r="B140">
            <v>234</v>
          </cell>
          <cell r="C140" t="str">
            <v>Servicio de Asistencia técnica en la implementación de las políticas de Función Pública</v>
          </cell>
        </row>
        <row r="141">
          <cell r="B141">
            <v>235</v>
          </cell>
          <cell r="C141" t="str">
            <v>Servicio de Asistencia técnica en la implementación de las políticas de Función Pública</v>
          </cell>
        </row>
      </sheetData>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278"/>
  <sheetViews>
    <sheetView tabSelected="1" view="pageBreakPreview" topLeftCell="A260" zoomScale="10" zoomScaleNormal="10" zoomScaleSheetLayoutView="10" zoomScalePageLayoutView="24" workbookViewId="0">
      <selection activeCell="AD47" sqref="AD47"/>
    </sheetView>
  </sheetViews>
  <sheetFormatPr baseColWidth="10" defaultRowHeight="21" x14ac:dyDescent="0.35"/>
  <cols>
    <col min="1" max="1" width="12.7265625" customWidth="1"/>
    <col min="2" max="2" width="7.7265625" customWidth="1"/>
    <col min="3" max="3" width="20.08984375" customWidth="1"/>
    <col min="4" max="4" width="37.54296875" customWidth="1"/>
    <col min="5" max="5" width="59.54296875" customWidth="1"/>
    <col min="6" max="6" width="15.7265625" customWidth="1"/>
    <col min="7" max="7" width="18.08984375" customWidth="1"/>
    <col min="8" max="8" width="24.81640625" customWidth="1"/>
    <col min="9" max="9" width="18.54296875" customWidth="1"/>
    <col min="10" max="10" width="27.36328125" customWidth="1"/>
    <col min="11" max="11" width="31.453125" customWidth="1"/>
    <col min="12" max="12" width="34.453125" customWidth="1"/>
    <col min="13" max="14" width="24" customWidth="1"/>
    <col min="15" max="15" width="12" customWidth="1"/>
    <col min="16" max="16" width="18.54296875" customWidth="1"/>
    <col min="17" max="17" width="36.81640625" customWidth="1"/>
    <col min="18" max="18" width="3.90625" style="38" customWidth="1"/>
    <col min="19" max="19" width="13.7265625" customWidth="1"/>
    <col min="20" max="20" width="31.08984375" customWidth="1"/>
    <col min="21" max="21" width="22" customWidth="1"/>
    <col min="22" max="22" width="40" customWidth="1"/>
    <col min="23" max="23" width="25.6328125" customWidth="1"/>
    <col min="24" max="24" width="33.7265625" customWidth="1"/>
    <col min="25" max="25" width="35.6328125" customWidth="1"/>
    <col min="26" max="26" width="30.7265625" customWidth="1"/>
    <col min="27" max="27" width="57.1796875" customWidth="1"/>
    <col min="28" max="28" width="31.453125" customWidth="1"/>
    <col min="29" max="29" width="35.26953125" customWidth="1"/>
    <col min="30" max="31" width="21.453125" customWidth="1"/>
    <col min="32" max="32" width="25.08984375" customWidth="1"/>
    <col min="33" max="33" width="30.26953125" customWidth="1"/>
  </cols>
  <sheetData>
    <row r="1" spans="1:33" ht="46.5" x14ac:dyDescent="0.4">
      <c r="A1" s="1"/>
      <c r="B1" s="2"/>
      <c r="C1" s="3"/>
      <c r="D1" s="4"/>
      <c r="E1" s="5"/>
      <c r="F1" s="4"/>
      <c r="G1" s="4"/>
      <c r="H1" s="4"/>
      <c r="I1" s="4"/>
      <c r="J1" s="4"/>
      <c r="K1" s="6"/>
      <c r="L1" s="4"/>
      <c r="M1" s="59"/>
      <c r="N1" s="7"/>
      <c r="O1" s="4"/>
      <c r="P1" s="4"/>
      <c r="Q1" s="4"/>
      <c r="R1" s="8"/>
      <c r="S1" s="9"/>
      <c r="T1" s="60"/>
      <c r="U1" s="10"/>
      <c r="V1" s="11"/>
      <c r="W1" s="11"/>
      <c r="X1" s="11"/>
      <c r="Y1" s="12"/>
      <c r="Z1" s="13"/>
      <c r="AA1" s="11"/>
      <c r="AB1" s="11"/>
      <c r="AC1" s="11"/>
      <c r="AD1" s="11"/>
      <c r="AE1" s="11"/>
      <c r="AF1" s="11"/>
      <c r="AG1" s="14"/>
    </row>
    <row r="2" spans="1:33" ht="46.5" x14ac:dyDescent="0.7">
      <c r="A2" s="15"/>
      <c r="B2" s="16"/>
      <c r="C2" s="117" t="s">
        <v>0</v>
      </c>
      <c r="D2" s="117"/>
      <c r="E2" s="117"/>
      <c r="F2" s="117"/>
      <c r="G2" s="117"/>
      <c r="H2" s="117"/>
      <c r="I2" s="117"/>
      <c r="J2" s="117"/>
      <c r="K2" s="117"/>
      <c r="L2" s="117"/>
      <c r="M2" s="117"/>
      <c r="N2" s="117"/>
      <c r="O2" s="117"/>
      <c r="P2" s="117"/>
      <c r="Q2" s="117"/>
      <c r="R2" s="17"/>
      <c r="S2" s="9"/>
      <c r="T2" s="60"/>
      <c r="U2" s="10"/>
      <c r="V2" s="11"/>
      <c r="W2" s="11"/>
      <c r="X2" s="11"/>
      <c r="Y2" s="12"/>
      <c r="Z2" s="13"/>
      <c r="AA2" s="11"/>
      <c r="AB2" s="11"/>
      <c r="AC2" s="11"/>
      <c r="AD2" s="11"/>
      <c r="AE2" s="11"/>
      <c r="AF2" s="11"/>
      <c r="AG2" s="14"/>
    </row>
    <row r="3" spans="1:33" ht="46.5" x14ac:dyDescent="0.4">
      <c r="A3" s="1"/>
      <c r="B3" s="2"/>
      <c r="C3" s="3"/>
      <c r="D3" s="18"/>
      <c r="E3" s="19"/>
      <c r="F3" s="4"/>
      <c r="G3" s="4"/>
      <c r="H3" s="4"/>
      <c r="I3" s="4"/>
      <c r="J3" s="4"/>
      <c r="K3" s="6"/>
      <c r="L3" s="4"/>
      <c r="M3" s="59"/>
      <c r="N3" s="7"/>
      <c r="O3" s="4"/>
      <c r="P3" s="4"/>
      <c r="Q3" s="4"/>
      <c r="R3" s="8"/>
      <c r="S3" s="9"/>
      <c r="T3" s="60"/>
      <c r="U3" s="10"/>
      <c r="V3" s="11"/>
      <c r="W3" s="11"/>
      <c r="X3" s="11"/>
      <c r="Y3" s="12"/>
      <c r="Z3" s="13"/>
      <c r="AA3" s="11"/>
      <c r="AB3" s="11"/>
      <c r="AC3" s="11"/>
      <c r="AD3" s="11"/>
      <c r="AE3" s="11"/>
      <c r="AF3" s="11"/>
      <c r="AG3" s="14"/>
    </row>
    <row r="4" spans="1:33" ht="46.5" x14ac:dyDescent="0.4">
      <c r="A4" s="1"/>
      <c r="B4" s="2"/>
      <c r="C4" s="3"/>
      <c r="D4" s="118" t="s">
        <v>1</v>
      </c>
      <c r="E4" s="118"/>
      <c r="F4" s="4"/>
      <c r="G4" s="4"/>
      <c r="H4" s="4"/>
      <c r="I4" s="4"/>
      <c r="J4" s="4"/>
      <c r="K4" s="6"/>
      <c r="L4" s="4"/>
      <c r="M4" s="59"/>
      <c r="N4" s="7"/>
      <c r="O4" s="4"/>
      <c r="P4" s="4"/>
      <c r="Q4" s="4"/>
      <c r="R4" s="8"/>
      <c r="S4" s="9"/>
      <c r="T4" s="60"/>
      <c r="U4" s="10"/>
      <c r="V4" s="11"/>
      <c r="W4" s="11"/>
      <c r="X4" s="11"/>
      <c r="Y4" s="12"/>
      <c r="Z4" s="13"/>
      <c r="AA4" s="11"/>
      <c r="AB4" s="11"/>
      <c r="AC4" s="11"/>
      <c r="AD4" s="11"/>
      <c r="AE4" s="11"/>
      <c r="AF4" s="11"/>
      <c r="AG4" s="14"/>
    </row>
    <row r="5" spans="1:33" ht="46.5" x14ac:dyDescent="0.4">
      <c r="A5" s="20"/>
      <c r="B5" s="21"/>
      <c r="C5" s="22"/>
      <c r="D5" s="23" t="s">
        <v>2</v>
      </c>
      <c r="E5" s="119" t="s">
        <v>3</v>
      </c>
      <c r="F5" s="119"/>
      <c r="G5" s="4"/>
      <c r="H5" s="9"/>
      <c r="I5" s="9"/>
      <c r="J5" s="120" t="s">
        <v>4</v>
      </c>
      <c r="K5" s="120"/>
      <c r="L5" s="120"/>
      <c r="M5" s="120"/>
      <c r="N5" s="120"/>
      <c r="O5" s="9"/>
      <c r="P5" s="9"/>
      <c r="Q5" s="9"/>
      <c r="R5" s="24"/>
      <c r="S5" s="9"/>
      <c r="T5" s="60"/>
      <c r="U5" s="10"/>
      <c r="V5" s="11"/>
      <c r="W5" s="11"/>
      <c r="X5" s="11"/>
      <c r="Y5" s="12"/>
      <c r="Z5" s="13"/>
      <c r="AA5" s="11"/>
      <c r="AB5" s="11"/>
      <c r="AC5" s="11"/>
      <c r="AD5" s="11"/>
      <c r="AE5" s="11"/>
      <c r="AF5" s="11"/>
      <c r="AG5" s="14"/>
    </row>
    <row r="6" spans="1:33" ht="46.5" x14ac:dyDescent="0.4">
      <c r="A6" s="20"/>
      <c r="B6" s="21"/>
      <c r="C6" s="22"/>
      <c r="D6" s="25" t="s">
        <v>5</v>
      </c>
      <c r="E6" s="119" t="s">
        <v>6</v>
      </c>
      <c r="F6" s="119"/>
      <c r="G6" s="4"/>
      <c r="H6" s="9"/>
      <c r="I6" s="9"/>
      <c r="J6" s="120"/>
      <c r="K6" s="120"/>
      <c r="L6" s="120"/>
      <c r="M6" s="120"/>
      <c r="N6" s="120"/>
      <c r="O6" s="9"/>
      <c r="P6" s="9"/>
      <c r="Q6" s="9"/>
      <c r="R6" s="24"/>
      <c r="S6" s="9"/>
      <c r="T6" s="60"/>
      <c r="U6" s="10"/>
      <c r="V6" s="11"/>
      <c r="W6" s="11"/>
      <c r="X6" s="11"/>
      <c r="Y6" s="12"/>
      <c r="Z6" s="13"/>
      <c r="AA6" s="11"/>
      <c r="AB6" s="11"/>
      <c r="AC6" s="11"/>
      <c r="AD6" s="11"/>
      <c r="AE6" s="11"/>
      <c r="AF6" s="11"/>
      <c r="AG6" s="14"/>
    </row>
    <row r="7" spans="1:33" ht="46.5" x14ac:dyDescent="0.4">
      <c r="A7" s="20"/>
      <c r="B7" s="21"/>
      <c r="C7" s="22"/>
      <c r="D7" s="25" t="s">
        <v>7</v>
      </c>
      <c r="E7" s="121">
        <v>7395656</v>
      </c>
      <c r="F7" s="121"/>
      <c r="G7" s="26"/>
      <c r="H7" s="9"/>
      <c r="I7" s="9"/>
      <c r="J7" s="120"/>
      <c r="K7" s="120"/>
      <c r="L7" s="120"/>
      <c r="M7" s="120"/>
      <c r="N7" s="120"/>
      <c r="O7" s="9"/>
      <c r="P7" s="9"/>
      <c r="Q7" s="9"/>
      <c r="R7" s="24"/>
      <c r="S7" s="9"/>
      <c r="T7" s="60"/>
      <c r="U7" s="10" t="s">
        <v>8</v>
      </c>
      <c r="V7" s="11"/>
      <c r="W7" s="11"/>
      <c r="X7" s="11"/>
      <c r="Y7" s="12"/>
      <c r="Z7" s="13"/>
      <c r="AA7" s="11"/>
      <c r="AB7" s="11"/>
      <c r="AC7" s="11"/>
      <c r="AD7" s="11"/>
      <c r="AE7" s="11"/>
      <c r="AF7" s="11"/>
      <c r="AG7" s="14"/>
    </row>
    <row r="8" spans="1:33" ht="46.5" x14ac:dyDescent="0.4">
      <c r="A8" s="20"/>
      <c r="B8" s="21"/>
      <c r="C8" s="22"/>
      <c r="D8" s="25" t="s">
        <v>9</v>
      </c>
      <c r="E8" s="122" t="s">
        <v>10</v>
      </c>
      <c r="F8" s="122"/>
      <c r="G8" s="27"/>
      <c r="H8" s="9"/>
      <c r="I8" s="9"/>
      <c r="J8" s="120"/>
      <c r="K8" s="120"/>
      <c r="L8" s="120"/>
      <c r="M8" s="120"/>
      <c r="N8" s="120"/>
      <c r="O8" s="9"/>
      <c r="P8" s="9"/>
      <c r="Q8" s="9"/>
      <c r="R8" s="24"/>
      <c r="S8" s="9"/>
      <c r="T8" s="60"/>
      <c r="U8" s="10"/>
      <c r="V8" s="11"/>
      <c r="W8" s="11"/>
      <c r="X8" s="11"/>
      <c r="Y8" s="12"/>
      <c r="Z8" s="13"/>
      <c r="AA8" s="11"/>
      <c r="AB8" s="11"/>
      <c r="AC8" s="11"/>
      <c r="AD8" s="11"/>
      <c r="AE8" s="11"/>
      <c r="AF8" s="11"/>
      <c r="AG8" s="14"/>
    </row>
    <row r="9" spans="1:33" ht="46.5" x14ac:dyDescent="0.35">
      <c r="A9" s="20"/>
      <c r="B9" s="21"/>
      <c r="C9" s="22"/>
      <c r="D9" s="25" t="s">
        <v>11</v>
      </c>
      <c r="E9" s="119" t="s">
        <v>12</v>
      </c>
      <c r="F9" s="119"/>
      <c r="G9" s="4"/>
      <c r="H9" s="9"/>
      <c r="I9" s="9"/>
      <c r="J9" s="120"/>
      <c r="K9" s="120"/>
      <c r="L9" s="120"/>
      <c r="M9" s="120"/>
      <c r="N9" s="120"/>
      <c r="O9" s="9"/>
      <c r="P9" s="9"/>
      <c r="Q9" s="9"/>
      <c r="R9" s="24"/>
      <c r="S9" s="28" t="s">
        <v>13</v>
      </c>
      <c r="T9" s="61" t="s">
        <v>14</v>
      </c>
      <c r="U9" s="28" t="s">
        <v>15</v>
      </c>
      <c r="V9" s="28" t="s">
        <v>16</v>
      </c>
      <c r="W9" s="11"/>
      <c r="X9" s="11"/>
      <c r="Y9" s="12"/>
      <c r="Z9" s="13"/>
      <c r="AA9" s="11"/>
      <c r="AB9" s="11"/>
      <c r="AC9" s="11"/>
      <c r="AD9" s="11"/>
      <c r="AE9" s="11"/>
      <c r="AF9" s="11"/>
      <c r="AG9" s="14"/>
    </row>
    <row r="10" spans="1:33" ht="46.5" x14ac:dyDescent="0.45">
      <c r="A10" s="20"/>
      <c r="B10" s="21"/>
      <c r="C10" s="22"/>
      <c r="D10" s="25" t="s">
        <v>17</v>
      </c>
      <c r="E10" s="124" t="s">
        <v>18</v>
      </c>
      <c r="F10" s="124"/>
      <c r="G10" s="29"/>
      <c r="H10" s="9"/>
      <c r="I10" s="9"/>
      <c r="J10" s="30"/>
      <c r="K10" s="30"/>
      <c r="L10" s="30"/>
      <c r="M10" s="62"/>
      <c r="N10" s="31"/>
      <c r="O10" s="9"/>
      <c r="P10" s="9"/>
      <c r="Q10" s="9"/>
      <c r="R10" s="24"/>
      <c r="S10" s="32" t="s">
        <v>19</v>
      </c>
      <c r="T10" s="63" t="e">
        <f>SUM(#REF!)</f>
        <v>#REF!</v>
      </c>
      <c r="U10" s="64" t="e">
        <f>SUM(#REF!)</f>
        <v>#REF!</v>
      </c>
      <c r="V10" s="64" t="e">
        <f>SUM(#REF!)</f>
        <v>#REF!</v>
      </c>
      <c r="W10" s="11"/>
      <c r="X10" s="11"/>
      <c r="Y10" s="12"/>
      <c r="Z10" s="13"/>
      <c r="AA10" s="11"/>
      <c r="AB10" s="11"/>
      <c r="AC10" s="11"/>
      <c r="AD10" s="11"/>
      <c r="AE10" s="11"/>
      <c r="AF10" s="11"/>
      <c r="AG10" s="14"/>
    </row>
    <row r="11" spans="1:33" s="57" customFormat="1" ht="46.5" x14ac:dyDescent="0.45">
      <c r="A11" s="73"/>
      <c r="B11" s="74"/>
      <c r="C11" s="22"/>
      <c r="D11" s="75" t="s">
        <v>20</v>
      </c>
      <c r="E11" s="125" t="s">
        <v>21</v>
      </c>
      <c r="F11" s="126"/>
      <c r="G11" s="29"/>
      <c r="H11" s="76"/>
      <c r="I11" s="76"/>
      <c r="J11" s="127" t="s">
        <v>22</v>
      </c>
      <c r="K11" s="128"/>
      <c r="L11" s="128"/>
      <c r="M11" s="128"/>
      <c r="N11" s="129"/>
      <c r="O11" s="76"/>
      <c r="P11" s="76"/>
      <c r="Q11" s="76"/>
      <c r="R11" s="24"/>
      <c r="S11" s="77" t="s">
        <v>23</v>
      </c>
      <c r="T11" s="78" t="e">
        <f>SUM(#REF!)</f>
        <v>#REF!</v>
      </c>
      <c r="U11" s="79" t="e">
        <f>SUM(#REF!)</f>
        <v>#REF!</v>
      </c>
      <c r="V11" s="79" t="e">
        <f>SUM(#REF!)</f>
        <v>#REF!</v>
      </c>
      <c r="W11" s="80"/>
      <c r="X11" s="80"/>
      <c r="Y11" s="81"/>
      <c r="Z11" s="82"/>
      <c r="AA11" s="80"/>
      <c r="AB11" s="80"/>
      <c r="AC11" s="80"/>
      <c r="AD11" s="80"/>
      <c r="AE11" s="80"/>
      <c r="AF11" s="80"/>
      <c r="AG11" s="83"/>
    </row>
    <row r="12" spans="1:33" s="57" customFormat="1" ht="46.5" x14ac:dyDescent="0.45">
      <c r="A12" s="73"/>
      <c r="B12" s="74"/>
      <c r="C12" s="22"/>
      <c r="D12" s="75" t="s">
        <v>24</v>
      </c>
      <c r="E12" s="136">
        <f>SUM(N18)</f>
        <v>17694586015.463413</v>
      </c>
      <c r="F12" s="137"/>
      <c r="G12" s="84"/>
      <c r="H12" s="76"/>
      <c r="I12" s="76"/>
      <c r="J12" s="130"/>
      <c r="K12" s="131"/>
      <c r="L12" s="131"/>
      <c r="M12" s="131"/>
      <c r="N12" s="132"/>
      <c r="O12" s="76"/>
      <c r="P12" s="76"/>
      <c r="Q12" s="76"/>
      <c r="R12" s="24"/>
      <c r="S12" s="85" t="s">
        <v>25</v>
      </c>
      <c r="T12" s="78" t="e">
        <f>SUM(T10:T11)</f>
        <v>#REF!</v>
      </c>
      <c r="U12" s="78" t="e">
        <f>SUM(U10:U11)</f>
        <v>#REF!</v>
      </c>
      <c r="V12" s="78" t="e">
        <f>SUM(V10:V11)</f>
        <v>#REF!</v>
      </c>
      <c r="W12" s="80"/>
      <c r="X12" s="80"/>
      <c r="Y12" s="81"/>
      <c r="Z12" s="82"/>
      <c r="AA12" s="80"/>
      <c r="AB12" s="80"/>
      <c r="AC12" s="80"/>
      <c r="AD12" s="80"/>
      <c r="AE12" s="80"/>
      <c r="AF12" s="80"/>
      <c r="AG12" s="83"/>
    </row>
    <row r="13" spans="1:33" s="57" customFormat="1" ht="46.5" x14ac:dyDescent="0.4">
      <c r="A13" s="73"/>
      <c r="B13" s="74"/>
      <c r="C13" s="22"/>
      <c r="D13" s="75" t="s">
        <v>26</v>
      </c>
      <c r="E13" s="138" t="s">
        <v>27</v>
      </c>
      <c r="F13" s="138"/>
      <c r="G13" s="86"/>
      <c r="H13" s="76"/>
      <c r="I13" s="76"/>
      <c r="J13" s="130"/>
      <c r="K13" s="131"/>
      <c r="L13" s="131"/>
      <c r="M13" s="131"/>
      <c r="N13" s="132"/>
      <c r="O13" s="76"/>
      <c r="P13" s="76"/>
      <c r="Q13" s="29"/>
      <c r="R13" s="24"/>
      <c r="S13" s="87"/>
      <c r="T13" s="88"/>
      <c r="U13" s="88" t="s">
        <v>28</v>
      </c>
      <c r="V13" s="89" t="e">
        <f>SUM(T10-U10)</f>
        <v>#REF!</v>
      </c>
      <c r="W13" s="80"/>
      <c r="X13" s="80"/>
      <c r="Y13" s="81"/>
      <c r="Z13" s="82"/>
      <c r="AA13" s="80"/>
      <c r="AB13" s="80"/>
      <c r="AC13" s="80"/>
      <c r="AD13" s="80"/>
      <c r="AE13" s="80"/>
      <c r="AF13" s="80"/>
      <c r="AG13" s="83"/>
    </row>
    <row r="14" spans="1:33" s="57" customFormat="1" ht="46.5" x14ac:dyDescent="0.4">
      <c r="A14" s="73"/>
      <c r="B14" s="74"/>
      <c r="C14" s="22"/>
      <c r="D14" s="75" t="s">
        <v>29</v>
      </c>
      <c r="E14" s="139" t="s">
        <v>30</v>
      </c>
      <c r="F14" s="139"/>
      <c r="G14" s="86"/>
      <c r="H14" s="76"/>
      <c r="I14" s="76"/>
      <c r="J14" s="130"/>
      <c r="K14" s="131"/>
      <c r="L14" s="131"/>
      <c r="M14" s="131"/>
      <c r="N14" s="132"/>
      <c r="O14" s="76"/>
      <c r="P14" s="76"/>
      <c r="Q14" s="76"/>
      <c r="R14" s="24"/>
      <c r="S14" s="87"/>
      <c r="T14" s="88"/>
      <c r="U14" s="88" t="s">
        <v>28</v>
      </c>
      <c r="V14" s="89" t="e">
        <f>SUM(T11-U11)</f>
        <v>#REF!</v>
      </c>
      <c r="W14" s="80"/>
      <c r="X14" s="90"/>
      <c r="Y14" s="81"/>
      <c r="Z14" s="82"/>
      <c r="AA14" s="80"/>
      <c r="AB14" s="80"/>
      <c r="AC14" s="80"/>
      <c r="AD14" s="80"/>
      <c r="AE14" s="80"/>
      <c r="AF14" s="80"/>
      <c r="AG14" s="83"/>
    </row>
    <row r="15" spans="1:33" s="57" customFormat="1" ht="47.25" thickBot="1" x14ac:dyDescent="0.45">
      <c r="A15" s="73"/>
      <c r="B15" s="74"/>
      <c r="C15" s="22"/>
      <c r="D15" s="91" t="s">
        <v>31</v>
      </c>
      <c r="E15" s="140">
        <v>43629</v>
      </c>
      <c r="F15" s="141"/>
      <c r="G15" s="92"/>
      <c r="H15" s="76"/>
      <c r="I15" s="76"/>
      <c r="J15" s="133"/>
      <c r="K15" s="134"/>
      <c r="L15" s="134"/>
      <c r="M15" s="134"/>
      <c r="N15" s="135"/>
      <c r="O15" s="76"/>
      <c r="P15" s="93"/>
      <c r="Q15" s="76"/>
      <c r="R15" s="24"/>
      <c r="S15" s="87"/>
      <c r="T15" s="88"/>
      <c r="U15" s="88" t="s">
        <v>28</v>
      </c>
      <c r="V15" s="89" t="e">
        <f>SUM(T12-U12)</f>
        <v>#REF!</v>
      </c>
      <c r="W15" s="80"/>
      <c r="X15" s="80"/>
      <c r="Y15" s="81"/>
      <c r="Z15" s="82"/>
      <c r="AA15" s="80"/>
      <c r="AB15" s="80"/>
      <c r="AC15" s="80"/>
      <c r="AD15" s="80"/>
      <c r="AE15" s="80"/>
      <c r="AF15" s="80"/>
      <c r="AG15" s="83"/>
    </row>
    <row r="16" spans="1:33" s="57" customFormat="1" ht="46.5" x14ac:dyDescent="0.4">
      <c r="A16" s="73"/>
      <c r="B16" s="74"/>
      <c r="C16" s="22"/>
      <c r="D16" s="29"/>
      <c r="E16" s="94"/>
      <c r="F16" s="95"/>
      <c r="G16" s="95"/>
      <c r="H16" s="76"/>
      <c r="I16" s="76"/>
      <c r="J16" s="29"/>
      <c r="K16" s="96"/>
      <c r="L16" s="97"/>
      <c r="M16" s="98"/>
      <c r="N16" s="99"/>
      <c r="O16" s="76"/>
      <c r="P16" s="76"/>
      <c r="Q16" s="100"/>
      <c r="R16" s="33"/>
      <c r="S16" s="76"/>
      <c r="T16" s="101"/>
      <c r="U16" s="102"/>
      <c r="V16" s="80"/>
      <c r="W16" s="80"/>
      <c r="X16" s="34"/>
      <c r="Y16" s="81"/>
      <c r="Z16" s="82"/>
      <c r="AA16" s="80"/>
      <c r="AB16" s="80"/>
      <c r="AC16" s="80"/>
      <c r="AD16" s="80"/>
      <c r="AE16" s="80"/>
      <c r="AF16" s="80"/>
      <c r="AG16" s="83"/>
    </row>
    <row r="17" spans="1:33" s="57" customFormat="1" ht="62.25" thickBot="1" x14ac:dyDescent="0.45">
      <c r="A17" s="73"/>
      <c r="B17" s="74"/>
      <c r="C17" s="22"/>
      <c r="D17" s="142" t="s">
        <v>32</v>
      </c>
      <c r="E17" s="142"/>
      <c r="F17" s="76"/>
      <c r="G17" s="103"/>
      <c r="H17" s="143"/>
      <c r="I17" s="143"/>
      <c r="J17" s="76"/>
      <c r="K17" s="103"/>
      <c r="L17" s="104"/>
      <c r="M17" s="105" t="s">
        <v>33</v>
      </c>
      <c r="N17" s="106" t="s">
        <v>34</v>
      </c>
      <c r="O17" s="76"/>
      <c r="P17" s="76"/>
      <c r="Q17" s="107"/>
      <c r="R17" s="35"/>
      <c r="S17" s="76"/>
      <c r="T17" s="108"/>
      <c r="U17" s="102"/>
      <c r="V17" s="80"/>
      <c r="W17" s="80"/>
      <c r="X17" s="109"/>
      <c r="Y17" s="110"/>
      <c r="Z17" s="111" t="s">
        <v>35</v>
      </c>
      <c r="AA17" s="80"/>
      <c r="AB17" s="80"/>
      <c r="AC17" s="80"/>
      <c r="AD17" s="80"/>
      <c r="AE17" s="80"/>
      <c r="AF17" s="80"/>
      <c r="AG17" s="83"/>
    </row>
    <row r="18" spans="1:33" s="57" customFormat="1" ht="46.5" x14ac:dyDescent="0.4">
      <c r="A18" s="73"/>
      <c r="B18" s="74"/>
      <c r="C18" s="22"/>
      <c r="D18" s="112"/>
      <c r="E18" s="113"/>
      <c r="F18" s="76"/>
      <c r="G18" s="114"/>
      <c r="H18" s="144"/>
      <c r="I18" s="144"/>
      <c r="J18" s="76"/>
      <c r="K18" s="114"/>
      <c r="L18" s="115"/>
      <c r="M18" s="116">
        <f>SUBTOTAL(9,M20:M275)</f>
        <v>19743924674</v>
      </c>
      <c r="N18" s="116">
        <f>SUBTOTAL(9,N20:N275)</f>
        <v>17694586015.463413</v>
      </c>
      <c r="O18" s="116"/>
      <c r="P18" s="76"/>
      <c r="Q18" s="76"/>
      <c r="R18" s="24"/>
      <c r="S18" s="76"/>
      <c r="T18" s="101"/>
      <c r="U18" s="102"/>
      <c r="V18" s="80"/>
      <c r="W18" s="80"/>
      <c r="X18" s="116">
        <f>SUBTOTAL(9,X20:X268)</f>
        <v>9199356772.710001</v>
      </c>
      <c r="Y18" s="116">
        <f>SUBTOTAL(9,Y20:Y268)</f>
        <v>0</v>
      </c>
      <c r="Z18" s="116">
        <f>SUBTOTAL(9,Z20:Z268)</f>
        <v>9199356772.710001</v>
      </c>
      <c r="AA18" s="65"/>
      <c r="AB18" s="65"/>
      <c r="AC18" s="80"/>
      <c r="AD18" s="80"/>
      <c r="AE18" s="80"/>
      <c r="AF18" s="80"/>
      <c r="AG18" s="83"/>
    </row>
    <row r="19" spans="1:33" ht="180" x14ac:dyDescent="0.35">
      <c r="A19" s="70" t="s">
        <v>36</v>
      </c>
      <c r="B19" s="71" t="s">
        <v>37</v>
      </c>
      <c r="C19" s="71" t="s">
        <v>38</v>
      </c>
      <c r="D19" s="71" t="s">
        <v>39</v>
      </c>
      <c r="E19" s="71" t="s">
        <v>40</v>
      </c>
      <c r="F19" s="71" t="s">
        <v>41</v>
      </c>
      <c r="G19" s="71" t="s">
        <v>42</v>
      </c>
      <c r="H19" s="71" t="s">
        <v>43</v>
      </c>
      <c r="I19" s="71" t="s">
        <v>44</v>
      </c>
      <c r="J19" s="71" t="s">
        <v>45</v>
      </c>
      <c r="K19" s="71" t="s">
        <v>46</v>
      </c>
      <c r="L19" s="71" t="s">
        <v>47</v>
      </c>
      <c r="M19" s="72" t="s">
        <v>48</v>
      </c>
      <c r="N19" s="71" t="s">
        <v>49</v>
      </c>
      <c r="O19" s="71" t="s">
        <v>50</v>
      </c>
      <c r="P19" s="71" t="s">
        <v>51</v>
      </c>
      <c r="Q19" s="71" t="s">
        <v>52</v>
      </c>
      <c r="R19" s="37"/>
      <c r="S19" s="36" t="s">
        <v>53</v>
      </c>
      <c r="T19" s="36" t="s">
        <v>54</v>
      </c>
      <c r="U19" s="36" t="s">
        <v>55</v>
      </c>
      <c r="V19" s="36" t="s">
        <v>56</v>
      </c>
      <c r="W19" s="36" t="s">
        <v>57</v>
      </c>
      <c r="X19" s="36" t="s">
        <v>58</v>
      </c>
      <c r="Y19" s="36" t="s">
        <v>59</v>
      </c>
      <c r="Z19" s="36" t="s">
        <v>60</v>
      </c>
      <c r="AA19" s="36" t="s">
        <v>61</v>
      </c>
      <c r="AB19" s="36" t="s">
        <v>62</v>
      </c>
      <c r="AC19" s="36" t="s">
        <v>63</v>
      </c>
      <c r="AD19" s="36" t="s">
        <v>64</v>
      </c>
      <c r="AE19" s="36" t="s">
        <v>65</v>
      </c>
      <c r="AF19" s="36" t="s">
        <v>66</v>
      </c>
      <c r="AG19" s="36" t="s">
        <v>67</v>
      </c>
    </row>
    <row r="20" spans="1:33" ht="120" x14ac:dyDescent="0.35">
      <c r="A20" s="40">
        <v>1</v>
      </c>
      <c r="B20" s="41"/>
      <c r="C20" s="41" t="s">
        <v>68</v>
      </c>
      <c r="D20" s="42">
        <v>25172504</v>
      </c>
      <c r="E20" s="43" t="s">
        <v>69</v>
      </c>
      <c r="F20" s="41" t="s">
        <v>70</v>
      </c>
      <c r="G20" s="41">
        <v>1</v>
      </c>
      <c r="H20" s="145" t="s">
        <v>71</v>
      </c>
      <c r="I20" s="41">
        <v>1</v>
      </c>
      <c r="J20" s="41" t="s">
        <v>72</v>
      </c>
      <c r="K20" s="41" t="s">
        <v>73</v>
      </c>
      <c r="L20" s="41" t="s">
        <v>74</v>
      </c>
      <c r="M20" s="66">
        <v>7000000</v>
      </c>
      <c r="N20" s="146">
        <v>7000000</v>
      </c>
      <c r="O20" s="41" t="s">
        <v>75</v>
      </c>
      <c r="P20" s="41" t="s">
        <v>76</v>
      </c>
      <c r="Q20" s="41" t="s">
        <v>77</v>
      </c>
      <c r="S20" s="39"/>
      <c r="T20" s="39"/>
      <c r="U20" s="39"/>
      <c r="V20" s="39"/>
      <c r="W20" s="39"/>
      <c r="X20" s="39"/>
      <c r="Y20" s="39"/>
      <c r="Z20" s="39"/>
      <c r="AA20" s="39"/>
      <c r="AB20" s="39"/>
      <c r="AC20" s="39"/>
      <c r="AD20" s="39"/>
      <c r="AE20" s="39"/>
      <c r="AF20" s="39"/>
      <c r="AG20" s="39"/>
    </row>
    <row r="21" spans="1:33" ht="330" x14ac:dyDescent="0.35">
      <c r="A21" s="40">
        <f>SUM(A20+1)</f>
        <v>2</v>
      </c>
      <c r="B21" s="41"/>
      <c r="C21" s="41" t="s">
        <v>68</v>
      </c>
      <c r="D21" s="42" t="s">
        <v>78</v>
      </c>
      <c r="E21" s="43" t="s">
        <v>79</v>
      </c>
      <c r="F21" s="41" t="s">
        <v>70</v>
      </c>
      <c r="G21" s="41">
        <v>1</v>
      </c>
      <c r="H21" s="145" t="s">
        <v>80</v>
      </c>
      <c r="I21" s="41">
        <v>2</v>
      </c>
      <c r="J21" s="41" t="s">
        <v>1087</v>
      </c>
      <c r="K21" s="41" t="s">
        <v>73</v>
      </c>
      <c r="L21" s="41" t="s">
        <v>82</v>
      </c>
      <c r="M21" s="66">
        <v>25000000</v>
      </c>
      <c r="N21" s="146">
        <v>25000000</v>
      </c>
      <c r="O21" s="41" t="s">
        <v>75</v>
      </c>
      <c r="P21" s="41" t="s">
        <v>76</v>
      </c>
      <c r="Q21" s="41" t="s">
        <v>77</v>
      </c>
      <c r="S21" s="39"/>
      <c r="T21" s="39"/>
      <c r="U21" s="39"/>
      <c r="V21" s="39"/>
      <c r="W21" s="39"/>
      <c r="X21" s="39"/>
      <c r="Y21" s="39"/>
      <c r="Z21" s="39"/>
      <c r="AA21" s="39"/>
      <c r="AB21" s="39"/>
      <c r="AC21" s="39"/>
      <c r="AD21" s="39"/>
      <c r="AE21" s="39"/>
      <c r="AF21" s="39"/>
      <c r="AG21" s="39"/>
    </row>
    <row r="22" spans="1:33" ht="120" x14ac:dyDescent="0.35">
      <c r="A22" s="147">
        <f>SUM(A21+1)</f>
        <v>3</v>
      </c>
      <c r="B22" s="148"/>
      <c r="C22" s="41" t="s">
        <v>68</v>
      </c>
      <c r="D22" s="148">
        <v>44103103</v>
      </c>
      <c r="E22" s="149" t="s">
        <v>83</v>
      </c>
      <c r="F22" s="148" t="s">
        <v>70</v>
      </c>
      <c r="G22" s="148">
        <v>1</v>
      </c>
      <c r="H22" s="150" t="s">
        <v>86</v>
      </c>
      <c r="I22" s="41">
        <v>2</v>
      </c>
      <c r="J22" s="41" t="s">
        <v>81</v>
      </c>
      <c r="K22" s="148" t="s">
        <v>73</v>
      </c>
      <c r="L22" s="41" t="s">
        <v>85</v>
      </c>
      <c r="M22" s="151">
        <v>25000000</v>
      </c>
      <c r="N22" s="152">
        <v>25000000</v>
      </c>
      <c r="O22" s="148" t="s">
        <v>75</v>
      </c>
      <c r="P22" s="148" t="s">
        <v>76</v>
      </c>
      <c r="Q22" s="41" t="s">
        <v>77</v>
      </c>
      <c r="S22" s="39"/>
      <c r="T22" s="39"/>
      <c r="U22" s="39"/>
      <c r="V22" s="39"/>
      <c r="W22" s="39"/>
      <c r="X22" s="39"/>
      <c r="Y22" s="39"/>
      <c r="Z22" s="39"/>
      <c r="AA22" s="39"/>
      <c r="AB22" s="39"/>
      <c r="AC22" s="39"/>
      <c r="AD22" s="39"/>
      <c r="AE22" s="39"/>
      <c r="AF22" s="39"/>
      <c r="AG22" s="39"/>
    </row>
    <row r="23" spans="1:33" ht="120" x14ac:dyDescent="0.35">
      <c r="A23" s="40">
        <f>SUM(A22+1)</f>
        <v>4</v>
      </c>
      <c r="B23" s="41"/>
      <c r="C23" s="41" t="s">
        <v>68</v>
      </c>
      <c r="D23" s="42">
        <v>44103103</v>
      </c>
      <c r="E23" s="43" t="s">
        <v>83</v>
      </c>
      <c r="F23" s="41" t="s">
        <v>70</v>
      </c>
      <c r="G23" s="41">
        <v>1</v>
      </c>
      <c r="H23" s="145" t="s">
        <v>86</v>
      </c>
      <c r="I23" s="41">
        <v>2</v>
      </c>
      <c r="J23" s="41" t="s">
        <v>72</v>
      </c>
      <c r="K23" s="41" t="s">
        <v>73</v>
      </c>
      <c r="L23" s="41" t="s">
        <v>85</v>
      </c>
      <c r="M23" s="66">
        <v>20000000</v>
      </c>
      <c r="N23" s="66">
        <v>20000000</v>
      </c>
      <c r="O23" s="41" t="s">
        <v>75</v>
      </c>
      <c r="P23" s="41" t="s">
        <v>76</v>
      </c>
      <c r="Q23" s="41" t="s">
        <v>77</v>
      </c>
      <c r="S23" s="39"/>
      <c r="T23" s="39"/>
      <c r="U23" s="39"/>
      <c r="V23" s="39"/>
      <c r="W23" s="39"/>
      <c r="X23" s="39"/>
      <c r="Y23" s="39"/>
      <c r="Z23" s="39"/>
      <c r="AA23" s="39"/>
      <c r="AB23" s="39"/>
      <c r="AC23" s="39"/>
      <c r="AD23" s="39"/>
      <c r="AE23" s="39"/>
      <c r="AF23" s="39"/>
      <c r="AG23" s="39"/>
    </row>
    <row r="24" spans="1:33" ht="180" x14ac:dyDescent="0.35">
      <c r="A24" s="40">
        <f>SUM(A23+1)</f>
        <v>5</v>
      </c>
      <c r="B24" s="41"/>
      <c r="C24" s="41" t="s">
        <v>68</v>
      </c>
      <c r="D24" s="42">
        <v>72101506</v>
      </c>
      <c r="E24" s="43" t="s">
        <v>87</v>
      </c>
      <c r="F24" s="41" t="s">
        <v>70</v>
      </c>
      <c r="G24" s="41">
        <v>1</v>
      </c>
      <c r="H24" s="145" t="s">
        <v>86</v>
      </c>
      <c r="I24" s="41">
        <v>24</v>
      </c>
      <c r="J24" s="41" t="s">
        <v>128</v>
      </c>
      <c r="K24" s="41" t="s">
        <v>73</v>
      </c>
      <c r="L24" s="41" t="s">
        <v>89</v>
      </c>
      <c r="M24" s="66">
        <v>89000000</v>
      </c>
      <c r="N24" s="146">
        <v>20000000</v>
      </c>
      <c r="O24" s="41" t="s">
        <v>90</v>
      </c>
      <c r="P24" s="41" t="s">
        <v>91</v>
      </c>
      <c r="Q24" s="41" t="s">
        <v>77</v>
      </c>
      <c r="S24" s="39"/>
      <c r="T24" s="39"/>
      <c r="U24" s="39"/>
      <c r="V24" s="39"/>
      <c r="W24" s="39"/>
      <c r="X24" s="39"/>
      <c r="Y24" s="39"/>
      <c r="Z24" s="39"/>
      <c r="AA24" s="39"/>
      <c r="AB24" s="39"/>
      <c r="AC24" s="39"/>
      <c r="AD24" s="39"/>
      <c r="AE24" s="39"/>
      <c r="AF24" s="39"/>
      <c r="AG24" s="39"/>
    </row>
    <row r="25" spans="1:33" ht="120" x14ac:dyDescent="0.35">
      <c r="A25" s="40">
        <v>6</v>
      </c>
      <c r="B25" s="41"/>
      <c r="C25" s="41" t="s">
        <v>68</v>
      </c>
      <c r="D25" s="42">
        <v>72102900</v>
      </c>
      <c r="E25" s="43" t="s">
        <v>92</v>
      </c>
      <c r="F25" s="41" t="s">
        <v>70</v>
      </c>
      <c r="G25" s="41">
        <v>1</v>
      </c>
      <c r="H25" s="145" t="s">
        <v>106</v>
      </c>
      <c r="I25" s="41">
        <v>12</v>
      </c>
      <c r="J25" s="41" t="s">
        <v>94</v>
      </c>
      <c r="K25" s="41" t="s">
        <v>73</v>
      </c>
      <c r="L25" s="41" t="s">
        <v>95</v>
      </c>
      <c r="M25" s="66">
        <v>289525000</v>
      </c>
      <c r="N25" s="146">
        <v>32170000</v>
      </c>
      <c r="O25" s="41" t="s">
        <v>90</v>
      </c>
      <c r="P25" s="41" t="s">
        <v>91</v>
      </c>
      <c r="Q25" s="41" t="s">
        <v>77</v>
      </c>
      <c r="S25" s="39"/>
      <c r="T25" s="39"/>
      <c r="U25" s="39"/>
      <c r="V25" s="39"/>
      <c r="W25" s="39"/>
      <c r="X25" s="39"/>
      <c r="Y25" s="39"/>
      <c r="Z25" s="39"/>
      <c r="AA25" s="39"/>
      <c r="AB25" s="39"/>
      <c r="AC25" s="39"/>
      <c r="AD25" s="39"/>
      <c r="AE25" s="39"/>
      <c r="AF25" s="39"/>
      <c r="AG25" s="39"/>
    </row>
    <row r="26" spans="1:33" s="57" customFormat="1" ht="120" x14ac:dyDescent="0.35">
      <c r="A26" s="40">
        <f>SUM(A25+1)</f>
        <v>7</v>
      </c>
      <c r="B26" s="41"/>
      <c r="C26" s="41" t="s">
        <v>68</v>
      </c>
      <c r="D26" s="42">
        <v>84131603</v>
      </c>
      <c r="E26" s="43" t="s">
        <v>96</v>
      </c>
      <c r="F26" s="41" t="s">
        <v>70</v>
      </c>
      <c r="G26" s="41">
        <v>1</v>
      </c>
      <c r="H26" s="145" t="s">
        <v>84</v>
      </c>
      <c r="I26" s="41">
        <v>1</v>
      </c>
      <c r="J26" s="41" t="s">
        <v>1114</v>
      </c>
      <c r="K26" s="41" t="s">
        <v>73</v>
      </c>
      <c r="L26" s="41" t="s">
        <v>97</v>
      </c>
      <c r="M26" s="66">
        <v>4650000</v>
      </c>
      <c r="N26" s="146">
        <v>4650000</v>
      </c>
      <c r="O26" s="41" t="s">
        <v>75</v>
      </c>
      <c r="P26" s="41" t="s">
        <v>76</v>
      </c>
      <c r="Q26" s="41" t="s">
        <v>77</v>
      </c>
      <c r="R26" s="38"/>
      <c r="S26" s="39"/>
      <c r="T26" s="39"/>
      <c r="U26" s="39"/>
      <c r="V26" s="39"/>
      <c r="W26" s="39"/>
      <c r="X26" s="39"/>
      <c r="Y26" s="39"/>
      <c r="Z26" s="39"/>
      <c r="AA26" s="39"/>
      <c r="AB26" s="39"/>
      <c r="AC26" s="39"/>
      <c r="AD26" s="39"/>
      <c r="AE26" s="39"/>
      <c r="AF26" s="39"/>
      <c r="AG26" s="39"/>
    </row>
    <row r="27" spans="1:33" ht="120" x14ac:dyDescent="0.35">
      <c r="A27" s="40">
        <f>SUM(A26+1)</f>
        <v>8</v>
      </c>
      <c r="B27" s="44"/>
      <c r="C27" s="44" t="s">
        <v>68</v>
      </c>
      <c r="D27" s="45" t="s">
        <v>98</v>
      </c>
      <c r="E27" s="46" t="s">
        <v>99</v>
      </c>
      <c r="F27" s="44" t="s">
        <v>70</v>
      </c>
      <c r="G27" s="44">
        <v>0</v>
      </c>
      <c r="H27" s="153" t="s">
        <v>100</v>
      </c>
      <c r="I27" s="44">
        <v>1</v>
      </c>
      <c r="J27" s="44" t="s">
        <v>101</v>
      </c>
      <c r="K27" s="44" t="s">
        <v>73</v>
      </c>
      <c r="L27" s="44" t="s">
        <v>102</v>
      </c>
      <c r="M27" s="67"/>
      <c r="N27" s="154"/>
      <c r="O27" s="44" t="s">
        <v>75</v>
      </c>
      <c r="P27" s="44" t="s">
        <v>76</v>
      </c>
      <c r="Q27" s="44" t="s">
        <v>77</v>
      </c>
      <c r="S27" s="39"/>
      <c r="T27" s="39"/>
      <c r="U27" s="39"/>
      <c r="V27" s="39"/>
      <c r="W27" s="39"/>
      <c r="X27" s="39"/>
      <c r="Y27" s="39"/>
      <c r="Z27" s="39"/>
      <c r="AA27" s="39"/>
      <c r="AB27" s="39"/>
      <c r="AC27" s="39"/>
      <c r="AD27" s="39"/>
      <c r="AE27" s="39"/>
      <c r="AF27" s="39"/>
      <c r="AG27" s="39"/>
    </row>
    <row r="28" spans="1:33" ht="120" x14ac:dyDescent="0.35">
      <c r="A28" s="40">
        <v>9</v>
      </c>
      <c r="B28" s="41"/>
      <c r="C28" s="41" t="s">
        <v>68</v>
      </c>
      <c r="D28" s="45">
        <v>72101516</v>
      </c>
      <c r="E28" s="46" t="s">
        <v>103</v>
      </c>
      <c r="F28" s="44" t="s">
        <v>70</v>
      </c>
      <c r="G28" s="44">
        <v>0</v>
      </c>
      <c r="H28" s="153" t="s">
        <v>104</v>
      </c>
      <c r="I28" s="44">
        <v>2</v>
      </c>
      <c r="J28" s="44" t="s">
        <v>101</v>
      </c>
      <c r="K28" s="44" t="s">
        <v>73</v>
      </c>
      <c r="L28" s="44" t="s">
        <v>105</v>
      </c>
      <c r="M28" s="67"/>
      <c r="N28" s="154"/>
      <c r="O28" s="44" t="s">
        <v>75</v>
      </c>
      <c r="P28" s="44" t="s">
        <v>76</v>
      </c>
      <c r="Q28" s="44" t="s">
        <v>77</v>
      </c>
      <c r="S28" s="39"/>
      <c r="T28" s="39"/>
      <c r="U28" s="39"/>
      <c r="V28" s="39"/>
      <c r="W28" s="39"/>
      <c r="X28" s="39"/>
      <c r="Y28" s="39"/>
      <c r="Z28" s="39"/>
      <c r="AA28" s="39"/>
      <c r="AB28" s="39"/>
      <c r="AC28" s="39"/>
      <c r="AD28" s="39"/>
      <c r="AE28" s="39"/>
      <c r="AF28" s="39"/>
      <c r="AG28" s="39"/>
    </row>
    <row r="29" spans="1:33" ht="120" x14ac:dyDescent="0.35">
      <c r="A29" s="147">
        <v>10</v>
      </c>
      <c r="B29" s="148"/>
      <c r="C29" s="41" t="s">
        <v>68</v>
      </c>
      <c r="D29" s="42">
        <v>72101517</v>
      </c>
      <c r="E29" s="43" t="s">
        <v>103</v>
      </c>
      <c r="F29" s="41" t="s">
        <v>70</v>
      </c>
      <c r="G29" s="41">
        <v>1</v>
      </c>
      <c r="H29" s="145" t="s">
        <v>106</v>
      </c>
      <c r="I29" s="41">
        <v>2</v>
      </c>
      <c r="J29" s="41" t="s">
        <v>101</v>
      </c>
      <c r="K29" s="41" t="s">
        <v>73</v>
      </c>
      <c r="L29" s="41" t="s">
        <v>105</v>
      </c>
      <c r="M29" s="66">
        <v>3500000</v>
      </c>
      <c r="N29" s="146">
        <v>3500000</v>
      </c>
      <c r="O29" s="41" t="s">
        <v>75</v>
      </c>
      <c r="P29" s="41" t="s">
        <v>76</v>
      </c>
      <c r="Q29" s="41" t="s">
        <v>77</v>
      </c>
      <c r="S29" s="39"/>
      <c r="T29" s="39"/>
      <c r="U29" s="39"/>
      <c r="V29" s="39"/>
      <c r="W29" s="39"/>
      <c r="X29" s="39"/>
      <c r="Y29" s="39"/>
      <c r="Z29" s="39"/>
      <c r="AA29" s="39"/>
      <c r="AB29" s="39"/>
      <c r="AC29" s="39"/>
      <c r="AD29" s="39"/>
      <c r="AE29" s="39"/>
      <c r="AF29" s="39"/>
      <c r="AG29" s="39"/>
    </row>
    <row r="30" spans="1:33" ht="225" customHeight="1" x14ac:dyDescent="0.35">
      <c r="A30" s="147">
        <v>11</v>
      </c>
      <c r="B30" s="148"/>
      <c r="C30" s="41" t="s">
        <v>68</v>
      </c>
      <c r="D30" s="42" t="s">
        <v>107</v>
      </c>
      <c r="E30" s="43" t="s">
        <v>108</v>
      </c>
      <c r="F30" s="41" t="s">
        <v>70</v>
      </c>
      <c r="G30" s="41">
        <v>1</v>
      </c>
      <c r="H30" s="145" t="s">
        <v>104</v>
      </c>
      <c r="I30" s="41">
        <v>9</v>
      </c>
      <c r="J30" s="41" t="s">
        <v>101</v>
      </c>
      <c r="K30" s="41" t="s">
        <v>73</v>
      </c>
      <c r="L30" s="41" t="s">
        <v>105</v>
      </c>
      <c r="M30" s="66">
        <v>22000000</v>
      </c>
      <c r="N30" s="146">
        <v>22000000</v>
      </c>
      <c r="O30" s="41" t="s">
        <v>75</v>
      </c>
      <c r="P30" s="41" t="s">
        <v>76</v>
      </c>
      <c r="Q30" s="41" t="s">
        <v>77</v>
      </c>
      <c r="S30" s="169" t="s">
        <v>109</v>
      </c>
      <c r="T30" s="169" t="s">
        <v>110</v>
      </c>
      <c r="U30" s="170">
        <v>43563</v>
      </c>
      <c r="V30" s="171" t="s">
        <v>111</v>
      </c>
      <c r="W30" s="172" t="s">
        <v>112</v>
      </c>
      <c r="X30" s="173">
        <v>10679000</v>
      </c>
      <c r="Y30" s="174">
        <v>0</v>
      </c>
      <c r="Z30" s="173">
        <v>10679000</v>
      </c>
      <c r="AA30" s="171" t="s">
        <v>113</v>
      </c>
      <c r="AB30" s="172">
        <v>17319</v>
      </c>
      <c r="AC30" s="171" t="s">
        <v>114</v>
      </c>
      <c r="AD30" s="170">
        <v>43566</v>
      </c>
      <c r="AE30" s="170">
        <v>43814</v>
      </c>
      <c r="AF30" s="172" t="s">
        <v>115</v>
      </c>
      <c r="AG30" s="175" t="s">
        <v>116</v>
      </c>
    </row>
    <row r="31" spans="1:33" ht="120" x14ac:dyDescent="0.35">
      <c r="A31" s="40">
        <v>12</v>
      </c>
      <c r="B31" s="41"/>
      <c r="C31" s="41" t="s">
        <v>68</v>
      </c>
      <c r="D31" s="42">
        <v>72102900</v>
      </c>
      <c r="E31" s="43" t="s">
        <v>117</v>
      </c>
      <c r="F31" s="41" t="s">
        <v>70</v>
      </c>
      <c r="G31" s="41">
        <v>1</v>
      </c>
      <c r="H31" s="145" t="s">
        <v>86</v>
      </c>
      <c r="I31" s="41">
        <v>2</v>
      </c>
      <c r="J31" s="41" t="s">
        <v>101</v>
      </c>
      <c r="K31" s="41" t="s">
        <v>73</v>
      </c>
      <c r="L31" s="41" t="s">
        <v>118</v>
      </c>
      <c r="M31" s="66">
        <v>22000000</v>
      </c>
      <c r="N31" s="146">
        <v>22000000</v>
      </c>
      <c r="O31" s="41" t="s">
        <v>75</v>
      </c>
      <c r="P31" s="41" t="s">
        <v>76</v>
      </c>
      <c r="Q31" s="41" t="s">
        <v>77</v>
      </c>
      <c r="S31" s="39"/>
      <c r="T31" s="39"/>
      <c r="U31" s="39"/>
      <c r="V31" s="39"/>
      <c r="W31" s="39"/>
      <c r="X31" s="39"/>
      <c r="Y31" s="39"/>
      <c r="Z31" s="39"/>
      <c r="AA31" s="39"/>
      <c r="AB31" s="39"/>
      <c r="AC31" s="39"/>
      <c r="AD31" s="39"/>
      <c r="AE31" s="39"/>
      <c r="AF31" s="39"/>
      <c r="AG31" s="39"/>
    </row>
    <row r="32" spans="1:33" ht="409.5" x14ac:dyDescent="0.35">
      <c r="A32" s="40">
        <f t="shared" ref="A32:A41" si="0">SUM(A31+1)</f>
        <v>13</v>
      </c>
      <c r="B32" s="41"/>
      <c r="C32" s="41" t="s">
        <v>68</v>
      </c>
      <c r="D32" s="42" t="s">
        <v>119</v>
      </c>
      <c r="E32" s="43" t="s">
        <v>120</v>
      </c>
      <c r="F32" s="41" t="s">
        <v>70</v>
      </c>
      <c r="G32" s="41">
        <v>1</v>
      </c>
      <c r="H32" s="145" t="s">
        <v>80</v>
      </c>
      <c r="I32" s="41">
        <v>1</v>
      </c>
      <c r="J32" s="41" t="s">
        <v>72</v>
      </c>
      <c r="K32" s="41" t="s">
        <v>73</v>
      </c>
      <c r="L32" s="41" t="s">
        <v>121</v>
      </c>
      <c r="M32" s="66">
        <v>5500000</v>
      </c>
      <c r="N32" s="146">
        <v>5500000</v>
      </c>
      <c r="O32" s="41" t="s">
        <v>75</v>
      </c>
      <c r="P32" s="41" t="s">
        <v>76</v>
      </c>
      <c r="Q32" s="41" t="s">
        <v>77</v>
      </c>
      <c r="S32" s="169" t="s">
        <v>1124</v>
      </c>
      <c r="T32" s="169" t="s">
        <v>220</v>
      </c>
      <c r="U32" s="170">
        <v>43613</v>
      </c>
      <c r="V32" s="171" t="s">
        <v>1125</v>
      </c>
      <c r="W32" s="172" t="s">
        <v>145</v>
      </c>
      <c r="X32" s="173">
        <v>5500000</v>
      </c>
      <c r="Y32" s="174">
        <v>0</v>
      </c>
      <c r="Z32" s="173">
        <v>5500000</v>
      </c>
      <c r="AA32" s="171" t="s">
        <v>1126</v>
      </c>
      <c r="AB32" s="172" t="s">
        <v>1127</v>
      </c>
      <c r="AC32" s="171" t="s">
        <v>224</v>
      </c>
      <c r="AD32" s="170">
        <v>43613</v>
      </c>
      <c r="AE32" s="170">
        <v>43643</v>
      </c>
      <c r="AF32" s="172" t="s">
        <v>134</v>
      </c>
      <c r="AG32" s="175" t="s">
        <v>116</v>
      </c>
    </row>
    <row r="33" spans="1:33" ht="409.5" x14ac:dyDescent="0.35">
      <c r="A33" s="40">
        <f t="shared" si="0"/>
        <v>14</v>
      </c>
      <c r="B33" s="41"/>
      <c r="C33" s="41" t="s">
        <v>68</v>
      </c>
      <c r="D33" s="42" t="s">
        <v>119</v>
      </c>
      <c r="E33" s="43" t="s">
        <v>122</v>
      </c>
      <c r="F33" s="41" t="s">
        <v>70</v>
      </c>
      <c r="G33" s="41">
        <v>1</v>
      </c>
      <c r="H33" s="145" t="s">
        <v>80</v>
      </c>
      <c r="I33" s="41">
        <v>1</v>
      </c>
      <c r="J33" s="41" t="s">
        <v>72</v>
      </c>
      <c r="K33" s="41" t="s">
        <v>73</v>
      </c>
      <c r="L33" s="41" t="s">
        <v>123</v>
      </c>
      <c r="M33" s="66">
        <v>8900000</v>
      </c>
      <c r="N33" s="146">
        <v>8900000</v>
      </c>
      <c r="O33" s="41" t="s">
        <v>75</v>
      </c>
      <c r="P33" s="41" t="s">
        <v>76</v>
      </c>
      <c r="Q33" s="41" t="s">
        <v>77</v>
      </c>
      <c r="S33" s="169" t="s">
        <v>1124</v>
      </c>
      <c r="T33" s="169" t="s">
        <v>220</v>
      </c>
      <c r="U33" s="170">
        <v>43613</v>
      </c>
      <c r="V33" s="171" t="s">
        <v>1125</v>
      </c>
      <c r="W33" s="172" t="s">
        <v>145</v>
      </c>
      <c r="X33" s="173">
        <v>8900000</v>
      </c>
      <c r="Y33" s="174">
        <v>0</v>
      </c>
      <c r="Z33" s="173">
        <v>8900000</v>
      </c>
      <c r="AA33" s="171" t="s">
        <v>1126</v>
      </c>
      <c r="AB33" s="172" t="s">
        <v>1127</v>
      </c>
      <c r="AC33" s="171" t="s">
        <v>224</v>
      </c>
      <c r="AD33" s="170">
        <v>43613</v>
      </c>
      <c r="AE33" s="170">
        <v>43643</v>
      </c>
      <c r="AF33" s="172" t="s">
        <v>134</v>
      </c>
      <c r="AG33" s="175" t="s">
        <v>116</v>
      </c>
    </row>
    <row r="34" spans="1:33" ht="120" x14ac:dyDescent="0.35">
      <c r="A34" s="40">
        <f t="shared" si="0"/>
        <v>15</v>
      </c>
      <c r="B34" s="41"/>
      <c r="C34" s="41" t="s">
        <v>68</v>
      </c>
      <c r="D34" s="42">
        <v>84131512</v>
      </c>
      <c r="E34" s="43" t="s">
        <v>124</v>
      </c>
      <c r="F34" s="41" t="s">
        <v>70</v>
      </c>
      <c r="G34" s="41">
        <v>1</v>
      </c>
      <c r="H34" s="145" t="s">
        <v>86</v>
      </c>
      <c r="I34" s="41">
        <v>12</v>
      </c>
      <c r="J34" s="41" t="s">
        <v>101</v>
      </c>
      <c r="K34" s="41" t="s">
        <v>73</v>
      </c>
      <c r="L34" s="41" t="s">
        <v>125</v>
      </c>
      <c r="M34" s="66">
        <v>8500000</v>
      </c>
      <c r="N34" s="146">
        <v>8500000</v>
      </c>
      <c r="O34" s="41" t="s">
        <v>75</v>
      </c>
      <c r="P34" s="41" t="s">
        <v>76</v>
      </c>
      <c r="Q34" s="41" t="s">
        <v>77</v>
      </c>
      <c r="S34" s="39"/>
      <c r="T34" s="39"/>
      <c r="U34" s="39"/>
      <c r="V34" s="39"/>
      <c r="W34" s="39"/>
      <c r="X34" s="39"/>
      <c r="Y34" s="39"/>
      <c r="Z34" s="39"/>
      <c r="AA34" s="39"/>
      <c r="AB34" s="39"/>
      <c r="AC34" s="39"/>
      <c r="AD34" s="39"/>
      <c r="AE34" s="39"/>
      <c r="AF34" s="39"/>
      <c r="AG34" s="39"/>
    </row>
    <row r="35" spans="1:33" s="39" customFormat="1" ht="120" x14ac:dyDescent="0.35">
      <c r="A35" s="40">
        <f t="shared" si="0"/>
        <v>16</v>
      </c>
      <c r="B35" s="148"/>
      <c r="C35" s="41" t="s">
        <v>68</v>
      </c>
      <c r="D35" s="42">
        <v>81111820</v>
      </c>
      <c r="E35" s="43" t="s">
        <v>126</v>
      </c>
      <c r="F35" s="41" t="s">
        <v>70</v>
      </c>
      <c r="G35" s="41">
        <v>1</v>
      </c>
      <c r="H35" s="145" t="s">
        <v>127</v>
      </c>
      <c r="I35" s="41">
        <v>12</v>
      </c>
      <c r="J35" s="41" t="s">
        <v>128</v>
      </c>
      <c r="K35" s="41" t="s">
        <v>73</v>
      </c>
      <c r="L35" s="41" t="s">
        <v>105</v>
      </c>
      <c r="M35" s="66">
        <v>6800000</v>
      </c>
      <c r="N35" s="146">
        <v>6800000</v>
      </c>
      <c r="O35" s="41" t="s">
        <v>75</v>
      </c>
      <c r="P35" s="41" t="s">
        <v>76</v>
      </c>
      <c r="Q35" s="41" t="s">
        <v>77</v>
      </c>
      <c r="R35" s="38"/>
      <c r="S35" s="169" t="s">
        <v>129</v>
      </c>
      <c r="T35" s="169" t="s">
        <v>130</v>
      </c>
      <c r="U35" s="176">
        <v>43500</v>
      </c>
      <c r="V35" s="171" t="s">
        <v>131</v>
      </c>
      <c r="W35" s="172" t="s">
        <v>112</v>
      </c>
      <c r="X35" s="173">
        <v>6428328</v>
      </c>
      <c r="Y35" s="174">
        <v>0</v>
      </c>
      <c r="Z35" s="173">
        <v>6428328</v>
      </c>
      <c r="AA35" s="171" t="s">
        <v>132</v>
      </c>
      <c r="AB35" s="177">
        <v>5619</v>
      </c>
      <c r="AC35" s="178" t="s">
        <v>133</v>
      </c>
      <c r="AD35" s="176">
        <v>43504</v>
      </c>
      <c r="AE35" s="176">
        <v>43868</v>
      </c>
      <c r="AF35" s="179" t="s">
        <v>134</v>
      </c>
      <c r="AG35" s="180" t="s">
        <v>116</v>
      </c>
    </row>
    <row r="36" spans="1:33" ht="150" x14ac:dyDescent="0.35">
      <c r="A36" s="40">
        <f t="shared" si="0"/>
        <v>17</v>
      </c>
      <c r="B36" s="41"/>
      <c r="C36" s="41" t="s">
        <v>135</v>
      </c>
      <c r="D36" s="42">
        <v>43211701</v>
      </c>
      <c r="E36" s="43" t="s">
        <v>136</v>
      </c>
      <c r="F36" s="41" t="s">
        <v>70</v>
      </c>
      <c r="G36" s="41">
        <v>1</v>
      </c>
      <c r="H36" s="145" t="s">
        <v>80</v>
      </c>
      <c r="I36" s="41">
        <v>1</v>
      </c>
      <c r="J36" s="41" t="s">
        <v>72</v>
      </c>
      <c r="K36" s="41" t="s">
        <v>73</v>
      </c>
      <c r="L36" s="41" t="s">
        <v>137</v>
      </c>
      <c r="M36" s="66">
        <v>17700000</v>
      </c>
      <c r="N36" s="146">
        <v>17700000</v>
      </c>
      <c r="O36" s="41" t="s">
        <v>75</v>
      </c>
      <c r="P36" s="41" t="s">
        <v>76</v>
      </c>
      <c r="Q36" s="41" t="s">
        <v>138</v>
      </c>
      <c r="S36" s="169" t="s">
        <v>1128</v>
      </c>
      <c r="T36" s="169" t="s">
        <v>220</v>
      </c>
      <c r="U36" s="176">
        <v>43613</v>
      </c>
      <c r="V36" s="171" t="s">
        <v>1129</v>
      </c>
      <c r="W36" s="172" t="s">
        <v>145</v>
      </c>
      <c r="X36" s="173">
        <v>17684810</v>
      </c>
      <c r="Y36" s="174">
        <v>0</v>
      </c>
      <c r="Z36" s="173">
        <v>17684810</v>
      </c>
      <c r="AA36" s="171" t="s">
        <v>1130</v>
      </c>
      <c r="AB36" s="177" t="s">
        <v>1131</v>
      </c>
      <c r="AC36" s="178" t="s">
        <v>224</v>
      </c>
      <c r="AD36" s="176">
        <v>43613</v>
      </c>
      <c r="AE36" s="176">
        <v>43643</v>
      </c>
      <c r="AF36" s="179" t="s">
        <v>134</v>
      </c>
      <c r="AG36" s="180" t="s">
        <v>116</v>
      </c>
    </row>
    <row r="37" spans="1:33" ht="120" x14ac:dyDescent="0.35">
      <c r="A37" s="40">
        <f t="shared" si="0"/>
        <v>18</v>
      </c>
      <c r="B37" s="41"/>
      <c r="C37" s="41" t="s">
        <v>68</v>
      </c>
      <c r="D37" s="42">
        <v>44101706</v>
      </c>
      <c r="E37" s="43" t="s">
        <v>139</v>
      </c>
      <c r="F37" s="41" t="s">
        <v>70</v>
      </c>
      <c r="G37" s="41">
        <v>1</v>
      </c>
      <c r="H37" s="145" t="s">
        <v>71</v>
      </c>
      <c r="I37" s="41">
        <v>2</v>
      </c>
      <c r="J37" s="41" t="s">
        <v>72</v>
      </c>
      <c r="K37" s="41" t="s">
        <v>73</v>
      </c>
      <c r="L37" s="41" t="s">
        <v>85</v>
      </c>
      <c r="M37" s="66">
        <v>12000000</v>
      </c>
      <c r="N37" s="66">
        <v>12000000</v>
      </c>
      <c r="O37" s="41" t="s">
        <v>75</v>
      </c>
      <c r="P37" s="41" t="s">
        <v>76</v>
      </c>
      <c r="Q37" s="41" t="s">
        <v>77</v>
      </c>
      <c r="S37" s="39"/>
      <c r="T37" s="39"/>
      <c r="U37" s="39"/>
      <c r="V37" s="39"/>
      <c r="W37" s="39"/>
      <c r="X37" s="39"/>
      <c r="Y37" s="39"/>
      <c r="Z37" s="39"/>
      <c r="AA37" s="39"/>
      <c r="AB37" s="39"/>
      <c r="AC37" s="39"/>
      <c r="AD37" s="39"/>
      <c r="AE37" s="39"/>
      <c r="AF37" s="39"/>
      <c r="AG37" s="39"/>
    </row>
    <row r="38" spans="1:33" ht="150" x14ac:dyDescent="0.35">
      <c r="A38" s="40">
        <f t="shared" si="0"/>
        <v>19</v>
      </c>
      <c r="B38" s="41"/>
      <c r="C38" s="41" t="s">
        <v>68</v>
      </c>
      <c r="D38" s="42">
        <v>56120000</v>
      </c>
      <c r="E38" s="43" t="s">
        <v>140</v>
      </c>
      <c r="F38" s="41" t="s">
        <v>70</v>
      </c>
      <c r="G38" s="41">
        <v>1</v>
      </c>
      <c r="H38" s="145" t="s">
        <v>71</v>
      </c>
      <c r="I38" s="41">
        <v>2</v>
      </c>
      <c r="J38" s="41" t="s">
        <v>72</v>
      </c>
      <c r="K38" s="41" t="s">
        <v>73</v>
      </c>
      <c r="L38" s="41" t="s">
        <v>141</v>
      </c>
      <c r="M38" s="66">
        <v>20000000</v>
      </c>
      <c r="N38" s="146">
        <v>20000000</v>
      </c>
      <c r="O38" s="41" t="s">
        <v>75</v>
      </c>
      <c r="P38" s="41" t="s">
        <v>76</v>
      </c>
      <c r="Q38" s="41" t="s">
        <v>77</v>
      </c>
      <c r="S38" s="169" t="s">
        <v>142</v>
      </c>
      <c r="T38" s="169" t="s">
        <v>143</v>
      </c>
      <c r="U38" s="170">
        <v>43585</v>
      </c>
      <c r="V38" s="171" t="s">
        <v>144</v>
      </c>
      <c r="W38" s="172" t="s">
        <v>145</v>
      </c>
      <c r="X38" s="173">
        <v>19908938</v>
      </c>
      <c r="Y38" s="174">
        <v>0</v>
      </c>
      <c r="Z38" s="173">
        <v>19908938</v>
      </c>
      <c r="AA38" s="171" t="s">
        <v>146</v>
      </c>
      <c r="AB38" s="172">
        <v>19719</v>
      </c>
      <c r="AC38" s="171" t="s">
        <v>147</v>
      </c>
      <c r="AD38" s="170">
        <v>43585</v>
      </c>
      <c r="AE38" s="170">
        <v>43614</v>
      </c>
      <c r="AF38" s="172" t="s">
        <v>134</v>
      </c>
      <c r="AG38" s="175" t="s">
        <v>116</v>
      </c>
    </row>
    <row r="39" spans="1:33" ht="120" x14ac:dyDescent="0.35">
      <c r="A39" s="40">
        <f t="shared" si="0"/>
        <v>20</v>
      </c>
      <c r="B39" s="41"/>
      <c r="C39" s="41" t="s">
        <v>68</v>
      </c>
      <c r="D39" s="42" t="s">
        <v>148</v>
      </c>
      <c r="E39" s="43" t="s">
        <v>149</v>
      </c>
      <c r="F39" s="41" t="s">
        <v>70</v>
      </c>
      <c r="G39" s="41">
        <v>1</v>
      </c>
      <c r="H39" s="145" t="s">
        <v>71</v>
      </c>
      <c r="I39" s="41">
        <v>7</v>
      </c>
      <c r="J39" s="41" t="s">
        <v>101</v>
      </c>
      <c r="K39" s="41" t="s">
        <v>73</v>
      </c>
      <c r="L39" s="41" t="s">
        <v>105</v>
      </c>
      <c r="M39" s="66">
        <v>5000000</v>
      </c>
      <c r="N39" s="146">
        <v>5000000</v>
      </c>
      <c r="O39" s="41" t="s">
        <v>75</v>
      </c>
      <c r="P39" s="41" t="s">
        <v>76</v>
      </c>
      <c r="Q39" s="41" t="s">
        <v>77</v>
      </c>
      <c r="S39" s="39"/>
      <c r="T39" s="39"/>
      <c r="U39" s="39"/>
      <c r="V39" s="39"/>
      <c r="W39" s="39"/>
      <c r="X39" s="39"/>
      <c r="Y39" s="39"/>
      <c r="Z39" s="39"/>
      <c r="AA39" s="39"/>
      <c r="AB39" s="39"/>
      <c r="AC39" s="39"/>
      <c r="AD39" s="39"/>
      <c r="AE39" s="39"/>
      <c r="AF39" s="39"/>
      <c r="AG39" s="39"/>
    </row>
    <row r="40" spans="1:33" ht="204" customHeight="1" x14ac:dyDescent="0.35">
      <c r="A40" s="147">
        <f t="shared" si="0"/>
        <v>21</v>
      </c>
      <c r="B40" s="41"/>
      <c r="C40" s="41" t="s">
        <v>68</v>
      </c>
      <c r="D40" s="42" t="s">
        <v>150</v>
      </c>
      <c r="E40" s="43" t="s">
        <v>151</v>
      </c>
      <c r="F40" s="41" t="s">
        <v>70</v>
      </c>
      <c r="G40" s="41">
        <v>1</v>
      </c>
      <c r="H40" s="145" t="s">
        <v>104</v>
      </c>
      <c r="I40" s="41">
        <v>9</v>
      </c>
      <c r="J40" s="41" t="s">
        <v>88</v>
      </c>
      <c r="K40" s="41" t="s">
        <v>73</v>
      </c>
      <c r="L40" s="41" t="s">
        <v>152</v>
      </c>
      <c r="M40" s="66">
        <v>164000000</v>
      </c>
      <c r="N40" s="146">
        <v>164000000</v>
      </c>
      <c r="O40" s="41" t="s">
        <v>75</v>
      </c>
      <c r="P40" s="41" t="s">
        <v>76</v>
      </c>
      <c r="Q40" s="41" t="s">
        <v>77</v>
      </c>
      <c r="S40" s="169" t="s">
        <v>1088</v>
      </c>
      <c r="T40" s="169" t="s">
        <v>1089</v>
      </c>
      <c r="U40" s="170">
        <v>43592</v>
      </c>
      <c r="V40" s="171" t="s">
        <v>1090</v>
      </c>
      <c r="W40" s="172" t="s">
        <v>112</v>
      </c>
      <c r="X40" s="173">
        <v>131793000</v>
      </c>
      <c r="Y40" s="174">
        <v>0</v>
      </c>
      <c r="Z40" s="173">
        <v>131793000</v>
      </c>
      <c r="AA40" s="171" t="s">
        <v>1091</v>
      </c>
      <c r="AB40" s="172">
        <v>16019</v>
      </c>
      <c r="AC40" s="171" t="s">
        <v>1092</v>
      </c>
      <c r="AD40" s="170">
        <v>43594</v>
      </c>
      <c r="AE40" s="170">
        <v>43889</v>
      </c>
      <c r="AF40" s="172" t="s">
        <v>134</v>
      </c>
      <c r="AG40" s="175" t="s">
        <v>116</v>
      </c>
    </row>
    <row r="41" spans="1:33" ht="120" x14ac:dyDescent="0.35">
      <c r="A41" s="155">
        <f t="shared" si="0"/>
        <v>22</v>
      </c>
      <c r="B41" s="42"/>
      <c r="C41" s="41" t="s">
        <v>68</v>
      </c>
      <c r="D41" s="42" t="s">
        <v>153</v>
      </c>
      <c r="E41" s="43" t="s">
        <v>154</v>
      </c>
      <c r="F41" s="41" t="s">
        <v>70</v>
      </c>
      <c r="G41" s="41">
        <v>1</v>
      </c>
      <c r="H41" s="145" t="s">
        <v>155</v>
      </c>
      <c r="I41" s="156" t="s">
        <v>156</v>
      </c>
      <c r="J41" s="41" t="s">
        <v>101</v>
      </c>
      <c r="K41" s="41" t="s">
        <v>73</v>
      </c>
      <c r="L41" s="41" t="s">
        <v>157</v>
      </c>
      <c r="M41" s="66">
        <v>3000000</v>
      </c>
      <c r="N41" s="146">
        <v>3000000</v>
      </c>
      <c r="O41" s="41" t="s">
        <v>75</v>
      </c>
      <c r="P41" s="41" t="s">
        <v>76</v>
      </c>
      <c r="Q41" s="41" t="s">
        <v>77</v>
      </c>
      <c r="S41" s="169" t="s">
        <v>158</v>
      </c>
      <c r="T41" s="169" t="s">
        <v>159</v>
      </c>
      <c r="U41" s="170">
        <v>43521</v>
      </c>
      <c r="V41" s="171" t="s">
        <v>160</v>
      </c>
      <c r="W41" s="172" t="s">
        <v>161</v>
      </c>
      <c r="X41" s="173">
        <v>3000000</v>
      </c>
      <c r="Y41" s="174">
        <v>0</v>
      </c>
      <c r="Z41" s="173">
        <v>3000000</v>
      </c>
      <c r="AA41" s="171" t="s">
        <v>162</v>
      </c>
      <c r="AB41" s="172">
        <v>9919</v>
      </c>
      <c r="AC41" s="178" t="s">
        <v>163</v>
      </c>
      <c r="AD41" s="176">
        <v>43522</v>
      </c>
      <c r="AE41" s="176">
        <v>43585</v>
      </c>
      <c r="AF41" s="179" t="s">
        <v>164</v>
      </c>
      <c r="AG41" s="180" t="s">
        <v>116</v>
      </c>
    </row>
    <row r="42" spans="1:33" ht="150" x14ac:dyDescent="0.35">
      <c r="A42" s="157"/>
      <c r="B42" s="158"/>
      <c r="C42" s="41" t="s">
        <v>165</v>
      </c>
      <c r="D42" s="42" t="s">
        <v>153</v>
      </c>
      <c r="E42" s="43" t="s">
        <v>154</v>
      </c>
      <c r="F42" s="41" t="s">
        <v>70</v>
      </c>
      <c r="G42" s="41">
        <v>1</v>
      </c>
      <c r="H42" s="145" t="s">
        <v>155</v>
      </c>
      <c r="I42" s="156" t="s">
        <v>156</v>
      </c>
      <c r="J42" s="41" t="s">
        <v>101</v>
      </c>
      <c r="K42" s="41" t="s">
        <v>166</v>
      </c>
      <c r="L42" s="41" t="s">
        <v>167</v>
      </c>
      <c r="M42" s="66">
        <v>20000000</v>
      </c>
      <c r="N42" s="146">
        <v>20000000</v>
      </c>
      <c r="O42" s="41" t="s">
        <v>75</v>
      </c>
      <c r="P42" s="41" t="s">
        <v>76</v>
      </c>
      <c r="Q42" s="41" t="s">
        <v>168</v>
      </c>
      <c r="S42" s="169" t="s">
        <v>158</v>
      </c>
      <c r="T42" s="169" t="s">
        <v>159</v>
      </c>
      <c r="U42" s="170">
        <v>43521</v>
      </c>
      <c r="V42" s="171" t="s">
        <v>160</v>
      </c>
      <c r="W42" s="172" t="s">
        <v>161</v>
      </c>
      <c r="X42" s="173">
        <v>20000000</v>
      </c>
      <c r="Y42" s="174"/>
      <c r="Z42" s="173">
        <v>20000000</v>
      </c>
      <c r="AA42" s="171" t="s">
        <v>162</v>
      </c>
      <c r="AB42" s="172">
        <v>9919</v>
      </c>
      <c r="AC42" s="178" t="s">
        <v>163</v>
      </c>
      <c r="AD42" s="176">
        <v>43522</v>
      </c>
      <c r="AE42" s="176">
        <v>43585</v>
      </c>
      <c r="AF42" s="179" t="s">
        <v>164</v>
      </c>
      <c r="AG42" s="180" t="s">
        <v>116</v>
      </c>
    </row>
    <row r="43" spans="1:33" ht="120" x14ac:dyDescent="0.35">
      <c r="A43" s="40">
        <f>SUM(A41+1)</f>
        <v>23</v>
      </c>
      <c r="B43" s="42"/>
      <c r="C43" s="41" t="s">
        <v>68</v>
      </c>
      <c r="D43" s="41" t="s">
        <v>169</v>
      </c>
      <c r="E43" s="43" t="s">
        <v>170</v>
      </c>
      <c r="F43" s="41" t="s">
        <v>70</v>
      </c>
      <c r="G43" s="41">
        <v>1</v>
      </c>
      <c r="H43" s="145" t="s">
        <v>71</v>
      </c>
      <c r="I43" s="41">
        <v>3</v>
      </c>
      <c r="J43" s="41" t="s">
        <v>101</v>
      </c>
      <c r="K43" s="41" t="s">
        <v>73</v>
      </c>
      <c r="L43" s="41" t="s">
        <v>171</v>
      </c>
      <c r="M43" s="146">
        <v>15000000</v>
      </c>
      <c r="N43" s="146">
        <v>15000000</v>
      </c>
      <c r="O43" s="41" t="s">
        <v>75</v>
      </c>
      <c r="P43" s="41" t="s">
        <v>76</v>
      </c>
      <c r="Q43" s="41" t="s">
        <v>77</v>
      </c>
      <c r="S43" s="39"/>
      <c r="T43" s="39"/>
      <c r="U43" s="39"/>
      <c r="V43" s="39"/>
      <c r="W43" s="39"/>
      <c r="X43" s="39"/>
      <c r="Y43" s="39"/>
      <c r="Z43" s="39"/>
      <c r="AA43" s="39"/>
      <c r="AB43" s="39"/>
      <c r="AC43" s="39"/>
      <c r="AD43" s="39"/>
      <c r="AE43" s="39"/>
      <c r="AF43" s="39"/>
      <c r="AG43" s="39"/>
    </row>
    <row r="44" spans="1:33" ht="150" x14ac:dyDescent="0.35">
      <c r="A44" s="40">
        <f>SUM(A43+1)</f>
        <v>24</v>
      </c>
      <c r="B44" s="41"/>
      <c r="C44" s="41" t="s">
        <v>172</v>
      </c>
      <c r="D44" s="41" t="s">
        <v>173</v>
      </c>
      <c r="E44" s="43" t="s">
        <v>174</v>
      </c>
      <c r="F44" s="41" t="s">
        <v>70</v>
      </c>
      <c r="G44" s="41">
        <v>1</v>
      </c>
      <c r="H44" s="145" t="s">
        <v>104</v>
      </c>
      <c r="I44" s="41">
        <v>1</v>
      </c>
      <c r="J44" s="41" t="s">
        <v>72</v>
      </c>
      <c r="K44" s="41" t="s">
        <v>73</v>
      </c>
      <c r="L44" s="41" t="s">
        <v>82</v>
      </c>
      <c r="M44" s="66">
        <v>3200000</v>
      </c>
      <c r="N44" s="146">
        <v>3200000</v>
      </c>
      <c r="O44" s="41" t="s">
        <v>75</v>
      </c>
      <c r="P44" s="41" t="s">
        <v>76</v>
      </c>
      <c r="Q44" s="41" t="s">
        <v>175</v>
      </c>
      <c r="S44" s="169" t="s">
        <v>176</v>
      </c>
      <c r="T44" s="169" t="s">
        <v>143</v>
      </c>
      <c r="U44" s="170">
        <v>43585</v>
      </c>
      <c r="V44" s="171" t="s">
        <v>177</v>
      </c>
      <c r="W44" s="172" t="s">
        <v>145</v>
      </c>
      <c r="X44" s="173">
        <v>3174801</v>
      </c>
      <c r="Y44" s="174">
        <v>0</v>
      </c>
      <c r="Z44" s="173">
        <v>3174801</v>
      </c>
      <c r="AA44" s="171" t="s">
        <v>178</v>
      </c>
      <c r="AB44" s="172">
        <v>18419</v>
      </c>
      <c r="AC44" s="171" t="s">
        <v>147</v>
      </c>
      <c r="AD44" s="170">
        <v>43585</v>
      </c>
      <c r="AE44" s="170">
        <v>43614</v>
      </c>
      <c r="AF44" s="172" t="s">
        <v>179</v>
      </c>
      <c r="AG44" s="175" t="s">
        <v>180</v>
      </c>
    </row>
    <row r="45" spans="1:33" s="39" customFormat="1" ht="120" x14ac:dyDescent="0.35">
      <c r="A45" s="147">
        <f>SUM(A44+1)</f>
        <v>25</v>
      </c>
      <c r="B45" s="42"/>
      <c r="C45" s="41" t="s">
        <v>181</v>
      </c>
      <c r="D45" s="41" t="s">
        <v>182</v>
      </c>
      <c r="E45" s="43" t="s">
        <v>183</v>
      </c>
      <c r="F45" s="159" t="s">
        <v>70</v>
      </c>
      <c r="G45" s="41">
        <v>1</v>
      </c>
      <c r="H45" s="145" t="s">
        <v>104</v>
      </c>
      <c r="I45" s="41">
        <v>9</v>
      </c>
      <c r="J45" s="41" t="s">
        <v>101</v>
      </c>
      <c r="K45" s="41" t="s">
        <v>73</v>
      </c>
      <c r="L45" s="41" t="s">
        <v>184</v>
      </c>
      <c r="M45" s="160">
        <v>23000000</v>
      </c>
      <c r="N45" s="160">
        <v>23000000</v>
      </c>
      <c r="O45" s="159" t="s">
        <v>75</v>
      </c>
      <c r="P45" s="41" t="s">
        <v>76</v>
      </c>
      <c r="Q45" s="41" t="s">
        <v>185</v>
      </c>
      <c r="R45" s="38"/>
      <c r="S45" s="169" t="s">
        <v>186</v>
      </c>
      <c r="T45" s="169" t="s">
        <v>187</v>
      </c>
      <c r="U45" s="170">
        <v>43580</v>
      </c>
      <c r="V45" s="171" t="s">
        <v>188</v>
      </c>
      <c r="W45" s="172" t="s">
        <v>161</v>
      </c>
      <c r="X45" s="173">
        <v>16080000</v>
      </c>
      <c r="Y45" s="174">
        <v>0</v>
      </c>
      <c r="Z45" s="173">
        <v>16080000</v>
      </c>
      <c r="AA45" s="171" t="s">
        <v>189</v>
      </c>
      <c r="AB45" s="172">
        <v>18619</v>
      </c>
      <c r="AC45" s="171" t="s">
        <v>190</v>
      </c>
      <c r="AD45" s="170">
        <v>43584</v>
      </c>
      <c r="AE45" s="170">
        <v>43826</v>
      </c>
      <c r="AF45" s="172" t="s">
        <v>191</v>
      </c>
      <c r="AG45" s="175" t="s">
        <v>192</v>
      </c>
    </row>
    <row r="46" spans="1:33" ht="120" x14ac:dyDescent="0.35">
      <c r="A46" s="40">
        <f>SUM(A45+1)</f>
        <v>26</v>
      </c>
      <c r="B46" s="41"/>
      <c r="C46" s="41" t="s">
        <v>181</v>
      </c>
      <c r="D46" s="41">
        <v>85122201</v>
      </c>
      <c r="E46" s="43" t="s">
        <v>193</v>
      </c>
      <c r="F46" s="41" t="s">
        <v>70</v>
      </c>
      <c r="G46" s="41">
        <v>1</v>
      </c>
      <c r="H46" s="145" t="s">
        <v>80</v>
      </c>
      <c r="I46" s="41">
        <v>9</v>
      </c>
      <c r="J46" s="41" t="s">
        <v>101</v>
      </c>
      <c r="K46" s="41" t="s">
        <v>73</v>
      </c>
      <c r="L46" s="41" t="s">
        <v>184</v>
      </c>
      <c r="M46" s="66">
        <v>3000000</v>
      </c>
      <c r="N46" s="160">
        <v>3000000</v>
      </c>
      <c r="O46" s="41" t="s">
        <v>75</v>
      </c>
      <c r="P46" s="41" t="s">
        <v>76</v>
      </c>
      <c r="Q46" s="41" t="s">
        <v>185</v>
      </c>
      <c r="S46" s="39"/>
      <c r="T46" s="39"/>
      <c r="U46" s="39"/>
      <c r="V46" s="39"/>
      <c r="W46" s="39"/>
      <c r="X46" s="39"/>
      <c r="Y46" s="39"/>
      <c r="Z46" s="39"/>
      <c r="AA46" s="39"/>
      <c r="AB46" s="39"/>
      <c r="AC46" s="39"/>
      <c r="AD46" s="39"/>
      <c r="AE46" s="39"/>
      <c r="AF46" s="39"/>
      <c r="AG46" s="39"/>
    </row>
    <row r="47" spans="1:33" ht="120" x14ac:dyDescent="0.35">
      <c r="A47" s="40">
        <f>SUM(A46+1)</f>
        <v>27</v>
      </c>
      <c r="B47" s="41"/>
      <c r="C47" s="41" t="s">
        <v>181</v>
      </c>
      <c r="D47" s="41">
        <v>78111803</v>
      </c>
      <c r="E47" s="43" t="s">
        <v>194</v>
      </c>
      <c r="F47" s="41" t="s">
        <v>70</v>
      </c>
      <c r="G47" s="41">
        <v>1</v>
      </c>
      <c r="H47" s="145" t="s">
        <v>71</v>
      </c>
      <c r="I47" s="41">
        <v>7</v>
      </c>
      <c r="J47" s="41" t="s">
        <v>101</v>
      </c>
      <c r="K47" s="41" t="s">
        <v>73</v>
      </c>
      <c r="L47" s="41" t="s">
        <v>195</v>
      </c>
      <c r="M47" s="66">
        <v>20000000</v>
      </c>
      <c r="N47" s="160">
        <v>20000000</v>
      </c>
      <c r="O47" s="41" t="s">
        <v>75</v>
      </c>
      <c r="P47" s="41" t="s">
        <v>76</v>
      </c>
      <c r="Q47" s="41" t="s">
        <v>185</v>
      </c>
      <c r="S47" s="39"/>
      <c r="T47" s="39"/>
      <c r="U47" s="39"/>
      <c r="V47" s="39"/>
      <c r="W47" s="39"/>
      <c r="X47" s="39"/>
      <c r="Y47" s="39"/>
      <c r="Z47" s="39"/>
      <c r="AA47" s="39"/>
      <c r="AB47" s="39"/>
      <c r="AC47" s="39"/>
      <c r="AD47" s="39"/>
      <c r="AE47" s="39"/>
      <c r="AF47" s="39"/>
      <c r="AG47" s="39"/>
    </row>
    <row r="48" spans="1:33" ht="120" x14ac:dyDescent="0.35">
      <c r="A48" s="40">
        <f t="shared" ref="A48:A111" si="1">SUM(A47+1)</f>
        <v>28</v>
      </c>
      <c r="B48" s="41"/>
      <c r="C48" s="41" t="s">
        <v>181</v>
      </c>
      <c r="D48" s="41" t="s">
        <v>196</v>
      </c>
      <c r="E48" s="43" t="s">
        <v>197</v>
      </c>
      <c r="F48" s="41" t="s">
        <v>70</v>
      </c>
      <c r="G48" s="41">
        <v>1</v>
      </c>
      <c r="H48" s="145" t="s">
        <v>93</v>
      </c>
      <c r="I48" s="41">
        <v>1</v>
      </c>
      <c r="J48" s="41" t="s">
        <v>101</v>
      </c>
      <c r="K48" s="41" t="s">
        <v>73</v>
      </c>
      <c r="L48" s="41" t="s">
        <v>195</v>
      </c>
      <c r="M48" s="66">
        <v>18000000</v>
      </c>
      <c r="N48" s="146">
        <v>18000000</v>
      </c>
      <c r="O48" s="41" t="s">
        <v>75</v>
      </c>
      <c r="P48" s="41" t="s">
        <v>76</v>
      </c>
      <c r="Q48" s="41" t="s">
        <v>185</v>
      </c>
      <c r="S48" s="39"/>
      <c r="T48" s="39"/>
      <c r="U48" s="39"/>
      <c r="V48" s="39"/>
      <c r="W48" s="39"/>
      <c r="X48" s="39"/>
      <c r="Y48" s="39"/>
      <c r="Z48" s="39"/>
      <c r="AA48" s="39"/>
      <c r="AB48" s="39"/>
      <c r="AC48" s="39"/>
      <c r="AD48" s="39"/>
      <c r="AE48" s="39"/>
      <c r="AF48" s="39"/>
      <c r="AG48" s="39"/>
    </row>
    <row r="49" spans="1:33" ht="120" x14ac:dyDescent="0.35">
      <c r="A49" s="47">
        <f t="shared" si="1"/>
        <v>29</v>
      </c>
      <c r="B49" s="44"/>
      <c r="C49" s="44" t="s">
        <v>135</v>
      </c>
      <c r="D49" s="44">
        <v>81112502</v>
      </c>
      <c r="E49" s="46" t="s">
        <v>198</v>
      </c>
      <c r="F49" s="44" t="s">
        <v>70</v>
      </c>
      <c r="G49" s="44">
        <v>0</v>
      </c>
      <c r="H49" s="153" t="s">
        <v>199</v>
      </c>
      <c r="I49" s="44">
        <v>13</v>
      </c>
      <c r="J49" s="44" t="s">
        <v>81</v>
      </c>
      <c r="K49" s="44" t="s">
        <v>73</v>
      </c>
      <c r="L49" s="44" t="s">
        <v>200</v>
      </c>
      <c r="M49" s="154"/>
      <c r="N49" s="154"/>
      <c r="O49" s="44" t="s">
        <v>90</v>
      </c>
      <c r="P49" s="41" t="s">
        <v>91</v>
      </c>
      <c r="Q49" s="44" t="s">
        <v>138</v>
      </c>
      <c r="S49" s="39"/>
      <c r="T49" s="39"/>
      <c r="U49" s="39"/>
      <c r="V49" s="39"/>
      <c r="W49" s="39"/>
      <c r="X49" s="39"/>
      <c r="Y49" s="39"/>
      <c r="Z49" s="39"/>
      <c r="AA49" s="39"/>
      <c r="AB49" s="39"/>
      <c r="AC49" s="39"/>
      <c r="AD49" s="39"/>
      <c r="AE49" s="39"/>
      <c r="AF49" s="39"/>
      <c r="AG49" s="39"/>
    </row>
    <row r="50" spans="1:33" ht="120" x14ac:dyDescent="0.35">
      <c r="A50" s="40">
        <f t="shared" si="1"/>
        <v>30</v>
      </c>
      <c r="B50" s="41"/>
      <c r="C50" s="41" t="s">
        <v>135</v>
      </c>
      <c r="D50" s="41">
        <v>43211507</v>
      </c>
      <c r="E50" s="46" t="s">
        <v>201</v>
      </c>
      <c r="F50" s="44" t="s">
        <v>70</v>
      </c>
      <c r="G50" s="44">
        <v>0</v>
      </c>
      <c r="H50" s="153" t="s">
        <v>84</v>
      </c>
      <c r="I50" s="44">
        <v>2</v>
      </c>
      <c r="J50" s="44" t="s">
        <v>81</v>
      </c>
      <c r="K50" s="44" t="s">
        <v>73</v>
      </c>
      <c r="L50" s="44" t="s">
        <v>137</v>
      </c>
      <c r="M50" s="154"/>
      <c r="N50" s="154"/>
      <c r="O50" s="44" t="s">
        <v>75</v>
      </c>
      <c r="P50" s="44" t="s">
        <v>76</v>
      </c>
      <c r="Q50" s="44" t="s">
        <v>138</v>
      </c>
      <c r="S50" s="39"/>
      <c r="T50" s="39"/>
      <c r="U50" s="39"/>
      <c r="V50" s="39"/>
      <c r="W50" s="39"/>
      <c r="X50" s="39"/>
      <c r="Y50" s="39"/>
      <c r="Z50" s="39"/>
      <c r="AA50" s="39"/>
      <c r="AB50" s="39"/>
      <c r="AC50" s="39"/>
      <c r="AD50" s="39"/>
      <c r="AE50" s="39"/>
      <c r="AF50" s="39"/>
      <c r="AG50" s="39"/>
    </row>
    <row r="51" spans="1:33" ht="150" x14ac:dyDescent="0.35">
      <c r="A51" s="47">
        <f t="shared" si="1"/>
        <v>31</v>
      </c>
      <c r="B51" s="44"/>
      <c r="C51" s="44" t="s">
        <v>135</v>
      </c>
      <c r="D51" s="44">
        <v>81112006</v>
      </c>
      <c r="E51" s="46" t="s">
        <v>202</v>
      </c>
      <c r="F51" s="44" t="s">
        <v>70</v>
      </c>
      <c r="G51" s="44">
        <v>0</v>
      </c>
      <c r="H51" s="153" t="s">
        <v>155</v>
      </c>
      <c r="I51" s="44">
        <v>12</v>
      </c>
      <c r="J51" s="44" t="s">
        <v>101</v>
      </c>
      <c r="K51" s="44" t="s">
        <v>73</v>
      </c>
      <c r="L51" s="44" t="s">
        <v>200</v>
      </c>
      <c r="M51" s="67"/>
      <c r="N51" s="154"/>
      <c r="O51" s="44" t="s">
        <v>75</v>
      </c>
      <c r="P51" s="41" t="s">
        <v>76</v>
      </c>
      <c r="Q51" s="44" t="s">
        <v>138</v>
      </c>
      <c r="S51" s="39"/>
      <c r="T51" s="39"/>
      <c r="U51" s="39"/>
      <c r="V51" s="39"/>
      <c r="W51" s="39"/>
      <c r="X51" s="39"/>
      <c r="Y51" s="39"/>
      <c r="Z51" s="39"/>
      <c r="AA51" s="39"/>
      <c r="AB51" s="39"/>
      <c r="AC51" s="39"/>
      <c r="AD51" s="39"/>
      <c r="AE51" s="39"/>
      <c r="AF51" s="39"/>
      <c r="AG51" s="39"/>
    </row>
    <row r="52" spans="1:33" ht="120" x14ac:dyDescent="0.35">
      <c r="A52" s="40">
        <f t="shared" si="1"/>
        <v>32</v>
      </c>
      <c r="B52" s="41"/>
      <c r="C52" s="41" t="s">
        <v>203</v>
      </c>
      <c r="D52" s="41">
        <v>32101617</v>
      </c>
      <c r="E52" s="43" t="s">
        <v>204</v>
      </c>
      <c r="F52" s="41" t="s">
        <v>70</v>
      </c>
      <c r="G52" s="41">
        <v>1</v>
      </c>
      <c r="H52" s="145" t="s">
        <v>86</v>
      </c>
      <c r="I52" s="41">
        <v>12</v>
      </c>
      <c r="J52" s="41" t="s">
        <v>101</v>
      </c>
      <c r="K52" s="41" t="s">
        <v>73</v>
      </c>
      <c r="L52" s="41" t="s">
        <v>137</v>
      </c>
      <c r="M52" s="66">
        <v>5000000</v>
      </c>
      <c r="N52" s="146">
        <v>5000000</v>
      </c>
      <c r="O52" s="41" t="s">
        <v>75</v>
      </c>
      <c r="P52" s="41" t="s">
        <v>76</v>
      </c>
      <c r="Q52" s="41" t="s">
        <v>205</v>
      </c>
      <c r="S52" s="39"/>
      <c r="T52" s="39"/>
      <c r="U52" s="39"/>
      <c r="V52" s="39"/>
      <c r="W52" s="39"/>
      <c r="X52" s="39"/>
      <c r="Y52" s="39"/>
      <c r="Z52" s="39"/>
      <c r="AA52" s="39"/>
      <c r="AB52" s="39"/>
      <c r="AC52" s="39"/>
      <c r="AD52" s="39"/>
      <c r="AE52" s="39"/>
      <c r="AF52" s="39"/>
      <c r="AG52" s="39"/>
    </row>
    <row r="53" spans="1:33" ht="120" x14ac:dyDescent="0.35">
      <c r="A53" s="40">
        <v>33</v>
      </c>
      <c r="B53" s="41"/>
      <c r="C53" s="41" t="s">
        <v>206</v>
      </c>
      <c r="D53" s="41">
        <v>81100000</v>
      </c>
      <c r="E53" s="43" t="s">
        <v>207</v>
      </c>
      <c r="F53" s="41" t="s">
        <v>70</v>
      </c>
      <c r="G53" s="41">
        <v>1</v>
      </c>
      <c r="H53" s="145" t="s">
        <v>93</v>
      </c>
      <c r="I53" s="41">
        <v>12</v>
      </c>
      <c r="J53" s="41" t="s">
        <v>101</v>
      </c>
      <c r="K53" s="41" t="s">
        <v>73</v>
      </c>
      <c r="L53" s="41" t="s">
        <v>200</v>
      </c>
      <c r="M53" s="66">
        <v>5900000</v>
      </c>
      <c r="N53" s="146">
        <v>5900000</v>
      </c>
      <c r="O53" s="41" t="s">
        <v>75</v>
      </c>
      <c r="P53" s="41" t="s">
        <v>76</v>
      </c>
      <c r="Q53" s="41" t="s">
        <v>208</v>
      </c>
      <c r="S53" s="39"/>
      <c r="T53" s="39"/>
      <c r="U53" s="39"/>
      <c r="V53" s="39"/>
      <c r="W53" s="39"/>
      <c r="X53" s="39"/>
      <c r="Y53" s="39"/>
      <c r="Z53" s="39"/>
      <c r="AA53" s="39"/>
      <c r="AB53" s="39"/>
      <c r="AC53" s="39"/>
      <c r="AD53" s="39"/>
      <c r="AE53" s="39"/>
      <c r="AF53" s="39"/>
      <c r="AG53" s="39"/>
    </row>
    <row r="54" spans="1:33" ht="150" x14ac:dyDescent="0.35">
      <c r="A54" s="40">
        <f t="shared" si="1"/>
        <v>34</v>
      </c>
      <c r="B54" s="44"/>
      <c r="C54" s="44" t="s">
        <v>206</v>
      </c>
      <c r="D54" s="44" t="s">
        <v>209</v>
      </c>
      <c r="E54" s="46" t="s">
        <v>210</v>
      </c>
      <c r="F54" s="44" t="s">
        <v>70</v>
      </c>
      <c r="G54" s="44">
        <v>0</v>
      </c>
      <c r="H54" s="153" t="s">
        <v>127</v>
      </c>
      <c r="I54" s="44">
        <v>12</v>
      </c>
      <c r="J54" s="44" t="s">
        <v>101</v>
      </c>
      <c r="K54" s="44" t="s">
        <v>73</v>
      </c>
      <c r="L54" s="44" t="s">
        <v>211</v>
      </c>
      <c r="M54" s="67"/>
      <c r="N54" s="154"/>
      <c r="O54" s="44" t="s">
        <v>75</v>
      </c>
      <c r="P54" s="44" t="s">
        <v>76</v>
      </c>
      <c r="Q54" s="44" t="s">
        <v>208</v>
      </c>
      <c r="S54" s="39"/>
      <c r="T54" s="39"/>
      <c r="U54" s="39"/>
      <c r="V54" s="39"/>
      <c r="W54" s="39"/>
      <c r="X54" s="39"/>
      <c r="Y54" s="39"/>
      <c r="Z54" s="39"/>
      <c r="AA54" s="39"/>
      <c r="AB54" s="39"/>
      <c r="AC54" s="39"/>
      <c r="AD54" s="39"/>
      <c r="AE54" s="39"/>
      <c r="AF54" s="39"/>
      <c r="AG54" s="39"/>
    </row>
    <row r="55" spans="1:33" s="57" customFormat="1" ht="120" x14ac:dyDescent="0.35">
      <c r="A55" s="40">
        <f t="shared" si="1"/>
        <v>35</v>
      </c>
      <c r="B55" s="41"/>
      <c r="C55" s="41" t="s">
        <v>68</v>
      </c>
      <c r="D55" s="41">
        <v>80141623</v>
      </c>
      <c r="E55" s="161" t="s">
        <v>1120</v>
      </c>
      <c r="F55" s="41" t="s">
        <v>70</v>
      </c>
      <c r="G55" s="41">
        <v>1</v>
      </c>
      <c r="H55" s="145" t="s">
        <v>80</v>
      </c>
      <c r="I55" s="41">
        <v>7</v>
      </c>
      <c r="J55" s="41" t="s">
        <v>128</v>
      </c>
      <c r="K55" s="41" t="s">
        <v>73</v>
      </c>
      <c r="L55" s="41" t="s">
        <v>212</v>
      </c>
      <c r="M55" s="66">
        <v>10000000</v>
      </c>
      <c r="N55" s="146">
        <v>10000000</v>
      </c>
      <c r="O55" s="41" t="s">
        <v>75</v>
      </c>
      <c r="P55" s="41" t="s">
        <v>76</v>
      </c>
      <c r="Q55" s="41" t="s">
        <v>77</v>
      </c>
      <c r="R55" s="38"/>
      <c r="S55" s="39"/>
      <c r="T55" s="39"/>
      <c r="U55" s="39"/>
      <c r="V55" s="39"/>
      <c r="W55" s="39"/>
      <c r="X55" s="39"/>
      <c r="Y55" s="39"/>
      <c r="Z55" s="39"/>
      <c r="AA55" s="39"/>
      <c r="AB55" s="39"/>
      <c r="AC55" s="39"/>
      <c r="AD55" s="39"/>
      <c r="AE55" s="39"/>
      <c r="AF55" s="39"/>
      <c r="AG55" s="39"/>
    </row>
    <row r="56" spans="1:33" ht="120" x14ac:dyDescent="0.35">
      <c r="A56" s="40">
        <f t="shared" si="1"/>
        <v>36</v>
      </c>
      <c r="B56" s="41"/>
      <c r="C56" s="41" t="s">
        <v>68</v>
      </c>
      <c r="D56" s="41" t="s">
        <v>213</v>
      </c>
      <c r="E56" s="43" t="s">
        <v>214</v>
      </c>
      <c r="F56" s="41" t="s">
        <v>70</v>
      </c>
      <c r="G56" s="41">
        <v>1</v>
      </c>
      <c r="H56" s="145" t="s">
        <v>86</v>
      </c>
      <c r="I56" s="41">
        <v>4.5</v>
      </c>
      <c r="J56" s="41" t="s">
        <v>101</v>
      </c>
      <c r="K56" s="41" t="s">
        <v>73</v>
      </c>
      <c r="L56" s="41" t="s">
        <v>215</v>
      </c>
      <c r="M56" s="66">
        <v>3500000</v>
      </c>
      <c r="N56" s="146">
        <v>3500000</v>
      </c>
      <c r="O56" s="41" t="s">
        <v>75</v>
      </c>
      <c r="P56" s="41" t="s">
        <v>76</v>
      </c>
      <c r="Q56" s="41" t="s">
        <v>77</v>
      </c>
      <c r="S56" s="39"/>
      <c r="T56" s="39"/>
      <c r="U56" s="39"/>
      <c r="V56" s="39"/>
      <c r="W56" s="39"/>
      <c r="X56" s="39"/>
      <c r="Y56" s="39"/>
      <c r="Z56" s="39"/>
      <c r="AA56" s="39"/>
      <c r="AB56" s="39"/>
      <c r="AC56" s="39"/>
      <c r="AD56" s="39"/>
      <c r="AE56" s="39"/>
      <c r="AF56" s="39"/>
      <c r="AG56" s="39"/>
    </row>
    <row r="57" spans="1:33" ht="150" x14ac:dyDescent="0.35">
      <c r="A57" s="40">
        <f t="shared" si="1"/>
        <v>37</v>
      </c>
      <c r="B57" s="41"/>
      <c r="C57" s="41" t="s">
        <v>68</v>
      </c>
      <c r="D57" s="41" t="s">
        <v>216</v>
      </c>
      <c r="E57" s="43" t="s">
        <v>217</v>
      </c>
      <c r="F57" s="41" t="s">
        <v>70</v>
      </c>
      <c r="G57" s="41">
        <v>1</v>
      </c>
      <c r="H57" s="145" t="s">
        <v>104</v>
      </c>
      <c r="I57" s="41">
        <v>2</v>
      </c>
      <c r="J57" s="41" t="s">
        <v>72</v>
      </c>
      <c r="K57" s="41" t="s">
        <v>73</v>
      </c>
      <c r="L57" s="41" t="s">
        <v>218</v>
      </c>
      <c r="M57" s="66">
        <v>6000000</v>
      </c>
      <c r="N57" s="146">
        <v>6000000</v>
      </c>
      <c r="O57" s="41" t="s">
        <v>75</v>
      </c>
      <c r="P57" s="41" t="s">
        <v>76</v>
      </c>
      <c r="Q57" s="41" t="s">
        <v>77</v>
      </c>
      <c r="S57" s="169" t="s">
        <v>219</v>
      </c>
      <c r="T57" s="169" t="s">
        <v>220</v>
      </c>
      <c r="U57" s="170">
        <v>43564</v>
      </c>
      <c r="V57" s="171" t="s">
        <v>221</v>
      </c>
      <c r="W57" s="172" t="s">
        <v>145</v>
      </c>
      <c r="X57" s="173">
        <v>5991860</v>
      </c>
      <c r="Y57" s="174">
        <v>0</v>
      </c>
      <c r="Z57" s="173">
        <v>5991860</v>
      </c>
      <c r="AA57" s="171" t="s">
        <v>222</v>
      </c>
      <c r="AB57" s="172" t="s">
        <v>223</v>
      </c>
      <c r="AC57" s="171" t="s">
        <v>224</v>
      </c>
      <c r="AD57" s="170">
        <v>43566</v>
      </c>
      <c r="AE57" s="170">
        <v>43595</v>
      </c>
      <c r="AF57" s="172" t="s">
        <v>134</v>
      </c>
      <c r="AG57" s="175" t="s">
        <v>116</v>
      </c>
    </row>
    <row r="58" spans="1:33" ht="120" x14ac:dyDescent="0.35">
      <c r="A58" s="40">
        <f t="shared" si="1"/>
        <v>38</v>
      </c>
      <c r="B58" s="41"/>
      <c r="C58" s="41" t="s">
        <v>68</v>
      </c>
      <c r="D58" s="42" t="s">
        <v>225</v>
      </c>
      <c r="E58" s="43" t="s">
        <v>226</v>
      </c>
      <c r="F58" s="41" t="s">
        <v>70</v>
      </c>
      <c r="G58" s="41">
        <v>1</v>
      </c>
      <c r="H58" s="145" t="s">
        <v>84</v>
      </c>
      <c r="I58" s="41">
        <v>2</v>
      </c>
      <c r="J58" s="41" t="s">
        <v>72</v>
      </c>
      <c r="K58" s="41" t="s">
        <v>73</v>
      </c>
      <c r="L58" s="41" t="s">
        <v>141</v>
      </c>
      <c r="M58" s="66">
        <v>22000000</v>
      </c>
      <c r="N58" s="146">
        <v>22000000</v>
      </c>
      <c r="O58" s="41" t="s">
        <v>75</v>
      </c>
      <c r="P58" s="41" t="s">
        <v>76</v>
      </c>
      <c r="Q58" s="41" t="s">
        <v>77</v>
      </c>
      <c r="S58" s="39"/>
      <c r="T58" s="39"/>
      <c r="U58" s="39"/>
      <c r="V58" s="39"/>
      <c r="W58" s="39"/>
      <c r="X58" s="39"/>
      <c r="Y58" s="39"/>
      <c r="Z58" s="39"/>
      <c r="AA58" s="39"/>
      <c r="AB58" s="39"/>
      <c r="AC58" s="39"/>
      <c r="AD58" s="39"/>
      <c r="AE58" s="39"/>
      <c r="AF58" s="39"/>
      <c r="AG58" s="39"/>
    </row>
    <row r="59" spans="1:33" ht="131.25" x14ac:dyDescent="0.35">
      <c r="A59" s="40">
        <f t="shared" si="1"/>
        <v>39</v>
      </c>
      <c r="B59" s="41"/>
      <c r="C59" s="41" t="s">
        <v>68</v>
      </c>
      <c r="D59" s="41">
        <v>24112700</v>
      </c>
      <c r="E59" s="43" t="s">
        <v>227</v>
      </c>
      <c r="F59" s="41" t="s">
        <v>70</v>
      </c>
      <c r="G59" s="41">
        <v>1</v>
      </c>
      <c r="H59" s="145" t="s">
        <v>104</v>
      </c>
      <c r="I59" s="41">
        <v>1</v>
      </c>
      <c r="J59" s="41" t="s">
        <v>72</v>
      </c>
      <c r="K59" s="41" t="s">
        <v>73</v>
      </c>
      <c r="L59" s="41" t="s">
        <v>218</v>
      </c>
      <c r="M59" s="66">
        <v>3000000</v>
      </c>
      <c r="N59" s="66">
        <v>3000000</v>
      </c>
      <c r="O59" s="41" t="s">
        <v>75</v>
      </c>
      <c r="P59" s="41" t="s">
        <v>76</v>
      </c>
      <c r="Q59" s="41" t="s">
        <v>77</v>
      </c>
      <c r="S59" s="181" t="s">
        <v>228</v>
      </c>
      <c r="T59" s="181" t="s">
        <v>220</v>
      </c>
      <c r="U59" s="176">
        <v>43530</v>
      </c>
      <c r="V59" s="178" t="s">
        <v>229</v>
      </c>
      <c r="W59" s="179" t="s">
        <v>145</v>
      </c>
      <c r="X59" s="182">
        <v>3000000</v>
      </c>
      <c r="Y59" s="183">
        <v>0</v>
      </c>
      <c r="Z59" s="182">
        <v>3000000</v>
      </c>
      <c r="AA59" s="178" t="s">
        <v>230</v>
      </c>
      <c r="AB59" s="179">
        <v>14919</v>
      </c>
      <c r="AC59" s="178" t="s">
        <v>224</v>
      </c>
      <c r="AD59" s="176">
        <v>43530</v>
      </c>
      <c r="AE59" s="176">
        <v>43560</v>
      </c>
      <c r="AF59" s="179" t="s">
        <v>134</v>
      </c>
      <c r="AG59" s="180" t="s">
        <v>116</v>
      </c>
    </row>
    <row r="60" spans="1:33" ht="180" x14ac:dyDescent="0.35">
      <c r="A60" s="40">
        <v>40</v>
      </c>
      <c r="B60" s="162"/>
      <c r="C60" s="41" t="s">
        <v>181</v>
      </c>
      <c r="D60" s="42" t="s">
        <v>231</v>
      </c>
      <c r="E60" s="43" t="s">
        <v>232</v>
      </c>
      <c r="F60" s="41" t="s">
        <v>70</v>
      </c>
      <c r="G60" s="41">
        <v>1</v>
      </c>
      <c r="H60" s="145" t="s">
        <v>86</v>
      </c>
      <c r="I60" s="41">
        <v>1</v>
      </c>
      <c r="J60" s="41" t="s">
        <v>72</v>
      </c>
      <c r="K60" s="41" t="s">
        <v>73</v>
      </c>
      <c r="L60" s="41" t="s">
        <v>82</v>
      </c>
      <c r="M60" s="160">
        <v>1500000</v>
      </c>
      <c r="N60" s="163">
        <v>1500000</v>
      </c>
      <c r="O60" s="41" t="s">
        <v>75</v>
      </c>
      <c r="P60" s="41" t="s">
        <v>76</v>
      </c>
      <c r="Q60" s="148" t="s">
        <v>185</v>
      </c>
      <c r="S60" s="181" t="s">
        <v>233</v>
      </c>
      <c r="T60" s="181" t="s">
        <v>234</v>
      </c>
      <c r="U60" s="176">
        <v>43532</v>
      </c>
      <c r="V60" s="178" t="s">
        <v>235</v>
      </c>
      <c r="W60" s="179" t="s">
        <v>145</v>
      </c>
      <c r="X60" s="182">
        <v>1485000</v>
      </c>
      <c r="Y60" s="183">
        <v>0</v>
      </c>
      <c r="Z60" s="182">
        <v>1485000</v>
      </c>
      <c r="AA60" s="178" t="s">
        <v>236</v>
      </c>
      <c r="AB60" s="179">
        <v>17519</v>
      </c>
      <c r="AC60" s="178" t="s">
        <v>237</v>
      </c>
      <c r="AD60" s="176">
        <v>43532</v>
      </c>
      <c r="AE60" s="176">
        <v>43554</v>
      </c>
      <c r="AF60" s="179" t="s">
        <v>238</v>
      </c>
      <c r="AG60" s="180" t="s">
        <v>192</v>
      </c>
    </row>
    <row r="61" spans="1:33" ht="150" x14ac:dyDescent="0.35">
      <c r="A61" s="40">
        <f t="shared" si="1"/>
        <v>41</v>
      </c>
      <c r="B61" s="41"/>
      <c r="C61" s="41" t="s">
        <v>181</v>
      </c>
      <c r="D61" s="42" t="s">
        <v>239</v>
      </c>
      <c r="E61" s="43" t="s">
        <v>240</v>
      </c>
      <c r="F61" s="41" t="s">
        <v>70</v>
      </c>
      <c r="G61" s="41">
        <v>1</v>
      </c>
      <c r="H61" s="145" t="s">
        <v>104</v>
      </c>
      <c r="I61" s="41">
        <v>9</v>
      </c>
      <c r="J61" s="41" t="s">
        <v>72</v>
      </c>
      <c r="K61" s="41" t="s">
        <v>73</v>
      </c>
      <c r="L61" s="41" t="s">
        <v>215</v>
      </c>
      <c r="M61" s="160">
        <v>2500000</v>
      </c>
      <c r="N61" s="163">
        <v>2500000</v>
      </c>
      <c r="O61" s="41" t="s">
        <v>75</v>
      </c>
      <c r="P61" s="41" t="s">
        <v>76</v>
      </c>
      <c r="Q61" s="148" t="s">
        <v>185</v>
      </c>
      <c r="S61" s="181" t="s">
        <v>233</v>
      </c>
      <c r="T61" s="181" t="s">
        <v>234</v>
      </c>
      <c r="U61" s="176">
        <v>43532</v>
      </c>
      <c r="V61" s="178" t="s">
        <v>235</v>
      </c>
      <c r="W61" s="179" t="s">
        <v>145</v>
      </c>
      <c r="X61" s="182">
        <v>1125000</v>
      </c>
      <c r="Y61" s="183">
        <v>0</v>
      </c>
      <c r="Z61" s="182">
        <v>1125000</v>
      </c>
      <c r="AA61" s="178" t="s">
        <v>236</v>
      </c>
      <c r="AB61" s="179">
        <v>17419</v>
      </c>
      <c r="AC61" s="178" t="s">
        <v>237</v>
      </c>
      <c r="AD61" s="176">
        <v>43532</v>
      </c>
      <c r="AE61" s="176">
        <v>43554</v>
      </c>
      <c r="AF61" s="179" t="s">
        <v>238</v>
      </c>
      <c r="AG61" s="180" t="s">
        <v>192</v>
      </c>
    </row>
    <row r="62" spans="1:33" ht="120" x14ac:dyDescent="0.35">
      <c r="A62" s="40">
        <f t="shared" si="1"/>
        <v>42</v>
      </c>
      <c r="B62" s="41"/>
      <c r="C62" s="41" t="s">
        <v>68</v>
      </c>
      <c r="D62" s="42" t="s">
        <v>241</v>
      </c>
      <c r="E62" s="43" t="s">
        <v>242</v>
      </c>
      <c r="F62" s="41" t="s">
        <v>70</v>
      </c>
      <c r="G62" s="41">
        <v>1</v>
      </c>
      <c r="H62" s="145" t="s">
        <v>86</v>
      </c>
      <c r="I62" s="41">
        <v>2</v>
      </c>
      <c r="J62" s="41" t="s">
        <v>72</v>
      </c>
      <c r="K62" s="41" t="s">
        <v>73</v>
      </c>
      <c r="L62" s="41" t="s">
        <v>243</v>
      </c>
      <c r="M62" s="66">
        <v>4000000</v>
      </c>
      <c r="N62" s="66">
        <v>4000000</v>
      </c>
      <c r="O62" s="41" t="s">
        <v>75</v>
      </c>
      <c r="P62" s="41" t="s">
        <v>76</v>
      </c>
      <c r="Q62" s="41" t="s">
        <v>77</v>
      </c>
      <c r="S62" s="39"/>
      <c r="T62" s="39"/>
      <c r="U62" s="39"/>
      <c r="V62" s="39"/>
      <c r="W62" s="39"/>
      <c r="X62" s="39"/>
      <c r="Y62" s="39"/>
      <c r="Z62" s="39"/>
      <c r="AA62" s="39"/>
      <c r="AB62" s="39"/>
      <c r="AC62" s="39"/>
      <c r="AD62" s="39"/>
      <c r="AE62" s="39"/>
      <c r="AF62" s="39"/>
      <c r="AG62" s="39"/>
    </row>
    <row r="63" spans="1:33" ht="150" x14ac:dyDescent="0.35">
      <c r="A63" s="40">
        <f t="shared" si="1"/>
        <v>43</v>
      </c>
      <c r="B63" s="44"/>
      <c r="C63" s="44" t="s">
        <v>68</v>
      </c>
      <c r="D63" s="44">
        <v>26111601</v>
      </c>
      <c r="E63" s="46" t="s">
        <v>244</v>
      </c>
      <c r="F63" s="44" t="s">
        <v>70</v>
      </c>
      <c r="G63" s="44">
        <v>0</v>
      </c>
      <c r="H63" s="44" t="s">
        <v>155</v>
      </c>
      <c r="I63" s="44">
        <v>2</v>
      </c>
      <c r="J63" s="44" t="s">
        <v>88</v>
      </c>
      <c r="K63" s="44" t="s">
        <v>73</v>
      </c>
      <c r="L63" s="44" t="s">
        <v>245</v>
      </c>
      <c r="M63" s="67"/>
      <c r="N63" s="67"/>
      <c r="O63" s="44" t="s">
        <v>75</v>
      </c>
      <c r="P63" s="44" t="s">
        <v>76</v>
      </c>
      <c r="Q63" s="44" t="s">
        <v>77</v>
      </c>
      <c r="S63" s="39"/>
      <c r="T63" s="39"/>
      <c r="U63" s="39"/>
      <c r="V63" s="39"/>
      <c r="W63" s="39"/>
      <c r="X63" s="39"/>
      <c r="Y63" s="39"/>
      <c r="Z63" s="39"/>
      <c r="AA63" s="39"/>
      <c r="AB63" s="39"/>
      <c r="AC63" s="39"/>
      <c r="AD63" s="39"/>
      <c r="AE63" s="39"/>
      <c r="AF63" s="39"/>
      <c r="AG63" s="39"/>
    </row>
    <row r="64" spans="1:33" ht="409.5" x14ac:dyDescent="0.35">
      <c r="A64" s="40">
        <f t="shared" si="1"/>
        <v>44</v>
      </c>
      <c r="B64" s="41"/>
      <c r="C64" s="41" t="s">
        <v>68</v>
      </c>
      <c r="D64" s="41" t="s">
        <v>246</v>
      </c>
      <c r="E64" s="43" t="s">
        <v>247</v>
      </c>
      <c r="F64" s="41" t="s">
        <v>70</v>
      </c>
      <c r="G64" s="41">
        <v>1</v>
      </c>
      <c r="H64" s="145" t="s">
        <v>80</v>
      </c>
      <c r="I64" s="41">
        <v>2</v>
      </c>
      <c r="J64" s="41" t="s">
        <v>72</v>
      </c>
      <c r="K64" s="41" t="s">
        <v>73</v>
      </c>
      <c r="L64" s="41" t="s">
        <v>248</v>
      </c>
      <c r="M64" s="66">
        <v>5356000</v>
      </c>
      <c r="N64" s="66">
        <v>5356000</v>
      </c>
      <c r="O64" s="41" t="s">
        <v>75</v>
      </c>
      <c r="P64" s="41" t="s">
        <v>76</v>
      </c>
      <c r="Q64" s="41" t="s">
        <v>77</v>
      </c>
      <c r="S64" s="169" t="s">
        <v>1124</v>
      </c>
      <c r="T64" s="169" t="s">
        <v>220</v>
      </c>
      <c r="U64" s="170">
        <v>43613</v>
      </c>
      <c r="V64" s="171" t="s">
        <v>1125</v>
      </c>
      <c r="W64" s="172" t="s">
        <v>145</v>
      </c>
      <c r="X64" s="173">
        <v>5258001</v>
      </c>
      <c r="Y64" s="174">
        <v>0</v>
      </c>
      <c r="Z64" s="173">
        <v>5258001</v>
      </c>
      <c r="AA64" s="171" t="s">
        <v>1126</v>
      </c>
      <c r="AB64" s="172" t="s">
        <v>1127</v>
      </c>
      <c r="AC64" s="171" t="s">
        <v>224</v>
      </c>
      <c r="AD64" s="170">
        <v>43613</v>
      </c>
      <c r="AE64" s="170">
        <v>43643</v>
      </c>
      <c r="AF64" s="172" t="s">
        <v>134</v>
      </c>
      <c r="AG64" s="175" t="s">
        <v>116</v>
      </c>
    </row>
    <row r="65" spans="1:33" ht="120" x14ac:dyDescent="0.35">
      <c r="A65" s="40">
        <f t="shared" si="1"/>
        <v>45</v>
      </c>
      <c r="B65" s="44"/>
      <c r="C65" s="44" t="s">
        <v>68</v>
      </c>
      <c r="D65" s="44" t="s">
        <v>249</v>
      </c>
      <c r="E65" s="46" t="s">
        <v>250</v>
      </c>
      <c r="F65" s="44" t="s">
        <v>70</v>
      </c>
      <c r="G65" s="44">
        <v>1</v>
      </c>
      <c r="H65" s="44" t="s">
        <v>71</v>
      </c>
      <c r="I65" s="44">
        <v>2</v>
      </c>
      <c r="J65" s="44" t="s">
        <v>72</v>
      </c>
      <c r="K65" s="44" t="s">
        <v>73</v>
      </c>
      <c r="L65" s="44" t="s">
        <v>171</v>
      </c>
      <c r="M65" s="67"/>
      <c r="N65" s="67"/>
      <c r="O65" s="44" t="s">
        <v>75</v>
      </c>
      <c r="P65" s="44" t="s">
        <v>76</v>
      </c>
      <c r="Q65" s="44" t="s">
        <v>77</v>
      </c>
      <c r="S65" s="39"/>
      <c r="T65" s="39"/>
      <c r="U65" s="39"/>
      <c r="V65" s="39"/>
      <c r="W65" s="39"/>
      <c r="X65" s="39"/>
      <c r="Y65" s="39"/>
      <c r="Z65" s="39"/>
      <c r="AA65" s="39"/>
      <c r="AB65" s="39"/>
      <c r="AC65" s="39"/>
      <c r="AD65" s="39"/>
      <c r="AE65" s="39"/>
      <c r="AF65" s="39"/>
      <c r="AG65" s="39"/>
    </row>
    <row r="66" spans="1:33" ht="120" x14ac:dyDescent="0.35">
      <c r="A66" s="40">
        <f t="shared" si="1"/>
        <v>46</v>
      </c>
      <c r="B66" s="41"/>
      <c r="C66" s="41" t="s">
        <v>68</v>
      </c>
      <c r="D66" s="41" t="s">
        <v>251</v>
      </c>
      <c r="E66" s="43" t="s">
        <v>252</v>
      </c>
      <c r="F66" s="41" t="s">
        <v>70</v>
      </c>
      <c r="G66" s="41">
        <v>1</v>
      </c>
      <c r="H66" s="145" t="s">
        <v>71</v>
      </c>
      <c r="I66" s="41">
        <v>1</v>
      </c>
      <c r="J66" s="41" t="s">
        <v>101</v>
      </c>
      <c r="K66" s="41" t="s">
        <v>73</v>
      </c>
      <c r="L66" s="41" t="s">
        <v>212</v>
      </c>
      <c r="M66" s="66">
        <v>1600000</v>
      </c>
      <c r="N66" s="66">
        <v>1600000</v>
      </c>
      <c r="O66" s="41" t="s">
        <v>75</v>
      </c>
      <c r="P66" s="41" t="s">
        <v>76</v>
      </c>
      <c r="Q66" s="41" t="s">
        <v>77</v>
      </c>
      <c r="S66" s="39"/>
      <c r="T66" s="39"/>
      <c r="U66" s="39"/>
      <c r="V66" s="39"/>
      <c r="W66" s="39"/>
      <c r="X66" s="39"/>
      <c r="Y66" s="39"/>
      <c r="Z66" s="39"/>
      <c r="AA66" s="39"/>
      <c r="AB66" s="39"/>
      <c r="AC66" s="39"/>
      <c r="AD66" s="39"/>
      <c r="AE66" s="39"/>
      <c r="AF66" s="39"/>
      <c r="AG66" s="39"/>
    </row>
    <row r="67" spans="1:33" ht="120" x14ac:dyDescent="0.35">
      <c r="A67" s="40">
        <f t="shared" si="1"/>
        <v>47</v>
      </c>
      <c r="B67" s="41"/>
      <c r="C67" s="41" t="s">
        <v>68</v>
      </c>
      <c r="D67" s="41">
        <v>80100000</v>
      </c>
      <c r="E67" s="43" t="s">
        <v>253</v>
      </c>
      <c r="F67" s="41" t="s">
        <v>70</v>
      </c>
      <c r="G67" s="41">
        <v>1</v>
      </c>
      <c r="H67" s="41" t="s">
        <v>80</v>
      </c>
      <c r="I67" s="41">
        <v>2</v>
      </c>
      <c r="J67" s="41" t="s">
        <v>101</v>
      </c>
      <c r="K67" s="41" t="s">
        <v>73</v>
      </c>
      <c r="L67" s="41" t="s">
        <v>212</v>
      </c>
      <c r="M67" s="66">
        <v>23000000</v>
      </c>
      <c r="N67" s="66">
        <v>23000000</v>
      </c>
      <c r="O67" s="41" t="s">
        <v>75</v>
      </c>
      <c r="P67" s="41" t="s">
        <v>76</v>
      </c>
      <c r="Q67" s="41" t="s">
        <v>77</v>
      </c>
      <c r="S67" s="169" t="s">
        <v>1093</v>
      </c>
      <c r="T67" s="169" t="s">
        <v>1094</v>
      </c>
      <c r="U67" s="170">
        <v>43588</v>
      </c>
      <c r="V67" s="171" t="s">
        <v>1095</v>
      </c>
      <c r="W67" s="172" t="s">
        <v>1096</v>
      </c>
      <c r="X67" s="173">
        <v>10300000</v>
      </c>
      <c r="Y67" s="174">
        <v>0</v>
      </c>
      <c r="Z67" s="173">
        <v>10300000</v>
      </c>
      <c r="AA67" s="171" t="s">
        <v>1097</v>
      </c>
      <c r="AB67" s="172" t="s">
        <v>1098</v>
      </c>
      <c r="AC67" s="171" t="s">
        <v>1099</v>
      </c>
      <c r="AD67" s="170">
        <v>43592</v>
      </c>
      <c r="AE67" s="170">
        <v>43652</v>
      </c>
      <c r="AF67" s="172" t="s">
        <v>1100</v>
      </c>
      <c r="AG67" s="175" t="s">
        <v>116</v>
      </c>
    </row>
    <row r="68" spans="1:33" s="39" customFormat="1" ht="206.25" x14ac:dyDescent="0.35">
      <c r="A68" s="40">
        <f t="shared" si="1"/>
        <v>48</v>
      </c>
      <c r="B68" s="41"/>
      <c r="C68" s="41" t="s">
        <v>135</v>
      </c>
      <c r="D68" s="41" t="s">
        <v>254</v>
      </c>
      <c r="E68" s="43" t="s">
        <v>255</v>
      </c>
      <c r="F68" s="41" t="s">
        <v>70</v>
      </c>
      <c r="G68" s="41">
        <v>1</v>
      </c>
      <c r="H68" s="41" t="s">
        <v>155</v>
      </c>
      <c r="I68" s="41">
        <v>12</v>
      </c>
      <c r="J68" s="41" t="s">
        <v>128</v>
      </c>
      <c r="K68" s="41" t="s">
        <v>166</v>
      </c>
      <c r="L68" s="41" t="s">
        <v>256</v>
      </c>
      <c r="M68" s="66">
        <v>90000000</v>
      </c>
      <c r="N68" s="66">
        <v>90000000</v>
      </c>
      <c r="O68" s="41" t="s">
        <v>75</v>
      </c>
      <c r="P68" s="41" t="s">
        <v>76</v>
      </c>
      <c r="Q68" s="41" t="s">
        <v>138</v>
      </c>
      <c r="R68" s="38"/>
      <c r="S68" s="169" t="s">
        <v>257</v>
      </c>
      <c r="T68" s="169" t="s">
        <v>258</v>
      </c>
      <c r="U68" s="176">
        <v>43496</v>
      </c>
      <c r="V68" s="171" t="s">
        <v>259</v>
      </c>
      <c r="W68" s="172" t="s">
        <v>112</v>
      </c>
      <c r="X68" s="173">
        <v>62400000</v>
      </c>
      <c r="Y68" s="174">
        <v>0</v>
      </c>
      <c r="Z68" s="173">
        <v>62400000</v>
      </c>
      <c r="AA68" s="171" t="s">
        <v>260</v>
      </c>
      <c r="AB68" s="172">
        <v>12519</v>
      </c>
      <c r="AC68" s="178" t="s">
        <v>261</v>
      </c>
      <c r="AD68" s="176">
        <v>43497</v>
      </c>
      <c r="AE68" s="176">
        <v>43861</v>
      </c>
      <c r="AF68" s="179" t="s">
        <v>262</v>
      </c>
      <c r="AG68" s="180" t="s">
        <v>263</v>
      </c>
    </row>
    <row r="69" spans="1:33" s="39" customFormat="1" ht="120" x14ac:dyDescent="0.35">
      <c r="A69" s="40">
        <f t="shared" si="1"/>
        <v>49</v>
      </c>
      <c r="B69" s="41" t="s">
        <v>264</v>
      </c>
      <c r="C69" s="41" t="s">
        <v>68</v>
      </c>
      <c r="D69" s="42" t="s">
        <v>265</v>
      </c>
      <c r="E69" s="43" t="s">
        <v>266</v>
      </c>
      <c r="F69" s="41" t="s">
        <v>70</v>
      </c>
      <c r="G69" s="41">
        <v>1</v>
      </c>
      <c r="H69" s="41" t="s">
        <v>84</v>
      </c>
      <c r="I69" s="41">
        <v>5</v>
      </c>
      <c r="J69" s="41" t="s">
        <v>128</v>
      </c>
      <c r="K69" s="41" t="s">
        <v>166</v>
      </c>
      <c r="L69" s="41" t="s">
        <v>268</v>
      </c>
      <c r="M69" s="66">
        <v>300000000</v>
      </c>
      <c r="N69" s="66">
        <v>300000000</v>
      </c>
      <c r="O69" s="41" t="s">
        <v>75</v>
      </c>
      <c r="P69" s="41" t="s">
        <v>76</v>
      </c>
      <c r="Q69" s="41" t="s">
        <v>77</v>
      </c>
      <c r="R69" s="38"/>
    </row>
    <row r="70" spans="1:33" s="39" customFormat="1" ht="150" x14ac:dyDescent="0.35">
      <c r="A70" s="40">
        <f t="shared" si="1"/>
        <v>50</v>
      </c>
      <c r="B70" s="41"/>
      <c r="C70" s="41" t="s">
        <v>68</v>
      </c>
      <c r="D70" s="42" t="s">
        <v>148</v>
      </c>
      <c r="E70" s="43" t="s">
        <v>269</v>
      </c>
      <c r="F70" s="41" t="s">
        <v>70</v>
      </c>
      <c r="G70" s="41">
        <v>1</v>
      </c>
      <c r="H70" s="145" t="s">
        <v>84</v>
      </c>
      <c r="I70" s="41">
        <v>12</v>
      </c>
      <c r="J70" s="41" t="s">
        <v>128</v>
      </c>
      <c r="K70" s="41" t="s">
        <v>73</v>
      </c>
      <c r="L70" s="41" t="s">
        <v>89</v>
      </c>
      <c r="M70" s="66">
        <v>8900000</v>
      </c>
      <c r="N70" s="146">
        <v>1643000</v>
      </c>
      <c r="O70" s="41" t="s">
        <v>90</v>
      </c>
      <c r="P70" s="41" t="s">
        <v>91</v>
      </c>
      <c r="Q70" s="41" t="s">
        <v>77</v>
      </c>
      <c r="R70" s="38"/>
    </row>
    <row r="71" spans="1:33" s="39" customFormat="1" ht="240" x14ac:dyDescent="0.35">
      <c r="A71" s="40">
        <f t="shared" si="1"/>
        <v>51</v>
      </c>
      <c r="B71" s="44" t="s">
        <v>270</v>
      </c>
      <c r="C71" s="44" t="s">
        <v>271</v>
      </c>
      <c r="D71" s="45">
        <v>80141607</v>
      </c>
      <c r="E71" s="46" t="s">
        <v>272</v>
      </c>
      <c r="F71" s="44" t="s">
        <v>70</v>
      </c>
      <c r="G71" s="44">
        <v>1</v>
      </c>
      <c r="H71" s="44" t="s">
        <v>199</v>
      </c>
      <c r="I71" s="44">
        <v>1</v>
      </c>
      <c r="J71" s="44" t="s">
        <v>273</v>
      </c>
      <c r="K71" s="44" t="s">
        <v>166</v>
      </c>
      <c r="L71" s="44"/>
      <c r="M71" s="67"/>
      <c r="N71" s="67"/>
      <c r="O71" s="44" t="s">
        <v>75</v>
      </c>
      <c r="P71" s="44" t="s">
        <v>76</v>
      </c>
      <c r="Q71" s="44" t="s">
        <v>274</v>
      </c>
      <c r="R71" s="38"/>
    </row>
    <row r="72" spans="1:33" s="39" customFormat="1" ht="240" x14ac:dyDescent="0.35">
      <c r="A72" s="40">
        <f t="shared" si="1"/>
        <v>52</v>
      </c>
      <c r="B72" s="44" t="s">
        <v>270</v>
      </c>
      <c r="C72" s="44" t="s">
        <v>271</v>
      </c>
      <c r="D72" s="45">
        <v>80141607</v>
      </c>
      <c r="E72" s="46" t="s">
        <v>275</v>
      </c>
      <c r="F72" s="44" t="s">
        <v>70</v>
      </c>
      <c r="G72" s="44">
        <v>1</v>
      </c>
      <c r="H72" s="44" t="s">
        <v>93</v>
      </c>
      <c r="I72" s="44">
        <v>1</v>
      </c>
      <c r="J72" s="44" t="s">
        <v>273</v>
      </c>
      <c r="K72" s="44" t="s">
        <v>166</v>
      </c>
      <c r="L72" s="44"/>
      <c r="M72" s="67"/>
      <c r="N72" s="67"/>
      <c r="O72" s="44" t="s">
        <v>75</v>
      </c>
      <c r="P72" s="44" t="s">
        <v>76</v>
      </c>
      <c r="Q72" s="44" t="s">
        <v>274</v>
      </c>
      <c r="R72" s="38"/>
    </row>
    <row r="73" spans="1:33" s="49" customFormat="1" ht="120" x14ac:dyDescent="0.35">
      <c r="A73" s="47">
        <f t="shared" si="1"/>
        <v>53</v>
      </c>
      <c r="B73" s="44"/>
      <c r="C73" s="44" t="s">
        <v>276</v>
      </c>
      <c r="D73" s="45">
        <v>86101705</v>
      </c>
      <c r="E73" s="46" t="s">
        <v>277</v>
      </c>
      <c r="F73" s="44" t="s">
        <v>70</v>
      </c>
      <c r="G73" s="44">
        <v>0</v>
      </c>
      <c r="H73" s="44" t="s">
        <v>84</v>
      </c>
      <c r="I73" s="44">
        <v>1</v>
      </c>
      <c r="J73" s="44" t="s">
        <v>128</v>
      </c>
      <c r="K73" s="44" t="s">
        <v>73</v>
      </c>
      <c r="L73" s="44" t="s">
        <v>278</v>
      </c>
      <c r="M73" s="67"/>
      <c r="N73" s="67"/>
      <c r="O73" s="44" t="s">
        <v>75</v>
      </c>
      <c r="P73" s="44" t="s">
        <v>76</v>
      </c>
      <c r="Q73" s="44" t="s">
        <v>279</v>
      </c>
      <c r="R73" s="48"/>
    </row>
    <row r="74" spans="1:33" ht="240" x14ac:dyDescent="0.35">
      <c r="A74" s="40">
        <f t="shared" si="1"/>
        <v>54</v>
      </c>
      <c r="B74" s="41"/>
      <c r="C74" s="41" t="s">
        <v>280</v>
      </c>
      <c r="D74" s="42">
        <v>52161520</v>
      </c>
      <c r="E74" s="43" t="s">
        <v>281</v>
      </c>
      <c r="F74" s="41" t="s">
        <v>70</v>
      </c>
      <c r="G74" s="41">
        <v>1</v>
      </c>
      <c r="H74" s="41" t="s">
        <v>80</v>
      </c>
      <c r="I74" s="41">
        <v>2</v>
      </c>
      <c r="J74" s="41" t="s">
        <v>72</v>
      </c>
      <c r="K74" s="41" t="s">
        <v>73</v>
      </c>
      <c r="L74" s="41" t="s">
        <v>282</v>
      </c>
      <c r="M74" s="66">
        <v>4500000</v>
      </c>
      <c r="N74" s="66">
        <v>4500000</v>
      </c>
      <c r="O74" s="41" t="s">
        <v>75</v>
      </c>
      <c r="P74" s="41" t="s">
        <v>76</v>
      </c>
      <c r="Q74" s="41" t="s">
        <v>283</v>
      </c>
      <c r="S74" s="169" t="s">
        <v>1115</v>
      </c>
      <c r="T74" s="169" t="s">
        <v>220</v>
      </c>
      <c r="U74" s="170">
        <v>43595</v>
      </c>
      <c r="V74" s="171" t="s">
        <v>1116</v>
      </c>
      <c r="W74" s="172" t="s">
        <v>145</v>
      </c>
      <c r="X74" s="173">
        <v>4500000</v>
      </c>
      <c r="Y74" s="174">
        <v>0</v>
      </c>
      <c r="Z74" s="173">
        <v>4500000</v>
      </c>
      <c r="AA74" s="171" t="s">
        <v>1117</v>
      </c>
      <c r="AB74" s="172">
        <v>19919</v>
      </c>
      <c r="AC74" s="171" t="s">
        <v>147</v>
      </c>
      <c r="AD74" s="170">
        <v>43595</v>
      </c>
      <c r="AE74" s="170">
        <v>43625</v>
      </c>
      <c r="AF74" s="172" t="s">
        <v>1118</v>
      </c>
      <c r="AG74" s="175" t="s">
        <v>805</v>
      </c>
    </row>
    <row r="75" spans="1:33" s="57" customFormat="1" ht="120" x14ac:dyDescent="0.35">
      <c r="A75" s="47">
        <f t="shared" si="1"/>
        <v>55</v>
      </c>
      <c r="B75" s="44"/>
      <c r="C75" s="44" t="s">
        <v>280</v>
      </c>
      <c r="D75" s="45">
        <v>26111704</v>
      </c>
      <c r="E75" s="46" t="s">
        <v>284</v>
      </c>
      <c r="F75" s="44" t="s">
        <v>70</v>
      </c>
      <c r="G75" s="44">
        <v>0</v>
      </c>
      <c r="H75" s="44" t="s">
        <v>80</v>
      </c>
      <c r="I75" s="44">
        <v>2</v>
      </c>
      <c r="J75" s="44" t="s">
        <v>72</v>
      </c>
      <c r="K75" s="44" t="s">
        <v>73</v>
      </c>
      <c r="L75" s="44" t="s">
        <v>285</v>
      </c>
      <c r="M75" s="67"/>
      <c r="N75" s="67"/>
      <c r="O75" s="44" t="s">
        <v>75</v>
      </c>
      <c r="P75" s="44" t="s">
        <v>76</v>
      </c>
      <c r="Q75" s="44" t="s">
        <v>283</v>
      </c>
      <c r="R75" s="38"/>
      <c r="S75" s="39"/>
      <c r="T75" s="39"/>
      <c r="U75" s="39"/>
      <c r="V75" s="39"/>
      <c r="W75" s="39"/>
      <c r="X75" s="39"/>
      <c r="Y75" s="39"/>
      <c r="Z75" s="39"/>
      <c r="AA75" s="39"/>
      <c r="AB75" s="39"/>
      <c r="AC75" s="39"/>
      <c r="AD75" s="39"/>
      <c r="AE75" s="39"/>
      <c r="AF75" s="39"/>
      <c r="AG75" s="39"/>
    </row>
    <row r="76" spans="1:33" ht="240" x14ac:dyDescent="0.35">
      <c r="A76" s="40">
        <f t="shared" si="1"/>
        <v>56</v>
      </c>
      <c r="B76" s="41"/>
      <c r="C76" s="41" t="s">
        <v>280</v>
      </c>
      <c r="D76" s="42">
        <v>52161535</v>
      </c>
      <c r="E76" s="43" t="s">
        <v>286</v>
      </c>
      <c r="F76" s="41" t="s">
        <v>70</v>
      </c>
      <c r="G76" s="41">
        <v>1</v>
      </c>
      <c r="H76" s="41" t="s">
        <v>80</v>
      </c>
      <c r="I76" s="41">
        <v>2</v>
      </c>
      <c r="J76" s="41" t="s">
        <v>72</v>
      </c>
      <c r="K76" s="41" t="s">
        <v>73</v>
      </c>
      <c r="L76" s="41" t="s">
        <v>282</v>
      </c>
      <c r="M76" s="66">
        <v>400000</v>
      </c>
      <c r="N76" s="66">
        <v>400000</v>
      </c>
      <c r="O76" s="41" t="s">
        <v>287</v>
      </c>
      <c r="P76" s="41" t="s">
        <v>76</v>
      </c>
      <c r="Q76" s="41" t="s">
        <v>283</v>
      </c>
      <c r="S76" s="169" t="s">
        <v>1115</v>
      </c>
      <c r="T76" s="169" t="s">
        <v>220</v>
      </c>
      <c r="U76" s="170">
        <v>43595</v>
      </c>
      <c r="V76" s="171" t="s">
        <v>1116</v>
      </c>
      <c r="W76" s="172" t="s">
        <v>145</v>
      </c>
      <c r="X76" s="173">
        <v>400000</v>
      </c>
      <c r="Y76" s="174">
        <v>0</v>
      </c>
      <c r="Z76" s="173">
        <v>400000</v>
      </c>
      <c r="AA76" s="171" t="s">
        <v>1117</v>
      </c>
      <c r="AB76" s="172">
        <v>19919</v>
      </c>
      <c r="AC76" s="171" t="s">
        <v>147</v>
      </c>
      <c r="AD76" s="170">
        <v>43595</v>
      </c>
      <c r="AE76" s="170">
        <v>43625</v>
      </c>
      <c r="AF76" s="172" t="s">
        <v>1118</v>
      </c>
      <c r="AG76" s="175" t="s">
        <v>805</v>
      </c>
    </row>
    <row r="77" spans="1:33" ht="120" x14ac:dyDescent="0.35">
      <c r="A77" s="40">
        <f t="shared" si="1"/>
        <v>57</v>
      </c>
      <c r="B77" s="41"/>
      <c r="C77" s="44" t="s">
        <v>280</v>
      </c>
      <c r="D77" s="45">
        <v>43202222</v>
      </c>
      <c r="E77" s="46" t="s">
        <v>288</v>
      </c>
      <c r="F77" s="44" t="s">
        <v>70</v>
      </c>
      <c r="G77" s="44">
        <v>0</v>
      </c>
      <c r="H77" s="44" t="s">
        <v>289</v>
      </c>
      <c r="I77" s="44">
        <v>2</v>
      </c>
      <c r="J77" s="44" t="s">
        <v>101</v>
      </c>
      <c r="K77" s="44" t="s">
        <v>73</v>
      </c>
      <c r="L77" s="44" t="s">
        <v>137</v>
      </c>
      <c r="M77" s="67"/>
      <c r="N77" s="67"/>
      <c r="O77" s="44" t="s">
        <v>75</v>
      </c>
      <c r="P77" s="44" t="s">
        <v>76</v>
      </c>
      <c r="Q77" s="44" t="s">
        <v>283</v>
      </c>
      <c r="S77" s="39"/>
      <c r="T77" s="39"/>
      <c r="U77" s="39"/>
      <c r="V77" s="39"/>
      <c r="W77" s="39"/>
      <c r="X77" s="39"/>
      <c r="Y77" s="39"/>
      <c r="Z77" s="39"/>
      <c r="AA77" s="39"/>
      <c r="AB77" s="39"/>
      <c r="AC77" s="39"/>
      <c r="AD77" s="39"/>
      <c r="AE77" s="39"/>
      <c r="AF77" s="39"/>
      <c r="AG77" s="39"/>
    </row>
    <row r="78" spans="1:33" ht="240" x14ac:dyDescent="0.35">
      <c r="A78" s="40">
        <f t="shared" si="1"/>
        <v>58</v>
      </c>
      <c r="B78" s="41"/>
      <c r="C78" s="41" t="s">
        <v>280</v>
      </c>
      <c r="D78" s="42">
        <v>45121601</v>
      </c>
      <c r="E78" s="43" t="s">
        <v>290</v>
      </c>
      <c r="F78" s="41" t="s">
        <v>70</v>
      </c>
      <c r="G78" s="41">
        <v>1</v>
      </c>
      <c r="H78" s="41" t="s">
        <v>80</v>
      </c>
      <c r="I78" s="41">
        <v>2</v>
      </c>
      <c r="J78" s="41" t="s">
        <v>72</v>
      </c>
      <c r="K78" s="41" t="s">
        <v>73</v>
      </c>
      <c r="L78" s="41" t="s">
        <v>282</v>
      </c>
      <c r="M78" s="66">
        <v>900000</v>
      </c>
      <c r="N78" s="66">
        <v>900000</v>
      </c>
      <c r="O78" s="41" t="s">
        <v>75</v>
      </c>
      <c r="P78" s="41" t="s">
        <v>76</v>
      </c>
      <c r="Q78" s="41" t="s">
        <v>283</v>
      </c>
      <c r="S78" s="169" t="s">
        <v>1115</v>
      </c>
      <c r="T78" s="169" t="s">
        <v>220</v>
      </c>
      <c r="U78" s="170">
        <v>43595</v>
      </c>
      <c r="V78" s="171" t="s">
        <v>1116</v>
      </c>
      <c r="W78" s="172" t="s">
        <v>145</v>
      </c>
      <c r="X78" s="173">
        <v>800000</v>
      </c>
      <c r="Y78" s="174">
        <v>0</v>
      </c>
      <c r="Z78" s="173">
        <v>800000</v>
      </c>
      <c r="AA78" s="171" t="s">
        <v>1117</v>
      </c>
      <c r="AB78" s="172">
        <v>19919</v>
      </c>
      <c r="AC78" s="171" t="s">
        <v>147</v>
      </c>
      <c r="AD78" s="170">
        <v>43595</v>
      </c>
      <c r="AE78" s="170">
        <v>43625</v>
      </c>
      <c r="AF78" s="172" t="s">
        <v>1118</v>
      </c>
      <c r="AG78" s="175" t="s">
        <v>805</v>
      </c>
    </row>
    <row r="79" spans="1:33" ht="150" x14ac:dyDescent="0.35">
      <c r="A79" s="40">
        <f t="shared" si="1"/>
        <v>59</v>
      </c>
      <c r="B79" s="41"/>
      <c r="C79" s="41" t="s">
        <v>280</v>
      </c>
      <c r="D79" s="42" t="s">
        <v>291</v>
      </c>
      <c r="E79" s="43" t="s">
        <v>292</v>
      </c>
      <c r="F79" s="41" t="s">
        <v>70</v>
      </c>
      <c r="G79" s="41">
        <v>1</v>
      </c>
      <c r="H79" s="41" t="s">
        <v>80</v>
      </c>
      <c r="I79" s="41">
        <v>7</v>
      </c>
      <c r="J79" s="41" t="s">
        <v>101</v>
      </c>
      <c r="K79" s="41" t="s">
        <v>73</v>
      </c>
      <c r="L79" s="41" t="s">
        <v>293</v>
      </c>
      <c r="M79" s="66">
        <v>23000000</v>
      </c>
      <c r="N79" s="66">
        <v>23000000</v>
      </c>
      <c r="O79" s="41" t="s">
        <v>75</v>
      </c>
      <c r="P79" s="41" t="s">
        <v>76</v>
      </c>
      <c r="Q79" s="41" t="s">
        <v>283</v>
      </c>
      <c r="S79" s="39"/>
      <c r="T79" s="39"/>
      <c r="U79" s="39"/>
      <c r="V79" s="39"/>
      <c r="W79" s="39"/>
      <c r="X79" s="39"/>
      <c r="Y79" s="39"/>
      <c r="Z79" s="39"/>
      <c r="AA79" s="39"/>
      <c r="AB79" s="39"/>
      <c r="AC79" s="39"/>
      <c r="AD79" s="39"/>
      <c r="AE79" s="39"/>
      <c r="AF79" s="39"/>
      <c r="AG79" s="39"/>
    </row>
    <row r="80" spans="1:33" ht="150" x14ac:dyDescent="0.35">
      <c r="A80" s="40">
        <f t="shared" si="1"/>
        <v>60</v>
      </c>
      <c r="B80" s="44"/>
      <c r="C80" s="44" t="s">
        <v>280</v>
      </c>
      <c r="D80" s="45">
        <v>72103302</v>
      </c>
      <c r="E80" s="46" t="s">
        <v>294</v>
      </c>
      <c r="F80" s="44" t="s">
        <v>70</v>
      </c>
      <c r="G80" s="44">
        <v>0</v>
      </c>
      <c r="H80" s="44" t="s">
        <v>295</v>
      </c>
      <c r="I80" s="44">
        <v>10</v>
      </c>
      <c r="J80" s="44" t="s">
        <v>101</v>
      </c>
      <c r="K80" s="44" t="s">
        <v>73</v>
      </c>
      <c r="L80" s="44" t="s">
        <v>89</v>
      </c>
      <c r="M80" s="67"/>
      <c r="N80" s="67"/>
      <c r="O80" s="44" t="s">
        <v>75</v>
      </c>
      <c r="P80" s="44" t="s">
        <v>76</v>
      </c>
      <c r="Q80" s="44" t="s">
        <v>283</v>
      </c>
      <c r="S80" s="39"/>
      <c r="T80" s="39"/>
      <c r="U80" s="39"/>
      <c r="V80" s="39"/>
      <c r="W80" s="39"/>
      <c r="X80" s="39"/>
      <c r="Y80" s="39"/>
      <c r="Z80" s="39"/>
      <c r="AA80" s="39"/>
      <c r="AB80" s="39"/>
      <c r="AC80" s="39"/>
      <c r="AD80" s="39"/>
      <c r="AE80" s="39"/>
      <c r="AF80" s="39"/>
      <c r="AG80" s="39"/>
    </row>
    <row r="81" spans="1:33" ht="210" x14ac:dyDescent="0.35">
      <c r="A81" s="40">
        <f t="shared" si="1"/>
        <v>61</v>
      </c>
      <c r="B81" s="41"/>
      <c r="C81" s="41" t="s">
        <v>165</v>
      </c>
      <c r="D81" s="42" t="s">
        <v>153</v>
      </c>
      <c r="E81" s="43" t="s">
        <v>296</v>
      </c>
      <c r="F81" s="41" t="s">
        <v>70</v>
      </c>
      <c r="G81" s="41">
        <v>1</v>
      </c>
      <c r="H81" s="41" t="s">
        <v>100</v>
      </c>
      <c r="I81" s="41">
        <v>8</v>
      </c>
      <c r="J81" s="41" t="s">
        <v>81</v>
      </c>
      <c r="K81" s="41" t="s">
        <v>166</v>
      </c>
      <c r="L81" s="41" t="s">
        <v>167</v>
      </c>
      <c r="M81" s="66">
        <v>270600000</v>
      </c>
      <c r="N81" s="66">
        <v>270600000</v>
      </c>
      <c r="O81" s="41" t="s">
        <v>287</v>
      </c>
      <c r="P81" s="41" t="s">
        <v>76</v>
      </c>
      <c r="Q81" s="41" t="s">
        <v>168</v>
      </c>
      <c r="S81" s="169" t="s">
        <v>297</v>
      </c>
      <c r="T81" s="169" t="s">
        <v>298</v>
      </c>
      <c r="U81" s="170">
        <v>43585</v>
      </c>
      <c r="V81" s="171" t="s">
        <v>299</v>
      </c>
      <c r="W81" s="172" t="s">
        <v>161</v>
      </c>
      <c r="X81" s="173">
        <v>270000000</v>
      </c>
      <c r="Y81" s="174">
        <v>0</v>
      </c>
      <c r="Z81" s="173">
        <v>270000000</v>
      </c>
      <c r="AA81" s="171" t="s">
        <v>300</v>
      </c>
      <c r="AB81" s="172">
        <v>18919</v>
      </c>
      <c r="AC81" s="171" t="s">
        <v>301</v>
      </c>
      <c r="AD81" s="170">
        <v>43585</v>
      </c>
      <c r="AE81" s="170">
        <v>43826</v>
      </c>
      <c r="AF81" s="172" t="s">
        <v>302</v>
      </c>
      <c r="AG81" s="175" t="s">
        <v>192</v>
      </c>
    </row>
    <row r="82" spans="1:33" ht="120" x14ac:dyDescent="0.35">
      <c r="A82" s="40">
        <f t="shared" si="1"/>
        <v>62</v>
      </c>
      <c r="B82" s="44"/>
      <c r="C82" s="44" t="s">
        <v>303</v>
      </c>
      <c r="D82" s="45">
        <v>43211507</v>
      </c>
      <c r="E82" s="46" t="s">
        <v>304</v>
      </c>
      <c r="F82" s="44" t="s">
        <v>70</v>
      </c>
      <c r="G82" s="44">
        <v>0</v>
      </c>
      <c r="H82" s="44" t="s">
        <v>155</v>
      </c>
      <c r="I82" s="44">
        <v>2</v>
      </c>
      <c r="J82" s="44" t="s">
        <v>305</v>
      </c>
      <c r="K82" s="44" t="s">
        <v>73</v>
      </c>
      <c r="L82" s="44" t="s">
        <v>137</v>
      </c>
      <c r="M82" s="67"/>
      <c r="N82" s="67"/>
      <c r="O82" s="44" t="s">
        <v>75</v>
      </c>
      <c r="P82" s="44" t="s">
        <v>76</v>
      </c>
      <c r="Q82" s="44" t="s">
        <v>306</v>
      </c>
      <c r="S82" s="39"/>
      <c r="T82" s="39"/>
      <c r="U82" s="39"/>
      <c r="V82" s="39"/>
      <c r="W82" s="39"/>
      <c r="X82" s="39"/>
      <c r="Y82" s="39"/>
      <c r="Z82" s="39"/>
      <c r="AA82" s="39"/>
      <c r="AB82" s="39"/>
      <c r="AC82" s="39"/>
      <c r="AD82" s="39"/>
      <c r="AE82" s="39"/>
      <c r="AF82" s="39"/>
      <c r="AG82" s="39"/>
    </row>
    <row r="83" spans="1:33" ht="120" x14ac:dyDescent="0.35">
      <c r="A83" s="40">
        <f t="shared" si="1"/>
        <v>63</v>
      </c>
      <c r="B83" s="44"/>
      <c r="C83" s="44" t="s">
        <v>303</v>
      </c>
      <c r="D83" s="45">
        <v>43211507</v>
      </c>
      <c r="E83" s="46" t="s">
        <v>307</v>
      </c>
      <c r="F83" s="44" t="s">
        <v>70</v>
      </c>
      <c r="G83" s="44">
        <v>0</v>
      </c>
      <c r="H83" s="44" t="s">
        <v>127</v>
      </c>
      <c r="I83" s="44">
        <v>12</v>
      </c>
      <c r="J83" s="44" t="s">
        <v>101</v>
      </c>
      <c r="K83" s="44" t="s">
        <v>73</v>
      </c>
      <c r="L83" s="44" t="s">
        <v>308</v>
      </c>
      <c r="M83" s="67"/>
      <c r="N83" s="67"/>
      <c r="O83" s="44" t="s">
        <v>75</v>
      </c>
      <c r="P83" s="44" t="s">
        <v>76</v>
      </c>
      <c r="Q83" s="44" t="s">
        <v>306</v>
      </c>
      <c r="S83" s="39"/>
      <c r="T83" s="39"/>
      <c r="U83" s="39"/>
      <c r="V83" s="39"/>
      <c r="W83" s="39"/>
      <c r="X83" s="39"/>
      <c r="Y83" s="39"/>
      <c r="Z83" s="39"/>
      <c r="AA83" s="39"/>
      <c r="AB83" s="39"/>
      <c r="AC83" s="39"/>
      <c r="AD83" s="39"/>
      <c r="AE83" s="39"/>
      <c r="AF83" s="39"/>
      <c r="AG83" s="39"/>
    </row>
    <row r="84" spans="1:33" ht="120" x14ac:dyDescent="0.35">
      <c r="A84" s="47">
        <f t="shared" si="1"/>
        <v>64</v>
      </c>
      <c r="B84" s="44" t="s">
        <v>309</v>
      </c>
      <c r="C84" s="44" t="s">
        <v>203</v>
      </c>
      <c r="D84" s="45">
        <v>32101617</v>
      </c>
      <c r="E84" s="46" t="s">
        <v>204</v>
      </c>
      <c r="F84" s="44" t="s">
        <v>70</v>
      </c>
      <c r="G84" s="44">
        <v>0</v>
      </c>
      <c r="H84" s="44" t="s">
        <v>71</v>
      </c>
      <c r="I84" s="44">
        <v>12</v>
      </c>
      <c r="J84" s="44" t="s">
        <v>101</v>
      </c>
      <c r="K84" s="44" t="s">
        <v>73</v>
      </c>
      <c r="L84" s="44" t="s">
        <v>137</v>
      </c>
      <c r="M84" s="67"/>
      <c r="N84" s="67"/>
      <c r="O84" s="44" t="s">
        <v>75</v>
      </c>
      <c r="P84" s="44" t="s">
        <v>76</v>
      </c>
      <c r="Q84" s="44" t="s">
        <v>205</v>
      </c>
      <c r="S84" s="39"/>
      <c r="T84" s="39"/>
      <c r="U84" s="39"/>
      <c r="V84" s="39"/>
      <c r="W84" s="39"/>
      <c r="X84" s="39"/>
      <c r="Y84" s="39"/>
      <c r="Z84" s="39"/>
      <c r="AA84" s="39"/>
      <c r="AB84" s="39"/>
      <c r="AC84" s="39"/>
      <c r="AD84" s="39"/>
      <c r="AE84" s="39"/>
      <c r="AF84" s="39"/>
      <c r="AG84" s="39"/>
    </row>
    <row r="85" spans="1:33" ht="120" x14ac:dyDescent="0.35">
      <c r="A85" s="40">
        <f t="shared" si="1"/>
        <v>65</v>
      </c>
      <c r="B85" s="41" t="s">
        <v>310</v>
      </c>
      <c r="C85" s="41" t="s">
        <v>135</v>
      </c>
      <c r="D85" s="42">
        <v>81110000</v>
      </c>
      <c r="E85" s="43" t="s">
        <v>311</v>
      </c>
      <c r="F85" s="41" t="s">
        <v>70</v>
      </c>
      <c r="G85" s="41">
        <v>1</v>
      </c>
      <c r="H85" s="41" t="s">
        <v>80</v>
      </c>
      <c r="I85" s="41">
        <v>12</v>
      </c>
      <c r="J85" s="41" t="s">
        <v>312</v>
      </c>
      <c r="K85" s="41" t="s">
        <v>166</v>
      </c>
      <c r="L85" s="41" t="s">
        <v>313</v>
      </c>
      <c r="M85" s="66">
        <v>850000000</v>
      </c>
      <c r="N85" s="66">
        <v>850000000</v>
      </c>
      <c r="O85" s="41" t="s">
        <v>75</v>
      </c>
      <c r="P85" s="41" t="s">
        <v>76</v>
      </c>
      <c r="Q85" s="41" t="s">
        <v>138</v>
      </c>
      <c r="S85" s="39"/>
      <c r="T85" s="39"/>
      <c r="U85" s="39"/>
      <c r="V85" s="39"/>
      <c r="W85" s="39"/>
      <c r="X85" s="39"/>
      <c r="Y85" s="39"/>
      <c r="Z85" s="39"/>
      <c r="AA85" s="39"/>
      <c r="AB85" s="39"/>
      <c r="AC85" s="39"/>
      <c r="AD85" s="39"/>
      <c r="AE85" s="39"/>
      <c r="AF85" s="39"/>
      <c r="AG85" s="39"/>
    </row>
    <row r="86" spans="1:33" ht="120" x14ac:dyDescent="0.35">
      <c r="A86" s="40">
        <f t="shared" si="1"/>
        <v>66</v>
      </c>
      <c r="B86" s="41" t="s">
        <v>314</v>
      </c>
      <c r="C86" s="41" t="s">
        <v>135</v>
      </c>
      <c r="D86" s="42" t="s">
        <v>315</v>
      </c>
      <c r="E86" s="43" t="s">
        <v>316</v>
      </c>
      <c r="F86" s="41" t="s">
        <v>70</v>
      </c>
      <c r="G86" s="41">
        <v>1</v>
      </c>
      <c r="H86" s="41" t="s">
        <v>104</v>
      </c>
      <c r="I86" s="41">
        <v>12</v>
      </c>
      <c r="J86" s="41" t="s">
        <v>317</v>
      </c>
      <c r="K86" s="41" t="s">
        <v>166</v>
      </c>
      <c r="L86" s="41" t="s">
        <v>256</v>
      </c>
      <c r="M86" s="66">
        <v>128000000</v>
      </c>
      <c r="N86" s="66">
        <v>128000000</v>
      </c>
      <c r="O86" s="41" t="s">
        <v>75</v>
      </c>
      <c r="P86" s="41" t="s">
        <v>76</v>
      </c>
      <c r="Q86" s="41" t="s">
        <v>138</v>
      </c>
      <c r="S86" s="39"/>
      <c r="T86" s="39"/>
      <c r="U86" s="39"/>
      <c r="V86" s="39"/>
      <c r="W86" s="39"/>
      <c r="X86" s="39"/>
      <c r="Y86" s="39"/>
      <c r="Z86" s="39"/>
      <c r="AA86" s="39"/>
      <c r="AB86" s="39"/>
      <c r="AC86" s="39"/>
      <c r="AD86" s="39"/>
      <c r="AE86" s="39"/>
      <c r="AF86" s="39"/>
      <c r="AG86" s="39"/>
    </row>
    <row r="87" spans="1:33" ht="120" x14ac:dyDescent="0.35">
      <c r="A87" s="40">
        <f t="shared" si="1"/>
        <v>67</v>
      </c>
      <c r="B87" s="41" t="s">
        <v>318</v>
      </c>
      <c r="C87" s="41" t="s">
        <v>135</v>
      </c>
      <c r="D87" s="42" t="s">
        <v>319</v>
      </c>
      <c r="E87" s="43" t="s">
        <v>320</v>
      </c>
      <c r="F87" s="41" t="s">
        <v>70</v>
      </c>
      <c r="G87" s="41">
        <v>1</v>
      </c>
      <c r="H87" s="41" t="s">
        <v>71</v>
      </c>
      <c r="I87" s="41">
        <v>12</v>
      </c>
      <c r="J87" s="41" t="s">
        <v>317</v>
      </c>
      <c r="K87" s="41" t="s">
        <v>166</v>
      </c>
      <c r="L87" s="41" t="s">
        <v>256</v>
      </c>
      <c r="M87" s="66">
        <v>67072480</v>
      </c>
      <c r="N87" s="66">
        <v>67072480</v>
      </c>
      <c r="O87" s="41" t="s">
        <v>75</v>
      </c>
      <c r="P87" s="41" t="s">
        <v>76</v>
      </c>
      <c r="Q87" s="41" t="s">
        <v>138</v>
      </c>
      <c r="S87" s="39"/>
      <c r="T87" s="39"/>
      <c r="U87" s="39"/>
      <c r="V87" s="39"/>
      <c r="W87" s="39"/>
      <c r="X87" s="39"/>
      <c r="Y87" s="39"/>
      <c r="Z87" s="39"/>
      <c r="AA87" s="39"/>
      <c r="AB87" s="39"/>
      <c r="AC87" s="39"/>
      <c r="AD87" s="39"/>
      <c r="AE87" s="39"/>
      <c r="AF87" s="39"/>
      <c r="AG87" s="39"/>
    </row>
    <row r="88" spans="1:33" ht="120" x14ac:dyDescent="0.35">
      <c r="A88" s="40">
        <f t="shared" si="1"/>
        <v>68</v>
      </c>
      <c r="B88" s="41" t="s">
        <v>321</v>
      </c>
      <c r="C88" s="41" t="s">
        <v>135</v>
      </c>
      <c r="D88" s="42" t="s">
        <v>315</v>
      </c>
      <c r="E88" s="43" t="s">
        <v>322</v>
      </c>
      <c r="F88" s="41" t="s">
        <v>70</v>
      </c>
      <c r="G88" s="41">
        <v>1</v>
      </c>
      <c r="H88" s="41" t="s">
        <v>84</v>
      </c>
      <c r="I88" s="41">
        <v>12</v>
      </c>
      <c r="J88" s="41" t="s">
        <v>317</v>
      </c>
      <c r="K88" s="41" t="s">
        <v>166</v>
      </c>
      <c r="L88" s="41" t="s">
        <v>313</v>
      </c>
      <c r="M88" s="66">
        <v>200000000</v>
      </c>
      <c r="N88" s="66">
        <v>200000000</v>
      </c>
      <c r="O88" s="41" t="s">
        <v>75</v>
      </c>
      <c r="P88" s="41" t="s">
        <v>76</v>
      </c>
      <c r="Q88" s="41" t="s">
        <v>138</v>
      </c>
      <c r="S88" s="39"/>
      <c r="T88" s="39"/>
      <c r="U88" s="39"/>
      <c r="V88" s="39"/>
      <c r="W88" s="39"/>
      <c r="X88" s="39"/>
      <c r="Y88" s="39"/>
      <c r="Z88" s="39"/>
      <c r="AA88" s="39"/>
      <c r="AB88" s="39"/>
      <c r="AC88" s="39"/>
      <c r="AD88" s="39"/>
      <c r="AE88" s="39"/>
      <c r="AF88" s="39"/>
      <c r="AG88" s="39"/>
    </row>
    <row r="89" spans="1:33" ht="120" x14ac:dyDescent="0.35">
      <c r="A89" s="40">
        <f>SUM(A88+1)</f>
        <v>69</v>
      </c>
      <c r="B89" s="41" t="s">
        <v>323</v>
      </c>
      <c r="C89" s="41" t="s">
        <v>135</v>
      </c>
      <c r="D89" s="42" t="s">
        <v>324</v>
      </c>
      <c r="E89" s="43" t="s">
        <v>325</v>
      </c>
      <c r="F89" s="41" t="s">
        <v>70</v>
      </c>
      <c r="G89" s="41">
        <v>1</v>
      </c>
      <c r="H89" s="41" t="s">
        <v>84</v>
      </c>
      <c r="I89" s="41">
        <v>12</v>
      </c>
      <c r="J89" s="41" t="s">
        <v>317</v>
      </c>
      <c r="K89" s="41" t="s">
        <v>166</v>
      </c>
      <c r="L89" s="41" t="s">
        <v>313</v>
      </c>
      <c r="M89" s="66">
        <v>686140000</v>
      </c>
      <c r="N89" s="66">
        <v>686140000</v>
      </c>
      <c r="O89" s="41" t="s">
        <v>75</v>
      </c>
      <c r="P89" s="41" t="s">
        <v>76</v>
      </c>
      <c r="Q89" s="41" t="s">
        <v>138</v>
      </c>
      <c r="S89" s="39"/>
      <c r="T89" s="39"/>
      <c r="U89" s="39"/>
      <c r="V89" s="39"/>
      <c r="W89" s="39"/>
      <c r="X89" s="39"/>
      <c r="Y89" s="39"/>
      <c r="Z89" s="39"/>
      <c r="AA89" s="39"/>
      <c r="AB89" s="39"/>
      <c r="AC89" s="39"/>
      <c r="AD89" s="39"/>
      <c r="AE89" s="39"/>
      <c r="AF89" s="39"/>
      <c r="AG89" s="39"/>
    </row>
    <row r="90" spans="1:33" ht="120" x14ac:dyDescent="0.35">
      <c r="A90" s="40">
        <f t="shared" si="1"/>
        <v>70</v>
      </c>
      <c r="B90" s="41" t="s">
        <v>326</v>
      </c>
      <c r="C90" s="41" t="s">
        <v>135</v>
      </c>
      <c r="D90" s="42" t="s">
        <v>324</v>
      </c>
      <c r="E90" s="43" t="s">
        <v>327</v>
      </c>
      <c r="F90" s="41" t="s">
        <v>70</v>
      </c>
      <c r="G90" s="41">
        <v>1</v>
      </c>
      <c r="H90" s="41" t="s">
        <v>84</v>
      </c>
      <c r="I90" s="41">
        <v>12</v>
      </c>
      <c r="J90" s="41" t="s">
        <v>317</v>
      </c>
      <c r="K90" s="41" t="s">
        <v>166</v>
      </c>
      <c r="L90" s="41" t="s">
        <v>328</v>
      </c>
      <c r="M90" s="66">
        <v>500000000</v>
      </c>
      <c r="N90" s="66">
        <v>500000000</v>
      </c>
      <c r="O90" s="41" t="s">
        <v>75</v>
      </c>
      <c r="P90" s="41" t="s">
        <v>76</v>
      </c>
      <c r="Q90" s="41" t="s">
        <v>138</v>
      </c>
      <c r="S90" s="39"/>
      <c r="T90" s="39"/>
      <c r="U90" s="39"/>
      <c r="V90" s="39"/>
      <c r="W90" s="39"/>
      <c r="X90" s="39"/>
      <c r="Y90" s="39"/>
      <c r="Z90" s="39"/>
      <c r="AA90" s="39"/>
      <c r="AB90" s="39"/>
      <c r="AC90" s="39"/>
      <c r="AD90" s="39"/>
      <c r="AE90" s="39"/>
      <c r="AF90" s="39"/>
      <c r="AG90" s="39"/>
    </row>
    <row r="91" spans="1:33" ht="120" x14ac:dyDescent="0.35">
      <c r="A91" s="40">
        <f t="shared" si="1"/>
        <v>71</v>
      </c>
      <c r="B91" s="41" t="s">
        <v>329</v>
      </c>
      <c r="C91" s="41" t="s">
        <v>135</v>
      </c>
      <c r="D91" s="42">
        <v>80101706</v>
      </c>
      <c r="E91" s="43" t="s">
        <v>330</v>
      </c>
      <c r="F91" s="41" t="s">
        <v>70</v>
      </c>
      <c r="G91" s="41">
        <v>1</v>
      </c>
      <c r="H91" s="41" t="s">
        <v>106</v>
      </c>
      <c r="I91" s="41">
        <v>12</v>
      </c>
      <c r="J91" s="41" t="s">
        <v>331</v>
      </c>
      <c r="K91" s="41" t="s">
        <v>166</v>
      </c>
      <c r="L91" s="41" t="s">
        <v>256</v>
      </c>
      <c r="M91" s="66">
        <v>50000000</v>
      </c>
      <c r="N91" s="66">
        <v>50000000</v>
      </c>
      <c r="O91" s="41" t="s">
        <v>75</v>
      </c>
      <c r="P91" s="41" t="s">
        <v>76</v>
      </c>
      <c r="Q91" s="41" t="s">
        <v>138</v>
      </c>
      <c r="S91" s="39"/>
      <c r="T91" s="39"/>
      <c r="U91" s="39"/>
      <c r="V91" s="39"/>
      <c r="W91" s="39"/>
      <c r="X91" s="39"/>
      <c r="Y91" s="39"/>
      <c r="Z91" s="39"/>
      <c r="AA91" s="39"/>
      <c r="AB91" s="39"/>
      <c r="AC91" s="39"/>
      <c r="AD91" s="39"/>
      <c r="AE91" s="39"/>
      <c r="AF91" s="39"/>
      <c r="AG91" s="39"/>
    </row>
    <row r="92" spans="1:33" ht="120" x14ac:dyDescent="0.35">
      <c r="A92" s="40">
        <f t="shared" si="1"/>
        <v>72</v>
      </c>
      <c r="B92" s="44" t="s">
        <v>332</v>
      </c>
      <c r="C92" s="44" t="s">
        <v>135</v>
      </c>
      <c r="D92" s="45">
        <v>43232703</v>
      </c>
      <c r="E92" s="46" t="s">
        <v>333</v>
      </c>
      <c r="F92" s="44" t="s">
        <v>334</v>
      </c>
      <c r="G92" s="44">
        <v>0</v>
      </c>
      <c r="H92" s="44" t="s">
        <v>80</v>
      </c>
      <c r="I92" s="44">
        <v>12</v>
      </c>
      <c r="J92" s="44" t="s">
        <v>335</v>
      </c>
      <c r="K92" s="44" t="s">
        <v>166</v>
      </c>
      <c r="L92" s="44" t="s">
        <v>256</v>
      </c>
      <c r="M92" s="67"/>
      <c r="N92" s="67"/>
      <c r="O92" s="44" t="s">
        <v>75</v>
      </c>
      <c r="P92" s="44" t="s">
        <v>76</v>
      </c>
      <c r="Q92" s="44" t="s">
        <v>138</v>
      </c>
      <c r="S92" s="39"/>
      <c r="T92" s="39"/>
      <c r="U92" s="39"/>
      <c r="V92" s="39"/>
      <c r="W92" s="39"/>
      <c r="X92" s="39"/>
      <c r="Y92" s="39"/>
      <c r="Z92" s="39"/>
      <c r="AA92" s="39"/>
      <c r="AB92" s="39"/>
      <c r="AC92" s="39"/>
      <c r="AD92" s="39"/>
      <c r="AE92" s="39"/>
      <c r="AF92" s="39"/>
      <c r="AG92" s="39"/>
    </row>
    <row r="93" spans="1:33" ht="120" x14ac:dyDescent="0.35">
      <c r="A93" s="40">
        <f t="shared" si="1"/>
        <v>73</v>
      </c>
      <c r="B93" s="41" t="s">
        <v>336</v>
      </c>
      <c r="C93" s="41" t="s">
        <v>135</v>
      </c>
      <c r="D93" s="42">
        <v>43232703</v>
      </c>
      <c r="E93" s="43" t="s">
        <v>337</v>
      </c>
      <c r="F93" s="41" t="s">
        <v>70</v>
      </c>
      <c r="G93" s="41">
        <v>1</v>
      </c>
      <c r="H93" s="41" t="s">
        <v>84</v>
      </c>
      <c r="I93" s="41">
        <v>6</v>
      </c>
      <c r="J93" s="41" t="s">
        <v>317</v>
      </c>
      <c r="K93" s="41" t="s">
        <v>166</v>
      </c>
      <c r="L93" s="41" t="s">
        <v>256</v>
      </c>
      <c r="M93" s="66">
        <v>30000000</v>
      </c>
      <c r="N93" s="66">
        <v>30000000</v>
      </c>
      <c r="O93" s="41" t="s">
        <v>75</v>
      </c>
      <c r="P93" s="41" t="s">
        <v>76</v>
      </c>
      <c r="Q93" s="41" t="s">
        <v>138</v>
      </c>
      <c r="S93" s="39"/>
      <c r="T93" s="39"/>
      <c r="U93" s="39"/>
      <c r="V93" s="39"/>
      <c r="W93" s="39"/>
      <c r="X93" s="39"/>
      <c r="Y93" s="39"/>
      <c r="Z93" s="39"/>
      <c r="AA93" s="39"/>
      <c r="AB93" s="39"/>
      <c r="AC93" s="39"/>
      <c r="AD93" s="39"/>
      <c r="AE93" s="39"/>
      <c r="AF93" s="39"/>
      <c r="AG93" s="39"/>
    </row>
    <row r="94" spans="1:33" ht="180" x14ac:dyDescent="0.35">
      <c r="A94" s="40">
        <f t="shared" si="1"/>
        <v>74</v>
      </c>
      <c r="B94" s="41" t="s">
        <v>338</v>
      </c>
      <c r="C94" s="41" t="s">
        <v>135</v>
      </c>
      <c r="D94" s="42" t="s">
        <v>339</v>
      </c>
      <c r="E94" s="43" t="s">
        <v>340</v>
      </c>
      <c r="F94" s="41" t="s">
        <v>70</v>
      </c>
      <c r="G94" s="41">
        <v>1</v>
      </c>
      <c r="H94" s="41" t="s">
        <v>86</v>
      </c>
      <c r="I94" s="41">
        <v>12</v>
      </c>
      <c r="J94" s="41" t="s">
        <v>317</v>
      </c>
      <c r="K94" s="41" t="s">
        <v>166</v>
      </c>
      <c r="L94" s="41" t="s">
        <v>313</v>
      </c>
      <c r="M94" s="66">
        <v>50000000</v>
      </c>
      <c r="N94" s="66">
        <v>50000000</v>
      </c>
      <c r="O94" s="41" t="s">
        <v>75</v>
      </c>
      <c r="P94" s="41" t="s">
        <v>76</v>
      </c>
      <c r="Q94" s="41" t="s">
        <v>138</v>
      </c>
      <c r="S94" s="39"/>
      <c r="T94" s="39"/>
      <c r="U94" s="39"/>
      <c r="V94" s="39"/>
      <c r="W94" s="39"/>
      <c r="X94" s="39"/>
      <c r="Y94" s="39"/>
      <c r="Z94" s="39"/>
      <c r="AA94" s="39"/>
      <c r="AB94" s="39"/>
      <c r="AC94" s="39"/>
      <c r="AD94" s="39"/>
      <c r="AE94" s="39"/>
      <c r="AF94" s="39"/>
      <c r="AG94" s="39"/>
    </row>
    <row r="95" spans="1:33" ht="120" x14ac:dyDescent="0.35">
      <c r="A95" s="40">
        <f t="shared" si="1"/>
        <v>75</v>
      </c>
      <c r="B95" s="41" t="s">
        <v>341</v>
      </c>
      <c r="C95" s="41" t="s">
        <v>135</v>
      </c>
      <c r="D95" s="42">
        <v>81112501</v>
      </c>
      <c r="E95" s="43" t="s">
        <v>342</v>
      </c>
      <c r="F95" s="41" t="s">
        <v>70</v>
      </c>
      <c r="G95" s="41">
        <v>1</v>
      </c>
      <c r="H95" s="41" t="s">
        <v>84</v>
      </c>
      <c r="I95" s="41">
        <v>12</v>
      </c>
      <c r="J95" s="41" t="s">
        <v>81</v>
      </c>
      <c r="K95" s="41" t="s">
        <v>166</v>
      </c>
      <c r="L95" s="41" t="s">
        <v>313</v>
      </c>
      <c r="M95" s="66">
        <v>180000000</v>
      </c>
      <c r="N95" s="66">
        <v>180000000</v>
      </c>
      <c r="O95" s="41" t="s">
        <v>75</v>
      </c>
      <c r="P95" s="41" t="s">
        <v>76</v>
      </c>
      <c r="Q95" s="41" t="s">
        <v>138</v>
      </c>
      <c r="S95" s="39"/>
      <c r="T95" s="39"/>
      <c r="U95" s="39"/>
      <c r="V95" s="39"/>
      <c r="W95" s="39"/>
      <c r="X95" s="39"/>
      <c r="Y95" s="39"/>
      <c r="Z95" s="39"/>
      <c r="AA95" s="39"/>
      <c r="AB95" s="39"/>
      <c r="AC95" s="39"/>
      <c r="AD95" s="39"/>
      <c r="AE95" s="39"/>
      <c r="AF95" s="39"/>
      <c r="AG95" s="39"/>
    </row>
    <row r="96" spans="1:33" ht="120" x14ac:dyDescent="0.35">
      <c r="A96" s="40">
        <f t="shared" si="1"/>
        <v>76</v>
      </c>
      <c r="B96" s="41" t="s">
        <v>343</v>
      </c>
      <c r="C96" s="41" t="s">
        <v>135</v>
      </c>
      <c r="D96" s="42">
        <v>81112501</v>
      </c>
      <c r="E96" s="43" t="s">
        <v>344</v>
      </c>
      <c r="F96" s="41" t="s">
        <v>70</v>
      </c>
      <c r="G96" s="41">
        <v>1</v>
      </c>
      <c r="H96" s="41" t="s">
        <v>84</v>
      </c>
      <c r="I96" s="41">
        <v>12</v>
      </c>
      <c r="J96" s="41" t="s">
        <v>81</v>
      </c>
      <c r="K96" s="41" t="s">
        <v>166</v>
      </c>
      <c r="L96" s="41" t="s">
        <v>313</v>
      </c>
      <c r="M96" s="66">
        <v>100000000</v>
      </c>
      <c r="N96" s="66">
        <v>100000000</v>
      </c>
      <c r="O96" s="41" t="s">
        <v>75</v>
      </c>
      <c r="P96" s="41" t="s">
        <v>76</v>
      </c>
      <c r="Q96" s="41" t="s">
        <v>138</v>
      </c>
      <c r="S96" s="39"/>
      <c r="T96" s="39"/>
      <c r="U96" s="39"/>
      <c r="V96" s="39"/>
      <c r="W96" s="39"/>
      <c r="X96" s="39"/>
      <c r="Y96" s="39"/>
      <c r="Z96" s="39"/>
      <c r="AA96" s="39"/>
      <c r="AB96" s="39"/>
      <c r="AC96" s="39"/>
      <c r="AD96" s="39"/>
      <c r="AE96" s="39"/>
      <c r="AF96" s="39"/>
      <c r="AG96" s="39"/>
    </row>
    <row r="97" spans="1:33" ht="120" x14ac:dyDescent="0.35">
      <c r="A97" s="40">
        <f t="shared" si="1"/>
        <v>77</v>
      </c>
      <c r="B97" s="41" t="s">
        <v>345</v>
      </c>
      <c r="C97" s="41" t="s">
        <v>135</v>
      </c>
      <c r="D97" s="42">
        <v>81111805</v>
      </c>
      <c r="E97" s="43" t="s">
        <v>346</v>
      </c>
      <c r="F97" s="41" t="s">
        <v>70</v>
      </c>
      <c r="G97" s="41">
        <v>1</v>
      </c>
      <c r="H97" s="41" t="s">
        <v>84</v>
      </c>
      <c r="I97" s="41">
        <v>12</v>
      </c>
      <c r="J97" s="41" t="s">
        <v>335</v>
      </c>
      <c r="K97" s="41" t="s">
        <v>166</v>
      </c>
      <c r="L97" s="41" t="s">
        <v>313</v>
      </c>
      <c r="M97" s="66">
        <v>20000000</v>
      </c>
      <c r="N97" s="66">
        <v>20000000</v>
      </c>
      <c r="O97" s="41" t="s">
        <v>75</v>
      </c>
      <c r="P97" s="41" t="s">
        <v>76</v>
      </c>
      <c r="Q97" s="41" t="s">
        <v>138</v>
      </c>
      <c r="S97" s="39"/>
      <c r="T97" s="39"/>
      <c r="U97" s="39"/>
      <c r="V97" s="39"/>
      <c r="W97" s="39"/>
      <c r="X97" s="39"/>
      <c r="Y97" s="39"/>
      <c r="Z97" s="39"/>
      <c r="AA97" s="39"/>
      <c r="AB97" s="39"/>
      <c r="AC97" s="39"/>
      <c r="AD97" s="39"/>
      <c r="AE97" s="39"/>
      <c r="AF97" s="39"/>
      <c r="AG97" s="39"/>
    </row>
    <row r="98" spans="1:33" ht="150" x14ac:dyDescent="0.35">
      <c r="A98" s="40">
        <f t="shared" si="1"/>
        <v>78</v>
      </c>
      <c r="B98" s="41" t="s">
        <v>347</v>
      </c>
      <c r="C98" s="41" t="s">
        <v>135</v>
      </c>
      <c r="D98" s="42">
        <v>81112501</v>
      </c>
      <c r="E98" s="43" t="s">
        <v>348</v>
      </c>
      <c r="F98" s="41" t="s">
        <v>70</v>
      </c>
      <c r="G98" s="41">
        <v>1</v>
      </c>
      <c r="H98" s="41" t="s">
        <v>104</v>
      </c>
      <c r="I98" s="41">
        <v>12</v>
      </c>
      <c r="J98" s="41" t="s">
        <v>81</v>
      </c>
      <c r="K98" s="41" t="s">
        <v>166</v>
      </c>
      <c r="L98" s="41" t="s">
        <v>256</v>
      </c>
      <c r="M98" s="66">
        <v>257000000</v>
      </c>
      <c r="N98" s="66">
        <v>257000000</v>
      </c>
      <c r="O98" s="41" t="s">
        <v>75</v>
      </c>
      <c r="P98" s="41" t="s">
        <v>76</v>
      </c>
      <c r="Q98" s="41" t="s">
        <v>138</v>
      </c>
      <c r="S98" s="181" t="s">
        <v>349</v>
      </c>
      <c r="T98" s="181" t="s">
        <v>350</v>
      </c>
      <c r="U98" s="176">
        <v>43536</v>
      </c>
      <c r="V98" s="178" t="s">
        <v>351</v>
      </c>
      <c r="W98" s="179" t="s">
        <v>112</v>
      </c>
      <c r="X98" s="182">
        <v>54718715.640000001</v>
      </c>
      <c r="Y98" s="183">
        <v>0</v>
      </c>
      <c r="Z98" s="182">
        <v>54718715.640000001</v>
      </c>
      <c r="AA98" s="178" t="s">
        <v>352</v>
      </c>
      <c r="AB98" s="179">
        <v>17119</v>
      </c>
      <c r="AC98" s="178" t="s">
        <v>353</v>
      </c>
      <c r="AD98" s="176">
        <v>43536</v>
      </c>
      <c r="AE98" s="176">
        <v>43901</v>
      </c>
      <c r="AF98" s="179" t="s">
        <v>354</v>
      </c>
      <c r="AG98" s="180" t="s">
        <v>263</v>
      </c>
    </row>
    <row r="99" spans="1:33" ht="120" x14ac:dyDescent="0.35">
      <c r="A99" s="47">
        <f t="shared" si="1"/>
        <v>79</v>
      </c>
      <c r="B99" s="44" t="s">
        <v>355</v>
      </c>
      <c r="C99" s="44" t="s">
        <v>135</v>
      </c>
      <c r="D99" s="45" t="s">
        <v>356</v>
      </c>
      <c r="E99" s="46" t="s">
        <v>357</v>
      </c>
      <c r="F99" s="44" t="s">
        <v>70</v>
      </c>
      <c r="G99" s="44">
        <v>0</v>
      </c>
      <c r="H99" s="44" t="s">
        <v>127</v>
      </c>
      <c r="I99" s="44">
        <v>12</v>
      </c>
      <c r="J99" s="44" t="s">
        <v>331</v>
      </c>
      <c r="K99" s="44" t="s">
        <v>166</v>
      </c>
      <c r="L99" s="44"/>
      <c r="M99" s="67"/>
      <c r="N99" s="67"/>
      <c r="O99" s="44" t="s">
        <v>75</v>
      </c>
      <c r="P99" s="44" t="s">
        <v>76</v>
      </c>
      <c r="Q99" s="44" t="s">
        <v>138</v>
      </c>
      <c r="S99" s="39"/>
      <c r="T99" s="39"/>
      <c r="U99" s="39"/>
      <c r="V99" s="39"/>
      <c r="W99" s="39"/>
      <c r="X99" s="39"/>
      <c r="Y99" s="39"/>
      <c r="Z99" s="39"/>
      <c r="AA99" s="39"/>
      <c r="AB99" s="39"/>
      <c r="AC99" s="39"/>
      <c r="AD99" s="39"/>
      <c r="AE99" s="39"/>
      <c r="AF99" s="39"/>
      <c r="AG99" s="39"/>
    </row>
    <row r="100" spans="1:33" ht="150" x14ac:dyDescent="0.35">
      <c r="A100" s="40">
        <f t="shared" si="1"/>
        <v>80</v>
      </c>
      <c r="B100" s="41" t="s">
        <v>358</v>
      </c>
      <c r="C100" s="41" t="s">
        <v>135</v>
      </c>
      <c r="D100" s="42" t="s">
        <v>359</v>
      </c>
      <c r="E100" s="43" t="s">
        <v>360</v>
      </c>
      <c r="F100" s="41" t="s">
        <v>70</v>
      </c>
      <c r="G100" s="41">
        <v>1</v>
      </c>
      <c r="H100" s="41" t="s">
        <v>71</v>
      </c>
      <c r="I100" s="41">
        <v>12</v>
      </c>
      <c r="J100" s="41" t="s">
        <v>317</v>
      </c>
      <c r="K100" s="41" t="s">
        <v>166</v>
      </c>
      <c r="L100" s="41" t="s">
        <v>313</v>
      </c>
      <c r="M100" s="66">
        <v>110000000</v>
      </c>
      <c r="N100" s="66">
        <v>110000000</v>
      </c>
      <c r="O100" s="41" t="s">
        <v>75</v>
      </c>
      <c r="P100" s="41" t="s">
        <v>76</v>
      </c>
      <c r="Q100" s="41" t="s">
        <v>138</v>
      </c>
      <c r="S100" s="39"/>
      <c r="T100" s="39"/>
      <c r="U100" s="39"/>
      <c r="V100" s="39"/>
      <c r="W100" s="39"/>
      <c r="X100" s="39"/>
      <c r="Y100" s="39"/>
      <c r="Z100" s="39"/>
      <c r="AA100" s="39"/>
      <c r="AB100" s="39"/>
      <c r="AC100" s="39"/>
      <c r="AD100" s="39"/>
      <c r="AE100" s="39"/>
      <c r="AF100" s="39"/>
      <c r="AG100" s="39"/>
    </row>
    <row r="101" spans="1:33" ht="150" x14ac:dyDescent="0.35">
      <c r="A101" s="40">
        <f t="shared" si="1"/>
        <v>81</v>
      </c>
      <c r="B101" s="41" t="s">
        <v>361</v>
      </c>
      <c r="C101" s="41" t="s">
        <v>135</v>
      </c>
      <c r="D101" s="42" t="s">
        <v>362</v>
      </c>
      <c r="E101" s="43" t="s">
        <v>363</v>
      </c>
      <c r="F101" s="41" t="s">
        <v>70</v>
      </c>
      <c r="G101" s="41">
        <v>1</v>
      </c>
      <c r="H101" s="41" t="s">
        <v>104</v>
      </c>
      <c r="I101" s="41">
        <v>12</v>
      </c>
      <c r="J101" s="41" t="s">
        <v>317</v>
      </c>
      <c r="K101" s="41" t="s">
        <v>166</v>
      </c>
      <c r="L101" s="41" t="s">
        <v>256</v>
      </c>
      <c r="M101" s="66">
        <v>200000000</v>
      </c>
      <c r="N101" s="66">
        <v>200000000</v>
      </c>
      <c r="O101" s="41" t="s">
        <v>75</v>
      </c>
      <c r="P101" s="41" t="s">
        <v>76</v>
      </c>
      <c r="Q101" s="41" t="s">
        <v>138</v>
      </c>
      <c r="S101" s="169" t="s">
        <v>1101</v>
      </c>
      <c r="T101" s="169" t="s">
        <v>1102</v>
      </c>
      <c r="U101" s="170">
        <v>43587</v>
      </c>
      <c r="V101" s="171" t="s">
        <v>1103</v>
      </c>
      <c r="W101" s="172" t="s">
        <v>112</v>
      </c>
      <c r="X101" s="173">
        <v>184896131</v>
      </c>
      <c r="Y101" s="174">
        <v>0</v>
      </c>
      <c r="Z101" s="173">
        <v>184896131</v>
      </c>
      <c r="AA101" s="171" t="s">
        <v>1104</v>
      </c>
      <c r="AB101" s="172">
        <v>17219</v>
      </c>
      <c r="AC101" s="171" t="s">
        <v>1105</v>
      </c>
      <c r="AD101" s="170">
        <v>43592</v>
      </c>
      <c r="AE101" s="170">
        <v>43957</v>
      </c>
      <c r="AF101" s="172" t="s">
        <v>1106</v>
      </c>
      <c r="AG101" s="175" t="s">
        <v>263</v>
      </c>
    </row>
    <row r="102" spans="1:33" ht="120" x14ac:dyDescent="0.35">
      <c r="A102" s="40">
        <f t="shared" si="1"/>
        <v>82</v>
      </c>
      <c r="B102" s="41" t="s">
        <v>364</v>
      </c>
      <c r="C102" s="41" t="s">
        <v>135</v>
      </c>
      <c r="D102" s="42">
        <v>81112501</v>
      </c>
      <c r="E102" s="43" t="s">
        <v>365</v>
      </c>
      <c r="F102" s="41" t="s">
        <v>70</v>
      </c>
      <c r="G102" s="41">
        <v>1</v>
      </c>
      <c r="H102" s="41" t="s">
        <v>71</v>
      </c>
      <c r="I102" s="41">
        <v>12</v>
      </c>
      <c r="J102" s="41" t="s">
        <v>335</v>
      </c>
      <c r="K102" s="41" t="s">
        <v>166</v>
      </c>
      <c r="L102" s="41" t="s">
        <v>313</v>
      </c>
      <c r="M102" s="66">
        <v>15000000</v>
      </c>
      <c r="N102" s="66">
        <v>15000000</v>
      </c>
      <c r="O102" s="41" t="s">
        <v>75</v>
      </c>
      <c r="P102" s="41" t="s">
        <v>76</v>
      </c>
      <c r="Q102" s="41" t="s">
        <v>138</v>
      </c>
      <c r="S102" s="39"/>
      <c r="T102" s="39"/>
      <c r="U102" s="39"/>
      <c r="V102" s="39"/>
      <c r="W102" s="39"/>
      <c r="X102" s="39"/>
      <c r="Y102" s="39"/>
      <c r="Z102" s="39"/>
      <c r="AA102" s="39"/>
      <c r="AB102" s="39"/>
      <c r="AC102" s="39"/>
      <c r="AD102" s="39"/>
      <c r="AE102" s="39"/>
      <c r="AF102" s="39"/>
      <c r="AG102" s="39"/>
    </row>
    <row r="103" spans="1:33" ht="120" x14ac:dyDescent="0.35">
      <c r="A103" s="40">
        <f t="shared" si="1"/>
        <v>83</v>
      </c>
      <c r="B103" s="41" t="s">
        <v>366</v>
      </c>
      <c r="C103" s="41" t="s">
        <v>135</v>
      </c>
      <c r="D103" s="42" t="s">
        <v>367</v>
      </c>
      <c r="E103" s="43" t="s">
        <v>368</v>
      </c>
      <c r="F103" s="41" t="s">
        <v>70</v>
      </c>
      <c r="G103" s="41">
        <v>1</v>
      </c>
      <c r="H103" s="41" t="s">
        <v>84</v>
      </c>
      <c r="I103" s="41">
        <v>12</v>
      </c>
      <c r="J103" s="41" t="s">
        <v>317</v>
      </c>
      <c r="K103" s="41" t="s">
        <v>166</v>
      </c>
      <c r="L103" s="41" t="s">
        <v>313</v>
      </c>
      <c r="M103" s="66">
        <v>26034767</v>
      </c>
      <c r="N103" s="66">
        <v>26034767</v>
      </c>
      <c r="O103" s="41" t="s">
        <v>75</v>
      </c>
      <c r="P103" s="41" t="s">
        <v>76</v>
      </c>
      <c r="Q103" s="41" t="s">
        <v>138</v>
      </c>
      <c r="S103" s="39"/>
      <c r="T103" s="39"/>
      <c r="U103" s="39"/>
      <c r="V103" s="39"/>
      <c r="W103" s="39"/>
      <c r="X103" s="39"/>
      <c r="Y103" s="39"/>
      <c r="Z103" s="39"/>
      <c r="AA103" s="39"/>
      <c r="AB103" s="39"/>
      <c r="AC103" s="39"/>
      <c r="AD103" s="39"/>
      <c r="AE103" s="39"/>
      <c r="AF103" s="39"/>
      <c r="AG103" s="39"/>
    </row>
    <row r="104" spans="1:33" ht="150" x14ac:dyDescent="0.35">
      <c r="A104" s="40">
        <f t="shared" si="1"/>
        <v>84</v>
      </c>
      <c r="B104" s="41" t="s">
        <v>369</v>
      </c>
      <c r="C104" s="41" t="s">
        <v>135</v>
      </c>
      <c r="D104" s="42" t="s">
        <v>370</v>
      </c>
      <c r="E104" s="43" t="s">
        <v>371</v>
      </c>
      <c r="F104" s="41" t="s">
        <v>70</v>
      </c>
      <c r="G104" s="41">
        <v>1</v>
      </c>
      <c r="H104" s="41" t="s">
        <v>199</v>
      </c>
      <c r="I104" s="41">
        <v>12</v>
      </c>
      <c r="J104" s="41" t="s">
        <v>317</v>
      </c>
      <c r="K104" s="41" t="s">
        <v>166</v>
      </c>
      <c r="L104" s="41" t="s">
        <v>313</v>
      </c>
      <c r="M104" s="66">
        <v>65000000</v>
      </c>
      <c r="N104" s="66">
        <v>65000000</v>
      </c>
      <c r="O104" s="41" t="s">
        <v>75</v>
      </c>
      <c r="P104" s="41" t="s">
        <v>76</v>
      </c>
      <c r="Q104" s="41" t="s">
        <v>138</v>
      </c>
      <c r="S104" s="39"/>
      <c r="T104" s="39"/>
      <c r="U104" s="39"/>
      <c r="V104" s="39"/>
      <c r="W104" s="39"/>
      <c r="X104" s="39"/>
      <c r="Y104" s="39"/>
      <c r="Z104" s="39"/>
      <c r="AA104" s="39"/>
      <c r="AB104" s="39"/>
      <c r="AC104" s="39"/>
      <c r="AD104" s="39"/>
      <c r="AE104" s="39"/>
      <c r="AF104" s="39"/>
      <c r="AG104" s="39"/>
    </row>
    <row r="105" spans="1:33" ht="120" x14ac:dyDescent="0.35">
      <c r="A105" s="40">
        <f t="shared" si="1"/>
        <v>85</v>
      </c>
      <c r="B105" s="41" t="s">
        <v>372</v>
      </c>
      <c r="C105" s="41" t="s">
        <v>135</v>
      </c>
      <c r="D105" s="42">
        <v>83120000</v>
      </c>
      <c r="E105" s="43" t="s">
        <v>373</v>
      </c>
      <c r="F105" s="41" t="s">
        <v>70</v>
      </c>
      <c r="G105" s="41">
        <v>1</v>
      </c>
      <c r="H105" s="41" t="s">
        <v>84</v>
      </c>
      <c r="I105" s="41">
        <v>11.5</v>
      </c>
      <c r="J105" s="41" t="s">
        <v>374</v>
      </c>
      <c r="K105" s="41" t="s">
        <v>166</v>
      </c>
      <c r="L105" s="41" t="s">
        <v>313</v>
      </c>
      <c r="M105" s="66">
        <v>654000000</v>
      </c>
      <c r="N105" s="66">
        <v>654000000</v>
      </c>
      <c r="O105" s="41" t="s">
        <v>75</v>
      </c>
      <c r="P105" s="41" t="s">
        <v>76</v>
      </c>
      <c r="Q105" s="41" t="s">
        <v>138</v>
      </c>
      <c r="S105" s="39"/>
      <c r="T105" s="39"/>
      <c r="U105" s="39"/>
      <c r="V105" s="39"/>
      <c r="W105" s="39"/>
      <c r="X105" s="39"/>
      <c r="Y105" s="39"/>
      <c r="Z105" s="39"/>
      <c r="AA105" s="39"/>
      <c r="AB105" s="39"/>
      <c r="AC105" s="39"/>
      <c r="AD105" s="39"/>
      <c r="AE105" s="39"/>
      <c r="AF105" s="39"/>
      <c r="AG105" s="39"/>
    </row>
    <row r="106" spans="1:33" ht="120" x14ac:dyDescent="0.35">
      <c r="A106" s="40">
        <f t="shared" si="1"/>
        <v>86</v>
      </c>
      <c r="B106" s="41" t="s">
        <v>375</v>
      </c>
      <c r="C106" s="41" t="s">
        <v>135</v>
      </c>
      <c r="D106" s="42">
        <v>83120000</v>
      </c>
      <c r="E106" s="43" t="s">
        <v>376</v>
      </c>
      <c r="F106" s="41" t="s">
        <v>70</v>
      </c>
      <c r="G106" s="41">
        <v>1</v>
      </c>
      <c r="H106" s="41" t="s">
        <v>84</v>
      </c>
      <c r="I106" s="41">
        <v>6</v>
      </c>
      <c r="J106" s="41" t="s">
        <v>377</v>
      </c>
      <c r="K106" s="41" t="s">
        <v>166</v>
      </c>
      <c r="L106" s="41" t="s">
        <v>313</v>
      </c>
      <c r="M106" s="66">
        <v>200000000</v>
      </c>
      <c r="N106" s="66">
        <v>200000000</v>
      </c>
      <c r="O106" s="41" t="s">
        <v>75</v>
      </c>
      <c r="P106" s="41" t="s">
        <v>76</v>
      </c>
      <c r="Q106" s="41" t="s">
        <v>138</v>
      </c>
      <c r="S106" s="39"/>
      <c r="T106" s="39"/>
      <c r="U106" s="39"/>
      <c r="V106" s="39"/>
      <c r="W106" s="39"/>
      <c r="X106" s="39"/>
      <c r="Y106" s="39"/>
      <c r="Z106" s="39"/>
      <c r="AA106" s="39"/>
      <c r="AB106" s="39"/>
      <c r="AC106" s="39"/>
      <c r="AD106" s="39"/>
      <c r="AE106" s="39"/>
      <c r="AF106" s="39"/>
      <c r="AG106" s="39"/>
    </row>
    <row r="107" spans="1:33" ht="120" x14ac:dyDescent="0.35">
      <c r="A107" s="40">
        <f t="shared" si="1"/>
        <v>87</v>
      </c>
      <c r="B107" s="41" t="s">
        <v>378</v>
      </c>
      <c r="C107" s="41" t="s">
        <v>135</v>
      </c>
      <c r="D107" s="42">
        <v>83120000</v>
      </c>
      <c r="E107" s="43" t="s">
        <v>379</v>
      </c>
      <c r="F107" s="41" t="s">
        <v>70</v>
      </c>
      <c r="G107" s="41">
        <v>1</v>
      </c>
      <c r="H107" s="41" t="s">
        <v>84</v>
      </c>
      <c r="I107" s="41">
        <v>6</v>
      </c>
      <c r="J107" s="41" t="s">
        <v>267</v>
      </c>
      <c r="K107" s="41" t="s">
        <v>166</v>
      </c>
      <c r="L107" s="41" t="s">
        <v>328</v>
      </c>
      <c r="M107" s="66">
        <v>600000000</v>
      </c>
      <c r="N107" s="66">
        <v>600000000</v>
      </c>
      <c r="O107" s="41" t="s">
        <v>75</v>
      </c>
      <c r="P107" s="41" t="s">
        <v>76</v>
      </c>
      <c r="Q107" s="41" t="s">
        <v>138</v>
      </c>
      <c r="S107" s="39"/>
      <c r="T107" s="39"/>
      <c r="U107" s="39"/>
      <c r="V107" s="39"/>
      <c r="W107" s="39"/>
      <c r="X107" s="39"/>
      <c r="Y107" s="39"/>
      <c r="Z107" s="39"/>
      <c r="AA107" s="39"/>
      <c r="AB107" s="39"/>
      <c r="AC107" s="39"/>
      <c r="AD107" s="39"/>
      <c r="AE107" s="39"/>
      <c r="AF107" s="39"/>
      <c r="AG107" s="39"/>
    </row>
    <row r="108" spans="1:33" ht="120" x14ac:dyDescent="0.35">
      <c r="A108" s="40">
        <f t="shared" si="1"/>
        <v>88</v>
      </c>
      <c r="B108" s="41" t="s">
        <v>380</v>
      </c>
      <c r="C108" s="41" t="s">
        <v>135</v>
      </c>
      <c r="D108" s="42">
        <v>83120000</v>
      </c>
      <c r="E108" s="43" t="s">
        <v>381</v>
      </c>
      <c r="F108" s="41" t="s">
        <v>70</v>
      </c>
      <c r="G108" s="41">
        <v>1</v>
      </c>
      <c r="H108" s="41" t="s">
        <v>84</v>
      </c>
      <c r="I108" s="41">
        <v>6</v>
      </c>
      <c r="J108" s="41" t="s">
        <v>267</v>
      </c>
      <c r="K108" s="41" t="s">
        <v>166</v>
      </c>
      <c r="L108" s="41" t="s">
        <v>328</v>
      </c>
      <c r="M108" s="66">
        <v>600000000</v>
      </c>
      <c r="N108" s="66">
        <v>600000000</v>
      </c>
      <c r="O108" s="41" t="s">
        <v>75</v>
      </c>
      <c r="P108" s="41" t="s">
        <v>76</v>
      </c>
      <c r="Q108" s="41" t="s">
        <v>138</v>
      </c>
      <c r="S108" s="39"/>
      <c r="T108" s="39"/>
      <c r="U108" s="39"/>
      <c r="V108" s="39"/>
      <c r="W108" s="39"/>
      <c r="X108" s="39"/>
      <c r="Y108" s="39"/>
      <c r="Z108" s="39"/>
      <c r="AA108" s="39"/>
      <c r="AB108" s="39"/>
      <c r="AC108" s="39"/>
      <c r="AD108" s="39"/>
      <c r="AE108" s="39"/>
      <c r="AF108" s="39"/>
      <c r="AG108" s="39"/>
    </row>
    <row r="109" spans="1:33" ht="150" x14ac:dyDescent="0.35">
      <c r="A109" s="40">
        <f t="shared" si="1"/>
        <v>89</v>
      </c>
      <c r="B109" s="44" t="s">
        <v>382</v>
      </c>
      <c r="C109" s="44" t="s">
        <v>135</v>
      </c>
      <c r="D109" s="45">
        <v>81110000</v>
      </c>
      <c r="E109" s="46" t="s">
        <v>383</v>
      </c>
      <c r="F109" s="44" t="s">
        <v>384</v>
      </c>
      <c r="G109" s="44">
        <v>0</v>
      </c>
      <c r="H109" s="44" t="s">
        <v>104</v>
      </c>
      <c r="I109" s="44">
        <v>9</v>
      </c>
      <c r="J109" s="44" t="s">
        <v>88</v>
      </c>
      <c r="K109" s="44" t="s">
        <v>166</v>
      </c>
      <c r="L109" s="44" t="s">
        <v>313</v>
      </c>
      <c r="M109" s="67"/>
      <c r="N109" s="67"/>
      <c r="O109" s="44" t="s">
        <v>75</v>
      </c>
      <c r="P109" s="44" t="s">
        <v>76</v>
      </c>
      <c r="Q109" s="44" t="s">
        <v>138</v>
      </c>
      <c r="S109" s="39"/>
      <c r="T109" s="39"/>
      <c r="U109" s="39"/>
      <c r="V109" s="39"/>
      <c r="W109" s="39"/>
      <c r="X109" s="39"/>
      <c r="Y109" s="39"/>
      <c r="Z109" s="39"/>
      <c r="AA109" s="39"/>
      <c r="AB109" s="39"/>
      <c r="AC109" s="39"/>
      <c r="AD109" s="39"/>
      <c r="AE109" s="39"/>
      <c r="AF109" s="39"/>
      <c r="AG109" s="39"/>
    </row>
    <row r="110" spans="1:33" ht="120" x14ac:dyDescent="0.35">
      <c r="A110" s="40">
        <f t="shared" si="1"/>
        <v>90</v>
      </c>
      <c r="B110" s="41" t="s">
        <v>385</v>
      </c>
      <c r="C110" s="41" t="s">
        <v>135</v>
      </c>
      <c r="D110" s="42">
        <v>86101808</v>
      </c>
      <c r="E110" s="43" t="s">
        <v>386</v>
      </c>
      <c r="F110" s="41" t="s">
        <v>70</v>
      </c>
      <c r="G110" s="41">
        <v>1</v>
      </c>
      <c r="H110" s="41" t="s">
        <v>84</v>
      </c>
      <c r="I110" s="41">
        <v>6</v>
      </c>
      <c r="J110" s="41" t="s">
        <v>88</v>
      </c>
      <c r="K110" s="41" t="s">
        <v>166</v>
      </c>
      <c r="L110" s="41" t="s">
        <v>313</v>
      </c>
      <c r="M110" s="66">
        <v>50000000</v>
      </c>
      <c r="N110" s="66">
        <v>50000000</v>
      </c>
      <c r="O110" s="41" t="s">
        <v>75</v>
      </c>
      <c r="P110" s="41" t="s">
        <v>76</v>
      </c>
      <c r="Q110" s="41" t="s">
        <v>138</v>
      </c>
      <c r="S110" s="39"/>
      <c r="T110" s="39"/>
      <c r="U110" s="39"/>
      <c r="V110" s="39"/>
      <c r="W110" s="39"/>
      <c r="X110" s="39"/>
      <c r="Y110" s="39"/>
      <c r="Z110" s="39"/>
      <c r="AA110" s="39"/>
      <c r="AB110" s="39"/>
      <c r="AC110" s="39"/>
      <c r="AD110" s="39"/>
      <c r="AE110" s="39"/>
      <c r="AF110" s="39"/>
      <c r="AG110" s="39"/>
    </row>
    <row r="111" spans="1:33" ht="162" customHeight="1" x14ac:dyDescent="0.35">
      <c r="A111" s="40">
        <f t="shared" si="1"/>
        <v>91</v>
      </c>
      <c r="B111" s="41" t="s">
        <v>387</v>
      </c>
      <c r="C111" s="41" t="s">
        <v>135</v>
      </c>
      <c r="D111" s="42">
        <v>81112501</v>
      </c>
      <c r="E111" s="43" t="s">
        <v>387</v>
      </c>
      <c r="F111" s="41" t="s">
        <v>70</v>
      </c>
      <c r="G111" s="41">
        <v>1</v>
      </c>
      <c r="H111" s="41" t="s">
        <v>106</v>
      </c>
      <c r="I111" s="41">
        <v>12</v>
      </c>
      <c r="J111" s="41" t="s">
        <v>81</v>
      </c>
      <c r="K111" s="41" t="s">
        <v>166</v>
      </c>
      <c r="L111" s="41" t="s">
        <v>328</v>
      </c>
      <c r="M111" s="66">
        <v>407944240.00000006</v>
      </c>
      <c r="N111" s="66">
        <v>407944240.00000006</v>
      </c>
      <c r="O111" s="41" t="s">
        <v>75</v>
      </c>
      <c r="P111" s="41" t="s">
        <v>76</v>
      </c>
      <c r="Q111" s="41" t="s">
        <v>138</v>
      </c>
      <c r="S111" s="169" t="s">
        <v>388</v>
      </c>
      <c r="T111" s="169" t="s">
        <v>389</v>
      </c>
      <c r="U111" s="170">
        <v>43523</v>
      </c>
      <c r="V111" s="171" t="s">
        <v>390</v>
      </c>
      <c r="W111" s="172" t="s">
        <v>145</v>
      </c>
      <c r="X111" s="173">
        <v>256621187.12</v>
      </c>
      <c r="Y111" s="174">
        <v>0</v>
      </c>
      <c r="Z111" s="173">
        <v>256621187.12</v>
      </c>
      <c r="AA111" s="171" t="s">
        <v>391</v>
      </c>
      <c r="AB111" s="172" t="s">
        <v>392</v>
      </c>
      <c r="AC111" s="171" t="s">
        <v>393</v>
      </c>
      <c r="AD111" s="170">
        <v>43523</v>
      </c>
      <c r="AE111" s="170">
        <v>43887</v>
      </c>
      <c r="AF111" s="172" t="s">
        <v>394</v>
      </c>
      <c r="AG111" s="175" t="s">
        <v>263</v>
      </c>
    </row>
    <row r="112" spans="1:33" ht="150" x14ac:dyDescent="0.35">
      <c r="A112" s="40">
        <f t="shared" ref="A112:A117" si="2">SUM(A111+1)</f>
        <v>92</v>
      </c>
      <c r="B112" s="41" t="s">
        <v>395</v>
      </c>
      <c r="C112" s="41" t="s">
        <v>135</v>
      </c>
      <c r="D112" s="42">
        <v>81112501</v>
      </c>
      <c r="E112" s="43" t="s">
        <v>395</v>
      </c>
      <c r="F112" s="41" t="s">
        <v>70</v>
      </c>
      <c r="G112" s="41">
        <v>1</v>
      </c>
      <c r="H112" s="41" t="s">
        <v>104</v>
      </c>
      <c r="I112" s="41">
        <v>9</v>
      </c>
      <c r="J112" s="41" t="s">
        <v>331</v>
      </c>
      <c r="K112" s="41" t="s">
        <v>166</v>
      </c>
      <c r="L112" s="41" t="s">
        <v>328</v>
      </c>
      <c r="M112" s="66">
        <v>150000000</v>
      </c>
      <c r="N112" s="66">
        <v>150000000</v>
      </c>
      <c r="O112" s="41" t="s">
        <v>75</v>
      </c>
      <c r="P112" s="41" t="s">
        <v>76</v>
      </c>
      <c r="Q112" s="41" t="s">
        <v>138</v>
      </c>
      <c r="S112" s="169" t="s">
        <v>396</v>
      </c>
      <c r="T112" s="169" t="s">
        <v>397</v>
      </c>
      <c r="U112" s="170">
        <v>43567</v>
      </c>
      <c r="V112" s="171" t="s">
        <v>398</v>
      </c>
      <c r="W112" s="172" t="s">
        <v>112</v>
      </c>
      <c r="X112" s="173">
        <v>85000000</v>
      </c>
      <c r="Y112" s="174">
        <v>0</v>
      </c>
      <c r="Z112" s="173">
        <v>85000000</v>
      </c>
      <c r="AA112" s="171" t="s">
        <v>399</v>
      </c>
      <c r="AB112" s="172">
        <v>19119</v>
      </c>
      <c r="AC112" s="178" t="s">
        <v>400</v>
      </c>
      <c r="AD112" s="184"/>
      <c r="AE112" s="184"/>
      <c r="AF112" s="179" t="s">
        <v>401</v>
      </c>
      <c r="AG112" s="180" t="s">
        <v>263</v>
      </c>
    </row>
    <row r="113" spans="1:33" ht="150" x14ac:dyDescent="0.35">
      <c r="A113" s="40">
        <f t="shared" si="2"/>
        <v>93</v>
      </c>
      <c r="B113" s="41" t="s">
        <v>402</v>
      </c>
      <c r="C113" s="41" t="s">
        <v>135</v>
      </c>
      <c r="D113" s="42" t="s">
        <v>403</v>
      </c>
      <c r="E113" s="43" t="s">
        <v>404</v>
      </c>
      <c r="F113" s="41" t="s">
        <v>70</v>
      </c>
      <c r="G113" s="41">
        <v>1</v>
      </c>
      <c r="H113" s="41" t="s">
        <v>100</v>
      </c>
      <c r="I113" s="41">
        <v>12</v>
      </c>
      <c r="J113" s="41" t="s">
        <v>317</v>
      </c>
      <c r="K113" s="41" t="s">
        <v>166</v>
      </c>
      <c r="L113" s="41" t="s">
        <v>328</v>
      </c>
      <c r="M113" s="66">
        <v>300582187</v>
      </c>
      <c r="N113" s="66">
        <v>300582187</v>
      </c>
      <c r="O113" s="41" t="s">
        <v>75</v>
      </c>
      <c r="P113" s="41" t="s">
        <v>76</v>
      </c>
      <c r="Q113" s="41" t="s">
        <v>138</v>
      </c>
      <c r="S113" s="39"/>
      <c r="T113" s="39"/>
      <c r="U113" s="39"/>
      <c r="V113" s="39"/>
      <c r="W113" s="39"/>
      <c r="X113" s="39"/>
      <c r="Y113" s="39"/>
      <c r="Z113" s="39"/>
      <c r="AA113" s="39"/>
      <c r="AB113" s="39"/>
      <c r="AC113" s="39"/>
      <c r="AD113" s="39"/>
      <c r="AE113" s="39"/>
      <c r="AF113" s="39"/>
      <c r="AG113" s="39"/>
    </row>
    <row r="114" spans="1:33" ht="120" x14ac:dyDescent="0.35">
      <c r="A114" s="40">
        <f t="shared" si="2"/>
        <v>94</v>
      </c>
      <c r="B114" s="41" t="s">
        <v>405</v>
      </c>
      <c r="C114" s="41" t="s">
        <v>135</v>
      </c>
      <c r="D114" s="42">
        <v>81112006</v>
      </c>
      <c r="E114" s="43" t="s">
        <v>406</v>
      </c>
      <c r="F114" s="41" t="s">
        <v>70</v>
      </c>
      <c r="G114" s="41">
        <v>1</v>
      </c>
      <c r="H114" s="41" t="s">
        <v>84</v>
      </c>
      <c r="I114" s="41">
        <v>41</v>
      </c>
      <c r="J114" s="41" t="s">
        <v>335</v>
      </c>
      <c r="K114" s="41" t="s">
        <v>73</v>
      </c>
      <c r="L114" s="41" t="s">
        <v>200</v>
      </c>
      <c r="M114" s="66">
        <v>17000000</v>
      </c>
      <c r="N114" s="66">
        <f>M114/41*10</f>
        <v>4146341.4634146346</v>
      </c>
      <c r="O114" s="41" t="s">
        <v>90</v>
      </c>
      <c r="P114" s="41" t="s">
        <v>76</v>
      </c>
      <c r="Q114" s="41" t="s">
        <v>138</v>
      </c>
      <c r="S114" s="39"/>
      <c r="T114" s="39"/>
      <c r="U114" s="39"/>
      <c r="V114" s="39"/>
      <c r="W114" s="39"/>
      <c r="X114" s="39"/>
      <c r="Y114" s="39"/>
      <c r="Z114" s="39"/>
      <c r="AA114" s="39"/>
      <c r="AB114" s="39"/>
      <c r="AC114" s="39"/>
      <c r="AD114" s="39"/>
      <c r="AE114" s="39"/>
      <c r="AF114" s="39"/>
      <c r="AG114" s="39"/>
    </row>
    <row r="115" spans="1:33" ht="120" x14ac:dyDescent="0.35">
      <c r="A115" s="40">
        <f t="shared" si="2"/>
        <v>95</v>
      </c>
      <c r="B115" s="41" t="s">
        <v>407</v>
      </c>
      <c r="C115" s="41" t="s">
        <v>135</v>
      </c>
      <c r="D115" s="42">
        <v>81112502</v>
      </c>
      <c r="E115" s="43" t="s">
        <v>408</v>
      </c>
      <c r="F115" s="41" t="s">
        <v>70</v>
      </c>
      <c r="G115" s="41">
        <v>1</v>
      </c>
      <c r="H115" s="41" t="s">
        <v>84</v>
      </c>
      <c r="I115" s="41">
        <v>35</v>
      </c>
      <c r="J115" s="41" t="s">
        <v>81</v>
      </c>
      <c r="K115" s="41" t="s">
        <v>73</v>
      </c>
      <c r="L115" s="41" t="s">
        <v>200</v>
      </c>
      <c r="M115" s="66">
        <v>1288986000</v>
      </c>
      <c r="N115" s="66">
        <v>147313000</v>
      </c>
      <c r="O115" s="41" t="s">
        <v>90</v>
      </c>
      <c r="P115" s="41" t="s">
        <v>91</v>
      </c>
      <c r="Q115" s="41" t="s">
        <v>138</v>
      </c>
      <c r="S115" s="39"/>
      <c r="T115" s="39"/>
      <c r="U115" s="39"/>
      <c r="V115" s="39"/>
      <c r="W115" s="39"/>
      <c r="X115" s="39"/>
      <c r="Y115" s="39"/>
      <c r="Z115" s="39"/>
      <c r="AA115" s="39"/>
      <c r="AB115" s="39"/>
      <c r="AC115" s="39"/>
      <c r="AD115" s="39"/>
      <c r="AE115" s="39"/>
      <c r="AF115" s="39"/>
      <c r="AG115" s="39"/>
    </row>
    <row r="116" spans="1:33" ht="180" customHeight="1" x14ac:dyDescent="0.35">
      <c r="A116" s="40">
        <f t="shared" si="2"/>
        <v>96</v>
      </c>
      <c r="B116" s="41" t="s">
        <v>409</v>
      </c>
      <c r="C116" s="41" t="s">
        <v>135</v>
      </c>
      <c r="D116" s="42">
        <v>81112502</v>
      </c>
      <c r="E116" s="43" t="s">
        <v>410</v>
      </c>
      <c r="F116" s="41" t="s">
        <v>70</v>
      </c>
      <c r="G116" s="41">
        <v>1</v>
      </c>
      <c r="H116" s="41" t="s">
        <v>84</v>
      </c>
      <c r="I116" s="41">
        <v>18</v>
      </c>
      <c r="J116" s="41" t="s">
        <v>81</v>
      </c>
      <c r="K116" s="41" t="s">
        <v>73</v>
      </c>
      <c r="L116" s="41" t="s">
        <v>200</v>
      </c>
      <c r="M116" s="66">
        <v>233000000</v>
      </c>
      <c r="N116" s="66">
        <v>130000000</v>
      </c>
      <c r="O116" s="41" t="s">
        <v>90</v>
      </c>
      <c r="P116" s="41" t="s">
        <v>91</v>
      </c>
      <c r="Q116" s="41" t="s">
        <v>138</v>
      </c>
      <c r="S116" s="39"/>
      <c r="T116" s="39"/>
      <c r="U116" s="39"/>
      <c r="V116" s="39"/>
      <c r="W116" s="39"/>
      <c r="X116" s="39"/>
      <c r="Y116" s="39"/>
      <c r="Z116" s="39"/>
      <c r="AA116" s="39"/>
      <c r="AB116" s="39"/>
      <c r="AC116" s="39"/>
      <c r="AD116" s="39"/>
      <c r="AE116" s="39"/>
      <c r="AF116" s="39"/>
      <c r="AG116" s="39"/>
    </row>
    <row r="117" spans="1:33" ht="120" x14ac:dyDescent="0.35">
      <c r="A117" s="40">
        <f t="shared" si="2"/>
        <v>97</v>
      </c>
      <c r="B117" s="41" t="s">
        <v>411</v>
      </c>
      <c r="C117" s="41" t="s">
        <v>135</v>
      </c>
      <c r="D117" s="42">
        <v>81112502</v>
      </c>
      <c r="E117" s="43" t="s">
        <v>412</v>
      </c>
      <c r="F117" s="41" t="s">
        <v>70</v>
      </c>
      <c r="G117" s="41">
        <v>1</v>
      </c>
      <c r="H117" s="41" t="s">
        <v>84</v>
      </c>
      <c r="I117" s="41">
        <v>12</v>
      </c>
      <c r="J117" s="41" t="s">
        <v>1114</v>
      </c>
      <c r="K117" s="41" t="s">
        <v>73</v>
      </c>
      <c r="L117" s="41" t="s">
        <v>200</v>
      </c>
      <c r="M117" s="66">
        <v>16130000</v>
      </c>
      <c r="N117" s="66">
        <v>16130000</v>
      </c>
      <c r="O117" s="41" t="s">
        <v>75</v>
      </c>
      <c r="P117" s="41" t="s">
        <v>76</v>
      </c>
      <c r="Q117" s="41" t="s">
        <v>138</v>
      </c>
      <c r="S117" s="39"/>
      <c r="T117" s="39"/>
      <c r="U117" s="39"/>
      <c r="V117" s="39"/>
      <c r="W117" s="39"/>
      <c r="X117" s="39"/>
      <c r="Y117" s="39"/>
      <c r="Z117" s="39"/>
      <c r="AA117" s="39"/>
      <c r="AB117" s="39"/>
      <c r="AC117" s="39"/>
      <c r="AD117" s="39"/>
      <c r="AE117" s="39"/>
      <c r="AF117" s="39"/>
      <c r="AG117" s="39"/>
    </row>
    <row r="118" spans="1:33" ht="150" x14ac:dyDescent="0.35">
      <c r="A118" s="40">
        <f>+A117+1</f>
        <v>98</v>
      </c>
      <c r="B118" s="41"/>
      <c r="C118" s="41" t="s">
        <v>165</v>
      </c>
      <c r="D118" s="42">
        <v>80101706</v>
      </c>
      <c r="E118" s="43" t="s">
        <v>413</v>
      </c>
      <c r="F118" s="41" t="s">
        <v>70</v>
      </c>
      <c r="G118" s="41">
        <v>1</v>
      </c>
      <c r="H118" s="41" t="s">
        <v>127</v>
      </c>
      <c r="I118" s="41">
        <v>10.5</v>
      </c>
      <c r="J118" s="41" t="s">
        <v>331</v>
      </c>
      <c r="K118" s="41" t="s">
        <v>166</v>
      </c>
      <c r="L118" s="41" t="s">
        <v>167</v>
      </c>
      <c r="M118" s="66">
        <v>91875000</v>
      </c>
      <c r="N118" s="66">
        <v>91875000</v>
      </c>
      <c r="O118" s="41" t="s">
        <v>75</v>
      </c>
      <c r="P118" s="41" t="s">
        <v>76</v>
      </c>
      <c r="Q118" s="41" t="s">
        <v>168</v>
      </c>
      <c r="S118" s="169" t="s">
        <v>414</v>
      </c>
      <c r="T118" s="169" t="s">
        <v>415</v>
      </c>
      <c r="U118" s="176">
        <v>43495</v>
      </c>
      <c r="V118" s="171" t="s">
        <v>416</v>
      </c>
      <c r="W118" s="172" t="s">
        <v>417</v>
      </c>
      <c r="X118" s="173">
        <v>91875000</v>
      </c>
      <c r="Y118" s="174">
        <v>0</v>
      </c>
      <c r="Z118" s="173">
        <v>91875000</v>
      </c>
      <c r="AA118" s="171" t="s">
        <v>418</v>
      </c>
      <c r="AB118" s="177">
        <v>8619</v>
      </c>
      <c r="AC118" s="178" t="s">
        <v>419</v>
      </c>
      <c r="AD118" s="176">
        <v>43495</v>
      </c>
      <c r="AE118" s="176">
        <v>43812</v>
      </c>
      <c r="AF118" s="179" t="s">
        <v>420</v>
      </c>
      <c r="AG118" s="180" t="s">
        <v>421</v>
      </c>
    </row>
    <row r="119" spans="1:33" ht="150" x14ac:dyDescent="0.35">
      <c r="A119" s="40">
        <f t="shared" ref="A119:A182" si="3">+A118+1</f>
        <v>99</v>
      </c>
      <c r="B119" s="41"/>
      <c r="C119" s="41" t="s">
        <v>165</v>
      </c>
      <c r="D119" s="42">
        <v>80101706</v>
      </c>
      <c r="E119" s="43" t="s">
        <v>413</v>
      </c>
      <c r="F119" s="41" t="s">
        <v>70</v>
      </c>
      <c r="G119" s="41">
        <v>1</v>
      </c>
      <c r="H119" s="41" t="s">
        <v>127</v>
      </c>
      <c r="I119" s="41">
        <v>11.5</v>
      </c>
      <c r="J119" s="41" t="s">
        <v>331</v>
      </c>
      <c r="K119" s="41" t="s">
        <v>166</v>
      </c>
      <c r="L119" s="41" t="s">
        <v>167</v>
      </c>
      <c r="M119" s="66">
        <v>82800000</v>
      </c>
      <c r="N119" s="66">
        <v>82800000</v>
      </c>
      <c r="O119" s="41" t="s">
        <v>75</v>
      </c>
      <c r="P119" s="41" t="s">
        <v>76</v>
      </c>
      <c r="Q119" s="41" t="s">
        <v>168</v>
      </c>
      <c r="S119" s="169" t="s">
        <v>422</v>
      </c>
      <c r="T119" s="169" t="s">
        <v>423</v>
      </c>
      <c r="U119" s="170">
        <v>43476</v>
      </c>
      <c r="V119" s="171" t="s">
        <v>424</v>
      </c>
      <c r="W119" s="172" t="s">
        <v>417</v>
      </c>
      <c r="X119" s="173">
        <v>82800000</v>
      </c>
      <c r="Y119" s="173">
        <v>0</v>
      </c>
      <c r="Z119" s="173">
        <v>82800000</v>
      </c>
      <c r="AA119" s="171" t="s">
        <v>425</v>
      </c>
      <c r="AB119" s="177">
        <v>719</v>
      </c>
      <c r="AC119" s="171" t="s">
        <v>426</v>
      </c>
      <c r="AD119" s="170">
        <v>43476</v>
      </c>
      <c r="AE119" s="170">
        <v>43824</v>
      </c>
      <c r="AF119" s="172" t="s">
        <v>427</v>
      </c>
      <c r="AG119" s="175" t="s">
        <v>421</v>
      </c>
    </row>
    <row r="120" spans="1:33" ht="150" x14ac:dyDescent="0.35">
      <c r="A120" s="40">
        <f t="shared" si="3"/>
        <v>100</v>
      </c>
      <c r="B120" s="41"/>
      <c r="C120" s="41" t="s">
        <v>165</v>
      </c>
      <c r="D120" s="42">
        <v>80101706</v>
      </c>
      <c r="E120" s="43" t="s">
        <v>413</v>
      </c>
      <c r="F120" s="41" t="s">
        <v>70</v>
      </c>
      <c r="G120" s="41">
        <v>1</v>
      </c>
      <c r="H120" s="41" t="s">
        <v>127</v>
      </c>
      <c r="I120" s="41">
        <v>11.5</v>
      </c>
      <c r="J120" s="41" t="s">
        <v>331</v>
      </c>
      <c r="K120" s="41" t="s">
        <v>166</v>
      </c>
      <c r="L120" s="41" t="s">
        <v>167</v>
      </c>
      <c r="M120" s="66">
        <v>62100000</v>
      </c>
      <c r="N120" s="66">
        <v>62100000</v>
      </c>
      <c r="O120" s="41" t="s">
        <v>75</v>
      </c>
      <c r="P120" s="41" t="s">
        <v>76</v>
      </c>
      <c r="Q120" s="41" t="s">
        <v>168</v>
      </c>
      <c r="S120" s="169" t="s">
        <v>428</v>
      </c>
      <c r="T120" s="169" t="s">
        <v>429</v>
      </c>
      <c r="U120" s="170">
        <v>43476</v>
      </c>
      <c r="V120" s="171" t="s">
        <v>430</v>
      </c>
      <c r="W120" s="172" t="s">
        <v>417</v>
      </c>
      <c r="X120" s="173">
        <v>62100000</v>
      </c>
      <c r="Y120" s="173">
        <v>0</v>
      </c>
      <c r="Z120" s="173">
        <v>62100000</v>
      </c>
      <c r="AA120" s="171" t="s">
        <v>431</v>
      </c>
      <c r="AB120" s="177">
        <v>619</v>
      </c>
      <c r="AC120" s="171" t="s">
        <v>426</v>
      </c>
      <c r="AD120" s="170">
        <v>43476</v>
      </c>
      <c r="AE120" s="170">
        <v>43824</v>
      </c>
      <c r="AF120" s="179" t="s">
        <v>432</v>
      </c>
      <c r="AG120" s="180" t="s">
        <v>421</v>
      </c>
    </row>
    <row r="121" spans="1:33" ht="150" x14ac:dyDescent="0.35">
      <c r="A121" s="40">
        <f t="shared" si="3"/>
        <v>101</v>
      </c>
      <c r="B121" s="41"/>
      <c r="C121" s="41" t="s">
        <v>165</v>
      </c>
      <c r="D121" s="42">
        <v>80101706</v>
      </c>
      <c r="E121" s="43" t="s">
        <v>413</v>
      </c>
      <c r="F121" s="41" t="s">
        <v>70</v>
      </c>
      <c r="G121" s="41">
        <v>1</v>
      </c>
      <c r="H121" s="41" t="s">
        <v>127</v>
      </c>
      <c r="I121" s="41">
        <v>11</v>
      </c>
      <c r="J121" s="41" t="s">
        <v>331</v>
      </c>
      <c r="K121" s="41" t="s">
        <v>166</v>
      </c>
      <c r="L121" s="41" t="s">
        <v>167</v>
      </c>
      <c r="M121" s="66">
        <v>53900000</v>
      </c>
      <c r="N121" s="66">
        <v>53900000</v>
      </c>
      <c r="O121" s="41" t="s">
        <v>75</v>
      </c>
      <c r="P121" s="41" t="s">
        <v>76</v>
      </c>
      <c r="Q121" s="41" t="s">
        <v>168</v>
      </c>
      <c r="S121" s="169" t="s">
        <v>433</v>
      </c>
      <c r="T121" s="169" t="s">
        <v>434</v>
      </c>
      <c r="U121" s="170">
        <v>43483</v>
      </c>
      <c r="V121" s="171" t="s">
        <v>435</v>
      </c>
      <c r="W121" s="172" t="s">
        <v>417</v>
      </c>
      <c r="X121" s="173">
        <v>53900000</v>
      </c>
      <c r="Y121" s="174">
        <v>0</v>
      </c>
      <c r="Z121" s="173">
        <v>53900000</v>
      </c>
      <c r="AA121" s="178" t="s">
        <v>436</v>
      </c>
      <c r="AB121" s="179">
        <v>5819</v>
      </c>
      <c r="AC121" s="178" t="s">
        <v>437</v>
      </c>
      <c r="AD121" s="176">
        <v>43483</v>
      </c>
      <c r="AE121" s="176">
        <v>43816</v>
      </c>
      <c r="AF121" s="179" t="s">
        <v>438</v>
      </c>
      <c r="AG121" s="180" t="s">
        <v>421</v>
      </c>
    </row>
    <row r="122" spans="1:33" ht="150" x14ac:dyDescent="0.35">
      <c r="A122" s="40">
        <f t="shared" si="3"/>
        <v>102</v>
      </c>
      <c r="B122" s="41"/>
      <c r="C122" s="41" t="s">
        <v>165</v>
      </c>
      <c r="D122" s="42">
        <v>80101706</v>
      </c>
      <c r="E122" s="43" t="s">
        <v>413</v>
      </c>
      <c r="F122" s="41" t="s">
        <v>70</v>
      </c>
      <c r="G122" s="41">
        <v>1</v>
      </c>
      <c r="H122" s="41" t="s">
        <v>127</v>
      </c>
      <c r="I122" s="41">
        <v>11</v>
      </c>
      <c r="J122" s="41" t="s">
        <v>331</v>
      </c>
      <c r="K122" s="41" t="s">
        <v>166</v>
      </c>
      <c r="L122" s="41" t="s">
        <v>167</v>
      </c>
      <c r="M122" s="66">
        <v>53900000</v>
      </c>
      <c r="N122" s="66">
        <v>53900000</v>
      </c>
      <c r="O122" s="41" t="s">
        <v>75</v>
      </c>
      <c r="P122" s="41" t="s">
        <v>76</v>
      </c>
      <c r="Q122" s="41" t="s">
        <v>168</v>
      </c>
      <c r="S122" s="169" t="s">
        <v>439</v>
      </c>
      <c r="T122" s="169" t="s">
        <v>440</v>
      </c>
      <c r="U122" s="170">
        <v>43483</v>
      </c>
      <c r="V122" s="171" t="s">
        <v>441</v>
      </c>
      <c r="W122" s="172" t="s">
        <v>417</v>
      </c>
      <c r="X122" s="173">
        <v>53900000</v>
      </c>
      <c r="Y122" s="174">
        <v>0</v>
      </c>
      <c r="Z122" s="173">
        <v>53900000</v>
      </c>
      <c r="AA122" s="178" t="s">
        <v>442</v>
      </c>
      <c r="AB122" s="179">
        <v>7419</v>
      </c>
      <c r="AC122" s="178" t="s">
        <v>437</v>
      </c>
      <c r="AD122" s="176">
        <v>43483</v>
      </c>
      <c r="AE122" s="176">
        <v>43816</v>
      </c>
      <c r="AF122" s="179" t="s">
        <v>438</v>
      </c>
      <c r="AG122" s="180" t="s">
        <v>421</v>
      </c>
    </row>
    <row r="123" spans="1:33" ht="150" x14ac:dyDescent="0.35">
      <c r="A123" s="40">
        <f t="shared" si="3"/>
        <v>103</v>
      </c>
      <c r="B123" s="41"/>
      <c r="C123" s="41" t="s">
        <v>165</v>
      </c>
      <c r="D123" s="42">
        <v>80101706</v>
      </c>
      <c r="E123" s="43" t="s">
        <v>443</v>
      </c>
      <c r="F123" s="41" t="s">
        <v>70</v>
      </c>
      <c r="G123" s="41">
        <v>1</v>
      </c>
      <c r="H123" s="41" t="s">
        <v>127</v>
      </c>
      <c r="I123" s="41">
        <v>11</v>
      </c>
      <c r="J123" s="41" t="s">
        <v>331</v>
      </c>
      <c r="K123" s="41" t="s">
        <v>166</v>
      </c>
      <c r="L123" s="41" t="s">
        <v>167</v>
      </c>
      <c r="M123" s="66">
        <v>22000000</v>
      </c>
      <c r="N123" s="66">
        <v>22000000</v>
      </c>
      <c r="O123" s="41" t="s">
        <v>75</v>
      </c>
      <c r="P123" s="41" t="s">
        <v>76</v>
      </c>
      <c r="Q123" s="41" t="s">
        <v>168</v>
      </c>
      <c r="S123" s="169" t="s">
        <v>444</v>
      </c>
      <c r="T123" s="169" t="s">
        <v>445</v>
      </c>
      <c r="U123" s="176">
        <v>43487</v>
      </c>
      <c r="V123" s="171" t="s">
        <v>446</v>
      </c>
      <c r="W123" s="172" t="s">
        <v>447</v>
      </c>
      <c r="X123" s="173">
        <v>22000000</v>
      </c>
      <c r="Y123" s="174">
        <v>0</v>
      </c>
      <c r="Z123" s="173">
        <v>22000000</v>
      </c>
      <c r="AA123" s="178" t="s">
        <v>448</v>
      </c>
      <c r="AB123" s="179">
        <v>8319</v>
      </c>
      <c r="AC123" s="178" t="s">
        <v>449</v>
      </c>
      <c r="AD123" s="176">
        <v>43487</v>
      </c>
      <c r="AE123" s="176">
        <v>43820</v>
      </c>
      <c r="AF123" s="179" t="s">
        <v>432</v>
      </c>
      <c r="AG123" s="180" t="s">
        <v>421</v>
      </c>
    </row>
    <row r="124" spans="1:33" ht="150" x14ac:dyDescent="0.35">
      <c r="A124" s="40">
        <f t="shared" si="3"/>
        <v>104</v>
      </c>
      <c r="B124" s="41"/>
      <c r="C124" s="41" t="s">
        <v>165</v>
      </c>
      <c r="D124" s="42">
        <v>80101706</v>
      </c>
      <c r="E124" s="43" t="s">
        <v>413</v>
      </c>
      <c r="F124" s="41" t="s">
        <v>70</v>
      </c>
      <c r="G124" s="41">
        <v>1</v>
      </c>
      <c r="H124" s="41" t="s">
        <v>127</v>
      </c>
      <c r="I124" s="41">
        <v>11</v>
      </c>
      <c r="J124" s="41" t="s">
        <v>331</v>
      </c>
      <c r="K124" s="41" t="s">
        <v>166</v>
      </c>
      <c r="L124" s="41" t="s">
        <v>450</v>
      </c>
      <c r="M124" s="66">
        <v>49500000</v>
      </c>
      <c r="N124" s="66">
        <v>49500000</v>
      </c>
      <c r="O124" s="41" t="s">
        <v>75</v>
      </c>
      <c r="P124" s="41" t="s">
        <v>76</v>
      </c>
      <c r="Q124" s="41" t="s">
        <v>168</v>
      </c>
      <c r="S124" s="169" t="s">
        <v>451</v>
      </c>
      <c r="T124" s="169" t="s">
        <v>452</v>
      </c>
      <c r="U124" s="176">
        <v>43496</v>
      </c>
      <c r="V124" s="171" t="s">
        <v>453</v>
      </c>
      <c r="W124" s="172" t="s">
        <v>417</v>
      </c>
      <c r="X124" s="173">
        <v>69300000</v>
      </c>
      <c r="Y124" s="174">
        <v>0</v>
      </c>
      <c r="Z124" s="173">
        <v>69300000</v>
      </c>
      <c r="AA124" s="171" t="s">
        <v>454</v>
      </c>
      <c r="AB124" s="172">
        <v>13419</v>
      </c>
      <c r="AC124" s="178" t="s">
        <v>455</v>
      </c>
      <c r="AD124" s="176">
        <v>43497</v>
      </c>
      <c r="AE124" s="176">
        <v>43814</v>
      </c>
      <c r="AF124" s="179" t="s">
        <v>432</v>
      </c>
      <c r="AG124" s="180" t="s">
        <v>421</v>
      </c>
    </row>
    <row r="125" spans="1:33" ht="150" x14ac:dyDescent="0.35">
      <c r="A125" s="40">
        <f t="shared" si="3"/>
        <v>105</v>
      </c>
      <c r="B125" s="41"/>
      <c r="C125" s="41" t="s">
        <v>165</v>
      </c>
      <c r="D125" s="42">
        <v>80101706</v>
      </c>
      <c r="E125" s="43" t="s">
        <v>413</v>
      </c>
      <c r="F125" s="41" t="s">
        <v>70</v>
      </c>
      <c r="G125" s="41">
        <v>1</v>
      </c>
      <c r="H125" s="41" t="s">
        <v>127</v>
      </c>
      <c r="I125" s="41">
        <v>10.5</v>
      </c>
      <c r="J125" s="41" t="s">
        <v>331</v>
      </c>
      <c r="K125" s="41" t="s">
        <v>166</v>
      </c>
      <c r="L125" s="41" t="s">
        <v>167</v>
      </c>
      <c r="M125" s="66">
        <v>91875000</v>
      </c>
      <c r="N125" s="66">
        <v>91875000</v>
      </c>
      <c r="O125" s="41" t="s">
        <v>75</v>
      </c>
      <c r="P125" s="41" t="s">
        <v>76</v>
      </c>
      <c r="Q125" s="41" t="s">
        <v>168</v>
      </c>
      <c r="S125" s="169" t="s">
        <v>456</v>
      </c>
      <c r="T125" s="169" t="s">
        <v>457</v>
      </c>
      <c r="U125" s="176">
        <v>43501</v>
      </c>
      <c r="V125" s="171" t="s">
        <v>458</v>
      </c>
      <c r="W125" s="172" t="s">
        <v>417</v>
      </c>
      <c r="X125" s="173">
        <v>91850000</v>
      </c>
      <c r="Y125" s="174">
        <v>0</v>
      </c>
      <c r="Z125" s="173">
        <v>91850000</v>
      </c>
      <c r="AA125" s="171" t="s">
        <v>459</v>
      </c>
      <c r="AB125" s="172">
        <v>8819</v>
      </c>
      <c r="AC125" s="178" t="s">
        <v>455</v>
      </c>
      <c r="AD125" s="176">
        <v>43501</v>
      </c>
      <c r="AE125" s="176">
        <v>43818</v>
      </c>
      <c r="AF125" s="179" t="s">
        <v>427</v>
      </c>
      <c r="AG125" s="180" t="s">
        <v>421</v>
      </c>
    </row>
    <row r="126" spans="1:33" ht="150" x14ac:dyDescent="0.35">
      <c r="A126" s="40">
        <f t="shared" si="3"/>
        <v>106</v>
      </c>
      <c r="B126" s="41"/>
      <c r="C126" s="41" t="s">
        <v>165</v>
      </c>
      <c r="D126" s="42">
        <v>80101706</v>
      </c>
      <c r="E126" s="43" t="s">
        <v>413</v>
      </c>
      <c r="F126" s="41" t="s">
        <v>70</v>
      </c>
      <c r="G126" s="41">
        <v>1</v>
      </c>
      <c r="H126" s="41" t="s">
        <v>127</v>
      </c>
      <c r="I126" s="41">
        <v>10.5</v>
      </c>
      <c r="J126" s="41" t="s">
        <v>331</v>
      </c>
      <c r="K126" s="41" t="s">
        <v>166</v>
      </c>
      <c r="L126" s="41" t="s">
        <v>167</v>
      </c>
      <c r="M126" s="66">
        <v>91875000</v>
      </c>
      <c r="N126" s="66">
        <v>91875000</v>
      </c>
      <c r="O126" s="41" t="s">
        <v>75</v>
      </c>
      <c r="P126" s="41" t="s">
        <v>76</v>
      </c>
      <c r="Q126" s="41" t="s">
        <v>168</v>
      </c>
      <c r="S126" s="169" t="s">
        <v>460</v>
      </c>
      <c r="T126" s="169" t="s">
        <v>461</v>
      </c>
      <c r="U126" s="170">
        <v>43515</v>
      </c>
      <c r="V126" s="171" t="s">
        <v>462</v>
      </c>
      <c r="W126" s="172" t="s">
        <v>417</v>
      </c>
      <c r="X126" s="173">
        <v>87500000</v>
      </c>
      <c r="Y126" s="174">
        <v>0</v>
      </c>
      <c r="Z126" s="173">
        <v>87500000</v>
      </c>
      <c r="AA126" s="171" t="s">
        <v>463</v>
      </c>
      <c r="AB126" s="172">
        <v>8919</v>
      </c>
      <c r="AC126" s="178" t="s">
        <v>464</v>
      </c>
      <c r="AD126" s="176">
        <v>43515</v>
      </c>
      <c r="AE126" s="176">
        <v>43817</v>
      </c>
      <c r="AF126" s="179" t="s">
        <v>427</v>
      </c>
      <c r="AG126" s="180" t="s">
        <v>421</v>
      </c>
    </row>
    <row r="127" spans="1:33" ht="150" x14ac:dyDescent="0.35">
      <c r="A127" s="40">
        <f t="shared" si="3"/>
        <v>107</v>
      </c>
      <c r="B127" s="41"/>
      <c r="C127" s="41" t="s">
        <v>165</v>
      </c>
      <c r="D127" s="42">
        <v>80101706</v>
      </c>
      <c r="E127" s="43" t="s">
        <v>413</v>
      </c>
      <c r="F127" s="41" t="s">
        <v>70</v>
      </c>
      <c r="G127" s="41">
        <v>1</v>
      </c>
      <c r="H127" s="41" t="s">
        <v>127</v>
      </c>
      <c r="I127" s="41">
        <v>10.5</v>
      </c>
      <c r="J127" s="41" t="s">
        <v>331</v>
      </c>
      <c r="K127" s="41" t="s">
        <v>166</v>
      </c>
      <c r="L127" s="41" t="s">
        <v>167</v>
      </c>
      <c r="M127" s="66">
        <v>91875000</v>
      </c>
      <c r="N127" s="66">
        <v>91875000</v>
      </c>
      <c r="O127" s="41" t="s">
        <v>75</v>
      </c>
      <c r="P127" s="41" t="s">
        <v>76</v>
      </c>
      <c r="Q127" s="41" t="s">
        <v>168</v>
      </c>
      <c r="S127" s="169" t="s">
        <v>465</v>
      </c>
      <c r="T127" s="169" t="s">
        <v>466</v>
      </c>
      <c r="U127" s="170">
        <v>43502</v>
      </c>
      <c r="V127" s="171" t="s">
        <v>458</v>
      </c>
      <c r="W127" s="172" t="s">
        <v>417</v>
      </c>
      <c r="X127" s="173">
        <v>91875000</v>
      </c>
      <c r="Y127" s="174">
        <v>0</v>
      </c>
      <c r="Z127" s="173">
        <v>91875000</v>
      </c>
      <c r="AA127" s="171" t="s">
        <v>467</v>
      </c>
      <c r="AB127" s="172">
        <v>9019</v>
      </c>
      <c r="AC127" s="178" t="s">
        <v>455</v>
      </c>
      <c r="AD127" s="176">
        <v>43502</v>
      </c>
      <c r="AE127" s="176">
        <v>43819</v>
      </c>
      <c r="AF127" s="179" t="s">
        <v>427</v>
      </c>
      <c r="AG127" s="180" t="s">
        <v>421</v>
      </c>
    </row>
    <row r="128" spans="1:33" ht="150" x14ac:dyDescent="0.35">
      <c r="A128" s="40">
        <f t="shared" si="3"/>
        <v>108</v>
      </c>
      <c r="B128" s="41"/>
      <c r="C128" s="41" t="s">
        <v>165</v>
      </c>
      <c r="D128" s="42">
        <v>80101706</v>
      </c>
      <c r="E128" s="43" t="s">
        <v>413</v>
      </c>
      <c r="F128" s="41" t="s">
        <v>70</v>
      </c>
      <c r="G128" s="41">
        <v>1</v>
      </c>
      <c r="H128" s="41" t="s">
        <v>127</v>
      </c>
      <c r="I128" s="41">
        <v>10.5</v>
      </c>
      <c r="J128" s="41" t="s">
        <v>331</v>
      </c>
      <c r="K128" s="41" t="s">
        <v>166</v>
      </c>
      <c r="L128" s="41" t="s">
        <v>167</v>
      </c>
      <c r="M128" s="66">
        <v>91875000</v>
      </c>
      <c r="N128" s="66">
        <v>91875000</v>
      </c>
      <c r="O128" s="41" t="s">
        <v>75</v>
      </c>
      <c r="P128" s="41" t="s">
        <v>76</v>
      </c>
      <c r="Q128" s="41" t="s">
        <v>168</v>
      </c>
      <c r="S128" s="169" t="s">
        <v>468</v>
      </c>
      <c r="T128" s="169" t="s">
        <v>469</v>
      </c>
      <c r="U128" s="176">
        <v>43503</v>
      </c>
      <c r="V128" s="171" t="s">
        <v>470</v>
      </c>
      <c r="W128" s="172" t="s">
        <v>417</v>
      </c>
      <c r="X128" s="173">
        <v>91875000</v>
      </c>
      <c r="Y128" s="174">
        <v>0</v>
      </c>
      <c r="Z128" s="173">
        <v>91875000</v>
      </c>
      <c r="AA128" s="171" t="s">
        <v>467</v>
      </c>
      <c r="AB128" s="172">
        <v>9119</v>
      </c>
      <c r="AC128" s="178" t="s">
        <v>455</v>
      </c>
      <c r="AD128" s="176">
        <v>43503</v>
      </c>
      <c r="AE128" s="176">
        <v>43820</v>
      </c>
      <c r="AF128" s="179" t="s">
        <v>427</v>
      </c>
      <c r="AG128" s="180" t="s">
        <v>421</v>
      </c>
    </row>
    <row r="129" spans="1:33" ht="150" x14ac:dyDescent="0.35">
      <c r="A129" s="40">
        <f t="shared" si="3"/>
        <v>109</v>
      </c>
      <c r="B129" s="41"/>
      <c r="C129" s="41" t="s">
        <v>165</v>
      </c>
      <c r="D129" s="42">
        <v>80101706</v>
      </c>
      <c r="E129" s="43" t="s">
        <v>413</v>
      </c>
      <c r="F129" s="41" t="s">
        <v>70</v>
      </c>
      <c r="G129" s="41">
        <v>1</v>
      </c>
      <c r="H129" s="41" t="s">
        <v>127</v>
      </c>
      <c r="I129" s="41">
        <v>10.5</v>
      </c>
      <c r="J129" s="41" t="s">
        <v>331</v>
      </c>
      <c r="K129" s="41" t="s">
        <v>166</v>
      </c>
      <c r="L129" s="41" t="s">
        <v>167</v>
      </c>
      <c r="M129" s="66">
        <v>91875000</v>
      </c>
      <c r="N129" s="66">
        <v>91875000</v>
      </c>
      <c r="O129" s="41" t="s">
        <v>75</v>
      </c>
      <c r="P129" s="41" t="s">
        <v>76</v>
      </c>
      <c r="Q129" s="41" t="s">
        <v>168</v>
      </c>
      <c r="S129" s="169" t="s">
        <v>471</v>
      </c>
      <c r="T129" s="169" t="s">
        <v>472</v>
      </c>
      <c r="U129" s="176">
        <v>43501</v>
      </c>
      <c r="V129" s="171" t="s">
        <v>458</v>
      </c>
      <c r="W129" s="172" t="s">
        <v>417</v>
      </c>
      <c r="X129" s="173">
        <v>91875000</v>
      </c>
      <c r="Y129" s="174">
        <v>0</v>
      </c>
      <c r="Z129" s="173">
        <v>91875000</v>
      </c>
      <c r="AA129" s="171" t="s">
        <v>459</v>
      </c>
      <c r="AB129" s="172">
        <v>9219</v>
      </c>
      <c r="AC129" s="178" t="s">
        <v>455</v>
      </c>
      <c r="AD129" s="176">
        <v>43502</v>
      </c>
      <c r="AE129" s="176">
        <v>43819</v>
      </c>
      <c r="AF129" s="179" t="s">
        <v>427</v>
      </c>
      <c r="AG129" s="180" t="s">
        <v>421</v>
      </c>
    </row>
    <row r="130" spans="1:33" ht="150" x14ac:dyDescent="0.35">
      <c r="A130" s="40">
        <f t="shared" si="3"/>
        <v>110</v>
      </c>
      <c r="B130" s="41"/>
      <c r="C130" s="41" t="s">
        <v>165</v>
      </c>
      <c r="D130" s="42">
        <v>80101706</v>
      </c>
      <c r="E130" s="43" t="s">
        <v>413</v>
      </c>
      <c r="F130" s="41" t="s">
        <v>70</v>
      </c>
      <c r="G130" s="41">
        <v>1</v>
      </c>
      <c r="H130" s="41" t="s">
        <v>127</v>
      </c>
      <c r="I130" s="41">
        <v>10.5</v>
      </c>
      <c r="J130" s="41" t="s">
        <v>331</v>
      </c>
      <c r="K130" s="41" t="s">
        <v>166</v>
      </c>
      <c r="L130" s="41" t="s">
        <v>167</v>
      </c>
      <c r="M130" s="66">
        <v>91875000</v>
      </c>
      <c r="N130" s="66">
        <v>91875000</v>
      </c>
      <c r="O130" s="41" t="s">
        <v>75</v>
      </c>
      <c r="P130" s="41" t="s">
        <v>76</v>
      </c>
      <c r="Q130" s="41" t="s">
        <v>168</v>
      </c>
      <c r="S130" s="169" t="s">
        <v>473</v>
      </c>
      <c r="T130" s="169" t="s">
        <v>474</v>
      </c>
      <c r="U130" s="176">
        <v>43501</v>
      </c>
      <c r="V130" s="171" t="s">
        <v>475</v>
      </c>
      <c r="W130" s="172" t="s">
        <v>417</v>
      </c>
      <c r="X130" s="173">
        <v>91875000</v>
      </c>
      <c r="Y130" s="174">
        <v>0</v>
      </c>
      <c r="Z130" s="173">
        <v>91875000</v>
      </c>
      <c r="AA130" s="171" t="s">
        <v>476</v>
      </c>
      <c r="AB130" s="172">
        <v>9319</v>
      </c>
      <c r="AC130" s="178" t="s">
        <v>455</v>
      </c>
      <c r="AD130" s="176">
        <v>43502</v>
      </c>
      <c r="AE130" s="176">
        <v>43819</v>
      </c>
      <c r="AF130" s="179" t="s">
        <v>420</v>
      </c>
      <c r="AG130" s="180" t="s">
        <v>421</v>
      </c>
    </row>
    <row r="131" spans="1:33" ht="150" x14ac:dyDescent="0.35">
      <c r="A131" s="40">
        <f t="shared" si="3"/>
        <v>111</v>
      </c>
      <c r="B131" s="41"/>
      <c r="C131" s="41" t="s">
        <v>165</v>
      </c>
      <c r="D131" s="42">
        <v>80101706</v>
      </c>
      <c r="E131" s="43" t="s">
        <v>413</v>
      </c>
      <c r="F131" s="41" t="s">
        <v>70</v>
      </c>
      <c r="G131" s="41">
        <v>1</v>
      </c>
      <c r="H131" s="41" t="s">
        <v>127</v>
      </c>
      <c r="I131" s="41">
        <v>10.5</v>
      </c>
      <c r="J131" s="41" t="s">
        <v>331</v>
      </c>
      <c r="K131" s="41" t="s">
        <v>166</v>
      </c>
      <c r="L131" s="41" t="s">
        <v>167</v>
      </c>
      <c r="M131" s="66">
        <v>91875000</v>
      </c>
      <c r="N131" s="66">
        <v>91875000</v>
      </c>
      <c r="O131" s="41" t="s">
        <v>75</v>
      </c>
      <c r="P131" s="41" t="s">
        <v>76</v>
      </c>
      <c r="Q131" s="41" t="s">
        <v>168</v>
      </c>
      <c r="S131" s="169" t="s">
        <v>477</v>
      </c>
      <c r="T131" s="169" t="s">
        <v>478</v>
      </c>
      <c r="U131" s="176">
        <v>43501</v>
      </c>
      <c r="V131" s="171" t="s">
        <v>479</v>
      </c>
      <c r="W131" s="172" t="s">
        <v>417</v>
      </c>
      <c r="X131" s="173">
        <v>91875000</v>
      </c>
      <c r="Y131" s="174">
        <v>0</v>
      </c>
      <c r="Z131" s="173">
        <v>91875000</v>
      </c>
      <c r="AA131" s="171" t="s">
        <v>476</v>
      </c>
      <c r="AB131" s="172">
        <v>9419</v>
      </c>
      <c r="AC131" s="178" t="s">
        <v>455</v>
      </c>
      <c r="AD131" s="176">
        <v>43502</v>
      </c>
      <c r="AE131" s="176">
        <v>43819</v>
      </c>
      <c r="AF131" s="179" t="s">
        <v>427</v>
      </c>
      <c r="AG131" s="180" t="s">
        <v>421</v>
      </c>
    </row>
    <row r="132" spans="1:33" ht="150" x14ac:dyDescent="0.35">
      <c r="A132" s="40">
        <f t="shared" si="3"/>
        <v>112</v>
      </c>
      <c r="B132" s="41"/>
      <c r="C132" s="41" t="s">
        <v>165</v>
      </c>
      <c r="D132" s="42">
        <v>80101706</v>
      </c>
      <c r="E132" s="43" t="s">
        <v>413</v>
      </c>
      <c r="F132" s="41" t="s">
        <v>70</v>
      </c>
      <c r="G132" s="41">
        <v>1</v>
      </c>
      <c r="H132" s="41" t="s">
        <v>127</v>
      </c>
      <c r="I132" s="41">
        <v>10.5</v>
      </c>
      <c r="J132" s="41" t="s">
        <v>331</v>
      </c>
      <c r="K132" s="41" t="s">
        <v>166</v>
      </c>
      <c r="L132" s="41" t="s">
        <v>167</v>
      </c>
      <c r="M132" s="66">
        <v>91875000</v>
      </c>
      <c r="N132" s="66">
        <v>91875000</v>
      </c>
      <c r="O132" s="41" t="s">
        <v>75</v>
      </c>
      <c r="P132" s="41" t="s">
        <v>76</v>
      </c>
      <c r="Q132" s="41" t="s">
        <v>168</v>
      </c>
      <c r="S132" s="169" t="s">
        <v>480</v>
      </c>
      <c r="T132" s="169" t="s">
        <v>481</v>
      </c>
      <c r="U132" s="176">
        <v>43501</v>
      </c>
      <c r="V132" s="171" t="s">
        <v>482</v>
      </c>
      <c r="W132" s="172" t="s">
        <v>417</v>
      </c>
      <c r="X132" s="173">
        <v>91875000</v>
      </c>
      <c r="Y132" s="174">
        <v>0</v>
      </c>
      <c r="Z132" s="173">
        <v>91875000</v>
      </c>
      <c r="AA132" s="171" t="s">
        <v>476</v>
      </c>
      <c r="AB132" s="172">
        <v>9519</v>
      </c>
      <c r="AC132" s="178" t="s">
        <v>455</v>
      </c>
      <c r="AD132" s="176">
        <v>43502</v>
      </c>
      <c r="AE132" s="176">
        <v>43819</v>
      </c>
      <c r="AF132" s="179" t="s">
        <v>427</v>
      </c>
      <c r="AG132" s="180" t="s">
        <v>421</v>
      </c>
    </row>
    <row r="133" spans="1:33" ht="150" x14ac:dyDescent="0.35">
      <c r="A133" s="40">
        <f t="shared" si="3"/>
        <v>113</v>
      </c>
      <c r="B133" s="41"/>
      <c r="C133" s="41" t="s">
        <v>165</v>
      </c>
      <c r="D133" s="42">
        <v>80101706</v>
      </c>
      <c r="E133" s="43" t="s">
        <v>413</v>
      </c>
      <c r="F133" s="41" t="s">
        <v>70</v>
      </c>
      <c r="G133" s="41">
        <v>1</v>
      </c>
      <c r="H133" s="41" t="s">
        <v>127</v>
      </c>
      <c r="I133" s="41">
        <v>10.5</v>
      </c>
      <c r="J133" s="41" t="s">
        <v>331</v>
      </c>
      <c r="K133" s="41" t="s">
        <v>166</v>
      </c>
      <c r="L133" s="41" t="s">
        <v>167</v>
      </c>
      <c r="M133" s="66">
        <v>91875000</v>
      </c>
      <c r="N133" s="66">
        <v>91875000</v>
      </c>
      <c r="O133" s="41" t="s">
        <v>75</v>
      </c>
      <c r="P133" s="41" t="s">
        <v>76</v>
      </c>
      <c r="Q133" s="41" t="s">
        <v>168</v>
      </c>
      <c r="S133" s="169" t="s">
        <v>483</v>
      </c>
      <c r="T133" s="169" t="s">
        <v>484</v>
      </c>
      <c r="U133" s="176">
        <v>43501</v>
      </c>
      <c r="V133" s="171" t="s">
        <v>458</v>
      </c>
      <c r="W133" s="172" t="s">
        <v>417</v>
      </c>
      <c r="X133" s="173">
        <v>91875000</v>
      </c>
      <c r="Y133" s="174">
        <v>0</v>
      </c>
      <c r="Z133" s="173">
        <v>91875000</v>
      </c>
      <c r="AA133" s="171" t="s">
        <v>467</v>
      </c>
      <c r="AB133" s="172">
        <v>9619</v>
      </c>
      <c r="AC133" s="178" t="s">
        <v>455</v>
      </c>
      <c r="AD133" s="176">
        <v>43502</v>
      </c>
      <c r="AE133" s="176">
        <v>43819</v>
      </c>
      <c r="AF133" s="179" t="s">
        <v>427</v>
      </c>
      <c r="AG133" s="180" t="s">
        <v>421</v>
      </c>
    </row>
    <row r="134" spans="1:33" ht="150" x14ac:dyDescent="0.35">
      <c r="A134" s="40">
        <f t="shared" si="3"/>
        <v>114</v>
      </c>
      <c r="B134" s="41"/>
      <c r="C134" s="41" t="s">
        <v>165</v>
      </c>
      <c r="D134" s="42">
        <v>80101706</v>
      </c>
      <c r="E134" s="43" t="s">
        <v>413</v>
      </c>
      <c r="F134" s="41" t="s">
        <v>70</v>
      </c>
      <c r="G134" s="41">
        <v>1</v>
      </c>
      <c r="H134" s="41" t="s">
        <v>127</v>
      </c>
      <c r="I134" s="41">
        <v>10.5</v>
      </c>
      <c r="J134" s="41" t="s">
        <v>331</v>
      </c>
      <c r="K134" s="41" t="s">
        <v>166</v>
      </c>
      <c r="L134" s="41" t="s">
        <v>167</v>
      </c>
      <c r="M134" s="66">
        <v>91875000</v>
      </c>
      <c r="N134" s="66">
        <v>91875000</v>
      </c>
      <c r="O134" s="41" t="s">
        <v>75</v>
      </c>
      <c r="P134" s="41" t="s">
        <v>76</v>
      </c>
      <c r="Q134" s="41" t="s">
        <v>168</v>
      </c>
      <c r="S134" s="169" t="s">
        <v>485</v>
      </c>
      <c r="T134" s="169" t="s">
        <v>486</v>
      </c>
      <c r="U134" s="176">
        <v>43510</v>
      </c>
      <c r="V134" s="171" t="s">
        <v>487</v>
      </c>
      <c r="W134" s="172" t="s">
        <v>417</v>
      </c>
      <c r="X134" s="173">
        <v>87500000</v>
      </c>
      <c r="Y134" s="174">
        <v>0</v>
      </c>
      <c r="Z134" s="173">
        <v>87500000</v>
      </c>
      <c r="AA134" s="171" t="s">
        <v>488</v>
      </c>
      <c r="AB134" s="172">
        <v>9719</v>
      </c>
      <c r="AC134" s="178" t="s">
        <v>464</v>
      </c>
      <c r="AD134" s="176">
        <v>43511</v>
      </c>
      <c r="AE134" s="176">
        <v>43813</v>
      </c>
      <c r="AF134" s="179" t="s">
        <v>427</v>
      </c>
      <c r="AG134" s="180" t="s">
        <v>421</v>
      </c>
    </row>
    <row r="135" spans="1:33" ht="150" x14ac:dyDescent="0.35">
      <c r="A135" s="40">
        <f t="shared" si="3"/>
        <v>115</v>
      </c>
      <c r="B135" s="41"/>
      <c r="C135" s="41" t="s">
        <v>165</v>
      </c>
      <c r="D135" s="42">
        <v>80101706</v>
      </c>
      <c r="E135" s="43" t="s">
        <v>413</v>
      </c>
      <c r="F135" s="41" t="s">
        <v>70</v>
      </c>
      <c r="G135" s="41">
        <v>1</v>
      </c>
      <c r="H135" s="41" t="s">
        <v>127</v>
      </c>
      <c r="I135" s="41">
        <v>10.5</v>
      </c>
      <c r="J135" s="41" t="s">
        <v>331</v>
      </c>
      <c r="K135" s="41" t="s">
        <v>166</v>
      </c>
      <c r="L135" s="41" t="s">
        <v>167</v>
      </c>
      <c r="M135" s="66">
        <v>91875000</v>
      </c>
      <c r="N135" s="66">
        <v>91875000</v>
      </c>
      <c r="O135" s="41" t="s">
        <v>75</v>
      </c>
      <c r="P135" s="41" t="s">
        <v>76</v>
      </c>
      <c r="Q135" s="41" t="s">
        <v>168</v>
      </c>
      <c r="S135" s="181" t="s">
        <v>489</v>
      </c>
      <c r="T135" s="181" t="s">
        <v>490</v>
      </c>
      <c r="U135" s="176">
        <v>43530</v>
      </c>
      <c r="V135" s="178" t="s">
        <v>491</v>
      </c>
      <c r="W135" s="179" t="s">
        <v>417</v>
      </c>
      <c r="X135" s="182">
        <v>83125000</v>
      </c>
      <c r="Y135" s="183">
        <v>0</v>
      </c>
      <c r="Z135" s="182">
        <v>83125000</v>
      </c>
      <c r="AA135" s="178" t="s">
        <v>492</v>
      </c>
      <c r="AB135" s="172">
        <v>9819</v>
      </c>
      <c r="AC135" s="178" t="s">
        <v>493</v>
      </c>
      <c r="AD135" s="176">
        <v>43530</v>
      </c>
      <c r="AE135" s="176">
        <v>43819</v>
      </c>
      <c r="AF135" s="179" t="s">
        <v>427</v>
      </c>
      <c r="AG135" s="180" t="s">
        <v>421</v>
      </c>
    </row>
    <row r="136" spans="1:33" ht="150" x14ac:dyDescent="0.35">
      <c r="A136" s="40">
        <f t="shared" si="3"/>
        <v>116</v>
      </c>
      <c r="B136" s="41"/>
      <c r="C136" s="41" t="s">
        <v>165</v>
      </c>
      <c r="D136" s="42">
        <v>80101706</v>
      </c>
      <c r="E136" s="43" t="s">
        <v>413</v>
      </c>
      <c r="F136" s="41" t="s">
        <v>70</v>
      </c>
      <c r="G136" s="41">
        <v>1</v>
      </c>
      <c r="H136" s="41" t="s">
        <v>127</v>
      </c>
      <c r="I136" s="41">
        <v>10.5</v>
      </c>
      <c r="J136" s="41" t="s">
        <v>331</v>
      </c>
      <c r="K136" s="41" t="s">
        <v>166</v>
      </c>
      <c r="L136" s="41" t="s">
        <v>167</v>
      </c>
      <c r="M136" s="66">
        <v>91875000</v>
      </c>
      <c r="N136" s="66">
        <v>91875000</v>
      </c>
      <c r="O136" s="41" t="s">
        <v>75</v>
      </c>
      <c r="P136" s="41" t="s">
        <v>76</v>
      </c>
      <c r="Q136" s="41" t="s">
        <v>168</v>
      </c>
      <c r="S136" s="169" t="s">
        <v>494</v>
      </c>
      <c r="T136" s="169" t="s">
        <v>495</v>
      </c>
      <c r="U136" s="176">
        <v>43516</v>
      </c>
      <c r="V136" s="171" t="s">
        <v>496</v>
      </c>
      <c r="W136" s="172" t="s">
        <v>417</v>
      </c>
      <c r="X136" s="173">
        <v>87500000</v>
      </c>
      <c r="Y136" s="174">
        <v>0</v>
      </c>
      <c r="Z136" s="173">
        <v>87500000</v>
      </c>
      <c r="AA136" s="171" t="s">
        <v>497</v>
      </c>
      <c r="AB136" s="172">
        <v>9919</v>
      </c>
      <c r="AC136" s="178" t="s">
        <v>464</v>
      </c>
      <c r="AD136" s="176">
        <v>43517</v>
      </c>
      <c r="AE136" s="176">
        <v>43819</v>
      </c>
      <c r="AF136" s="179" t="s">
        <v>427</v>
      </c>
      <c r="AG136" s="180" t="s">
        <v>421</v>
      </c>
    </row>
    <row r="137" spans="1:33" ht="150" x14ac:dyDescent="0.35">
      <c r="A137" s="40">
        <f t="shared" si="3"/>
        <v>117</v>
      </c>
      <c r="B137" s="41"/>
      <c r="C137" s="41" t="s">
        <v>165</v>
      </c>
      <c r="D137" s="42">
        <v>80101706</v>
      </c>
      <c r="E137" s="43" t="s">
        <v>413</v>
      </c>
      <c r="F137" s="41" t="s">
        <v>70</v>
      </c>
      <c r="G137" s="41">
        <v>1</v>
      </c>
      <c r="H137" s="41" t="s">
        <v>127</v>
      </c>
      <c r="I137" s="41">
        <v>10.5</v>
      </c>
      <c r="J137" s="41" t="s">
        <v>331</v>
      </c>
      <c r="K137" s="41" t="s">
        <v>166</v>
      </c>
      <c r="L137" s="41" t="s">
        <v>167</v>
      </c>
      <c r="M137" s="66">
        <v>91875000</v>
      </c>
      <c r="N137" s="66">
        <v>91875000</v>
      </c>
      <c r="O137" s="41" t="s">
        <v>75</v>
      </c>
      <c r="P137" s="41" t="s">
        <v>76</v>
      </c>
      <c r="Q137" s="41" t="s">
        <v>168</v>
      </c>
      <c r="S137" s="169" t="s">
        <v>498</v>
      </c>
      <c r="T137" s="169" t="s">
        <v>499</v>
      </c>
      <c r="U137" s="170">
        <v>43516</v>
      </c>
      <c r="V137" s="171" t="s">
        <v>500</v>
      </c>
      <c r="W137" s="172" t="s">
        <v>417</v>
      </c>
      <c r="X137" s="173">
        <v>87500000</v>
      </c>
      <c r="Y137" s="174">
        <v>0</v>
      </c>
      <c r="Z137" s="173">
        <v>87500000</v>
      </c>
      <c r="AA137" s="171" t="s">
        <v>497</v>
      </c>
      <c r="AB137" s="172">
        <v>10019</v>
      </c>
      <c r="AC137" s="178" t="s">
        <v>464</v>
      </c>
      <c r="AD137" s="176">
        <v>43516</v>
      </c>
      <c r="AE137" s="176">
        <v>43818</v>
      </c>
      <c r="AF137" s="179" t="s">
        <v>427</v>
      </c>
      <c r="AG137" s="180" t="s">
        <v>421</v>
      </c>
    </row>
    <row r="138" spans="1:33" ht="150" x14ac:dyDescent="0.35">
      <c r="A138" s="40">
        <f t="shared" si="3"/>
        <v>118</v>
      </c>
      <c r="B138" s="41"/>
      <c r="C138" s="41" t="s">
        <v>165</v>
      </c>
      <c r="D138" s="42">
        <v>80101706</v>
      </c>
      <c r="E138" s="43" t="s">
        <v>413</v>
      </c>
      <c r="F138" s="41" t="s">
        <v>70</v>
      </c>
      <c r="G138" s="41">
        <v>1</v>
      </c>
      <c r="H138" s="41" t="s">
        <v>127</v>
      </c>
      <c r="I138" s="41">
        <v>10.5</v>
      </c>
      <c r="J138" s="41" t="s">
        <v>331</v>
      </c>
      <c r="K138" s="41" t="s">
        <v>166</v>
      </c>
      <c r="L138" s="41" t="s">
        <v>167</v>
      </c>
      <c r="M138" s="66">
        <v>91875000</v>
      </c>
      <c r="N138" s="66">
        <v>91875000</v>
      </c>
      <c r="O138" s="41" t="s">
        <v>75</v>
      </c>
      <c r="P138" s="41" t="s">
        <v>76</v>
      </c>
      <c r="Q138" s="41" t="s">
        <v>168</v>
      </c>
      <c r="S138" s="169" t="s">
        <v>501</v>
      </c>
      <c r="T138" s="169" t="s">
        <v>502</v>
      </c>
      <c r="U138" s="176">
        <v>43524</v>
      </c>
      <c r="V138" s="171" t="s">
        <v>503</v>
      </c>
      <c r="W138" s="172" t="s">
        <v>417</v>
      </c>
      <c r="X138" s="173">
        <v>83125000</v>
      </c>
      <c r="Y138" s="174">
        <v>0</v>
      </c>
      <c r="Z138" s="173">
        <v>83125000</v>
      </c>
      <c r="AA138" s="171" t="s">
        <v>504</v>
      </c>
      <c r="AB138" s="172">
        <v>10119</v>
      </c>
      <c r="AC138" s="178" t="s">
        <v>505</v>
      </c>
      <c r="AD138" s="176">
        <v>43524</v>
      </c>
      <c r="AE138" s="176">
        <v>43811</v>
      </c>
      <c r="AF138" s="179" t="s">
        <v>427</v>
      </c>
      <c r="AG138" s="180" t="s">
        <v>421</v>
      </c>
    </row>
    <row r="139" spans="1:33" ht="150" x14ac:dyDescent="0.35">
      <c r="A139" s="40">
        <f t="shared" si="3"/>
        <v>119</v>
      </c>
      <c r="B139" s="41"/>
      <c r="C139" s="41" t="s">
        <v>165</v>
      </c>
      <c r="D139" s="42">
        <v>80101706</v>
      </c>
      <c r="E139" s="43" t="s">
        <v>413</v>
      </c>
      <c r="F139" s="41" t="s">
        <v>70</v>
      </c>
      <c r="G139" s="41">
        <v>1</v>
      </c>
      <c r="H139" s="41" t="s">
        <v>155</v>
      </c>
      <c r="I139" s="41">
        <v>10</v>
      </c>
      <c r="J139" s="41" t="s">
        <v>331</v>
      </c>
      <c r="K139" s="41" t="s">
        <v>166</v>
      </c>
      <c r="L139" s="41" t="s">
        <v>450</v>
      </c>
      <c r="M139" s="66">
        <v>60000000</v>
      </c>
      <c r="N139" s="66">
        <v>60000000</v>
      </c>
      <c r="O139" s="41" t="s">
        <v>75</v>
      </c>
      <c r="P139" s="41" t="s">
        <v>76</v>
      </c>
      <c r="Q139" s="41" t="s">
        <v>168</v>
      </c>
      <c r="S139" s="169" t="s">
        <v>506</v>
      </c>
      <c r="T139" s="169" t="s">
        <v>507</v>
      </c>
      <c r="U139" s="176">
        <v>43522</v>
      </c>
      <c r="V139" s="171" t="s">
        <v>508</v>
      </c>
      <c r="W139" s="172" t="s">
        <v>417</v>
      </c>
      <c r="X139" s="173">
        <v>60000000</v>
      </c>
      <c r="Y139" s="174">
        <v>0</v>
      </c>
      <c r="Z139" s="173">
        <v>60000000</v>
      </c>
      <c r="AA139" s="171" t="s">
        <v>509</v>
      </c>
      <c r="AB139" s="172">
        <v>15619</v>
      </c>
      <c r="AC139" s="178" t="s">
        <v>464</v>
      </c>
      <c r="AD139" s="176">
        <v>43522</v>
      </c>
      <c r="AE139" s="176">
        <v>43824</v>
      </c>
      <c r="AF139" s="179" t="s">
        <v>510</v>
      </c>
      <c r="AG139" s="180" t="s">
        <v>421</v>
      </c>
    </row>
    <row r="140" spans="1:33" ht="150" x14ac:dyDescent="0.35">
      <c r="A140" s="40">
        <f t="shared" si="3"/>
        <v>120</v>
      </c>
      <c r="B140" s="41"/>
      <c r="C140" s="41" t="s">
        <v>165</v>
      </c>
      <c r="D140" s="42">
        <v>80101706</v>
      </c>
      <c r="E140" s="43" t="s">
        <v>413</v>
      </c>
      <c r="F140" s="41" t="s">
        <v>70</v>
      </c>
      <c r="G140" s="41">
        <v>1</v>
      </c>
      <c r="H140" s="41" t="s">
        <v>155</v>
      </c>
      <c r="I140" s="41">
        <v>10</v>
      </c>
      <c r="J140" s="41" t="s">
        <v>331</v>
      </c>
      <c r="K140" s="41" t="s">
        <v>166</v>
      </c>
      <c r="L140" s="41" t="s">
        <v>450</v>
      </c>
      <c r="M140" s="66">
        <v>70000000</v>
      </c>
      <c r="N140" s="66">
        <v>70000000</v>
      </c>
      <c r="O140" s="41" t="s">
        <v>75</v>
      </c>
      <c r="P140" s="41" t="s">
        <v>76</v>
      </c>
      <c r="Q140" s="41" t="s">
        <v>168</v>
      </c>
      <c r="S140" s="169" t="s">
        <v>511</v>
      </c>
      <c r="T140" s="169" t="s">
        <v>512</v>
      </c>
      <c r="U140" s="176">
        <v>43525</v>
      </c>
      <c r="V140" s="171" t="s">
        <v>513</v>
      </c>
      <c r="W140" s="172" t="s">
        <v>417</v>
      </c>
      <c r="X140" s="173">
        <v>66500000</v>
      </c>
      <c r="Y140" s="174">
        <v>0</v>
      </c>
      <c r="Z140" s="173">
        <v>66500000</v>
      </c>
      <c r="AA140" s="171" t="s">
        <v>514</v>
      </c>
      <c r="AB140" s="172">
        <v>15719</v>
      </c>
      <c r="AC140" s="178" t="s">
        <v>493</v>
      </c>
      <c r="AD140" s="176">
        <v>43528</v>
      </c>
      <c r="AE140" s="176">
        <v>43817</v>
      </c>
      <c r="AF140" s="179" t="s">
        <v>510</v>
      </c>
      <c r="AG140" s="180" t="s">
        <v>421</v>
      </c>
    </row>
    <row r="141" spans="1:33" ht="120" x14ac:dyDescent="0.35">
      <c r="A141" s="40">
        <f t="shared" si="3"/>
        <v>121</v>
      </c>
      <c r="B141" s="41"/>
      <c r="C141" s="41" t="s">
        <v>165</v>
      </c>
      <c r="D141" s="42">
        <v>80101706</v>
      </c>
      <c r="E141" s="43" t="s">
        <v>413</v>
      </c>
      <c r="F141" s="41" t="s">
        <v>70</v>
      </c>
      <c r="G141" s="41">
        <v>1</v>
      </c>
      <c r="H141" s="41" t="s">
        <v>127</v>
      </c>
      <c r="I141" s="164">
        <v>10.5</v>
      </c>
      <c r="J141" s="41" t="s">
        <v>331</v>
      </c>
      <c r="K141" s="41" t="s">
        <v>166</v>
      </c>
      <c r="L141" s="41" t="s">
        <v>328</v>
      </c>
      <c r="M141" s="66">
        <v>96600000</v>
      </c>
      <c r="N141" s="66">
        <v>96600000</v>
      </c>
      <c r="O141" s="41" t="s">
        <v>75</v>
      </c>
      <c r="P141" s="41" t="s">
        <v>76</v>
      </c>
      <c r="Q141" s="41" t="s">
        <v>168</v>
      </c>
      <c r="S141" s="169" t="s">
        <v>515</v>
      </c>
      <c r="T141" s="169" t="s">
        <v>516</v>
      </c>
      <c r="U141" s="176">
        <v>43502</v>
      </c>
      <c r="V141" s="171" t="s">
        <v>517</v>
      </c>
      <c r="W141" s="172" t="s">
        <v>417</v>
      </c>
      <c r="X141" s="173">
        <v>96600000</v>
      </c>
      <c r="Y141" s="174">
        <v>0</v>
      </c>
      <c r="Z141" s="173">
        <v>96600000</v>
      </c>
      <c r="AA141" s="171" t="s">
        <v>518</v>
      </c>
      <c r="AB141" s="172">
        <v>14619</v>
      </c>
      <c r="AC141" s="178" t="s">
        <v>455</v>
      </c>
      <c r="AD141" s="176">
        <v>43502</v>
      </c>
      <c r="AE141" s="176">
        <v>43819</v>
      </c>
      <c r="AF141" s="179" t="s">
        <v>519</v>
      </c>
      <c r="AG141" s="180" t="s">
        <v>421</v>
      </c>
    </row>
    <row r="142" spans="1:33" ht="120" x14ac:dyDescent="0.35">
      <c r="A142" s="40">
        <f t="shared" si="3"/>
        <v>122</v>
      </c>
      <c r="B142" s="41"/>
      <c r="C142" s="41" t="s">
        <v>165</v>
      </c>
      <c r="D142" s="42">
        <v>80101706</v>
      </c>
      <c r="E142" s="43" t="s">
        <v>413</v>
      </c>
      <c r="F142" s="41" t="s">
        <v>70</v>
      </c>
      <c r="G142" s="41">
        <v>1</v>
      </c>
      <c r="H142" s="41" t="s">
        <v>127</v>
      </c>
      <c r="I142" s="41">
        <v>10.5</v>
      </c>
      <c r="J142" s="41" t="s">
        <v>331</v>
      </c>
      <c r="K142" s="41" t="s">
        <v>166</v>
      </c>
      <c r="L142" s="41" t="s">
        <v>328</v>
      </c>
      <c r="M142" s="66">
        <v>96600000</v>
      </c>
      <c r="N142" s="66">
        <v>96600000</v>
      </c>
      <c r="O142" s="41" t="s">
        <v>75</v>
      </c>
      <c r="P142" s="41" t="s">
        <v>76</v>
      </c>
      <c r="Q142" s="41" t="s">
        <v>168</v>
      </c>
      <c r="S142" s="169" t="s">
        <v>520</v>
      </c>
      <c r="T142" s="169" t="s">
        <v>521</v>
      </c>
      <c r="U142" s="176">
        <v>43504</v>
      </c>
      <c r="V142" s="171" t="s">
        <v>522</v>
      </c>
      <c r="W142" s="172" t="s">
        <v>417</v>
      </c>
      <c r="X142" s="173">
        <v>96600000</v>
      </c>
      <c r="Y142" s="174">
        <v>0</v>
      </c>
      <c r="Z142" s="173">
        <v>96600000</v>
      </c>
      <c r="AA142" s="171" t="s">
        <v>518</v>
      </c>
      <c r="AB142" s="172">
        <v>14519</v>
      </c>
      <c r="AC142" s="178" t="s">
        <v>455</v>
      </c>
      <c r="AD142" s="176">
        <v>43504</v>
      </c>
      <c r="AE142" s="176">
        <v>43821</v>
      </c>
      <c r="AF142" s="179" t="s">
        <v>432</v>
      </c>
      <c r="AG142" s="180" t="s">
        <v>421</v>
      </c>
    </row>
    <row r="143" spans="1:33" ht="150" x14ac:dyDescent="0.35">
      <c r="A143" s="40">
        <f t="shared" si="3"/>
        <v>123</v>
      </c>
      <c r="B143" s="41"/>
      <c r="C143" s="41" t="s">
        <v>165</v>
      </c>
      <c r="D143" s="42">
        <v>80101706</v>
      </c>
      <c r="E143" s="43" t="s">
        <v>413</v>
      </c>
      <c r="F143" s="41" t="s">
        <v>70</v>
      </c>
      <c r="G143" s="41">
        <v>1</v>
      </c>
      <c r="H143" s="41" t="s">
        <v>80</v>
      </c>
      <c r="I143" s="41">
        <v>5</v>
      </c>
      <c r="J143" s="41" t="s">
        <v>331</v>
      </c>
      <c r="K143" s="41" t="s">
        <v>166</v>
      </c>
      <c r="L143" s="41" t="s">
        <v>450</v>
      </c>
      <c r="M143" s="66">
        <v>63000000</v>
      </c>
      <c r="N143" s="66">
        <v>63000000</v>
      </c>
      <c r="O143" s="41" t="s">
        <v>75</v>
      </c>
      <c r="P143" s="41" t="s">
        <v>76</v>
      </c>
      <c r="Q143" s="41" t="s">
        <v>168</v>
      </c>
      <c r="S143" s="39"/>
      <c r="T143" s="39"/>
      <c r="U143" s="39"/>
      <c r="V143" s="39"/>
      <c r="W143" s="39"/>
      <c r="X143" s="39"/>
      <c r="Y143" s="39"/>
      <c r="Z143" s="39"/>
      <c r="AA143" s="39"/>
      <c r="AB143" s="39"/>
      <c r="AC143" s="39"/>
      <c r="AD143" s="39"/>
      <c r="AE143" s="39"/>
      <c r="AF143" s="39"/>
      <c r="AG143" s="39"/>
    </row>
    <row r="144" spans="1:33" ht="150" x14ac:dyDescent="0.35">
      <c r="A144" s="40">
        <f t="shared" si="3"/>
        <v>124</v>
      </c>
      <c r="B144" s="41"/>
      <c r="C144" s="41" t="s">
        <v>165</v>
      </c>
      <c r="D144" s="42">
        <v>80101706</v>
      </c>
      <c r="E144" s="43" t="s">
        <v>413</v>
      </c>
      <c r="F144" s="41" t="s">
        <v>70</v>
      </c>
      <c r="G144" s="41">
        <v>1</v>
      </c>
      <c r="H144" s="41" t="s">
        <v>127</v>
      </c>
      <c r="I144" s="41">
        <v>9</v>
      </c>
      <c r="J144" s="41" t="s">
        <v>331</v>
      </c>
      <c r="K144" s="41" t="s">
        <v>166</v>
      </c>
      <c r="L144" s="41" t="s">
        <v>450</v>
      </c>
      <c r="M144" s="66">
        <v>63800000</v>
      </c>
      <c r="N144" s="66">
        <v>63800000</v>
      </c>
      <c r="O144" s="41" t="s">
        <v>75</v>
      </c>
      <c r="P144" s="41" t="s">
        <v>76</v>
      </c>
      <c r="Q144" s="41" t="s">
        <v>168</v>
      </c>
      <c r="S144" s="169" t="s">
        <v>523</v>
      </c>
      <c r="T144" s="169" t="s">
        <v>524</v>
      </c>
      <c r="U144" s="176">
        <v>43495</v>
      </c>
      <c r="V144" s="171" t="s">
        <v>525</v>
      </c>
      <c r="W144" s="172" t="s">
        <v>417</v>
      </c>
      <c r="X144" s="173">
        <v>60900000</v>
      </c>
      <c r="Y144" s="174">
        <v>0</v>
      </c>
      <c r="Z144" s="173">
        <v>60900000</v>
      </c>
      <c r="AA144" s="171" t="s">
        <v>526</v>
      </c>
      <c r="AB144" s="179">
        <v>10319</v>
      </c>
      <c r="AC144" s="178" t="s">
        <v>419</v>
      </c>
      <c r="AD144" s="176">
        <v>43495</v>
      </c>
      <c r="AE144" s="176">
        <v>43812</v>
      </c>
      <c r="AF144" s="179" t="s">
        <v>527</v>
      </c>
      <c r="AG144" s="180" t="s">
        <v>421</v>
      </c>
    </row>
    <row r="145" spans="1:33" ht="120" x14ac:dyDescent="0.35">
      <c r="A145" s="40">
        <f t="shared" si="3"/>
        <v>125</v>
      </c>
      <c r="B145" s="41"/>
      <c r="C145" s="41" t="s">
        <v>165</v>
      </c>
      <c r="D145" s="42">
        <v>80101706</v>
      </c>
      <c r="E145" s="43" t="s">
        <v>413</v>
      </c>
      <c r="F145" s="41" t="s">
        <v>70</v>
      </c>
      <c r="G145" s="41">
        <v>1</v>
      </c>
      <c r="H145" s="41" t="s">
        <v>155</v>
      </c>
      <c r="I145" s="41">
        <v>10</v>
      </c>
      <c r="J145" s="41" t="s">
        <v>331</v>
      </c>
      <c r="K145" s="41" t="s">
        <v>166</v>
      </c>
      <c r="L145" s="41" t="s">
        <v>328</v>
      </c>
      <c r="M145" s="66">
        <v>91875000</v>
      </c>
      <c r="N145" s="66">
        <v>91875000</v>
      </c>
      <c r="O145" s="41" t="s">
        <v>75</v>
      </c>
      <c r="P145" s="41" t="s">
        <v>76</v>
      </c>
      <c r="Q145" s="41" t="s">
        <v>168</v>
      </c>
      <c r="S145" s="169" t="s">
        <v>528</v>
      </c>
      <c r="T145" s="169" t="s">
        <v>529</v>
      </c>
      <c r="U145" s="170">
        <v>43495</v>
      </c>
      <c r="V145" s="171" t="s">
        <v>530</v>
      </c>
      <c r="W145" s="172" t="s">
        <v>417</v>
      </c>
      <c r="X145" s="173">
        <v>91875000</v>
      </c>
      <c r="Y145" s="174">
        <v>0</v>
      </c>
      <c r="Z145" s="173">
        <v>91875000</v>
      </c>
      <c r="AA145" s="171" t="s">
        <v>531</v>
      </c>
      <c r="AB145" s="179">
        <v>14819</v>
      </c>
      <c r="AC145" s="178" t="s">
        <v>419</v>
      </c>
      <c r="AD145" s="176">
        <v>43495</v>
      </c>
      <c r="AE145" s="176">
        <v>43812</v>
      </c>
      <c r="AF145" s="179" t="s">
        <v>519</v>
      </c>
      <c r="AG145" s="180" t="s">
        <v>421</v>
      </c>
    </row>
    <row r="146" spans="1:33" ht="120" x14ac:dyDescent="0.35">
      <c r="A146" s="40">
        <f t="shared" si="3"/>
        <v>126</v>
      </c>
      <c r="B146" s="41"/>
      <c r="C146" s="41" t="s">
        <v>303</v>
      </c>
      <c r="D146" s="42">
        <v>80101706</v>
      </c>
      <c r="E146" s="43" t="s">
        <v>532</v>
      </c>
      <c r="F146" s="41" t="s">
        <v>70</v>
      </c>
      <c r="G146" s="41">
        <v>1</v>
      </c>
      <c r="H146" s="41" t="s">
        <v>127</v>
      </c>
      <c r="I146" s="41">
        <v>11</v>
      </c>
      <c r="J146" s="41" t="s">
        <v>331</v>
      </c>
      <c r="K146" s="41" t="s">
        <v>166</v>
      </c>
      <c r="L146" s="41" t="s">
        <v>533</v>
      </c>
      <c r="M146" s="66">
        <v>69300000</v>
      </c>
      <c r="N146" s="66">
        <v>69300000</v>
      </c>
      <c r="O146" s="41" t="s">
        <v>75</v>
      </c>
      <c r="P146" s="41" t="s">
        <v>76</v>
      </c>
      <c r="Q146" s="41" t="s">
        <v>306</v>
      </c>
      <c r="S146" s="169" t="s">
        <v>534</v>
      </c>
      <c r="T146" s="169" t="s">
        <v>535</v>
      </c>
      <c r="U146" s="176">
        <v>43488</v>
      </c>
      <c r="V146" s="171" t="s">
        <v>536</v>
      </c>
      <c r="W146" s="172" t="s">
        <v>417</v>
      </c>
      <c r="X146" s="173">
        <v>69300000</v>
      </c>
      <c r="Y146" s="174">
        <v>0</v>
      </c>
      <c r="Z146" s="173">
        <v>69300000</v>
      </c>
      <c r="AA146" s="178" t="s">
        <v>537</v>
      </c>
      <c r="AB146" s="179">
        <v>7319</v>
      </c>
      <c r="AC146" s="178" t="s">
        <v>449</v>
      </c>
      <c r="AD146" s="176">
        <v>43488</v>
      </c>
      <c r="AE146" s="176">
        <v>43821</v>
      </c>
      <c r="AF146" s="179" t="s">
        <v>538</v>
      </c>
      <c r="AG146" s="180" t="s">
        <v>539</v>
      </c>
    </row>
    <row r="147" spans="1:33" ht="120" x14ac:dyDescent="0.35">
      <c r="A147" s="40">
        <f t="shared" si="3"/>
        <v>127</v>
      </c>
      <c r="B147" s="41"/>
      <c r="C147" s="41" t="s">
        <v>303</v>
      </c>
      <c r="D147" s="42">
        <v>80101706</v>
      </c>
      <c r="E147" s="43" t="s">
        <v>532</v>
      </c>
      <c r="F147" s="41" t="s">
        <v>70</v>
      </c>
      <c r="G147" s="41">
        <v>1</v>
      </c>
      <c r="H147" s="41" t="s">
        <v>80</v>
      </c>
      <c r="I147" s="41">
        <v>8</v>
      </c>
      <c r="J147" s="41" t="s">
        <v>331</v>
      </c>
      <c r="K147" s="41" t="s">
        <v>166</v>
      </c>
      <c r="L147" s="41" t="s">
        <v>328</v>
      </c>
      <c r="M147" s="66">
        <v>67100000</v>
      </c>
      <c r="N147" s="66">
        <v>67100000</v>
      </c>
      <c r="O147" s="41" t="s">
        <v>75</v>
      </c>
      <c r="P147" s="41" t="s">
        <v>76</v>
      </c>
      <c r="Q147" s="41" t="s">
        <v>306</v>
      </c>
      <c r="S147" s="39"/>
      <c r="T147" s="39"/>
      <c r="U147" s="39"/>
      <c r="V147" s="39"/>
      <c r="W147" s="39"/>
      <c r="X147" s="39"/>
      <c r="Y147" s="39"/>
      <c r="Z147" s="39"/>
      <c r="AA147" s="39"/>
      <c r="AB147" s="39"/>
      <c r="AC147" s="39"/>
      <c r="AD147" s="39"/>
      <c r="AE147" s="39"/>
      <c r="AF147" s="39"/>
      <c r="AG147" s="39"/>
    </row>
    <row r="148" spans="1:33" ht="150" x14ac:dyDescent="0.35">
      <c r="A148" s="40">
        <f t="shared" si="3"/>
        <v>128</v>
      </c>
      <c r="B148" s="41"/>
      <c r="C148" s="41" t="s">
        <v>303</v>
      </c>
      <c r="D148" s="42">
        <v>80101706</v>
      </c>
      <c r="E148" s="43" t="s">
        <v>532</v>
      </c>
      <c r="F148" s="41" t="s">
        <v>70</v>
      </c>
      <c r="G148" s="41">
        <v>1</v>
      </c>
      <c r="H148" s="41" t="s">
        <v>127</v>
      </c>
      <c r="I148" s="41">
        <v>11</v>
      </c>
      <c r="J148" s="41" t="s">
        <v>331</v>
      </c>
      <c r="K148" s="41" t="s">
        <v>166</v>
      </c>
      <c r="L148" s="41" t="s">
        <v>328</v>
      </c>
      <c r="M148" s="66">
        <v>67100000</v>
      </c>
      <c r="N148" s="66">
        <v>67100000</v>
      </c>
      <c r="O148" s="41" t="s">
        <v>75</v>
      </c>
      <c r="P148" s="41" t="s">
        <v>76</v>
      </c>
      <c r="Q148" s="41" t="s">
        <v>306</v>
      </c>
      <c r="S148" s="169" t="s">
        <v>540</v>
      </c>
      <c r="T148" s="169" t="s">
        <v>541</v>
      </c>
      <c r="U148" s="170">
        <v>43497</v>
      </c>
      <c r="V148" s="171" t="s">
        <v>542</v>
      </c>
      <c r="W148" s="172" t="s">
        <v>417</v>
      </c>
      <c r="X148" s="173">
        <v>42700000</v>
      </c>
      <c r="Y148" s="174">
        <v>0</v>
      </c>
      <c r="Z148" s="173">
        <v>42700000</v>
      </c>
      <c r="AA148" s="171" t="s">
        <v>543</v>
      </c>
      <c r="AB148" s="172">
        <v>14319</v>
      </c>
      <c r="AC148" s="178" t="s">
        <v>544</v>
      </c>
      <c r="AD148" s="176">
        <v>43497</v>
      </c>
      <c r="AE148" s="176">
        <v>44074</v>
      </c>
      <c r="AF148" s="179" t="s">
        <v>545</v>
      </c>
      <c r="AG148" s="180" t="s">
        <v>539</v>
      </c>
    </row>
    <row r="149" spans="1:33" ht="120" x14ac:dyDescent="0.35">
      <c r="A149" s="40">
        <f t="shared" si="3"/>
        <v>129</v>
      </c>
      <c r="B149" s="41"/>
      <c r="C149" s="41" t="s">
        <v>303</v>
      </c>
      <c r="D149" s="42">
        <v>80101706</v>
      </c>
      <c r="E149" s="43" t="s">
        <v>532</v>
      </c>
      <c r="F149" s="41" t="s">
        <v>70</v>
      </c>
      <c r="G149" s="41">
        <v>1</v>
      </c>
      <c r="H149" s="41" t="s">
        <v>127</v>
      </c>
      <c r="I149" s="41">
        <v>11</v>
      </c>
      <c r="J149" s="41" t="s">
        <v>331</v>
      </c>
      <c r="K149" s="41" t="s">
        <v>166</v>
      </c>
      <c r="L149" s="41" t="s">
        <v>328</v>
      </c>
      <c r="M149" s="66">
        <v>72600000</v>
      </c>
      <c r="N149" s="66">
        <v>72600000</v>
      </c>
      <c r="O149" s="41" t="s">
        <v>75</v>
      </c>
      <c r="P149" s="41" t="s">
        <v>76</v>
      </c>
      <c r="Q149" s="41" t="s">
        <v>306</v>
      </c>
      <c r="S149" s="169" t="s">
        <v>546</v>
      </c>
      <c r="T149" s="169" t="s">
        <v>547</v>
      </c>
      <c r="U149" s="170">
        <v>43495</v>
      </c>
      <c r="V149" s="171" t="s">
        <v>548</v>
      </c>
      <c r="W149" s="172" t="s">
        <v>417</v>
      </c>
      <c r="X149" s="173">
        <v>66000000</v>
      </c>
      <c r="Y149" s="174">
        <v>0</v>
      </c>
      <c r="Z149" s="173">
        <v>66000000</v>
      </c>
      <c r="AA149" s="171" t="s">
        <v>549</v>
      </c>
      <c r="AB149" s="172">
        <v>12319</v>
      </c>
      <c r="AC149" s="178" t="s">
        <v>550</v>
      </c>
      <c r="AD149" s="176">
        <v>43495</v>
      </c>
      <c r="AE149" s="176">
        <v>43798</v>
      </c>
      <c r="AF149" s="179" t="s">
        <v>551</v>
      </c>
      <c r="AG149" s="180" t="s">
        <v>539</v>
      </c>
    </row>
    <row r="150" spans="1:33" ht="120" x14ac:dyDescent="0.35">
      <c r="A150" s="40">
        <f t="shared" si="3"/>
        <v>130</v>
      </c>
      <c r="B150" s="41"/>
      <c r="C150" s="41" t="s">
        <v>552</v>
      </c>
      <c r="D150" s="42">
        <v>80101706</v>
      </c>
      <c r="E150" s="43" t="s">
        <v>553</v>
      </c>
      <c r="F150" s="41" t="s">
        <v>70</v>
      </c>
      <c r="G150" s="41">
        <v>1</v>
      </c>
      <c r="H150" s="41" t="s">
        <v>127</v>
      </c>
      <c r="I150" s="41">
        <v>11</v>
      </c>
      <c r="J150" s="41" t="s">
        <v>331</v>
      </c>
      <c r="K150" s="41" t="s">
        <v>166</v>
      </c>
      <c r="L150" s="41" t="s">
        <v>533</v>
      </c>
      <c r="M150" s="66">
        <v>59400000</v>
      </c>
      <c r="N150" s="66">
        <v>59400000</v>
      </c>
      <c r="O150" s="41" t="s">
        <v>75</v>
      </c>
      <c r="P150" s="41" t="s">
        <v>76</v>
      </c>
      <c r="Q150" s="41" t="s">
        <v>554</v>
      </c>
      <c r="S150" s="169" t="s">
        <v>555</v>
      </c>
      <c r="T150" s="169" t="s">
        <v>556</v>
      </c>
      <c r="U150" s="170">
        <v>43483</v>
      </c>
      <c r="V150" s="171" t="s">
        <v>557</v>
      </c>
      <c r="W150" s="172" t="s">
        <v>417</v>
      </c>
      <c r="X150" s="173">
        <v>59400000</v>
      </c>
      <c r="Y150" s="173">
        <v>0</v>
      </c>
      <c r="Z150" s="173">
        <v>59400000</v>
      </c>
      <c r="AA150" s="178" t="s">
        <v>558</v>
      </c>
      <c r="AB150" s="179">
        <v>7519</v>
      </c>
      <c r="AC150" s="178" t="s">
        <v>559</v>
      </c>
      <c r="AD150" s="176">
        <v>43483</v>
      </c>
      <c r="AE150" s="176">
        <v>43816</v>
      </c>
      <c r="AF150" s="179" t="s">
        <v>560</v>
      </c>
      <c r="AG150" s="180" t="s">
        <v>561</v>
      </c>
    </row>
    <row r="151" spans="1:33" ht="120" x14ac:dyDescent="0.35">
      <c r="A151" s="40">
        <f t="shared" si="3"/>
        <v>131</v>
      </c>
      <c r="B151" s="41"/>
      <c r="C151" s="41" t="s">
        <v>552</v>
      </c>
      <c r="D151" s="42">
        <v>80101706</v>
      </c>
      <c r="E151" s="43" t="s">
        <v>553</v>
      </c>
      <c r="F151" s="41" t="s">
        <v>70</v>
      </c>
      <c r="G151" s="41">
        <v>1</v>
      </c>
      <c r="H151" s="41" t="s">
        <v>127</v>
      </c>
      <c r="I151" s="41">
        <v>11</v>
      </c>
      <c r="J151" s="41" t="s">
        <v>331</v>
      </c>
      <c r="K151" s="41" t="s">
        <v>166</v>
      </c>
      <c r="L151" s="41" t="s">
        <v>533</v>
      </c>
      <c r="M151" s="66">
        <v>67100000</v>
      </c>
      <c r="N151" s="66">
        <v>67100000</v>
      </c>
      <c r="O151" s="41" t="s">
        <v>75</v>
      </c>
      <c r="P151" s="41" t="s">
        <v>76</v>
      </c>
      <c r="Q151" s="41" t="s">
        <v>554</v>
      </c>
      <c r="S151" s="169" t="s">
        <v>562</v>
      </c>
      <c r="T151" s="169" t="s">
        <v>563</v>
      </c>
      <c r="U151" s="176">
        <v>43486</v>
      </c>
      <c r="V151" s="171" t="s">
        <v>564</v>
      </c>
      <c r="W151" s="172" t="s">
        <v>417</v>
      </c>
      <c r="X151" s="173">
        <v>67100000</v>
      </c>
      <c r="Y151" s="173">
        <v>0</v>
      </c>
      <c r="Z151" s="173">
        <v>67100000</v>
      </c>
      <c r="AA151" s="178" t="s">
        <v>565</v>
      </c>
      <c r="AB151" s="179">
        <v>6119</v>
      </c>
      <c r="AC151" s="178" t="s">
        <v>449</v>
      </c>
      <c r="AD151" s="176">
        <v>43486</v>
      </c>
      <c r="AE151" s="176">
        <v>43819</v>
      </c>
      <c r="AF151" s="179" t="s">
        <v>560</v>
      </c>
      <c r="AG151" s="180" t="s">
        <v>561</v>
      </c>
    </row>
    <row r="152" spans="1:33" ht="120" x14ac:dyDescent="0.35">
      <c r="A152" s="40">
        <f t="shared" si="3"/>
        <v>132</v>
      </c>
      <c r="B152" s="41"/>
      <c r="C152" s="41" t="s">
        <v>552</v>
      </c>
      <c r="D152" s="42">
        <v>80101706</v>
      </c>
      <c r="E152" s="43" t="s">
        <v>553</v>
      </c>
      <c r="F152" s="41" t="s">
        <v>70</v>
      </c>
      <c r="G152" s="41">
        <v>1</v>
      </c>
      <c r="H152" s="41" t="s">
        <v>127</v>
      </c>
      <c r="I152" s="41">
        <v>11</v>
      </c>
      <c r="J152" s="41" t="s">
        <v>331</v>
      </c>
      <c r="K152" s="41" t="s">
        <v>166</v>
      </c>
      <c r="L152" s="41" t="s">
        <v>533</v>
      </c>
      <c r="M152" s="66">
        <v>27500000</v>
      </c>
      <c r="N152" s="66">
        <v>27500000</v>
      </c>
      <c r="O152" s="41" t="s">
        <v>75</v>
      </c>
      <c r="P152" s="41" t="s">
        <v>76</v>
      </c>
      <c r="Q152" s="41" t="s">
        <v>554</v>
      </c>
      <c r="S152" s="169" t="s">
        <v>566</v>
      </c>
      <c r="T152" s="169" t="s">
        <v>567</v>
      </c>
      <c r="U152" s="176">
        <v>43487</v>
      </c>
      <c r="V152" s="171" t="s">
        <v>568</v>
      </c>
      <c r="W152" s="172" t="s">
        <v>417</v>
      </c>
      <c r="X152" s="173">
        <v>27500000</v>
      </c>
      <c r="Y152" s="174">
        <v>0</v>
      </c>
      <c r="Z152" s="173">
        <v>27500000</v>
      </c>
      <c r="AA152" s="178" t="s">
        <v>569</v>
      </c>
      <c r="AB152" s="179">
        <v>6219</v>
      </c>
      <c r="AC152" s="178" t="s">
        <v>449</v>
      </c>
      <c r="AD152" s="176">
        <v>43486</v>
      </c>
      <c r="AE152" s="176">
        <v>43819</v>
      </c>
      <c r="AF152" s="179" t="s">
        <v>560</v>
      </c>
      <c r="AG152" s="180" t="s">
        <v>561</v>
      </c>
    </row>
    <row r="153" spans="1:33" ht="120" x14ac:dyDescent="0.35">
      <c r="A153" s="40">
        <f t="shared" si="3"/>
        <v>133</v>
      </c>
      <c r="B153" s="41"/>
      <c r="C153" s="41" t="s">
        <v>552</v>
      </c>
      <c r="D153" s="42">
        <v>80101706</v>
      </c>
      <c r="E153" s="43" t="s">
        <v>553</v>
      </c>
      <c r="F153" s="41" t="s">
        <v>70</v>
      </c>
      <c r="G153" s="41">
        <v>1</v>
      </c>
      <c r="H153" s="41" t="s">
        <v>155</v>
      </c>
      <c r="I153" s="41">
        <v>6</v>
      </c>
      <c r="J153" s="41" t="s">
        <v>331</v>
      </c>
      <c r="K153" s="41" t="s">
        <v>166</v>
      </c>
      <c r="L153" s="41" t="s">
        <v>328</v>
      </c>
      <c r="M153" s="66">
        <v>49800000</v>
      </c>
      <c r="N153" s="66">
        <v>49800000</v>
      </c>
      <c r="O153" s="41" t="s">
        <v>75</v>
      </c>
      <c r="P153" s="41" t="s">
        <v>76</v>
      </c>
      <c r="Q153" s="41" t="s">
        <v>554</v>
      </c>
      <c r="S153" s="169" t="s">
        <v>570</v>
      </c>
      <c r="T153" s="169" t="s">
        <v>571</v>
      </c>
      <c r="U153" s="176">
        <v>43507</v>
      </c>
      <c r="V153" s="171" t="s">
        <v>572</v>
      </c>
      <c r="W153" s="172" t="s">
        <v>417</v>
      </c>
      <c r="X153" s="173">
        <v>49800000</v>
      </c>
      <c r="Y153" s="174">
        <v>0</v>
      </c>
      <c r="Z153" s="173">
        <v>49800000</v>
      </c>
      <c r="AA153" s="171" t="s">
        <v>573</v>
      </c>
      <c r="AB153" s="172">
        <v>16319</v>
      </c>
      <c r="AC153" s="178" t="s">
        <v>574</v>
      </c>
      <c r="AD153" s="176">
        <v>43507</v>
      </c>
      <c r="AE153" s="176">
        <v>43687</v>
      </c>
      <c r="AF153" s="179" t="s">
        <v>575</v>
      </c>
      <c r="AG153" s="180" t="s">
        <v>561</v>
      </c>
    </row>
    <row r="154" spans="1:33" ht="131.25" x14ac:dyDescent="0.35">
      <c r="A154" s="40">
        <f t="shared" si="3"/>
        <v>134</v>
      </c>
      <c r="B154" s="41"/>
      <c r="C154" s="41" t="s">
        <v>576</v>
      </c>
      <c r="D154" s="42">
        <v>80101706</v>
      </c>
      <c r="E154" s="43" t="s">
        <v>577</v>
      </c>
      <c r="F154" s="41" t="s">
        <v>70</v>
      </c>
      <c r="G154" s="41">
        <v>1</v>
      </c>
      <c r="H154" s="41" t="s">
        <v>127</v>
      </c>
      <c r="I154" s="41">
        <v>11.5</v>
      </c>
      <c r="J154" s="41" t="s">
        <v>331</v>
      </c>
      <c r="K154" s="41" t="s">
        <v>166</v>
      </c>
      <c r="L154" s="41" t="s">
        <v>533</v>
      </c>
      <c r="M154" s="66">
        <v>89159500</v>
      </c>
      <c r="N154" s="66">
        <v>89159500</v>
      </c>
      <c r="O154" s="41" t="s">
        <v>75</v>
      </c>
      <c r="P154" s="41" t="s">
        <v>76</v>
      </c>
      <c r="Q154" s="41" t="s">
        <v>578</v>
      </c>
      <c r="S154" s="169" t="s">
        <v>579</v>
      </c>
      <c r="T154" s="169" t="s">
        <v>580</v>
      </c>
      <c r="U154" s="176">
        <v>43479</v>
      </c>
      <c r="V154" s="171" t="s">
        <v>581</v>
      </c>
      <c r="W154" s="172" t="s">
        <v>417</v>
      </c>
      <c r="X154" s="173">
        <v>89159500</v>
      </c>
      <c r="Y154" s="173">
        <v>0</v>
      </c>
      <c r="Z154" s="173">
        <v>89159500</v>
      </c>
      <c r="AA154" s="178" t="s">
        <v>582</v>
      </c>
      <c r="AB154" s="179">
        <v>2619</v>
      </c>
      <c r="AC154" s="178" t="s">
        <v>426</v>
      </c>
      <c r="AD154" s="176">
        <v>43479</v>
      </c>
      <c r="AE154" s="176">
        <v>43827</v>
      </c>
      <c r="AF154" s="179" t="s">
        <v>583</v>
      </c>
      <c r="AG154" s="180" t="s">
        <v>584</v>
      </c>
    </row>
    <row r="155" spans="1:33" ht="120" x14ac:dyDescent="0.35">
      <c r="A155" s="40">
        <f t="shared" si="3"/>
        <v>135</v>
      </c>
      <c r="B155" s="41"/>
      <c r="C155" s="41" t="s">
        <v>576</v>
      </c>
      <c r="D155" s="42">
        <v>80101706</v>
      </c>
      <c r="E155" s="43" t="s">
        <v>577</v>
      </c>
      <c r="F155" s="41" t="s">
        <v>70</v>
      </c>
      <c r="G155" s="41">
        <v>1</v>
      </c>
      <c r="H155" s="41" t="s">
        <v>127</v>
      </c>
      <c r="I155" s="41">
        <v>11</v>
      </c>
      <c r="J155" s="41" t="s">
        <v>331</v>
      </c>
      <c r="K155" s="41" t="s">
        <v>166</v>
      </c>
      <c r="L155" s="41" t="s">
        <v>533</v>
      </c>
      <c r="M155" s="66">
        <v>59400000</v>
      </c>
      <c r="N155" s="66">
        <v>59400000</v>
      </c>
      <c r="O155" s="41" t="s">
        <v>75</v>
      </c>
      <c r="P155" s="41" t="s">
        <v>76</v>
      </c>
      <c r="Q155" s="41" t="s">
        <v>578</v>
      </c>
      <c r="S155" s="169" t="s">
        <v>585</v>
      </c>
      <c r="T155" s="169" t="s">
        <v>586</v>
      </c>
      <c r="U155" s="176">
        <v>43486</v>
      </c>
      <c r="V155" s="171" t="s">
        <v>587</v>
      </c>
      <c r="W155" s="172" t="s">
        <v>417</v>
      </c>
      <c r="X155" s="173">
        <v>59400000</v>
      </c>
      <c r="Y155" s="173">
        <v>0</v>
      </c>
      <c r="Z155" s="173">
        <v>59400000</v>
      </c>
      <c r="AA155" s="178" t="s">
        <v>588</v>
      </c>
      <c r="AB155" s="179">
        <v>7819</v>
      </c>
      <c r="AC155" s="178" t="s">
        <v>449</v>
      </c>
      <c r="AD155" s="176">
        <v>43486</v>
      </c>
      <c r="AE155" s="176">
        <v>43819</v>
      </c>
      <c r="AF155" s="179" t="s">
        <v>589</v>
      </c>
      <c r="AG155" s="180" t="s">
        <v>584</v>
      </c>
    </row>
    <row r="156" spans="1:33" ht="131.25" x14ac:dyDescent="0.35">
      <c r="A156" s="40">
        <f t="shared" si="3"/>
        <v>136</v>
      </c>
      <c r="B156" s="41"/>
      <c r="C156" s="41" t="s">
        <v>576</v>
      </c>
      <c r="D156" s="42">
        <v>80101706</v>
      </c>
      <c r="E156" s="43" t="s">
        <v>577</v>
      </c>
      <c r="F156" s="41" t="s">
        <v>70</v>
      </c>
      <c r="G156" s="41">
        <v>1</v>
      </c>
      <c r="H156" s="41" t="s">
        <v>155</v>
      </c>
      <c r="I156" s="41">
        <v>10</v>
      </c>
      <c r="J156" s="41" t="s">
        <v>331</v>
      </c>
      <c r="K156" s="41" t="s">
        <v>166</v>
      </c>
      <c r="L156" s="41" t="s">
        <v>328</v>
      </c>
      <c r="M156" s="66">
        <v>54000000</v>
      </c>
      <c r="N156" s="66">
        <v>54000000</v>
      </c>
      <c r="O156" s="41" t="s">
        <v>75</v>
      </c>
      <c r="P156" s="41" t="s">
        <v>76</v>
      </c>
      <c r="Q156" s="41" t="s">
        <v>578</v>
      </c>
      <c r="S156" s="169" t="s">
        <v>590</v>
      </c>
      <c r="T156" s="169" t="s">
        <v>591</v>
      </c>
      <c r="U156" s="176">
        <v>43508</v>
      </c>
      <c r="V156" s="171" t="s">
        <v>592</v>
      </c>
      <c r="W156" s="172" t="s">
        <v>417</v>
      </c>
      <c r="X156" s="173">
        <v>54000000</v>
      </c>
      <c r="Y156" s="174">
        <v>0</v>
      </c>
      <c r="Z156" s="173">
        <v>54000000</v>
      </c>
      <c r="AA156" s="171" t="s">
        <v>593</v>
      </c>
      <c r="AB156" s="172">
        <v>16419</v>
      </c>
      <c r="AC156" s="178" t="s">
        <v>594</v>
      </c>
      <c r="AD156" s="176">
        <v>43508</v>
      </c>
      <c r="AE156" s="176">
        <v>43810</v>
      </c>
      <c r="AF156" s="179" t="s">
        <v>595</v>
      </c>
      <c r="AG156" s="180" t="s">
        <v>584</v>
      </c>
    </row>
    <row r="157" spans="1:33" ht="131.25" x14ac:dyDescent="0.35">
      <c r="A157" s="40">
        <f t="shared" si="3"/>
        <v>137</v>
      </c>
      <c r="B157" s="41"/>
      <c r="C157" s="41" t="s">
        <v>576</v>
      </c>
      <c r="D157" s="42">
        <v>80101706</v>
      </c>
      <c r="E157" s="43" t="s">
        <v>577</v>
      </c>
      <c r="F157" s="41" t="s">
        <v>70</v>
      </c>
      <c r="G157" s="41">
        <v>1</v>
      </c>
      <c r="H157" s="41" t="s">
        <v>155</v>
      </c>
      <c r="I157" s="41">
        <v>10</v>
      </c>
      <c r="J157" s="41" t="s">
        <v>331</v>
      </c>
      <c r="K157" s="41" t="s">
        <v>166</v>
      </c>
      <c r="L157" s="41" t="s">
        <v>328</v>
      </c>
      <c r="M157" s="66">
        <v>54000000</v>
      </c>
      <c r="N157" s="66">
        <v>54000000</v>
      </c>
      <c r="O157" s="41" t="s">
        <v>75</v>
      </c>
      <c r="P157" s="41" t="s">
        <v>76</v>
      </c>
      <c r="Q157" s="41" t="s">
        <v>578</v>
      </c>
      <c r="S157" s="169" t="s">
        <v>596</v>
      </c>
      <c r="T157" s="169" t="s">
        <v>597</v>
      </c>
      <c r="U157" s="176">
        <v>43508</v>
      </c>
      <c r="V157" s="171" t="s">
        <v>592</v>
      </c>
      <c r="W157" s="172" t="s">
        <v>417</v>
      </c>
      <c r="X157" s="173">
        <v>54000000</v>
      </c>
      <c r="Y157" s="174">
        <v>0</v>
      </c>
      <c r="Z157" s="173">
        <v>54000000</v>
      </c>
      <c r="AA157" s="171" t="s">
        <v>598</v>
      </c>
      <c r="AB157" s="172">
        <v>16519</v>
      </c>
      <c r="AC157" s="178" t="s">
        <v>464</v>
      </c>
      <c r="AD157" s="176">
        <v>43508</v>
      </c>
      <c r="AE157" s="176">
        <v>43810</v>
      </c>
      <c r="AF157" s="179" t="s">
        <v>595</v>
      </c>
      <c r="AG157" s="180" t="s">
        <v>584</v>
      </c>
    </row>
    <row r="158" spans="1:33" ht="120" x14ac:dyDescent="0.35">
      <c r="A158" s="40">
        <f t="shared" si="3"/>
        <v>138</v>
      </c>
      <c r="B158" s="41"/>
      <c r="C158" s="41" t="s">
        <v>576</v>
      </c>
      <c r="D158" s="42">
        <v>80101706</v>
      </c>
      <c r="E158" s="43" t="s">
        <v>577</v>
      </c>
      <c r="F158" s="41" t="s">
        <v>70</v>
      </c>
      <c r="G158" s="41">
        <v>1</v>
      </c>
      <c r="H158" s="41" t="s">
        <v>155</v>
      </c>
      <c r="I158" s="41">
        <v>10</v>
      </c>
      <c r="J158" s="41" t="s">
        <v>331</v>
      </c>
      <c r="K158" s="41" t="s">
        <v>166</v>
      </c>
      <c r="L158" s="41" t="s">
        <v>328</v>
      </c>
      <c r="M158" s="66">
        <v>54000000</v>
      </c>
      <c r="N158" s="66">
        <v>54000000</v>
      </c>
      <c r="O158" s="41" t="s">
        <v>75</v>
      </c>
      <c r="P158" s="41" t="s">
        <v>76</v>
      </c>
      <c r="Q158" s="41" t="s">
        <v>578</v>
      </c>
      <c r="S158" s="169" t="s">
        <v>599</v>
      </c>
      <c r="T158" s="169" t="s">
        <v>600</v>
      </c>
      <c r="U158" s="176">
        <v>43510</v>
      </c>
      <c r="V158" s="171" t="s">
        <v>601</v>
      </c>
      <c r="W158" s="172" t="s">
        <v>417</v>
      </c>
      <c r="X158" s="173">
        <v>54000000</v>
      </c>
      <c r="Y158" s="174">
        <v>0</v>
      </c>
      <c r="Z158" s="173">
        <v>54000000</v>
      </c>
      <c r="AA158" s="171" t="s">
        <v>602</v>
      </c>
      <c r="AB158" s="172">
        <v>16619</v>
      </c>
      <c r="AC158" s="178" t="s">
        <v>464</v>
      </c>
      <c r="AD158" s="176">
        <v>43510</v>
      </c>
      <c r="AE158" s="176">
        <v>43812</v>
      </c>
      <c r="AF158" s="179" t="s">
        <v>603</v>
      </c>
      <c r="AG158" s="180" t="s">
        <v>584</v>
      </c>
    </row>
    <row r="159" spans="1:33" ht="120" x14ac:dyDescent="0.35">
      <c r="A159" s="40">
        <f t="shared" si="3"/>
        <v>139</v>
      </c>
      <c r="B159" s="41"/>
      <c r="C159" s="41" t="s">
        <v>576</v>
      </c>
      <c r="D159" s="42">
        <v>80101706</v>
      </c>
      <c r="E159" s="43" t="s">
        <v>577</v>
      </c>
      <c r="F159" s="41" t="s">
        <v>70</v>
      </c>
      <c r="G159" s="41">
        <v>1</v>
      </c>
      <c r="H159" s="41" t="s">
        <v>127</v>
      </c>
      <c r="I159" s="41">
        <v>11</v>
      </c>
      <c r="J159" s="41" t="s">
        <v>331</v>
      </c>
      <c r="K159" s="41" t="s">
        <v>166</v>
      </c>
      <c r="L159" s="41" t="s">
        <v>533</v>
      </c>
      <c r="M159" s="66">
        <v>63800000</v>
      </c>
      <c r="N159" s="66">
        <v>63800000</v>
      </c>
      <c r="O159" s="41" t="s">
        <v>75</v>
      </c>
      <c r="P159" s="41" t="s">
        <v>76</v>
      </c>
      <c r="Q159" s="41" t="s">
        <v>578</v>
      </c>
      <c r="S159" s="169" t="s">
        <v>604</v>
      </c>
      <c r="T159" s="169" t="s">
        <v>605</v>
      </c>
      <c r="U159" s="176">
        <v>43489</v>
      </c>
      <c r="V159" s="171" t="s">
        <v>606</v>
      </c>
      <c r="W159" s="172" t="s">
        <v>417</v>
      </c>
      <c r="X159" s="173">
        <v>63800000</v>
      </c>
      <c r="Y159" s="174">
        <v>0</v>
      </c>
      <c r="Z159" s="173">
        <v>63800000</v>
      </c>
      <c r="AA159" s="171" t="s">
        <v>607</v>
      </c>
      <c r="AB159" s="172">
        <v>8019</v>
      </c>
      <c r="AC159" s="171" t="s">
        <v>449</v>
      </c>
      <c r="AD159" s="170">
        <v>43489</v>
      </c>
      <c r="AE159" s="170">
        <v>43822</v>
      </c>
      <c r="AF159" s="172" t="s">
        <v>608</v>
      </c>
      <c r="AG159" s="175" t="s">
        <v>584</v>
      </c>
    </row>
    <row r="160" spans="1:33" ht="120" x14ac:dyDescent="0.35">
      <c r="A160" s="40">
        <f t="shared" si="3"/>
        <v>140</v>
      </c>
      <c r="B160" s="41"/>
      <c r="C160" s="41" t="s">
        <v>576</v>
      </c>
      <c r="D160" s="42">
        <v>80101706</v>
      </c>
      <c r="E160" s="43" t="s">
        <v>577</v>
      </c>
      <c r="F160" s="41" t="s">
        <v>70</v>
      </c>
      <c r="G160" s="41">
        <v>1</v>
      </c>
      <c r="H160" s="41" t="s">
        <v>155</v>
      </c>
      <c r="I160" s="41">
        <v>10</v>
      </c>
      <c r="J160" s="41" t="s">
        <v>331</v>
      </c>
      <c r="K160" s="41" t="s">
        <v>166</v>
      </c>
      <c r="L160" s="41" t="s">
        <v>328</v>
      </c>
      <c r="M160" s="66">
        <v>36730000</v>
      </c>
      <c r="N160" s="66">
        <v>36730000</v>
      </c>
      <c r="O160" s="41" t="s">
        <v>75</v>
      </c>
      <c r="P160" s="41" t="s">
        <v>76</v>
      </c>
      <c r="Q160" s="41" t="s">
        <v>578</v>
      </c>
      <c r="S160" s="169" t="s">
        <v>609</v>
      </c>
      <c r="T160" s="169" t="s">
        <v>610</v>
      </c>
      <c r="U160" s="176">
        <v>43510</v>
      </c>
      <c r="V160" s="171" t="s">
        <v>611</v>
      </c>
      <c r="W160" s="172" t="s">
        <v>417</v>
      </c>
      <c r="X160" s="173">
        <v>36730000</v>
      </c>
      <c r="Y160" s="174">
        <v>0</v>
      </c>
      <c r="Z160" s="173">
        <v>36730000</v>
      </c>
      <c r="AA160" s="171" t="s">
        <v>612</v>
      </c>
      <c r="AB160" s="172">
        <v>16719</v>
      </c>
      <c r="AC160" s="178" t="s">
        <v>464</v>
      </c>
      <c r="AD160" s="176">
        <v>43510</v>
      </c>
      <c r="AE160" s="176">
        <v>43812</v>
      </c>
      <c r="AF160" s="179" t="s">
        <v>613</v>
      </c>
      <c r="AG160" s="180" t="s">
        <v>584</v>
      </c>
    </row>
    <row r="161" spans="1:33" ht="120" x14ac:dyDescent="0.35">
      <c r="A161" s="40">
        <f t="shared" si="3"/>
        <v>141</v>
      </c>
      <c r="B161" s="41"/>
      <c r="C161" s="41" t="s">
        <v>576</v>
      </c>
      <c r="D161" s="42">
        <v>80101706</v>
      </c>
      <c r="E161" s="43" t="s">
        <v>614</v>
      </c>
      <c r="F161" s="41" t="s">
        <v>70</v>
      </c>
      <c r="G161" s="41">
        <v>1</v>
      </c>
      <c r="H161" s="41" t="s">
        <v>155</v>
      </c>
      <c r="I161" s="41">
        <v>10</v>
      </c>
      <c r="J161" s="41" t="s">
        <v>331</v>
      </c>
      <c r="K161" s="41" t="s">
        <v>166</v>
      </c>
      <c r="L161" s="41" t="s">
        <v>328</v>
      </c>
      <c r="M161" s="66">
        <v>19500000</v>
      </c>
      <c r="N161" s="66">
        <v>19500000</v>
      </c>
      <c r="O161" s="41" t="s">
        <v>75</v>
      </c>
      <c r="P161" s="41" t="s">
        <v>76</v>
      </c>
      <c r="Q161" s="41" t="s">
        <v>578</v>
      </c>
      <c r="S161" s="169" t="s">
        <v>615</v>
      </c>
      <c r="T161" s="169" t="s">
        <v>616</v>
      </c>
      <c r="U161" s="170">
        <v>43504</v>
      </c>
      <c r="V161" s="171" t="s">
        <v>617</v>
      </c>
      <c r="W161" s="172" t="s">
        <v>447</v>
      </c>
      <c r="X161" s="173">
        <v>19500000</v>
      </c>
      <c r="Y161" s="174">
        <v>0</v>
      </c>
      <c r="Z161" s="173">
        <v>19500000</v>
      </c>
      <c r="AA161" s="171" t="s">
        <v>618</v>
      </c>
      <c r="AB161" s="179">
        <v>16119</v>
      </c>
      <c r="AC161" s="178" t="s">
        <v>619</v>
      </c>
      <c r="AD161" s="176">
        <v>43504</v>
      </c>
      <c r="AE161" s="176">
        <v>43806</v>
      </c>
      <c r="AF161" s="179" t="s">
        <v>613</v>
      </c>
      <c r="AG161" s="180" t="s">
        <v>584</v>
      </c>
    </row>
    <row r="162" spans="1:33" ht="120" x14ac:dyDescent="0.35">
      <c r="A162" s="40">
        <f t="shared" si="3"/>
        <v>142</v>
      </c>
      <c r="B162" s="41"/>
      <c r="C162" s="41" t="s">
        <v>620</v>
      </c>
      <c r="D162" s="42">
        <v>80101706</v>
      </c>
      <c r="E162" s="43" t="s">
        <v>621</v>
      </c>
      <c r="F162" s="41" t="s">
        <v>70</v>
      </c>
      <c r="G162" s="41">
        <v>1</v>
      </c>
      <c r="H162" s="41" t="s">
        <v>127</v>
      </c>
      <c r="I162" s="41">
        <v>11</v>
      </c>
      <c r="J162" s="41" t="s">
        <v>331</v>
      </c>
      <c r="K162" s="41" t="s">
        <v>166</v>
      </c>
      <c r="L162" s="41" t="s">
        <v>533</v>
      </c>
      <c r="M162" s="66">
        <v>96250000</v>
      </c>
      <c r="N162" s="66">
        <v>96250000</v>
      </c>
      <c r="O162" s="41" t="s">
        <v>75</v>
      </c>
      <c r="P162" s="41" t="s">
        <v>76</v>
      </c>
      <c r="Q162" s="41" t="s">
        <v>622</v>
      </c>
      <c r="S162" s="169" t="s">
        <v>623</v>
      </c>
      <c r="T162" s="169" t="s">
        <v>624</v>
      </c>
      <c r="U162" s="170">
        <v>43483</v>
      </c>
      <c r="V162" s="171" t="s">
        <v>625</v>
      </c>
      <c r="W162" s="172" t="s">
        <v>417</v>
      </c>
      <c r="X162" s="173">
        <v>96250000</v>
      </c>
      <c r="Y162" s="174">
        <v>0</v>
      </c>
      <c r="Z162" s="173">
        <v>96250000</v>
      </c>
      <c r="AA162" s="171" t="s">
        <v>626</v>
      </c>
      <c r="AB162" s="172">
        <v>6419</v>
      </c>
      <c r="AC162" s="171" t="s">
        <v>437</v>
      </c>
      <c r="AD162" s="170">
        <v>43483</v>
      </c>
      <c r="AE162" s="170">
        <v>43816</v>
      </c>
      <c r="AF162" s="172" t="s">
        <v>627</v>
      </c>
      <c r="AG162" s="175" t="s">
        <v>628</v>
      </c>
    </row>
    <row r="163" spans="1:33" ht="120" x14ac:dyDescent="0.35">
      <c r="A163" s="40">
        <f t="shared" si="3"/>
        <v>143</v>
      </c>
      <c r="B163" s="41"/>
      <c r="C163" s="41" t="s">
        <v>620</v>
      </c>
      <c r="D163" s="42">
        <v>80101706</v>
      </c>
      <c r="E163" s="43" t="s">
        <v>621</v>
      </c>
      <c r="F163" s="41" t="s">
        <v>70</v>
      </c>
      <c r="G163" s="41">
        <v>1</v>
      </c>
      <c r="H163" s="41" t="s">
        <v>84</v>
      </c>
      <c r="I163" s="41">
        <v>6.5</v>
      </c>
      <c r="J163" s="41" t="s">
        <v>331</v>
      </c>
      <c r="K163" s="41" t="s">
        <v>166</v>
      </c>
      <c r="L163" s="41" t="s">
        <v>328</v>
      </c>
      <c r="M163" s="66">
        <v>44100000</v>
      </c>
      <c r="N163" s="66">
        <v>44100000</v>
      </c>
      <c r="O163" s="41" t="s">
        <v>75</v>
      </c>
      <c r="P163" s="41" t="s">
        <v>76</v>
      </c>
      <c r="Q163" s="41" t="s">
        <v>622</v>
      </c>
      <c r="S163" s="39"/>
      <c r="T163" s="39"/>
      <c r="U163" s="39"/>
      <c r="V163" s="39"/>
      <c r="W163" s="39"/>
      <c r="X163" s="39"/>
      <c r="Y163" s="39"/>
      <c r="Z163" s="39"/>
      <c r="AA163" s="39"/>
      <c r="AB163" s="39"/>
      <c r="AC163" s="39"/>
      <c r="AD163" s="39"/>
      <c r="AE163" s="39"/>
      <c r="AF163" s="39"/>
      <c r="AG163" s="39"/>
    </row>
    <row r="164" spans="1:33" ht="120" x14ac:dyDescent="0.35">
      <c r="A164" s="40">
        <f t="shared" si="3"/>
        <v>144</v>
      </c>
      <c r="B164" s="41"/>
      <c r="C164" s="41" t="s">
        <v>620</v>
      </c>
      <c r="D164" s="42">
        <v>80101706</v>
      </c>
      <c r="E164" s="43" t="s">
        <v>621</v>
      </c>
      <c r="F164" s="41" t="s">
        <v>70</v>
      </c>
      <c r="G164" s="41">
        <v>1</v>
      </c>
      <c r="H164" s="41" t="s">
        <v>127</v>
      </c>
      <c r="I164" s="41">
        <v>11</v>
      </c>
      <c r="J164" s="41" t="s">
        <v>331</v>
      </c>
      <c r="K164" s="41" t="s">
        <v>166</v>
      </c>
      <c r="L164" s="41" t="s">
        <v>328</v>
      </c>
      <c r="M164" s="66">
        <v>80850000</v>
      </c>
      <c r="N164" s="66">
        <v>80850000</v>
      </c>
      <c r="O164" s="41" t="s">
        <v>75</v>
      </c>
      <c r="P164" s="41" t="s">
        <v>76</v>
      </c>
      <c r="Q164" s="41" t="s">
        <v>622</v>
      </c>
      <c r="S164" s="169" t="s">
        <v>629</v>
      </c>
      <c r="T164" s="169" t="s">
        <v>630</v>
      </c>
      <c r="U164" s="176">
        <v>43490</v>
      </c>
      <c r="V164" s="171" t="s">
        <v>631</v>
      </c>
      <c r="W164" s="172" t="s">
        <v>417</v>
      </c>
      <c r="X164" s="173">
        <v>80850000</v>
      </c>
      <c r="Y164" s="174">
        <v>0</v>
      </c>
      <c r="Z164" s="173">
        <v>80850000</v>
      </c>
      <c r="AA164" s="178" t="s">
        <v>632</v>
      </c>
      <c r="AB164" s="179">
        <v>10419</v>
      </c>
      <c r="AC164" s="178" t="s">
        <v>449</v>
      </c>
      <c r="AD164" s="176">
        <v>43490</v>
      </c>
      <c r="AE164" s="176">
        <v>43823</v>
      </c>
      <c r="AF164" s="179" t="s">
        <v>633</v>
      </c>
      <c r="AG164" s="180" t="s">
        <v>628</v>
      </c>
    </row>
    <row r="165" spans="1:33" ht="120" x14ac:dyDescent="0.35">
      <c r="A165" s="40">
        <f t="shared" si="3"/>
        <v>145</v>
      </c>
      <c r="B165" s="41"/>
      <c r="C165" s="41" t="s">
        <v>620</v>
      </c>
      <c r="D165" s="42">
        <v>80101706</v>
      </c>
      <c r="E165" s="43" t="s">
        <v>621</v>
      </c>
      <c r="F165" s="41" t="s">
        <v>70</v>
      </c>
      <c r="G165" s="41">
        <v>1</v>
      </c>
      <c r="H165" s="41" t="s">
        <v>127</v>
      </c>
      <c r="I165" s="41">
        <v>11</v>
      </c>
      <c r="J165" s="41" t="s">
        <v>331</v>
      </c>
      <c r="K165" s="41" t="s">
        <v>166</v>
      </c>
      <c r="L165" s="41" t="s">
        <v>533</v>
      </c>
      <c r="M165" s="66">
        <v>80850000</v>
      </c>
      <c r="N165" s="66">
        <v>80850000</v>
      </c>
      <c r="O165" s="41" t="s">
        <v>75</v>
      </c>
      <c r="P165" s="41" t="s">
        <v>76</v>
      </c>
      <c r="Q165" s="41" t="s">
        <v>622</v>
      </c>
      <c r="S165" s="169" t="s">
        <v>634</v>
      </c>
      <c r="T165" s="169" t="s">
        <v>635</v>
      </c>
      <c r="U165" s="176">
        <v>43488</v>
      </c>
      <c r="V165" s="171" t="s">
        <v>636</v>
      </c>
      <c r="W165" s="172" t="s">
        <v>417</v>
      </c>
      <c r="X165" s="173">
        <v>80850000</v>
      </c>
      <c r="Y165" s="174">
        <v>0</v>
      </c>
      <c r="Z165" s="173">
        <v>80850000</v>
      </c>
      <c r="AA165" s="171" t="s">
        <v>637</v>
      </c>
      <c r="AB165" s="172">
        <v>7919</v>
      </c>
      <c r="AC165" s="171" t="s">
        <v>449</v>
      </c>
      <c r="AD165" s="170">
        <v>43488</v>
      </c>
      <c r="AE165" s="170">
        <v>43821</v>
      </c>
      <c r="AF165" s="172" t="s">
        <v>633</v>
      </c>
      <c r="AG165" s="175" t="s">
        <v>628</v>
      </c>
    </row>
    <row r="166" spans="1:33" ht="120" x14ac:dyDescent="0.35">
      <c r="A166" s="40">
        <f t="shared" si="3"/>
        <v>146</v>
      </c>
      <c r="B166" s="41"/>
      <c r="C166" s="41" t="s">
        <v>620</v>
      </c>
      <c r="D166" s="42">
        <v>80101706</v>
      </c>
      <c r="E166" s="43" t="s">
        <v>621</v>
      </c>
      <c r="F166" s="41" t="s">
        <v>70</v>
      </c>
      <c r="G166" s="41">
        <v>1</v>
      </c>
      <c r="H166" s="41" t="s">
        <v>127</v>
      </c>
      <c r="I166" s="41">
        <v>11</v>
      </c>
      <c r="J166" s="41" t="s">
        <v>331</v>
      </c>
      <c r="K166" s="41" t="s">
        <v>166</v>
      </c>
      <c r="L166" s="41" t="s">
        <v>533</v>
      </c>
      <c r="M166" s="66">
        <v>96250000</v>
      </c>
      <c r="N166" s="66">
        <v>96250000</v>
      </c>
      <c r="O166" s="41" t="s">
        <v>75</v>
      </c>
      <c r="P166" s="41" t="s">
        <v>76</v>
      </c>
      <c r="Q166" s="41" t="s">
        <v>622</v>
      </c>
      <c r="S166" s="169" t="s">
        <v>638</v>
      </c>
      <c r="T166" s="169" t="s">
        <v>639</v>
      </c>
      <c r="U166" s="170">
        <v>43488</v>
      </c>
      <c r="V166" s="171" t="s">
        <v>640</v>
      </c>
      <c r="W166" s="172" t="s">
        <v>417</v>
      </c>
      <c r="X166" s="173">
        <v>96250000</v>
      </c>
      <c r="Y166" s="174">
        <v>0</v>
      </c>
      <c r="Z166" s="173">
        <v>96250000</v>
      </c>
      <c r="AA166" s="171" t="s">
        <v>641</v>
      </c>
      <c r="AB166" s="172">
        <v>6919</v>
      </c>
      <c r="AC166" s="171" t="s">
        <v>449</v>
      </c>
      <c r="AD166" s="170">
        <v>43488</v>
      </c>
      <c r="AE166" s="170">
        <v>43821</v>
      </c>
      <c r="AF166" s="172" t="s">
        <v>627</v>
      </c>
      <c r="AG166" s="175" t="s">
        <v>628</v>
      </c>
    </row>
    <row r="167" spans="1:33" ht="131.25" x14ac:dyDescent="0.35">
      <c r="A167" s="40">
        <f t="shared" si="3"/>
        <v>147</v>
      </c>
      <c r="B167" s="41"/>
      <c r="C167" s="41" t="s">
        <v>620</v>
      </c>
      <c r="D167" s="42">
        <v>80101706</v>
      </c>
      <c r="E167" s="43" t="s">
        <v>621</v>
      </c>
      <c r="F167" s="41" t="s">
        <v>70</v>
      </c>
      <c r="G167" s="41">
        <v>1</v>
      </c>
      <c r="H167" s="41" t="s">
        <v>127</v>
      </c>
      <c r="I167" s="41">
        <v>11</v>
      </c>
      <c r="J167" s="41" t="s">
        <v>331</v>
      </c>
      <c r="K167" s="41" t="s">
        <v>166</v>
      </c>
      <c r="L167" s="41" t="s">
        <v>328</v>
      </c>
      <c r="M167" s="66">
        <v>44000000</v>
      </c>
      <c r="N167" s="66">
        <v>44000000</v>
      </c>
      <c r="O167" s="41" t="s">
        <v>75</v>
      </c>
      <c r="P167" s="41" t="s">
        <v>76</v>
      </c>
      <c r="Q167" s="41" t="s">
        <v>622</v>
      </c>
      <c r="S167" s="169" t="s">
        <v>642</v>
      </c>
      <c r="T167" s="169" t="s">
        <v>643</v>
      </c>
      <c r="U167" s="170">
        <v>43497</v>
      </c>
      <c r="V167" s="171" t="s">
        <v>644</v>
      </c>
      <c r="W167" s="172" t="s">
        <v>417</v>
      </c>
      <c r="X167" s="173">
        <v>42000000</v>
      </c>
      <c r="Y167" s="174">
        <v>0</v>
      </c>
      <c r="Z167" s="173">
        <v>42000000</v>
      </c>
      <c r="AA167" s="171" t="s">
        <v>645</v>
      </c>
      <c r="AB167" s="172">
        <v>14219</v>
      </c>
      <c r="AC167" s="178" t="s">
        <v>455</v>
      </c>
      <c r="AD167" s="176">
        <v>43497</v>
      </c>
      <c r="AE167" s="176">
        <v>43814</v>
      </c>
      <c r="AF167" s="179" t="s">
        <v>627</v>
      </c>
      <c r="AG167" s="180" t="s">
        <v>628</v>
      </c>
    </row>
    <row r="168" spans="1:33" ht="131.25" x14ac:dyDescent="0.35">
      <c r="A168" s="40">
        <f t="shared" si="3"/>
        <v>148</v>
      </c>
      <c r="B168" s="41"/>
      <c r="C168" s="41" t="s">
        <v>646</v>
      </c>
      <c r="D168" s="42">
        <v>80101706</v>
      </c>
      <c r="E168" s="43" t="s">
        <v>647</v>
      </c>
      <c r="F168" s="41" t="s">
        <v>70</v>
      </c>
      <c r="G168" s="41">
        <v>1</v>
      </c>
      <c r="H168" s="41" t="s">
        <v>127</v>
      </c>
      <c r="I168" s="41">
        <v>11</v>
      </c>
      <c r="J168" s="41" t="s">
        <v>331</v>
      </c>
      <c r="K168" s="41" t="s">
        <v>166</v>
      </c>
      <c r="L168" s="41" t="s">
        <v>533</v>
      </c>
      <c r="M168" s="66">
        <v>59400000</v>
      </c>
      <c r="N168" s="66">
        <v>59400000</v>
      </c>
      <c r="O168" s="41" t="s">
        <v>75</v>
      </c>
      <c r="P168" s="41" t="s">
        <v>76</v>
      </c>
      <c r="Q168" s="41" t="s">
        <v>648</v>
      </c>
      <c r="S168" s="169" t="s">
        <v>649</v>
      </c>
      <c r="T168" s="169" t="s">
        <v>650</v>
      </c>
      <c r="U168" s="176">
        <v>43483</v>
      </c>
      <c r="V168" s="171" t="s">
        <v>651</v>
      </c>
      <c r="W168" s="172" t="s">
        <v>417</v>
      </c>
      <c r="X168" s="173">
        <v>59400000</v>
      </c>
      <c r="Y168" s="173">
        <v>0</v>
      </c>
      <c r="Z168" s="173">
        <v>59400000</v>
      </c>
      <c r="AA168" s="178" t="s">
        <v>652</v>
      </c>
      <c r="AB168" s="179">
        <v>6519</v>
      </c>
      <c r="AC168" s="178" t="s">
        <v>449</v>
      </c>
      <c r="AD168" s="176">
        <v>43483</v>
      </c>
      <c r="AE168" s="176">
        <v>43816</v>
      </c>
      <c r="AF168" s="179" t="s">
        <v>653</v>
      </c>
      <c r="AG168" s="180" t="s">
        <v>654</v>
      </c>
    </row>
    <row r="169" spans="1:33" ht="120" x14ac:dyDescent="0.35">
      <c r="A169" s="40">
        <f t="shared" si="3"/>
        <v>149</v>
      </c>
      <c r="B169" s="41"/>
      <c r="C169" s="41" t="s">
        <v>646</v>
      </c>
      <c r="D169" s="42">
        <v>80101706</v>
      </c>
      <c r="E169" s="43" t="s">
        <v>647</v>
      </c>
      <c r="F169" s="41" t="s">
        <v>70</v>
      </c>
      <c r="G169" s="41">
        <v>1</v>
      </c>
      <c r="H169" s="41" t="s">
        <v>127</v>
      </c>
      <c r="I169" s="41">
        <v>11</v>
      </c>
      <c r="J169" s="41" t="s">
        <v>331</v>
      </c>
      <c r="K169" s="41" t="s">
        <v>166</v>
      </c>
      <c r="L169" s="41" t="s">
        <v>328</v>
      </c>
      <c r="M169" s="66">
        <v>27500000</v>
      </c>
      <c r="N169" s="66">
        <v>27500000</v>
      </c>
      <c r="O169" s="41" t="s">
        <v>75</v>
      </c>
      <c r="P169" s="41" t="s">
        <v>76</v>
      </c>
      <c r="Q169" s="41" t="s">
        <v>648</v>
      </c>
      <c r="S169" s="169" t="s">
        <v>655</v>
      </c>
      <c r="T169" s="169" t="s">
        <v>656</v>
      </c>
      <c r="U169" s="176">
        <v>43489</v>
      </c>
      <c r="V169" s="171" t="s">
        <v>657</v>
      </c>
      <c r="W169" s="172" t="s">
        <v>417</v>
      </c>
      <c r="X169" s="173">
        <v>27500000</v>
      </c>
      <c r="Y169" s="174">
        <v>0</v>
      </c>
      <c r="Z169" s="173">
        <v>27500000</v>
      </c>
      <c r="AA169" s="171" t="s">
        <v>658</v>
      </c>
      <c r="AB169" s="172">
        <v>10519</v>
      </c>
      <c r="AC169" s="171" t="s">
        <v>449</v>
      </c>
      <c r="AD169" s="170">
        <v>43489</v>
      </c>
      <c r="AE169" s="170">
        <v>43822</v>
      </c>
      <c r="AF169" s="172" t="s">
        <v>653</v>
      </c>
      <c r="AG169" s="175" t="s">
        <v>654</v>
      </c>
    </row>
    <row r="170" spans="1:33" ht="120" x14ac:dyDescent="0.35">
      <c r="A170" s="40">
        <f t="shared" si="3"/>
        <v>150</v>
      </c>
      <c r="B170" s="41"/>
      <c r="C170" s="41" t="s">
        <v>646</v>
      </c>
      <c r="D170" s="42">
        <v>80101706</v>
      </c>
      <c r="E170" s="43" t="s">
        <v>647</v>
      </c>
      <c r="F170" s="41" t="s">
        <v>70</v>
      </c>
      <c r="G170" s="41">
        <v>1</v>
      </c>
      <c r="H170" s="41" t="s">
        <v>127</v>
      </c>
      <c r="I170" s="41">
        <v>11.5</v>
      </c>
      <c r="J170" s="41" t="s">
        <v>331</v>
      </c>
      <c r="K170" s="41" t="s">
        <v>166</v>
      </c>
      <c r="L170" s="41" t="s">
        <v>533</v>
      </c>
      <c r="M170" s="66">
        <v>28750000</v>
      </c>
      <c r="N170" s="66">
        <v>28750000</v>
      </c>
      <c r="O170" s="41" t="s">
        <v>75</v>
      </c>
      <c r="P170" s="41" t="s">
        <v>76</v>
      </c>
      <c r="Q170" s="41" t="s">
        <v>648</v>
      </c>
      <c r="S170" s="169" t="s">
        <v>659</v>
      </c>
      <c r="T170" s="169" t="s">
        <v>660</v>
      </c>
      <c r="U170" s="170">
        <v>43476</v>
      </c>
      <c r="V170" s="171" t="s">
        <v>661</v>
      </c>
      <c r="W170" s="172" t="s">
        <v>417</v>
      </c>
      <c r="X170" s="173">
        <v>28750000</v>
      </c>
      <c r="Y170" s="173">
        <v>0</v>
      </c>
      <c r="Z170" s="173">
        <v>28750000</v>
      </c>
      <c r="AA170" s="178" t="s">
        <v>662</v>
      </c>
      <c r="AB170" s="179">
        <v>3519</v>
      </c>
      <c r="AC170" s="178" t="s">
        <v>426</v>
      </c>
      <c r="AD170" s="176">
        <v>43476</v>
      </c>
      <c r="AE170" s="176">
        <v>43824</v>
      </c>
      <c r="AF170" s="179" t="s">
        <v>663</v>
      </c>
      <c r="AG170" s="180" t="s">
        <v>654</v>
      </c>
    </row>
    <row r="171" spans="1:33" ht="120" x14ac:dyDescent="0.35">
      <c r="A171" s="40">
        <f t="shared" si="3"/>
        <v>151</v>
      </c>
      <c r="B171" s="41"/>
      <c r="C171" s="41" t="s">
        <v>646</v>
      </c>
      <c r="D171" s="42">
        <v>80101706</v>
      </c>
      <c r="E171" s="43" t="s">
        <v>664</v>
      </c>
      <c r="F171" s="41" t="s">
        <v>70</v>
      </c>
      <c r="G171" s="41">
        <v>1</v>
      </c>
      <c r="H171" s="41" t="s">
        <v>127</v>
      </c>
      <c r="I171" s="41">
        <v>11.5</v>
      </c>
      <c r="J171" s="41" t="s">
        <v>331</v>
      </c>
      <c r="K171" s="41" t="s">
        <v>166</v>
      </c>
      <c r="L171" s="41" t="s">
        <v>533</v>
      </c>
      <c r="M171" s="66">
        <v>23000000</v>
      </c>
      <c r="N171" s="66">
        <v>23000000</v>
      </c>
      <c r="O171" s="41" t="s">
        <v>75</v>
      </c>
      <c r="P171" s="41" t="s">
        <v>76</v>
      </c>
      <c r="Q171" s="41" t="s">
        <v>648</v>
      </c>
      <c r="S171" s="169" t="s">
        <v>665</v>
      </c>
      <c r="T171" s="169" t="s">
        <v>666</v>
      </c>
      <c r="U171" s="176">
        <v>43489</v>
      </c>
      <c r="V171" s="171" t="s">
        <v>667</v>
      </c>
      <c r="W171" s="172" t="s">
        <v>447</v>
      </c>
      <c r="X171" s="182">
        <v>22000000</v>
      </c>
      <c r="Y171" s="183">
        <v>0</v>
      </c>
      <c r="Z171" s="182">
        <v>22000000</v>
      </c>
      <c r="AA171" s="178" t="s">
        <v>668</v>
      </c>
      <c r="AB171" s="179">
        <v>3419</v>
      </c>
      <c r="AC171" s="178" t="s">
        <v>669</v>
      </c>
      <c r="AD171" s="176">
        <v>43489</v>
      </c>
      <c r="AE171" s="176">
        <v>43822</v>
      </c>
      <c r="AF171" s="179" t="s">
        <v>670</v>
      </c>
      <c r="AG171" s="180" t="s">
        <v>654</v>
      </c>
    </row>
    <row r="172" spans="1:33" ht="120" x14ac:dyDescent="0.35">
      <c r="A172" s="40">
        <f t="shared" si="3"/>
        <v>152</v>
      </c>
      <c r="B172" s="41"/>
      <c r="C172" s="41" t="s">
        <v>206</v>
      </c>
      <c r="D172" s="42">
        <v>80101706</v>
      </c>
      <c r="E172" s="43" t="s">
        <v>671</v>
      </c>
      <c r="F172" s="41" t="s">
        <v>70</v>
      </c>
      <c r="G172" s="41">
        <v>1</v>
      </c>
      <c r="H172" s="41" t="s">
        <v>127</v>
      </c>
      <c r="I172" s="41">
        <v>11</v>
      </c>
      <c r="J172" s="41" t="s">
        <v>331</v>
      </c>
      <c r="K172" s="41" t="s">
        <v>166</v>
      </c>
      <c r="L172" s="41" t="s">
        <v>328</v>
      </c>
      <c r="M172" s="66">
        <v>101200000</v>
      </c>
      <c r="N172" s="66">
        <v>101200000</v>
      </c>
      <c r="O172" s="41" t="s">
        <v>75</v>
      </c>
      <c r="P172" s="41" t="s">
        <v>76</v>
      </c>
      <c r="Q172" s="41" t="s">
        <v>208</v>
      </c>
      <c r="S172" s="169" t="s">
        <v>672</v>
      </c>
      <c r="T172" s="169" t="s">
        <v>673</v>
      </c>
      <c r="U172" s="170">
        <v>43490</v>
      </c>
      <c r="V172" s="171" t="s">
        <v>674</v>
      </c>
      <c r="W172" s="172" t="s">
        <v>417</v>
      </c>
      <c r="X172" s="173">
        <v>101200000</v>
      </c>
      <c r="Y172" s="174">
        <v>0</v>
      </c>
      <c r="Z172" s="173">
        <v>101200000</v>
      </c>
      <c r="AA172" s="178" t="s">
        <v>675</v>
      </c>
      <c r="AB172" s="179">
        <v>11019</v>
      </c>
      <c r="AC172" s="178" t="s">
        <v>449</v>
      </c>
      <c r="AD172" s="176">
        <v>43490</v>
      </c>
      <c r="AE172" s="176">
        <v>43823</v>
      </c>
      <c r="AF172" s="179" t="s">
        <v>676</v>
      </c>
      <c r="AG172" s="180" t="s">
        <v>677</v>
      </c>
    </row>
    <row r="173" spans="1:33" ht="131.25" x14ac:dyDescent="0.35">
      <c r="A173" s="40">
        <f t="shared" si="3"/>
        <v>153</v>
      </c>
      <c r="B173" s="41"/>
      <c r="C173" s="41" t="s">
        <v>206</v>
      </c>
      <c r="D173" s="42">
        <v>80101706</v>
      </c>
      <c r="E173" s="43" t="s">
        <v>671</v>
      </c>
      <c r="F173" s="41" t="s">
        <v>70</v>
      </c>
      <c r="G173" s="41">
        <v>1</v>
      </c>
      <c r="H173" s="41" t="s">
        <v>127</v>
      </c>
      <c r="I173" s="41">
        <v>10.5</v>
      </c>
      <c r="J173" s="41" t="s">
        <v>331</v>
      </c>
      <c r="K173" s="41" t="s">
        <v>166</v>
      </c>
      <c r="L173" s="41" t="s">
        <v>328</v>
      </c>
      <c r="M173" s="66">
        <v>47250000</v>
      </c>
      <c r="N173" s="66">
        <v>47250000</v>
      </c>
      <c r="O173" s="41" t="s">
        <v>75</v>
      </c>
      <c r="P173" s="41" t="s">
        <v>76</v>
      </c>
      <c r="Q173" s="41" t="s">
        <v>208</v>
      </c>
      <c r="S173" s="169" t="s">
        <v>678</v>
      </c>
      <c r="T173" s="169" t="s">
        <v>679</v>
      </c>
      <c r="U173" s="176">
        <v>43504</v>
      </c>
      <c r="V173" s="171" t="s">
        <v>680</v>
      </c>
      <c r="W173" s="172" t="s">
        <v>417</v>
      </c>
      <c r="X173" s="173">
        <v>47250000</v>
      </c>
      <c r="Y173" s="174">
        <v>0</v>
      </c>
      <c r="Z173" s="173">
        <v>47250000</v>
      </c>
      <c r="AA173" s="171" t="s">
        <v>681</v>
      </c>
      <c r="AB173" s="172">
        <v>15119</v>
      </c>
      <c r="AC173" s="178" t="s">
        <v>682</v>
      </c>
      <c r="AD173" s="176">
        <v>43504</v>
      </c>
      <c r="AE173" s="176">
        <v>43821</v>
      </c>
      <c r="AF173" s="179" t="s">
        <v>683</v>
      </c>
      <c r="AG173" s="180" t="s">
        <v>677</v>
      </c>
    </row>
    <row r="174" spans="1:33" ht="120" x14ac:dyDescent="0.35">
      <c r="A174" s="40">
        <f t="shared" si="3"/>
        <v>154</v>
      </c>
      <c r="B174" s="41"/>
      <c r="C174" s="41" t="s">
        <v>206</v>
      </c>
      <c r="D174" s="42">
        <v>80101706</v>
      </c>
      <c r="E174" s="43" t="s">
        <v>671</v>
      </c>
      <c r="F174" s="41" t="s">
        <v>70</v>
      </c>
      <c r="G174" s="41">
        <v>1</v>
      </c>
      <c r="H174" s="41" t="s">
        <v>127</v>
      </c>
      <c r="I174" s="41">
        <v>11</v>
      </c>
      <c r="J174" s="41" t="s">
        <v>331</v>
      </c>
      <c r="K174" s="41" t="s">
        <v>166</v>
      </c>
      <c r="L174" s="41" t="s">
        <v>533</v>
      </c>
      <c r="M174" s="66">
        <v>27500000</v>
      </c>
      <c r="N174" s="66">
        <v>27500000</v>
      </c>
      <c r="O174" s="41" t="s">
        <v>75</v>
      </c>
      <c r="P174" s="41" t="s">
        <v>76</v>
      </c>
      <c r="Q174" s="41" t="s">
        <v>208</v>
      </c>
      <c r="S174" s="169" t="s">
        <v>684</v>
      </c>
      <c r="T174" s="169" t="s">
        <v>685</v>
      </c>
      <c r="U174" s="176">
        <v>43490</v>
      </c>
      <c r="V174" s="171" t="s">
        <v>686</v>
      </c>
      <c r="W174" s="172" t="s">
        <v>417</v>
      </c>
      <c r="X174" s="173">
        <v>27500000</v>
      </c>
      <c r="Y174" s="174">
        <v>0</v>
      </c>
      <c r="Z174" s="173">
        <v>27500000</v>
      </c>
      <c r="AA174" s="171" t="s">
        <v>687</v>
      </c>
      <c r="AB174" s="172">
        <v>1019</v>
      </c>
      <c r="AC174" s="171" t="s">
        <v>449</v>
      </c>
      <c r="AD174" s="170">
        <v>43490</v>
      </c>
      <c r="AE174" s="170">
        <v>43823</v>
      </c>
      <c r="AF174" s="172" t="s">
        <v>688</v>
      </c>
      <c r="AG174" s="175" t="s">
        <v>677</v>
      </c>
    </row>
    <row r="175" spans="1:33" ht="120" x14ac:dyDescent="0.35">
      <c r="A175" s="40">
        <f t="shared" si="3"/>
        <v>155</v>
      </c>
      <c r="B175" s="41"/>
      <c r="C175" s="41" t="s">
        <v>206</v>
      </c>
      <c r="D175" s="42">
        <v>80101706</v>
      </c>
      <c r="E175" s="43" t="s">
        <v>671</v>
      </c>
      <c r="F175" s="41" t="s">
        <v>70</v>
      </c>
      <c r="G175" s="41">
        <v>1</v>
      </c>
      <c r="H175" s="41" t="s">
        <v>127</v>
      </c>
      <c r="I175" s="41">
        <v>11</v>
      </c>
      <c r="J175" s="41" t="s">
        <v>331</v>
      </c>
      <c r="K175" s="41" t="s">
        <v>166</v>
      </c>
      <c r="L175" s="41" t="s">
        <v>533</v>
      </c>
      <c r="M175" s="66">
        <v>27500000</v>
      </c>
      <c r="N175" s="66">
        <v>27500000</v>
      </c>
      <c r="O175" s="41" t="s">
        <v>75</v>
      </c>
      <c r="P175" s="41" t="s">
        <v>76</v>
      </c>
      <c r="Q175" s="41" t="s">
        <v>208</v>
      </c>
      <c r="S175" s="169" t="s">
        <v>689</v>
      </c>
      <c r="T175" s="169" t="s">
        <v>690</v>
      </c>
      <c r="U175" s="176">
        <v>43482</v>
      </c>
      <c r="V175" s="171" t="s">
        <v>691</v>
      </c>
      <c r="W175" s="172" t="s">
        <v>417</v>
      </c>
      <c r="X175" s="173">
        <v>27500000</v>
      </c>
      <c r="Y175" s="174">
        <v>0</v>
      </c>
      <c r="Z175" s="173">
        <v>27500000</v>
      </c>
      <c r="AA175" s="178" t="s">
        <v>692</v>
      </c>
      <c r="AB175" s="179">
        <v>7119</v>
      </c>
      <c r="AC175" s="178" t="s">
        <v>449</v>
      </c>
      <c r="AD175" s="176">
        <v>43482</v>
      </c>
      <c r="AE175" s="176">
        <v>43815</v>
      </c>
      <c r="AF175" s="179" t="s">
        <v>688</v>
      </c>
      <c r="AG175" s="180" t="s">
        <v>677</v>
      </c>
    </row>
    <row r="176" spans="1:33" ht="120" x14ac:dyDescent="0.35">
      <c r="A176" s="40">
        <f t="shared" si="3"/>
        <v>156</v>
      </c>
      <c r="B176" s="41"/>
      <c r="C176" s="41" t="s">
        <v>206</v>
      </c>
      <c r="D176" s="42">
        <v>80101706</v>
      </c>
      <c r="E176" s="43" t="s">
        <v>671</v>
      </c>
      <c r="F176" s="41" t="s">
        <v>70</v>
      </c>
      <c r="G176" s="41">
        <v>1</v>
      </c>
      <c r="H176" s="41" t="s">
        <v>127</v>
      </c>
      <c r="I176" s="41">
        <v>11</v>
      </c>
      <c r="J176" s="41" t="s">
        <v>331</v>
      </c>
      <c r="K176" s="41" t="s">
        <v>166</v>
      </c>
      <c r="L176" s="41" t="s">
        <v>328</v>
      </c>
      <c r="M176" s="66">
        <v>53900000</v>
      </c>
      <c r="N176" s="66">
        <v>53900000</v>
      </c>
      <c r="O176" s="41" t="s">
        <v>75</v>
      </c>
      <c r="P176" s="41" t="s">
        <v>76</v>
      </c>
      <c r="Q176" s="41" t="s">
        <v>208</v>
      </c>
      <c r="S176" s="169" t="s">
        <v>693</v>
      </c>
      <c r="T176" s="169" t="s">
        <v>694</v>
      </c>
      <c r="U176" s="170">
        <v>43518</v>
      </c>
      <c r="V176" s="171" t="s">
        <v>695</v>
      </c>
      <c r="W176" s="172" t="s">
        <v>417</v>
      </c>
      <c r="X176" s="173">
        <v>49000000</v>
      </c>
      <c r="Y176" s="174">
        <v>0</v>
      </c>
      <c r="Z176" s="173">
        <v>49000000</v>
      </c>
      <c r="AA176" s="171" t="s">
        <v>696</v>
      </c>
      <c r="AB176" s="172">
        <v>14119</v>
      </c>
      <c r="AC176" s="178" t="s">
        <v>464</v>
      </c>
      <c r="AD176" s="176">
        <v>43518</v>
      </c>
      <c r="AE176" s="176">
        <v>43820</v>
      </c>
      <c r="AF176" s="179" t="s">
        <v>688</v>
      </c>
      <c r="AG176" s="180" t="s">
        <v>677</v>
      </c>
    </row>
    <row r="177" spans="1:33" ht="120" x14ac:dyDescent="0.35">
      <c r="A177" s="40">
        <f t="shared" si="3"/>
        <v>157</v>
      </c>
      <c r="B177" s="41"/>
      <c r="C177" s="41" t="s">
        <v>206</v>
      </c>
      <c r="D177" s="42">
        <v>80101706</v>
      </c>
      <c r="E177" s="43" t="s">
        <v>671</v>
      </c>
      <c r="F177" s="41" t="s">
        <v>70</v>
      </c>
      <c r="G177" s="41">
        <v>1</v>
      </c>
      <c r="H177" s="41" t="s">
        <v>127</v>
      </c>
      <c r="I177" s="41">
        <v>11</v>
      </c>
      <c r="J177" s="41" t="s">
        <v>331</v>
      </c>
      <c r="K177" s="41" t="s">
        <v>166</v>
      </c>
      <c r="L177" s="41" t="s">
        <v>328</v>
      </c>
      <c r="M177" s="66">
        <v>49500000</v>
      </c>
      <c r="N177" s="66">
        <v>49500000</v>
      </c>
      <c r="O177" s="41" t="s">
        <v>75</v>
      </c>
      <c r="P177" s="41" t="s">
        <v>76</v>
      </c>
      <c r="Q177" s="41" t="s">
        <v>208</v>
      </c>
      <c r="S177" s="169" t="s">
        <v>697</v>
      </c>
      <c r="T177" s="169" t="s">
        <v>698</v>
      </c>
      <c r="U177" s="170">
        <v>43500</v>
      </c>
      <c r="V177" s="171" t="s">
        <v>699</v>
      </c>
      <c r="W177" s="172" t="s">
        <v>417</v>
      </c>
      <c r="X177" s="173">
        <v>47250000</v>
      </c>
      <c r="Y177" s="174">
        <v>0</v>
      </c>
      <c r="Z177" s="173">
        <v>47250000</v>
      </c>
      <c r="AA177" s="171" t="s">
        <v>700</v>
      </c>
      <c r="AB177" s="172">
        <v>14019</v>
      </c>
      <c r="AC177" s="178" t="s">
        <v>455</v>
      </c>
      <c r="AD177" s="176">
        <v>43500</v>
      </c>
      <c r="AE177" s="176">
        <v>43817</v>
      </c>
      <c r="AF177" s="179" t="s">
        <v>701</v>
      </c>
      <c r="AG177" s="180" t="s">
        <v>677</v>
      </c>
    </row>
    <row r="178" spans="1:33" ht="120" x14ac:dyDescent="0.35">
      <c r="A178" s="40">
        <f t="shared" si="3"/>
        <v>158</v>
      </c>
      <c r="B178" s="41"/>
      <c r="C178" s="41" t="s">
        <v>206</v>
      </c>
      <c r="D178" s="42">
        <v>80101706</v>
      </c>
      <c r="E178" s="43" t="s">
        <v>702</v>
      </c>
      <c r="F178" s="41" t="s">
        <v>70</v>
      </c>
      <c r="G178" s="41">
        <v>1</v>
      </c>
      <c r="H178" s="41" t="s">
        <v>127</v>
      </c>
      <c r="I178" s="41">
        <v>11</v>
      </c>
      <c r="J178" s="41" t="s">
        <v>331</v>
      </c>
      <c r="K178" s="41" t="s">
        <v>166</v>
      </c>
      <c r="L178" s="41" t="s">
        <v>533</v>
      </c>
      <c r="M178" s="66">
        <v>20350000</v>
      </c>
      <c r="N178" s="66">
        <v>20350000</v>
      </c>
      <c r="O178" s="41" t="s">
        <v>75</v>
      </c>
      <c r="P178" s="41" t="s">
        <v>76</v>
      </c>
      <c r="Q178" s="41" t="s">
        <v>208</v>
      </c>
      <c r="S178" s="169" t="s">
        <v>703</v>
      </c>
      <c r="T178" s="169" t="s">
        <v>704</v>
      </c>
      <c r="U178" s="176">
        <v>43490</v>
      </c>
      <c r="V178" s="171" t="s">
        <v>705</v>
      </c>
      <c r="W178" s="172" t="s">
        <v>447</v>
      </c>
      <c r="X178" s="173">
        <v>20350000</v>
      </c>
      <c r="Y178" s="174">
        <v>0</v>
      </c>
      <c r="Z178" s="173">
        <v>20350000</v>
      </c>
      <c r="AA178" s="171" t="s">
        <v>706</v>
      </c>
      <c r="AB178" s="172">
        <v>12219</v>
      </c>
      <c r="AC178" s="171" t="s">
        <v>449</v>
      </c>
      <c r="AD178" s="170">
        <v>43490</v>
      </c>
      <c r="AE178" s="170">
        <v>43823</v>
      </c>
      <c r="AF178" s="172" t="s">
        <v>688</v>
      </c>
      <c r="AG178" s="175" t="s">
        <v>677</v>
      </c>
    </row>
    <row r="179" spans="1:33" ht="120" x14ac:dyDescent="0.35">
      <c r="A179" s="40">
        <f t="shared" si="3"/>
        <v>159</v>
      </c>
      <c r="B179" s="41"/>
      <c r="C179" s="41" t="s">
        <v>206</v>
      </c>
      <c r="D179" s="42">
        <v>80101706</v>
      </c>
      <c r="E179" s="43" t="s">
        <v>671</v>
      </c>
      <c r="F179" s="41" t="s">
        <v>70</v>
      </c>
      <c r="G179" s="41">
        <v>1</v>
      </c>
      <c r="H179" s="41" t="s">
        <v>127</v>
      </c>
      <c r="I179" s="41">
        <v>11</v>
      </c>
      <c r="J179" s="41" t="s">
        <v>331</v>
      </c>
      <c r="K179" s="41" t="s">
        <v>166</v>
      </c>
      <c r="L179" s="41" t="s">
        <v>328</v>
      </c>
      <c r="M179" s="66">
        <v>49500000</v>
      </c>
      <c r="N179" s="66">
        <v>49500000</v>
      </c>
      <c r="O179" s="41" t="s">
        <v>75</v>
      </c>
      <c r="P179" s="41" t="s">
        <v>76</v>
      </c>
      <c r="Q179" s="41" t="s">
        <v>208</v>
      </c>
      <c r="S179" s="169" t="s">
        <v>707</v>
      </c>
      <c r="T179" s="169" t="s">
        <v>708</v>
      </c>
      <c r="U179" s="176">
        <v>43489</v>
      </c>
      <c r="V179" s="171" t="s">
        <v>709</v>
      </c>
      <c r="W179" s="172" t="s">
        <v>417</v>
      </c>
      <c r="X179" s="173">
        <v>49500000</v>
      </c>
      <c r="Y179" s="174">
        <v>0</v>
      </c>
      <c r="Z179" s="173">
        <v>49500000</v>
      </c>
      <c r="AA179" s="171" t="s">
        <v>710</v>
      </c>
      <c r="AB179" s="172">
        <v>11919</v>
      </c>
      <c r="AC179" s="171" t="s">
        <v>449</v>
      </c>
      <c r="AD179" s="170">
        <v>43489</v>
      </c>
      <c r="AE179" s="170">
        <v>43822</v>
      </c>
      <c r="AF179" s="172" t="s">
        <v>688</v>
      </c>
      <c r="AG179" s="175" t="s">
        <v>677</v>
      </c>
    </row>
    <row r="180" spans="1:33" ht="150" x14ac:dyDescent="0.35">
      <c r="A180" s="40">
        <f t="shared" si="3"/>
        <v>160</v>
      </c>
      <c r="B180" s="41"/>
      <c r="C180" s="41" t="s">
        <v>206</v>
      </c>
      <c r="D180" s="42">
        <v>80101706</v>
      </c>
      <c r="E180" s="43" t="s">
        <v>671</v>
      </c>
      <c r="F180" s="41" t="s">
        <v>70</v>
      </c>
      <c r="G180" s="41">
        <v>1</v>
      </c>
      <c r="H180" s="41" t="s">
        <v>127</v>
      </c>
      <c r="I180" s="41">
        <v>11</v>
      </c>
      <c r="J180" s="41" t="s">
        <v>331</v>
      </c>
      <c r="K180" s="41" t="s">
        <v>166</v>
      </c>
      <c r="L180" s="41" t="s">
        <v>328</v>
      </c>
      <c r="M180" s="66">
        <v>49500000</v>
      </c>
      <c r="N180" s="66">
        <v>49500000</v>
      </c>
      <c r="O180" s="41" t="s">
        <v>75</v>
      </c>
      <c r="P180" s="41" t="s">
        <v>76</v>
      </c>
      <c r="Q180" s="41" t="s">
        <v>208</v>
      </c>
      <c r="S180" s="169" t="s">
        <v>711</v>
      </c>
      <c r="T180" s="169" t="s">
        <v>712</v>
      </c>
      <c r="U180" s="176">
        <v>43489</v>
      </c>
      <c r="V180" s="171" t="s">
        <v>713</v>
      </c>
      <c r="W180" s="172" t="s">
        <v>417</v>
      </c>
      <c r="X180" s="173">
        <v>49500000</v>
      </c>
      <c r="Y180" s="174">
        <v>0</v>
      </c>
      <c r="Z180" s="173">
        <v>49500000</v>
      </c>
      <c r="AA180" s="178" t="s">
        <v>714</v>
      </c>
      <c r="AB180" s="179">
        <v>10919</v>
      </c>
      <c r="AC180" s="178" t="s">
        <v>449</v>
      </c>
      <c r="AD180" s="176">
        <v>43489</v>
      </c>
      <c r="AE180" s="176">
        <v>43822</v>
      </c>
      <c r="AF180" s="179" t="s">
        <v>715</v>
      </c>
      <c r="AG180" s="180" t="s">
        <v>677</v>
      </c>
    </row>
    <row r="181" spans="1:33" ht="206.25" x14ac:dyDescent="0.35">
      <c r="A181" s="40">
        <f t="shared" si="3"/>
        <v>161</v>
      </c>
      <c r="B181" s="41"/>
      <c r="C181" s="41" t="s">
        <v>206</v>
      </c>
      <c r="D181" s="42">
        <v>80101706</v>
      </c>
      <c r="E181" s="43" t="s">
        <v>671</v>
      </c>
      <c r="F181" s="41" t="s">
        <v>70</v>
      </c>
      <c r="G181" s="41">
        <v>1</v>
      </c>
      <c r="H181" s="41" t="s">
        <v>104</v>
      </c>
      <c r="I181" s="41">
        <v>11</v>
      </c>
      <c r="J181" s="41" t="s">
        <v>331</v>
      </c>
      <c r="K181" s="41" t="s">
        <v>166</v>
      </c>
      <c r="L181" s="41" t="s">
        <v>328</v>
      </c>
      <c r="M181" s="66">
        <v>67100000</v>
      </c>
      <c r="N181" s="66">
        <v>67100000</v>
      </c>
      <c r="O181" s="41" t="s">
        <v>75</v>
      </c>
      <c r="P181" s="41" t="s">
        <v>76</v>
      </c>
      <c r="Q181" s="41" t="s">
        <v>208</v>
      </c>
      <c r="S181" s="169" t="s">
        <v>716</v>
      </c>
      <c r="T181" s="169" t="s">
        <v>717</v>
      </c>
      <c r="U181" s="170">
        <v>43546</v>
      </c>
      <c r="V181" s="171" t="s">
        <v>718</v>
      </c>
      <c r="W181" s="172" t="s">
        <v>417</v>
      </c>
      <c r="X181" s="173">
        <v>60000000</v>
      </c>
      <c r="Y181" s="174">
        <v>0</v>
      </c>
      <c r="Z181" s="173">
        <v>60000000</v>
      </c>
      <c r="AA181" s="171" t="s">
        <v>719</v>
      </c>
      <c r="AB181" s="172">
        <v>13919</v>
      </c>
      <c r="AC181" s="171" t="s">
        <v>720</v>
      </c>
      <c r="AD181" s="170">
        <v>43546</v>
      </c>
      <c r="AE181" s="170">
        <v>43729</v>
      </c>
      <c r="AF181" s="172" t="s">
        <v>676</v>
      </c>
      <c r="AG181" s="175" t="s">
        <v>677</v>
      </c>
    </row>
    <row r="182" spans="1:33" ht="150" x14ac:dyDescent="0.35">
      <c r="A182" s="40">
        <f t="shared" si="3"/>
        <v>162</v>
      </c>
      <c r="B182" s="41"/>
      <c r="C182" s="41" t="s">
        <v>206</v>
      </c>
      <c r="D182" s="42">
        <v>80101706</v>
      </c>
      <c r="E182" s="43" t="s">
        <v>671</v>
      </c>
      <c r="F182" s="41" t="s">
        <v>70</v>
      </c>
      <c r="G182" s="41">
        <v>1</v>
      </c>
      <c r="H182" s="41" t="s">
        <v>127</v>
      </c>
      <c r="I182" s="41">
        <v>11</v>
      </c>
      <c r="J182" s="41" t="s">
        <v>331</v>
      </c>
      <c r="K182" s="41" t="s">
        <v>166</v>
      </c>
      <c r="L182" s="41" t="s">
        <v>328</v>
      </c>
      <c r="M182" s="66">
        <v>67100000</v>
      </c>
      <c r="N182" s="66">
        <v>67100000</v>
      </c>
      <c r="O182" s="41" t="s">
        <v>75</v>
      </c>
      <c r="P182" s="41" t="s">
        <v>76</v>
      </c>
      <c r="Q182" s="41" t="s">
        <v>208</v>
      </c>
      <c r="S182" s="169" t="s">
        <v>721</v>
      </c>
      <c r="T182" s="169" t="s">
        <v>722</v>
      </c>
      <c r="U182" s="170">
        <v>43490</v>
      </c>
      <c r="V182" s="171" t="s">
        <v>723</v>
      </c>
      <c r="W182" s="172" t="s">
        <v>417</v>
      </c>
      <c r="X182" s="173">
        <v>67100000</v>
      </c>
      <c r="Y182" s="174">
        <v>0</v>
      </c>
      <c r="Z182" s="173">
        <v>67100000</v>
      </c>
      <c r="AA182" s="178" t="s">
        <v>724</v>
      </c>
      <c r="AB182" s="179">
        <v>12019</v>
      </c>
      <c r="AC182" s="178" t="s">
        <v>449</v>
      </c>
      <c r="AD182" s="176">
        <v>43490</v>
      </c>
      <c r="AE182" s="176">
        <v>43823</v>
      </c>
      <c r="AF182" s="179" t="s">
        <v>688</v>
      </c>
      <c r="AG182" s="180" t="s">
        <v>677</v>
      </c>
    </row>
    <row r="183" spans="1:33" ht="150" x14ac:dyDescent="0.35">
      <c r="A183" s="40">
        <f t="shared" ref="A183:A246" si="4">+A182+1</f>
        <v>163</v>
      </c>
      <c r="B183" s="41"/>
      <c r="C183" s="41" t="s">
        <v>725</v>
      </c>
      <c r="D183" s="42">
        <v>80101706</v>
      </c>
      <c r="E183" s="43" t="s">
        <v>726</v>
      </c>
      <c r="F183" s="41" t="s">
        <v>70</v>
      </c>
      <c r="G183" s="41">
        <v>1</v>
      </c>
      <c r="H183" s="41" t="s">
        <v>86</v>
      </c>
      <c r="I183" s="41">
        <v>5</v>
      </c>
      <c r="J183" s="41" t="s">
        <v>331</v>
      </c>
      <c r="K183" s="41" t="s">
        <v>166</v>
      </c>
      <c r="L183" s="41" t="s">
        <v>328</v>
      </c>
      <c r="M183" s="66">
        <v>60000000</v>
      </c>
      <c r="N183" s="66">
        <v>60000000</v>
      </c>
      <c r="O183" s="41" t="s">
        <v>75</v>
      </c>
      <c r="P183" s="41" t="s">
        <v>76</v>
      </c>
      <c r="Q183" s="41" t="s">
        <v>727</v>
      </c>
      <c r="S183" s="39"/>
      <c r="T183" s="39"/>
      <c r="U183" s="39"/>
      <c r="V183" s="39"/>
      <c r="W183" s="39"/>
      <c r="X183" s="39"/>
      <c r="Y183" s="39"/>
      <c r="Z183" s="39"/>
      <c r="AA183" s="39"/>
      <c r="AB183" s="39"/>
      <c r="AC183" s="39"/>
      <c r="AD183" s="39"/>
      <c r="AE183" s="39"/>
      <c r="AF183" s="39"/>
      <c r="AG183" s="39"/>
    </row>
    <row r="184" spans="1:33" ht="120" x14ac:dyDescent="0.35">
      <c r="A184" s="40">
        <f t="shared" si="4"/>
        <v>164</v>
      </c>
      <c r="B184" s="41"/>
      <c r="C184" s="41" t="s">
        <v>1121</v>
      </c>
      <c r="D184" s="42">
        <v>80101706</v>
      </c>
      <c r="E184" s="43" t="s">
        <v>1122</v>
      </c>
      <c r="F184" s="41" t="s">
        <v>70</v>
      </c>
      <c r="G184" s="41">
        <v>1</v>
      </c>
      <c r="H184" s="41" t="s">
        <v>84</v>
      </c>
      <c r="I184" s="41">
        <v>6</v>
      </c>
      <c r="J184" s="41" t="s">
        <v>331</v>
      </c>
      <c r="K184" s="41" t="s">
        <v>166</v>
      </c>
      <c r="L184" s="41" t="s">
        <v>328</v>
      </c>
      <c r="M184" s="66">
        <v>15000000</v>
      </c>
      <c r="N184" s="66">
        <v>15000000</v>
      </c>
      <c r="O184" s="41" t="s">
        <v>75</v>
      </c>
      <c r="P184" s="41" t="s">
        <v>76</v>
      </c>
      <c r="Q184" s="41" t="s">
        <v>1123</v>
      </c>
      <c r="S184" s="39"/>
      <c r="T184" s="39"/>
      <c r="U184" s="39"/>
      <c r="V184" s="39"/>
      <c r="W184" s="39"/>
      <c r="X184" s="39"/>
      <c r="Y184" s="39"/>
      <c r="Z184" s="39"/>
      <c r="AA184" s="39"/>
      <c r="AB184" s="39"/>
      <c r="AC184" s="39"/>
      <c r="AD184" s="39"/>
      <c r="AE184" s="39"/>
      <c r="AF184" s="39"/>
      <c r="AG184" s="39"/>
    </row>
    <row r="185" spans="1:33" ht="120" x14ac:dyDescent="0.35">
      <c r="A185" s="40">
        <f t="shared" si="4"/>
        <v>165</v>
      </c>
      <c r="B185" s="41"/>
      <c r="C185" s="41" t="s">
        <v>1121</v>
      </c>
      <c r="D185" s="42">
        <v>80101706</v>
      </c>
      <c r="E185" s="43" t="s">
        <v>1122</v>
      </c>
      <c r="F185" s="41" t="s">
        <v>70</v>
      </c>
      <c r="G185" s="41">
        <v>1</v>
      </c>
      <c r="H185" s="41" t="s">
        <v>84</v>
      </c>
      <c r="I185" s="41">
        <v>6</v>
      </c>
      <c r="J185" s="41" t="s">
        <v>331</v>
      </c>
      <c r="K185" s="41" t="s">
        <v>166</v>
      </c>
      <c r="L185" s="41" t="s">
        <v>328</v>
      </c>
      <c r="M185" s="66">
        <v>15000000</v>
      </c>
      <c r="N185" s="66">
        <v>15000000</v>
      </c>
      <c r="O185" s="41" t="s">
        <v>75</v>
      </c>
      <c r="P185" s="41" t="s">
        <v>76</v>
      </c>
      <c r="Q185" s="41" t="s">
        <v>1123</v>
      </c>
      <c r="S185" s="39"/>
      <c r="T185" s="39"/>
      <c r="U185" s="39"/>
      <c r="V185" s="39"/>
      <c r="W185" s="39"/>
      <c r="X185" s="39"/>
      <c r="Y185" s="39"/>
      <c r="Z185" s="39"/>
      <c r="AA185" s="39"/>
      <c r="AB185" s="39"/>
      <c r="AC185" s="39"/>
      <c r="AD185" s="39"/>
      <c r="AE185" s="39"/>
      <c r="AF185" s="39"/>
      <c r="AG185" s="39"/>
    </row>
    <row r="186" spans="1:33" ht="187.5" x14ac:dyDescent="0.35">
      <c r="A186" s="40">
        <f t="shared" si="4"/>
        <v>166</v>
      </c>
      <c r="B186" s="41"/>
      <c r="C186" s="41" t="s">
        <v>206</v>
      </c>
      <c r="D186" s="42">
        <v>80101706</v>
      </c>
      <c r="E186" s="43" t="s">
        <v>671</v>
      </c>
      <c r="F186" s="41" t="s">
        <v>70</v>
      </c>
      <c r="G186" s="41">
        <v>1</v>
      </c>
      <c r="H186" s="41" t="s">
        <v>127</v>
      </c>
      <c r="I186" s="41">
        <v>10.5</v>
      </c>
      <c r="J186" s="41" t="s">
        <v>331</v>
      </c>
      <c r="K186" s="41" t="s">
        <v>166</v>
      </c>
      <c r="L186" s="41" t="s">
        <v>328</v>
      </c>
      <c r="M186" s="66">
        <v>64050000</v>
      </c>
      <c r="N186" s="66">
        <v>64050000</v>
      </c>
      <c r="O186" s="41" t="s">
        <v>75</v>
      </c>
      <c r="P186" s="41" t="s">
        <v>76</v>
      </c>
      <c r="Q186" s="41" t="s">
        <v>208</v>
      </c>
      <c r="S186" s="169" t="s">
        <v>728</v>
      </c>
      <c r="T186" s="169" t="s">
        <v>729</v>
      </c>
      <c r="U186" s="170">
        <v>43502</v>
      </c>
      <c r="V186" s="171" t="s">
        <v>730</v>
      </c>
      <c r="W186" s="172" t="s">
        <v>417</v>
      </c>
      <c r="X186" s="173">
        <v>64050000</v>
      </c>
      <c r="Y186" s="174">
        <v>0</v>
      </c>
      <c r="Z186" s="173">
        <v>64050000</v>
      </c>
      <c r="AA186" s="171" t="s">
        <v>731</v>
      </c>
      <c r="AB186" s="172">
        <v>15219</v>
      </c>
      <c r="AC186" s="178" t="s">
        <v>455</v>
      </c>
      <c r="AD186" s="176">
        <v>43502</v>
      </c>
      <c r="AE186" s="176">
        <v>43819</v>
      </c>
      <c r="AF186" s="179" t="s">
        <v>732</v>
      </c>
      <c r="AG186" s="180" t="s">
        <v>677</v>
      </c>
    </row>
    <row r="187" spans="1:33" ht="120" x14ac:dyDescent="0.35">
      <c r="A187" s="40">
        <f t="shared" si="4"/>
        <v>167</v>
      </c>
      <c r="B187" s="41"/>
      <c r="C187" s="41" t="s">
        <v>1121</v>
      </c>
      <c r="D187" s="42">
        <v>80101706</v>
      </c>
      <c r="E187" s="43" t="s">
        <v>1122</v>
      </c>
      <c r="F187" s="41" t="s">
        <v>70</v>
      </c>
      <c r="G187" s="41">
        <v>1</v>
      </c>
      <c r="H187" s="41" t="s">
        <v>84</v>
      </c>
      <c r="I187" s="41">
        <v>6</v>
      </c>
      <c r="J187" s="41" t="s">
        <v>331</v>
      </c>
      <c r="K187" s="41" t="s">
        <v>166</v>
      </c>
      <c r="L187" s="41" t="s">
        <v>328</v>
      </c>
      <c r="M187" s="66">
        <v>27000000</v>
      </c>
      <c r="N187" s="66">
        <v>27000000</v>
      </c>
      <c r="O187" s="41" t="s">
        <v>75</v>
      </c>
      <c r="P187" s="41" t="s">
        <v>76</v>
      </c>
      <c r="Q187" s="41" t="s">
        <v>1123</v>
      </c>
      <c r="S187" s="39"/>
      <c r="T187" s="39"/>
      <c r="U187" s="39"/>
      <c r="V187" s="39"/>
      <c r="W187" s="39"/>
      <c r="X187" s="39"/>
      <c r="Y187" s="39"/>
      <c r="Z187" s="39"/>
      <c r="AA187" s="39"/>
      <c r="AB187" s="39"/>
      <c r="AC187" s="39"/>
      <c r="AD187" s="39"/>
      <c r="AE187" s="39"/>
      <c r="AF187" s="39"/>
      <c r="AG187" s="39"/>
    </row>
    <row r="188" spans="1:33" ht="120" x14ac:dyDescent="0.35">
      <c r="A188" s="40">
        <f t="shared" si="4"/>
        <v>168</v>
      </c>
      <c r="B188" s="41"/>
      <c r="C188" s="41" t="s">
        <v>68</v>
      </c>
      <c r="D188" s="42">
        <v>80101706</v>
      </c>
      <c r="E188" s="43" t="s">
        <v>733</v>
      </c>
      <c r="F188" s="41" t="s">
        <v>70</v>
      </c>
      <c r="G188" s="41">
        <v>1</v>
      </c>
      <c r="H188" s="41" t="s">
        <v>127</v>
      </c>
      <c r="I188" s="41">
        <v>11</v>
      </c>
      <c r="J188" s="41" t="s">
        <v>331</v>
      </c>
      <c r="K188" s="41" t="s">
        <v>73</v>
      </c>
      <c r="L188" s="41" t="s">
        <v>212</v>
      </c>
      <c r="M188" s="66">
        <v>21450000</v>
      </c>
      <c r="N188" s="66">
        <v>21450000</v>
      </c>
      <c r="O188" s="41" t="s">
        <v>75</v>
      </c>
      <c r="P188" s="41" t="s">
        <v>76</v>
      </c>
      <c r="Q188" s="41" t="s">
        <v>77</v>
      </c>
      <c r="S188" s="169" t="s">
        <v>734</v>
      </c>
      <c r="T188" s="169" t="s">
        <v>735</v>
      </c>
      <c r="U188" s="176">
        <v>43487</v>
      </c>
      <c r="V188" s="171" t="s">
        <v>736</v>
      </c>
      <c r="W188" s="172" t="s">
        <v>447</v>
      </c>
      <c r="X188" s="173">
        <v>21450000</v>
      </c>
      <c r="Y188" s="173">
        <v>0</v>
      </c>
      <c r="Z188" s="173">
        <v>21450000</v>
      </c>
      <c r="AA188" s="171" t="s">
        <v>737</v>
      </c>
      <c r="AB188" s="177">
        <v>4419</v>
      </c>
      <c r="AC188" s="171" t="s">
        <v>449</v>
      </c>
      <c r="AD188" s="170">
        <v>43486</v>
      </c>
      <c r="AE188" s="170">
        <v>43819</v>
      </c>
      <c r="AF188" s="172" t="s">
        <v>738</v>
      </c>
      <c r="AG188" s="175" t="s">
        <v>116</v>
      </c>
    </row>
    <row r="189" spans="1:33" ht="120" x14ac:dyDescent="0.35">
      <c r="A189" s="40">
        <f t="shared" si="4"/>
        <v>169</v>
      </c>
      <c r="B189" s="41"/>
      <c r="C189" s="41" t="s">
        <v>68</v>
      </c>
      <c r="D189" s="42">
        <v>80101706</v>
      </c>
      <c r="E189" s="43" t="s">
        <v>739</v>
      </c>
      <c r="F189" s="41" t="s">
        <v>70</v>
      </c>
      <c r="G189" s="41">
        <v>1</v>
      </c>
      <c r="H189" s="41" t="s">
        <v>127</v>
      </c>
      <c r="I189" s="41">
        <v>11</v>
      </c>
      <c r="J189" s="41" t="s">
        <v>331</v>
      </c>
      <c r="K189" s="41" t="s">
        <v>73</v>
      </c>
      <c r="L189" s="41" t="s">
        <v>212</v>
      </c>
      <c r="M189" s="66">
        <v>44000000</v>
      </c>
      <c r="N189" s="66">
        <v>44000000</v>
      </c>
      <c r="O189" s="41" t="s">
        <v>75</v>
      </c>
      <c r="P189" s="41" t="s">
        <v>76</v>
      </c>
      <c r="Q189" s="41" t="s">
        <v>77</v>
      </c>
      <c r="S189" s="169" t="s">
        <v>740</v>
      </c>
      <c r="T189" s="169" t="s">
        <v>741</v>
      </c>
      <c r="U189" s="176">
        <v>43486</v>
      </c>
      <c r="V189" s="171" t="s">
        <v>742</v>
      </c>
      <c r="W189" s="172" t="s">
        <v>417</v>
      </c>
      <c r="X189" s="173">
        <v>44000000</v>
      </c>
      <c r="Y189" s="173">
        <v>0</v>
      </c>
      <c r="Z189" s="173">
        <v>44000000</v>
      </c>
      <c r="AA189" s="171" t="s">
        <v>743</v>
      </c>
      <c r="AB189" s="177">
        <v>4519</v>
      </c>
      <c r="AC189" s="171" t="s">
        <v>449</v>
      </c>
      <c r="AD189" s="170">
        <v>43486</v>
      </c>
      <c r="AE189" s="170">
        <v>43819</v>
      </c>
      <c r="AF189" s="172" t="s">
        <v>738</v>
      </c>
      <c r="AG189" s="175" t="s">
        <v>116</v>
      </c>
    </row>
    <row r="190" spans="1:33" ht="138" customHeight="1" x14ac:dyDescent="0.35">
      <c r="A190" s="40">
        <f t="shared" si="4"/>
        <v>170</v>
      </c>
      <c r="B190" s="41"/>
      <c r="C190" s="41" t="s">
        <v>744</v>
      </c>
      <c r="D190" s="42">
        <v>80101706</v>
      </c>
      <c r="E190" s="43" t="s">
        <v>745</v>
      </c>
      <c r="F190" s="41" t="s">
        <v>70</v>
      </c>
      <c r="G190" s="41">
        <v>1</v>
      </c>
      <c r="H190" s="41" t="s">
        <v>127</v>
      </c>
      <c r="I190" s="41">
        <v>11.5</v>
      </c>
      <c r="J190" s="41" t="s">
        <v>331</v>
      </c>
      <c r="K190" s="41" t="s">
        <v>166</v>
      </c>
      <c r="L190" s="41" t="s">
        <v>533</v>
      </c>
      <c r="M190" s="66">
        <v>62100000</v>
      </c>
      <c r="N190" s="66">
        <v>62100000</v>
      </c>
      <c r="O190" s="41" t="s">
        <v>75</v>
      </c>
      <c r="P190" s="41" t="s">
        <v>76</v>
      </c>
      <c r="Q190" s="41" t="s">
        <v>746</v>
      </c>
      <c r="S190" s="169" t="s">
        <v>747</v>
      </c>
      <c r="T190" s="169" t="s">
        <v>748</v>
      </c>
      <c r="U190" s="176">
        <v>43475</v>
      </c>
      <c r="V190" s="171" t="s">
        <v>749</v>
      </c>
      <c r="W190" s="172" t="s">
        <v>417</v>
      </c>
      <c r="X190" s="173">
        <v>62100000</v>
      </c>
      <c r="Y190" s="173">
        <v>0</v>
      </c>
      <c r="Z190" s="173">
        <v>62100000</v>
      </c>
      <c r="AA190" s="171" t="s">
        <v>750</v>
      </c>
      <c r="AB190" s="177">
        <v>3319</v>
      </c>
      <c r="AC190" s="171" t="s">
        <v>426</v>
      </c>
      <c r="AD190" s="170">
        <v>43475</v>
      </c>
      <c r="AE190" s="170">
        <v>43823</v>
      </c>
      <c r="AF190" s="179" t="s">
        <v>751</v>
      </c>
      <c r="AG190" s="180" t="s">
        <v>752</v>
      </c>
    </row>
    <row r="191" spans="1:33" ht="120" x14ac:dyDescent="0.35">
      <c r="A191" s="40">
        <f t="shared" si="4"/>
        <v>171</v>
      </c>
      <c r="B191" s="41"/>
      <c r="C191" s="41" t="s">
        <v>744</v>
      </c>
      <c r="D191" s="42">
        <v>80101706</v>
      </c>
      <c r="E191" s="43" t="s">
        <v>745</v>
      </c>
      <c r="F191" s="41" t="s">
        <v>70</v>
      </c>
      <c r="G191" s="41">
        <v>1</v>
      </c>
      <c r="H191" s="41" t="s">
        <v>127</v>
      </c>
      <c r="I191" s="41">
        <v>11.5</v>
      </c>
      <c r="J191" s="41" t="s">
        <v>331</v>
      </c>
      <c r="K191" s="41" t="s">
        <v>166</v>
      </c>
      <c r="L191" s="41" t="s">
        <v>533</v>
      </c>
      <c r="M191" s="66">
        <v>62100000</v>
      </c>
      <c r="N191" s="66">
        <v>62100000</v>
      </c>
      <c r="O191" s="41" t="s">
        <v>75</v>
      </c>
      <c r="P191" s="41" t="s">
        <v>76</v>
      </c>
      <c r="Q191" s="41" t="s">
        <v>746</v>
      </c>
      <c r="S191" s="169" t="s">
        <v>753</v>
      </c>
      <c r="T191" s="169" t="s">
        <v>754</v>
      </c>
      <c r="U191" s="176">
        <v>43475</v>
      </c>
      <c r="V191" s="171" t="s">
        <v>749</v>
      </c>
      <c r="W191" s="172" t="s">
        <v>417</v>
      </c>
      <c r="X191" s="173">
        <v>62100000</v>
      </c>
      <c r="Y191" s="173">
        <v>0</v>
      </c>
      <c r="Z191" s="173">
        <v>62100000</v>
      </c>
      <c r="AA191" s="171" t="s">
        <v>750</v>
      </c>
      <c r="AB191" s="177">
        <v>3219</v>
      </c>
      <c r="AC191" s="171" t="s">
        <v>426</v>
      </c>
      <c r="AD191" s="170">
        <v>43475</v>
      </c>
      <c r="AE191" s="170">
        <v>43823</v>
      </c>
      <c r="AF191" s="179" t="s">
        <v>751</v>
      </c>
      <c r="AG191" s="180" t="s">
        <v>752</v>
      </c>
    </row>
    <row r="192" spans="1:33" ht="120" x14ac:dyDescent="0.35">
      <c r="A192" s="40">
        <f t="shared" si="4"/>
        <v>172</v>
      </c>
      <c r="B192" s="41"/>
      <c r="C192" s="41" t="s">
        <v>744</v>
      </c>
      <c r="D192" s="42">
        <v>80101706</v>
      </c>
      <c r="E192" s="43" t="s">
        <v>755</v>
      </c>
      <c r="F192" s="41" t="s">
        <v>70</v>
      </c>
      <c r="G192" s="41">
        <v>1</v>
      </c>
      <c r="H192" s="41" t="s">
        <v>127</v>
      </c>
      <c r="I192" s="41">
        <v>11</v>
      </c>
      <c r="J192" s="41" t="s">
        <v>331</v>
      </c>
      <c r="K192" s="41" t="s">
        <v>166</v>
      </c>
      <c r="L192" s="41" t="s">
        <v>328</v>
      </c>
      <c r="M192" s="66">
        <v>22000000</v>
      </c>
      <c r="N192" s="66">
        <v>22000000</v>
      </c>
      <c r="O192" s="41" t="s">
        <v>75</v>
      </c>
      <c r="P192" s="41" t="s">
        <v>76</v>
      </c>
      <c r="Q192" s="41" t="s">
        <v>746</v>
      </c>
      <c r="S192" s="169" t="s">
        <v>756</v>
      </c>
      <c r="T192" s="169" t="s">
        <v>757</v>
      </c>
      <c r="U192" s="170">
        <v>43490</v>
      </c>
      <c r="V192" s="171" t="s">
        <v>758</v>
      </c>
      <c r="W192" s="172" t="s">
        <v>447</v>
      </c>
      <c r="X192" s="173">
        <v>22000000</v>
      </c>
      <c r="Y192" s="174">
        <v>0</v>
      </c>
      <c r="Z192" s="173">
        <v>22000000</v>
      </c>
      <c r="AA192" s="178" t="s">
        <v>759</v>
      </c>
      <c r="AB192" s="179">
        <v>12919</v>
      </c>
      <c r="AC192" s="178" t="s">
        <v>449</v>
      </c>
      <c r="AD192" s="176">
        <v>43490</v>
      </c>
      <c r="AE192" s="176">
        <v>43823</v>
      </c>
      <c r="AF192" s="179" t="s">
        <v>751</v>
      </c>
      <c r="AG192" s="180" t="s">
        <v>752</v>
      </c>
    </row>
    <row r="193" spans="1:33" ht="150" x14ac:dyDescent="0.35">
      <c r="A193" s="40">
        <f t="shared" si="4"/>
        <v>173</v>
      </c>
      <c r="B193" s="41"/>
      <c r="C193" s="41" t="s">
        <v>172</v>
      </c>
      <c r="D193" s="42">
        <v>80101706</v>
      </c>
      <c r="E193" s="43" t="s">
        <v>760</v>
      </c>
      <c r="F193" s="41" t="s">
        <v>70</v>
      </c>
      <c r="G193" s="41">
        <v>1</v>
      </c>
      <c r="H193" s="41" t="s">
        <v>127</v>
      </c>
      <c r="I193" s="41">
        <v>11</v>
      </c>
      <c r="J193" s="41" t="s">
        <v>331</v>
      </c>
      <c r="K193" s="41" t="s">
        <v>166</v>
      </c>
      <c r="L193" s="41" t="s">
        <v>328</v>
      </c>
      <c r="M193" s="66">
        <v>59400000</v>
      </c>
      <c r="N193" s="66">
        <v>59400000</v>
      </c>
      <c r="O193" s="41" t="s">
        <v>75</v>
      </c>
      <c r="P193" s="41" t="s">
        <v>76</v>
      </c>
      <c r="Q193" s="41" t="s">
        <v>175</v>
      </c>
      <c r="S193" s="169" t="s">
        <v>761</v>
      </c>
      <c r="T193" s="169" t="s">
        <v>762</v>
      </c>
      <c r="U193" s="176">
        <v>43489</v>
      </c>
      <c r="V193" s="171" t="s">
        <v>763</v>
      </c>
      <c r="W193" s="172" t="s">
        <v>417</v>
      </c>
      <c r="X193" s="173">
        <v>59400000</v>
      </c>
      <c r="Y193" s="174">
        <v>0</v>
      </c>
      <c r="Z193" s="173">
        <v>59400000</v>
      </c>
      <c r="AA193" s="178" t="s">
        <v>764</v>
      </c>
      <c r="AB193" s="179">
        <v>11119</v>
      </c>
      <c r="AC193" s="178" t="s">
        <v>449</v>
      </c>
      <c r="AD193" s="176">
        <v>43489</v>
      </c>
      <c r="AE193" s="176">
        <v>43822</v>
      </c>
      <c r="AF193" s="179" t="s">
        <v>179</v>
      </c>
      <c r="AG193" s="180" t="s">
        <v>180</v>
      </c>
    </row>
    <row r="194" spans="1:33" ht="150" x14ac:dyDescent="0.35">
      <c r="A194" s="40">
        <f t="shared" si="4"/>
        <v>174</v>
      </c>
      <c r="B194" s="41"/>
      <c r="C194" s="41" t="s">
        <v>181</v>
      </c>
      <c r="D194" s="42">
        <v>80101706</v>
      </c>
      <c r="E194" s="43" t="s">
        <v>765</v>
      </c>
      <c r="F194" s="41" t="s">
        <v>70</v>
      </c>
      <c r="G194" s="41">
        <v>1</v>
      </c>
      <c r="H194" s="41" t="s">
        <v>127</v>
      </c>
      <c r="I194" s="41">
        <v>11</v>
      </c>
      <c r="J194" s="41" t="s">
        <v>331</v>
      </c>
      <c r="K194" s="41" t="s">
        <v>166</v>
      </c>
      <c r="L194" s="41" t="s">
        <v>167</v>
      </c>
      <c r="M194" s="66">
        <v>31900000</v>
      </c>
      <c r="N194" s="66">
        <v>31900000</v>
      </c>
      <c r="O194" s="41" t="s">
        <v>75</v>
      </c>
      <c r="P194" s="41" t="s">
        <v>76</v>
      </c>
      <c r="Q194" s="148" t="s">
        <v>185</v>
      </c>
      <c r="S194" s="169" t="s">
        <v>766</v>
      </c>
      <c r="T194" s="169" t="s">
        <v>767</v>
      </c>
      <c r="U194" s="170">
        <v>43489</v>
      </c>
      <c r="V194" s="171" t="s">
        <v>768</v>
      </c>
      <c r="W194" s="172" t="s">
        <v>417</v>
      </c>
      <c r="X194" s="173">
        <v>31900000</v>
      </c>
      <c r="Y194" s="174">
        <v>0</v>
      </c>
      <c r="Z194" s="173">
        <v>31900000</v>
      </c>
      <c r="AA194" s="178" t="s">
        <v>769</v>
      </c>
      <c r="AB194" s="179">
        <v>8719</v>
      </c>
      <c r="AC194" s="178" t="s">
        <v>449</v>
      </c>
      <c r="AD194" s="176">
        <v>43489</v>
      </c>
      <c r="AE194" s="176">
        <v>43822</v>
      </c>
      <c r="AF194" s="179" t="s">
        <v>302</v>
      </c>
      <c r="AG194" s="180" t="s">
        <v>192</v>
      </c>
    </row>
    <row r="195" spans="1:33" ht="150" x14ac:dyDescent="0.35">
      <c r="A195" s="40">
        <f t="shared" si="4"/>
        <v>175</v>
      </c>
      <c r="B195" s="41"/>
      <c r="C195" s="41" t="s">
        <v>770</v>
      </c>
      <c r="D195" s="42">
        <v>80101706</v>
      </c>
      <c r="E195" s="43" t="s">
        <v>771</v>
      </c>
      <c r="F195" s="41" t="s">
        <v>70</v>
      </c>
      <c r="G195" s="41">
        <v>1</v>
      </c>
      <c r="H195" s="41" t="s">
        <v>127</v>
      </c>
      <c r="I195" s="41">
        <v>11</v>
      </c>
      <c r="J195" s="41" t="s">
        <v>331</v>
      </c>
      <c r="K195" s="41" t="s">
        <v>166</v>
      </c>
      <c r="L195" s="41" t="s">
        <v>328</v>
      </c>
      <c r="M195" s="66">
        <v>59400000</v>
      </c>
      <c r="N195" s="66">
        <v>59400000</v>
      </c>
      <c r="O195" s="41" t="s">
        <v>75</v>
      </c>
      <c r="P195" s="41" t="s">
        <v>76</v>
      </c>
      <c r="Q195" s="41" t="s">
        <v>772</v>
      </c>
      <c r="S195" s="169" t="s">
        <v>773</v>
      </c>
      <c r="T195" s="169" t="s">
        <v>774</v>
      </c>
      <c r="U195" s="170">
        <v>43489</v>
      </c>
      <c r="V195" s="171" t="s">
        <v>775</v>
      </c>
      <c r="W195" s="172" t="s">
        <v>417</v>
      </c>
      <c r="X195" s="173">
        <v>59400000</v>
      </c>
      <c r="Y195" s="174">
        <v>0</v>
      </c>
      <c r="Z195" s="173">
        <v>59400000</v>
      </c>
      <c r="AA195" s="171" t="s">
        <v>776</v>
      </c>
      <c r="AB195" s="172">
        <v>11219</v>
      </c>
      <c r="AC195" s="171" t="s">
        <v>449</v>
      </c>
      <c r="AD195" s="170">
        <v>43490</v>
      </c>
      <c r="AE195" s="170">
        <v>43823</v>
      </c>
      <c r="AF195" s="172" t="s">
        <v>777</v>
      </c>
      <c r="AG195" s="175" t="s">
        <v>778</v>
      </c>
    </row>
    <row r="196" spans="1:33" ht="150" x14ac:dyDescent="0.35">
      <c r="A196" s="40">
        <f t="shared" si="4"/>
        <v>176</v>
      </c>
      <c r="B196" s="41"/>
      <c r="C196" s="41" t="s">
        <v>770</v>
      </c>
      <c r="D196" s="42">
        <v>80101706</v>
      </c>
      <c r="E196" s="43" t="s">
        <v>771</v>
      </c>
      <c r="F196" s="41" t="s">
        <v>70</v>
      </c>
      <c r="G196" s="41">
        <v>1</v>
      </c>
      <c r="H196" s="41" t="s">
        <v>127</v>
      </c>
      <c r="I196" s="41">
        <v>11</v>
      </c>
      <c r="J196" s="41" t="s">
        <v>331</v>
      </c>
      <c r="K196" s="41" t="s">
        <v>166</v>
      </c>
      <c r="L196" s="41" t="s">
        <v>328</v>
      </c>
      <c r="M196" s="66">
        <v>59400000</v>
      </c>
      <c r="N196" s="66">
        <v>59400000</v>
      </c>
      <c r="O196" s="41" t="s">
        <v>75</v>
      </c>
      <c r="P196" s="41" t="s">
        <v>76</v>
      </c>
      <c r="Q196" s="41" t="s">
        <v>772</v>
      </c>
      <c r="S196" s="169" t="s">
        <v>779</v>
      </c>
      <c r="T196" s="169" t="s">
        <v>780</v>
      </c>
      <c r="U196" s="176">
        <v>43489</v>
      </c>
      <c r="V196" s="171" t="s">
        <v>775</v>
      </c>
      <c r="W196" s="172" t="s">
        <v>417</v>
      </c>
      <c r="X196" s="173">
        <v>59400000</v>
      </c>
      <c r="Y196" s="174">
        <v>0</v>
      </c>
      <c r="Z196" s="173">
        <v>59400000</v>
      </c>
      <c r="AA196" s="178" t="s">
        <v>781</v>
      </c>
      <c r="AB196" s="179">
        <v>11319</v>
      </c>
      <c r="AC196" s="178" t="s">
        <v>449</v>
      </c>
      <c r="AD196" s="176">
        <v>43489</v>
      </c>
      <c r="AE196" s="176">
        <v>43822</v>
      </c>
      <c r="AF196" s="179" t="s">
        <v>782</v>
      </c>
      <c r="AG196" s="180" t="s">
        <v>778</v>
      </c>
    </row>
    <row r="197" spans="1:33" ht="150" x14ac:dyDescent="0.35">
      <c r="A197" s="40">
        <f t="shared" si="4"/>
        <v>177</v>
      </c>
      <c r="B197" s="41"/>
      <c r="C197" s="41" t="s">
        <v>770</v>
      </c>
      <c r="D197" s="42">
        <v>80101706</v>
      </c>
      <c r="E197" s="43" t="s">
        <v>771</v>
      </c>
      <c r="F197" s="41" t="s">
        <v>70</v>
      </c>
      <c r="G197" s="41">
        <v>1</v>
      </c>
      <c r="H197" s="41" t="s">
        <v>127</v>
      </c>
      <c r="I197" s="41">
        <v>11</v>
      </c>
      <c r="J197" s="41" t="s">
        <v>331</v>
      </c>
      <c r="K197" s="41" t="s">
        <v>166</v>
      </c>
      <c r="L197" s="41" t="s">
        <v>328</v>
      </c>
      <c r="M197" s="66">
        <v>59400000</v>
      </c>
      <c r="N197" s="66">
        <v>59400000</v>
      </c>
      <c r="O197" s="41" t="s">
        <v>75</v>
      </c>
      <c r="P197" s="41" t="s">
        <v>76</v>
      </c>
      <c r="Q197" s="41" t="s">
        <v>772</v>
      </c>
      <c r="S197" s="169" t="s">
        <v>783</v>
      </c>
      <c r="T197" s="169" t="s">
        <v>784</v>
      </c>
      <c r="U197" s="170">
        <v>43489</v>
      </c>
      <c r="V197" s="171" t="s">
        <v>785</v>
      </c>
      <c r="W197" s="172" t="s">
        <v>417</v>
      </c>
      <c r="X197" s="173">
        <v>59400000</v>
      </c>
      <c r="Y197" s="174">
        <v>0</v>
      </c>
      <c r="Z197" s="173">
        <v>59400000</v>
      </c>
      <c r="AA197" s="171" t="s">
        <v>786</v>
      </c>
      <c r="AB197" s="172">
        <v>11419</v>
      </c>
      <c r="AC197" s="171" t="s">
        <v>449</v>
      </c>
      <c r="AD197" s="170">
        <v>43489</v>
      </c>
      <c r="AE197" s="170">
        <v>43822</v>
      </c>
      <c r="AF197" s="172" t="s">
        <v>782</v>
      </c>
      <c r="AG197" s="175" t="s">
        <v>778</v>
      </c>
    </row>
    <row r="198" spans="1:33" ht="150" x14ac:dyDescent="0.35">
      <c r="A198" s="40">
        <f t="shared" si="4"/>
        <v>178</v>
      </c>
      <c r="B198" s="41"/>
      <c r="C198" s="41" t="s">
        <v>770</v>
      </c>
      <c r="D198" s="42">
        <v>80101706</v>
      </c>
      <c r="E198" s="43" t="s">
        <v>771</v>
      </c>
      <c r="F198" s="41" t="s">
        <v>70</v>
      </c>
      <c r="G198" s="41">
        <v>1</v>
      </c>
      <c r="H198" s="41" t="s">
        <v>127</v>
      </c>
      <c r="I198" s="41">
        <v>11</v>
      </c>
      <c r="J198" s="41" t="s">
        <v>331</v>
      </c>
      <c r="K198" s="41" t="s">
        <v>166</v>
      </c>
      <c r="L198" s="41" t="s">
        <v>533</v>
      </c>
      <c r="M198" s="66">
        <v>59400000</v>
      </c>
      <c r="N198" s="66">
        <v>59400000</v>
      </c>
      <c r="O198" s="41" t="s">
        <v>75</v>
      </c>
      <c r="P198" s="41" t="s">
        <v>76</v>
      </c>
      <c r="Q198" s="41" t="s">
        <v>772</v>
      </c>
      <c r="S198" s="169" t="s">
        <v>787</v>
      </c>
      <c r="T198" s="169" t="s">
        <v>788</v>
      </c>
      <c r="U198" s="176">
        <v>43487</v>
      </c>
      <c r="V198" s="171" t="s">
        <v>789</v>
      </c>
      <c r="W198" s="172" t="s">
        <v>417</v>
      </c>
      <c r="X198" s="173">
        <v>59400000</v>
      </c>
      <c r="Y198" s="174">
        <v>0</v>
      </c>
      <c r="Z198" s="173">
        <v>59400000</v>
      </c>
      <c r="AA198" s="171" t="s">
        <v>790</v>
      </c>
      <c r="AB198" s="172">
        <v>6619</v>
      </c>
      <c r="AC198" s="171" t="s">
        <v>437</v>
      </c>
      <c r="AD198" s="170">
        <v>43487</v>
      </c>
      <c r="AE198" s="170">
        <v>43820</v>
      </c>
      <c r="AF198" s="172" t="s">
        <v>777</v>
      </c>
      <c r="AG198" s="175" t="s">
        <v>778</v>
      </c>
    </row>
    <row r="199" spans="1:33" ht="168.75" x14ac:dyDescent="0.35">
      <c r="A199" s="40">
        <f t="shared" si="4"/>
        <v>179</v>
      </c>
      <c r="B199" s="41"/>
      <c r="C199" s="41" t="s">
        <v>770</v>
      </c>
      <c r="D199" s="42">
        <v>80101706</v>
      </c>
      <c r="E199" s="43" t="s">
        <v>771</v>
      </c>
      <c r="F199" s="41" t="s">
        <v>70</v>
      </c>
      <c r="G199" s="41">
        <v>1</v>
      </c>
      <c r="H199" s="41" t="s">
        <v>127</v>
      </c>
      <c r="I199" s="41">
        <v>11.5</v>
      </c>
      <c r="J199" s="41" t="s">
        <v>331</v>
      </c>
      <c r="K199" s="41" t="s">
        <v>166</v>
      </c>
      <c r="L199" s="41" t="s">
        <v>533</v>
      </c>
      <c r="M199" s="66">
        <v>46000000</v>
      </c>
      <c r="N199" s="66">
        <v>46000000</v>
      </c>
      <c r="O199" s="41" t="s">
        <v>75</v>
      </c>
      <c r="P199" s="41" t="s">
        <v>76</v>
      </c>
      <c r="Q199" s="41" t="s">
        <v>772</v>
      </c>
      <c r="S199" s="169" t="s">
        <v>791</v>
      </c>
      <c r="T199" s="169" t="s">
        <v>792</v>
      </c>
      <c r="U199" s="176">
        <v>43479</v>
      </c>
      <c r="V199" s="171" t="s">
        <v>793</v>
      </c>
      <c r="W199" s="172" t="s">
        <v>417</v>
      </c>
      <c r="X199" s="173">
        <v>46000000</v>
      </c>
      <c r="Y199" s="173">
        <v>0</v>
      </c>
      <c r="Z199" s="173">
        <v>46000000</v>
      </c>
      <c r="AA199" s="178" t="s">
        <v>794</v>
      </c>
      <c r="AB199" s="179">
        <v>3119</v>
      </c>
      <c r="AC199" s="178" t="s">
        <v>426</v>
      </c>
      <c r="AD199" s="176">
        <v>43479</v>
      </c>
      <c r="AE199" s="176">
        <v>43827</v>
      </c>
      <c r="AF199" s="179" t="s">
        <v>777</v>
      </c>
      <c r="AG199" s="180" t="s">
        <v>778</v>
      </c>
    </row>
    <row r="200" spans="1:33" ht="150" x14ac:dyDescent="0.35">
      <c r="A200" s="40">
        <f t="shared" si="4"/>
        <v>180</v>
      </c>
      <c r="B200" s="41"/>
      <c r="C200" s="41" t="s">
        <v>770</v>
      </c>
      <c r="D200" s="42">
        <v>80101706</v>
      </c>
      <c r="E200" s="43" t="s">
        <v>771</v>
      </c>
      <c r="F200" s="41" t="s">
        <v>70</v>
      </c>
      <c r="G200" s="41">
        <v>1</v>
      </c>
      <c r="H200" s="41" t="s">
        <v>127</v>
      </c>
      <c r="I200" s="41">
        <v>11.5</v>
      </c>
      <c r="J200" s="41" t="s">
        <v>331</v>
      </c>
      <c r="K200" s="41" t="s">
        <v>166</v>
      </c>
      <c r="L200" s="41" t="s">
        <v>533</v>
      </c>
      <c r="M200" s="66">
        <v>46000000</v>
      </c>
      <c r="N200" s="66">
        <v>46000000</v>
      </c>
      <c r="O200" s="41" t="s">
        <v>75</v>
      </c>
      <c r="P200" s="41" t="s">
        <v>76</v>
      </c>
      <c r="Q200" s="41" t="s">
        <v>772</v>
      </c>
      <c r="S200" s="169" t="s">
        <v>795</v>
      </c>
      <c r="T200" s="169" t="s">
        <v>796</v>
      </c>
      <c r="U200" s="176">
        <v>43479</v>
      </c>
      <c r="V200" s="171" t="s">
        <v>797</v>
      </c>
      <c r="W200" s="172" t="s">
        <v>417</v>
      </c>
      <c r="X200" s="173">
        <v>46000000</v>
      </c>
      <c r="Y200" s="173">
        <v>0</v>
      </c>
      <c r="Z200" s="173">
        <v>46000000</v>
      </c>
      <c r="AA200" s="178" t="s">
        <v>798</v>
      </c>
      <c r="AB200" s="179">
        <v>3019</v>
      </c>
      <c r="AC200" s="178" t="s">
        <v>426</v>
      </c>
      <c r="AD200" s="176">
        <v>43479</v>
      </c>
      <c r="AE200" s="176">
        <v>43827</v>
      </c>
      <c r="AF200" s="179" t="s">
        <v>777</v>
      </c>
      <c r="AG200" s="180" t="s">
        <v>778</v>
      </c>
    </row>
    <row r="201" spans="1:33" ht="120" x14ac:dyDescent="0.35">
      <c r="A201" s="40">
        <f t="shared" si="4"/>
        <v>181</v>
      </c>
      <c r="B201" s="41"/>
      <c r="C201" s="41" t="s">
        <v>280</v>
      </c>
      <c r="D201" s="42">
        <v>80101706</v>
      </c>
      <c r="E201" s="43" t="s">
        <v>799</v>
      </c>
      <c r="F201" s="41" t="s">
        <v>70</v>
      </c>
      <c r="G201" s="41">
        <v>1</v>
      </c>
      <c r="H201" s="41" t="s">
        <v>127</v>
      </c>
      <c r="I201" s="41">
        <v>11</v>
      </c>
      <c r="J201" s="41" t="s">
        <v>331</v>
      </c>
      <c r="K201" s="41" t="s">
        <v>166</v>
      </c>
      <c r="L201" s="41" t="s">
        <v>328</v>
      </c>
      <c r="M201" s="66">
        <v>53900000</v>
      </c>
      <c r="N201" s="66">
        <v>53900000</v>
      </c>
      <c r="O201" s="41" t="s">
        <v>75</v>
      </c>
      <c r="P201" s="41" t="s">
        <v>76</v>
      </c>
      <c r="Q201" s="41" t="s">
        <v>283</v>
      </c>
      <c r="S201" s="169" t="s">
        <v>800</v>
      </c>
      <c r="T201" s="169" t="s">
        <v>801</v>
      </c>
      <c r="U201" s="170">
        <v>43490</v>
      </c>
      <c r="V201" s="171" t="s">
        <v>802</v>
      </c>
      <c r="W201" s="172" t="s">
        <v>417</v>
      </c>
      <c r="X201" s="173">
        <v>51450000</v>
      </c>
      <c r="Y201" s="174">
        <v>0</v>
      </c>
      <c r="Z201" s="173">
        <v>51450000</v>
      </c>
      <c r="AA201" s="178" t="s">
        <v>803</v>
      </c>
      <c r="AB201" s="179">
        <v>12819</v>
      </c>
      <c r="AC201" s="178" t="s">
        <v>419</v>
      </c>
      <c r="AD201" s="176">
        <v>43490</v>
      </c>
      <c r="AE201" s="176">
        <v>43808</v>
      </c>
      <c r="AF201" s="179" t="s">
        <v>804</v>
      </c>
      <c r="AG201" s="180" t="s">
        <v>805</v>
      </c>
    </row>
    <row r="202" spans="1:33" ht="120" x14ac:dyDescent="0.35">
      <c r="A202" s="40">
        <f t="shared" si="4"/>
        <v>182</v>
      </c>
      <c r="B202" s="41"/>
      <c r="C202" s="41" t="s">
        <v>280</v>
      </c>
      <c r="D202" s="42">
        <v>80101706</v>
      </c>
      <c r="E202" s="43" t="s">
        <v>799</v>
      </c>
      <c r="F202" s="41" t="s">
        <v>70</v>
      </c>
      <c r="G202" s="41">
        <v>1</v>
      </c>
      <c r="H202" s="41" t="s">
        <v>127</v>
      </c>
      <c r="I202" s="41">
        <v>11</v>
      </c>
      <c r="J202" s="41" t="s">
        <v>331</v>
      </c>
      <c r="K202" s="41" t="s">
        <v>166</v>
      </c>
      <c r="L202" s="41" t="s">
        <v>533</v>
      </c>
      <c r="M202" s="66">
        <v>51700000</v>
      </c>
      <c r="N202" s="66">
        <v>51700000</v>
      </c>
      <c r="O202" s="41" t="s">
        <v>75</v>
      </c>
      <c r="P202" s="41" t="s">
        <v>76</v>
      </c>
      <c r="Q202" s="41" t="s">
        <v>283</v>
      </c>
      <c r="S202" s="169" t="s">
        <v>806</v>
      </c>
      <c r="T202" s="169" t="s">
        <v>807</v>
      </c>
      <c r="U202" s="170">
        <v>43483</v>
      </c>
      <c r="V202" s="171" t="s">
        <v>808</v>
      </c>
      <c r="W202" s="172" t="s">
        <v>417</v>
      </c>
      <c r="X202" s="173">
        <v>51700000</v>
      </c>
      <c r="Y202" s="174">
        <v>0</v>
      </c>
      <c r="Z202" s="173">
        <v>51700000</v>
      </c>
      <c r="AA202" s="178" t="s">
        <v>809</v>
      </c>
      <c r="AB202" s="179">
        <v>6319</v>
      </c>
      <c r="AC202" s="178" t="s">
        <v>437</v>
      </c>
      <c r="AD202" s="176">
        <v>43483</v>
      </c>
      <c r="AE202" s="176">
        <v>43816</v>
      </c>
      <c r="AF202" s="179" t="s">
        <v>804</v>
      </c>
      <c r="AG202" s="180" t="s">
        <v>805</v>
      </c>
    </row>
    <row r="203" spans="1:33" ht="120" x14ac:dyDescent="0.35">
      <c r="A203" s="40">
        <f t="shared" si="4"/>
        <v>183</v>
      </c>
      <c r="B203" s="41"/>
      <c r="C203" s="41" t="s">
        <v>280</v>
      </c>
      <c r="D203" s="42">
        <v>80101706</v>
      </c>
      <c r="E203" s="43" t="s">
        <v>799</v>
      </c>
      <c r="F203" s="41" t="s">
        <v>70</v>
      </c>
      <c r="G203" s="41">
        <v>1</v>
      </c>
      <c r="H203" s="41" t="s">
        <v>127</v>
      </c>
      <c r="I203" s="41">
        <v>11</v>
      </c>
      <c r="J203" s="41" t="s">
        <v>331</v>
      </c>
      <c r="K203" s="41" t="s">
        <v>166</v>
      </c>
      <c r="L203" s="41" t="s">
        <v>328</v>
      </c>
      <c r="M203" s="66">
        <v>67100000</v>
      </c>
      <c r="N203" s="66">
        <v>67100000</v>
      </c>
      <c r="O203" s="41" t="s">
        <v>75</v>
      </c>
      <c r="P203" s="41" t="s">
        <v>76</v>
      </c>
      <c r="Q203" s="41" t="s">
        <v>283</v>
      </c>
      <c r="S203" s="169" t="s">
        <v>810</v>
      </c>
      <c r="T203" s="169" t="s">
        <v>811</v>
      </c>
      <c r="U203" s="170">
        <v>43490</v>
      </c>
      <c r="V203" s="171" t="s">
        <v>812</v>
      </c>
      <c r="W203" s="172" t="s">
        <v>417</v>
      </c>
      <c r="X203" s="173">
        <v>67100000</v>
      </c>
      <c r="Y203" s="174">
        <v>0</v>
      </c>
      <c r="Z203" s="173">
        <v>67100000</v>
      </c>
      <c r="AA203" s="178" t="s">
        <v>813</v>
      </c>
      <c r="AB203" s="179">
        <v>11519</v>
      </c>
      <c r="AC203" s="178" t="s">
        <v>449</v>
      </c>
      <c r="AD203" s="176">
        <v>43490</v>
      </c>
      <c r="AE203" s="176">
        <v>43823</v>
      </c>
      <c r="AF203" s="179" t="s">
        <v>804</v>
      </c>
      <c r="AG203" s="180" t="s">
        <v>805</v>
      </c>
    </row>
    <row r="204" spans="1:33" ht="120" x14ac:dyDescent="0.35">
      <c r="A204" s="40">
        <f t="shared" si="4"/>
        <v>184</v>
      </c>
      <c r="B204" s="41"/>
      <c r="C204" s="41" t="s">
        <v>280</v>
      </c>
      <c r="D204" s="42">
        <v>80101706</v>
      </c>
      <c r="E204" s="43" t="s">
        <v>799</v>
      </c>
      <c r="F204" s="41" t="s">
        <v>70</v>
      </c>
      <c r="G204" s="41">
        <v>1</v>
      </c>
      <c r="H204" s="41" t="s">
        <v>127</v>
      </c>
      <c r="I204" s="41">
        <v>11</v>
      </c>
      <c r="J204" s="41" t="s">
        <v>331</v>
      </c>
      <c r="K204" s="41" t="s">
        <v>166</v>
      </c>
      <c r="L204" s="41" t="s">
        <v>533</v>
      </c>
      <c r="M204" s="66">
        <v>53900000</v>
      </c>
      <c r="N204" s="66">
        <v>53900000</v>
      </c>
      <c r="O204" s="41" t="s">
        <v>75</v>
      </c>
      <c r="P204" s="41" t="s">
        <v>76</v>
      </c>
      <c r="Q204" s="41" t="s">
        <v>283</v>
      </c>
      <c r="S204" s="169" t="s">
        <v>814</v>
      </c>
      <c r="T204" s="169" t="s">
        <v>815</v>
      </c>
      <c r="U204" s="170">
        <v>43483</v>
      </c>
      <c r="V204" s="171" t="s">
        <v>816</v>
      </c>
      <c r="W204" s="172" t="s">
        <v>417</v>
      </c>
      <c r="X204" s="173">
        <v>53900000</v>
      </c>
      <c r="Y204" s="174">
        <v>0</v>
      </c>
      <c r="Z204" s="173">
        <v>53900000</v>
      </c>
      <c r="AA204" s="178" t="s">
        <v>817</v>
      </c>
      <c r="AB204" s="179">
        <v>8119</v>
      </c>
      <c r="AC204" s="178" t="s">
        <v>437</v>
      </c>
      <c r="AD204" s="176">
        <v>43483</v>
      </c>
      <c r="AE204" s="176">
        <v>43816</v>
      </c>
      <c r="AF204" s="179" t="s">
        <v>804</v>
      </c>
      <c r="AG204" s="180" t="s">
        <v>805</v>
      </c>
    </row>
    <row r="205" spans="1:33" ht="120" x14ac:dyDescent="0.35">
      <c r="A205" s="40">
        <f t="shared" si="4"/>
        <v>185</v>
      </c>
      <c r="B205" s="41"/>
      <c r="C205" s="41" t="s">
        <v>280</v>
      </c>
      <c r="D205" s="42">
        <v>80101706</v>
      </c>
      <c r="E205" s="43" t="s">
        <v>818</v>
      </c>
      <c r="F205" s="41" t="s">
        <v>70</v>
      </c>
      <c r="G205" s="41">
        <v>1</v>
      </c>
      <c r="H205" s="41" t="s">
        <v>127</v>
      </c>
      <c r="I205" s="41">
        <v>11</v>
      </c>
      <c r="J205" s="41" t="s">
        <v>331</v>
      </c>
      <c r="K205" s="41" t="s">
        <v>166</v>
      </c>
      <c r="L205" s="41" t="s">
        <v>328</v>
      </c>
      <c r="M205" s="66">
        <v>23100000</v>
      </c>
      <c r="N205" s="66">
        <v>23100000</v>
      </c>
      <c r="O205" s="41" t="s">
        <v>75</v>
      </c>
      <c r="P205" s="41" t="s">
        <v>76</v>
      </c>
      <c r="Q205" s="41" t="s">
        <v>283</v>
      </c>
      <c r="S205" s="169" t="s">
        <v>819</v>
      </c>
      <c r="T205" s="169" t="s">
        <v>820</v>
      </c>
      <c r="U205" s="170">
        <v>43490</v>
      </c>
      <c r="V205" s="171" t="s">
        <v>821</v>
      </c>
      <c r="W205" s="172" t="s">
        <v>447</v>
      </c>
      <c r="X205" s="173">
        <v>23100000</v>
      </c>
      <c r="Y205" s="174">
        <v>0</v>
      </c>
      <c r="Z205" s="173">
        <v>23100000</v>
      </c>
      <c r="AA205" s="178" t="s">
        <v>822</v>
      </c>
      <c r="AB205" s="179">
        <v>12419</v>
      </c>
      <c r="AC205" s="178" t="s">
        <v>449</v>
      </c>
      <c r="AD205" s="176">
        <v>43490</v>
      </c>
      <c r="AE205" s="176">
        <v>43823</v>
      </c>
      <c r="AF205" s="179" t="s">
        <v>804</v>
      </c>
      <c r="AG205" s="180" t="s">
        <v>805</v>
      </c>
    </row>
    <row r="206" spans="1:33" ht="120" x14ac:dyDescent="0.35">
      <c r="A206" s="40">
        <f t="shared" si="4"/>
        <v>186</v>
      </c>
      <c r="B206" s="41"/>
      <c r="C206" s="41" t="s">
        <v>280</v>
      </c>
      <c r="D206" s="42">
        <v>80101706</v>
      </c>
      <c r="E206" s="43" t="s">
        <v>799</v>
      </c>
      <c r="F206" s="41" t="s">
        <v>70</v>
      </c>
      <c r="G206" s="41">
        <v>1</v>
      </c>
      <c r="H206" s="41" t="s">
        <v>127</v>
      </c>
      <c r="I206" s="41">
        <v>10.5</v>
      </c>
      <c r="J206" s="41" t="s">
        <v>331</v>
      </c>
      <c r="K206" s="41" t="s">
        <v>166</v>
      </c>
      <c r="L206" s="41" t="s">
        <v>328</v>
      </c>
      <c r="M206" s="66">
        <v>56700000</v>
      </c>
      <c r="N206" s="66">
        <v>56700000</v>
      </c>
      <c r="O206" s="41" t="s">
        <v>75</v>
      </c>
      <c r="P206" s="41" t="s">
        <v>76</v>
      </c>
      <c r="Q206" s="41" t="s">
        <v>283</v>
      </c>
      <c r="S206" s="169" t="s">
        <v>823</v>
      </c>
      <c r="T206" s="169" t="s">
        <v>824</v>
      </c>
      <c r="U206" s="176">
        <v>43528</v>
      </c>
      <c r="V206" s="171" t="s">
        <v>825</v>
      </c>
      <c r="W206" s="172" t="s">
        <v>417</v>
      </c>
      <c r="X206" s="173">
        <v>51300000</v>
      </c>
      <c r="Y206" s="174">
        <v>0</v>
      </c>
      <c r="Z206" s="173">
        <v>51300000</v>
      </c>
      <c r="AA206" s="171" t="s">
        <v>826</v>
      </c>
      <c r="AB206" s="172">
        <v>17819</v>
      </c>
      <c r="AC206" s="178" t="s">
        <v>493</v>
      </c>
      <c r="AD206" s="176">
        <v>43528</v>
      </c>
      <c r="AE206" s="176">
        <v>43817</v>
      </c>
      <c r="AF206" s="179" t="s">
        <v>827</v>
      </c>
      <c r="AG206" s="180" t="s">
        <v>805</v>
      </c>
    </row>
    <row r="207" spans="1:33" ht="131.25" x14ac:dyDescent="0.35">
      <c r="A207" s="40">
        <f t="shared" si="4"/>
        <v>187</v>
      </c>
      <c r="B207" s="41"/>
      <c r="C207" s="41" t="s">
        <v>280</v>
      </c>
      <c r="D207" s="42">
        <v>80101706</v>
      </c>
      <c r="E207" s="43" t="s">
        <v>799</v>
      </c>
      <c r="F207" s="41" t="s">
        <v>70</v>
      </c>
      <c r="G207" s="41">
        <v>1</v>
      </c>
      <c r="H207" s="41" t="s">
        <v>127</v>
      </c>
      <c r="I207" s="41">
        <v>11</v>
      </c>
      <c r="J207" s="41" t="s">
        <v>331</v>
      </c>
      <c r="K207" s="41" t="s">
        <v>166</v>
      </c>
      <c r="L207" s="41" t="s">
        <v>328</v>
      </c>
      <c r="M207" s="66">
        <v>59400000</v>
      </c>
      <c r="N207" s="66">
        <v>59400000</v>
      </c>
      <c r="O207" s="41" t="s">
        <v>75</v>
      </c>
      <c r="P207" s="41" t="s">
        <v>76</v>
      </c>
      <c r="Q207" s="41" t="s">
        <v>283</v>
      </c>
      <c r="S207" s="169" t="s">
        <v>828</v>
      </c>
      <c r="T207" s="169" t="s">
        <v>829</v>
      </c>
      <c r="U207" s="170">
        <v>43500</v>
      </c>
      <c r="V207" s="171" t="s">
        <v>830</v>
      </c>
      <c r="W207" s="172" t="s">
        <v>417</v>
      </c>
      <c r="X207" s="173">
        <v>56700000</v>
      </c>
      <c r="Y207" s="174">
        <v>0</v>
      </c>
      <c r="Z207" s="173">
        <v>56700000</v>
      </c>
      <c r="AA207" s="171" t="s">
        <v>831</v>
      </c>
      <c r="AB207" s="172">
        <v>13819</v>
      </c>
      <c r="AC207" s="178" t="s">
        <v>455</v>
      </c>
      <c r="AD207" s="176">
        <v>43500</v>
      </c>
      <c r="AE207" s="176">
        <v>43817</v>
      </c>
      <c r="AF207" s="179" t="s">
        <v>832</v>
      </c>
      <c r="AG207" s="180" t="s">
        <v>805</v>
      </c>
    </row>
    <row r="208" spans="1:33" ht="131.25" x14ac:dyDescent="0.35">
      <c r="A208" s="40">
        <f t="shared" si="4"/>
        <v>188</v>
      </c>
      <c r="B208" s="41"/>
      <c r="C208" s="41" t="s">
        <v>271</v>
      </c>
      <c r="D208" s="42">
        <v>80101706</v>
      </c>
      <c r="E208" s="43" t="s">
        <v>833</v>
      </c>
      <c r="F208" s="41" t="s">
        <v>70</v>
      </c>
      <c r="G208" s="41">
        <v>1</v>
      </c>
      <c r="H208" s="41" t="s">
        <v>127</v>
      </c>
      <c r="I208" s="41">
        <v>11</v>
      </c>
      <c r="J208" s="41" t="s">
        <v>331</v>
      </c>
      <c r="K208" s="41" t="s">
        <v>166</v>
      </c>
      <c r="L208" s="41" t="s">
        <v>328</v>
      </c>
      <c r="M208" s="66">
        <v>63800000</v>
      </c>
      <c r="N208" s="66">
        <v>63800000</v>
      </c>
      <c r="O208" s="41" t="s">
        <v>75</v>
      </c>
      <c r="P208" s="41" t="s">
        <v>76</v>
      </c>
      <c r="Q208" s="41" t="s">
        <v>274</v>
      </c>
      <c r="S208" s="169" t="s">
        <v>834</v>
      </c>
      <c r="T208" s="169" t="s">
        <v>835</v>
      </c>
      <c r="U208" s="170">
        <v>43490</v>
      </c>
      <c r="V208" s="171" t="s">
        <v>836</v>
      </c>
      <c r="W208" s="172" t="s">
        <v>417</v>
      </c>
      <c r="X208" s="173">
        <v>63800000</v>
      </c>
      <c r="Y208" s="174">
        <v>0</v>
      </c>
      <c r="Z208" s="173">
        <v>63800000</v>
      </c>
      <c r="AA208" s="178" t="s">
        <v>837</v>
      </c>
      <c r="AB208" s="179">
        <v>12119</v>
      </c>
      <c r="AC208" s="178" t="s">
        <v>449</v>
      </c>
      <c r="AD208" s="176">
        <v>43490</v>
      </c>
      <c r="AE208" s="176">
        <v>43823</v>
      </c>
      <c r="AF208" s="179" t="s">
        <v>838</v>
      </c>
      <c r="AG208" s="180" t="s">
        <v>839</v>
      </c>
    </row>
    <row r="209" spans="1:33" ht="120" x14ac:dyDescent="0.35">
      <c r="A209" s="40">
        <f>+A208+1</f>
        <v>189</v>
      </c>
      <c r="B209" s="41"/>
      <c r="C209" s="41" t="s">
        <v>840</v>
      </c>
      <c r="D209" s="42">
        <v>80101706</v>
      </c>
      <c r="E209" s="43" t="s">
        <v>841</v>
      </c>
      <c r="F209" s="41" t="s">
        <v>70</v>
      </c>
      <c r="G209" s="41">
        <v>1</v>
      </c>
      <c r="H209" s="41" t="s">
        <v>127</v>
      </c>
      <c r="I209" s="41">
        <v>11.5</v>
      </c>
      <c r="J209" s="41" t="s">
        <v>331</v>
      </c>
      <c r="K209" s="41" t="s">
        <v>166</v>
      </c>
      <c r="L209" s="41" t="s">
        <v>533</v>
      </c>
      <c r="M209" s="66">
        <v>66700000</v>
      </c>
      <c r="N209" s="66">
        <v>66700000</v>
      </c>
      <c r="O209" s="41" t="s">
        <v>75</v>
      </c>
      <c r="P209" s="41" t="s">
        <v>76</v>
      </c>
      <c r="Q209" s="41" t="s">
        <v>274</v>
      </c>
      <c r="S209" s="169" t="s">
        <v>842</v>
      </c>
      <c r="T209" s="169" t="s">
        <v>843</v>
      </c>
      <c r="U209" s="176">
        <v>43479</v>
      </c>
      <c r="V209" s="171" t="s">
        <v>844</v>
      </c>
      <c r="W209" s="172" t="s">
        <v>417</v>
      </c>
      <c r="X209" s="173">
        <v>66700000</v>
      </c>
      <c r="Y209" s="173">
        <v>0</v>
      </c>
      <c r="Z209" s="173">
        <v>66700000</v>
      </c>
      <c r="AA209" s="178" t="s">
        <v>845</v>
      </c>
      <c r="AB209" s="179">
        <v>2919</v>
      </c>
      <c r="AC209" s="178" t="s">
        <v>426</v>
      </c>
      <c r="AD209" s="176">
        <v>43479</v>
      </c>
      <c r="AE209" s="176">
        <v>43827</v>
      </c>
      <c r="AF209" s="179" t="s">
        <v>846</v>
      </c>
      <c r="AG209" s="180" t="s">
        <v>839</v>
      </c>
    </row>
    <row r="210" spans="1:33" ht="120" x14ac:dyDescent="0.35">
      <c r="A210" s="40">
        <f t="shared" si="4"/>
        <v>190</v>
      </c>
      <c r="B210" s="41"/>
      <c r="C210" s="41" t="s">
        <v>840</v>
      </c>
      <c r="D210" s="42">
        <v>80101706</v>
      </c>
      <c r="E210" s="43" t="s">
        <v>841</v>
      </c>
      <c r="F210" s="41" t="s">
        <v>70</v>
      </c>
      <c r="G210" s="41">
        <v>1</v>
      </c>
      <c r="H210" s="41" t="s">
        <v>127</v>
      </c>
      <c r="I210" s="41">
        <v>11</v>
      </c>
      <c r="J210" s="41" t="s">
        <v>331</v>
      </c>
      <c r="K210" s="41" t="s">
        <v>166</v>
      </c>
      <c r="L210" s="41" t="s">
        <v>533</v>
      </c>
      <c r="M210" s="66">
        <v>59400000</v>
      </c>
      <c r="N210" s="66">
        <v>59400000</v>
      </c>
      <c r="O210" s="41" t="s">
        <v>75</v>
      </c>
      <c r="P210" s="41" t="s">
        <v>76</v>
      </c>
      <c r="Q210" s="41" t="s">
        <v>274</v>
      </c>
      <c r="S210" s="169" t="s">
        <v>847</v>
      </c>
      <c r="T210" s="169" t="s">
        <v>848</v>
      </c>
      <c r="U210" s="176">
        <v>43487</v>
      </c>
      <c r="V210" s="171" t="s">
        <v>849</v>
      </c>
      <c r="W210" s="172" t="s">
        <v>417</v>
      </c>
      <c r="X210" s="173">
        <v>59400000</v>
      </c>
      <c r="Y210" s="173">
        <v>0</v>
      </c>
      <c r="Z210" s="173">
        <v>59400000</v>
      </c>
      <c r="AA210" s="178" t="s">
        <v>790</v>
      </c>
      <c r="AB210" s="179">
        <v>7619</v>
      </c>
      <c r="AC210" s="178" t="s">
        <v>437</v>
      </c>
      <c r="AD210" s="176">
        <v>43487</v>
      </c>
      <c r="AE210" s="176">
        <v>43820</v>
      </c>
      <c r="AF210" s="179" t="s">
        <v>850</v>
      </c>
      <c r="AG210" s="180" t="s">
        <v>839</v>
      </c>
    </row>
    <row r="211" spans="1:33" ht="120" x14ac:dyDescent="0.35">
      <c r="A211" s="40">
        <f t="shared" si="4"/>
        <v>191</v>
      </c>
      <c r="B211" s="41"/>
      <c r="C211" s="41" t="s">
        <v>840</v>
      </c>
      <c r="D211" s="42">
        <v>80101706</v>
      </c>
      <c r="E211" s="43" t="s">
        <v>841</v>
      </c>
      <c r="F211" s="41" t="s">
        <v>70</v>
      </c>
      <c r="G211" s="41">
        <v>1</v>
      </c>
      <c r="H211" s="41" t="s">
        <v>127</v>
      </c>
      <c r="I211" s="41">
        <v>11</v>
      </c>
      <c r="J211" s="41" t="s">
        <v>331</v>
      </c>
      <c r="K211" s="41" t="s">
        <v>166</v>
      </c>
      <c r="L211" s="41" t="s">
        <v>533</v>
      </c>
      <c r="M211" s="66">
        <v>59400000</v>
      </c>
      <c r="N211" s="66">
        <v>59400000</v>
      </c>
      <c r="O211" s="41" t="s">
        <v>75</v>
      </c>
      <c r="P211" s="41" t="s">
        <v>76</v>
      </c>
      <c r="Q211" s="41" t="s">
        <v>274</v>
      </c>
      <c r="S211" s="169" t="s">
        <v>851</v>
      </c>
      <c r="T211" s="169" t="s">
        <v>852</v>
      </c>
      <c r="U211" s="176">
        <v>43487</v>
      </c>
      <c r="V211" s="171" t="s">
        <v>849</v>
      </c>
      <c r="W211" s="172" t="s">
        <v>417</v>
      </c>
      <c r="X211" s="173">
        <v>59400000</v>
      </c>
      <c r="Y211" s="173">
        <v>0</v>
      </c>
      <c r="Z211" s="173">
        <v>59400000</v>
      </c>
      <c r="AA211" s="178" t="s">
        <v>790</v>
      </c>
      <c r="AB211" s="179">
        <v>7719</v>
      </c>
      <c r="AC211" s="178" t="s">
        <v>437</v>
      </c>
      <c r="AD211" s="176">
        <v>43487</v>
      </c>
      <c r="AE211" s="176">
        <v>43820</v>
      </c>
      <c r="AF211" s="179" t="s">
        <v>850</v>
      </c>
      <c r="AG211" s="180" t="s">
        <v>839</v>
      </c>
    </row>
    <row r="212" spans="1:33" ht="120" x14ac:dyDescent="0.35">
      <c r="A212" s="40">
        <f t="shared" si="4"/>
        <v>192</v>
      </c>
      <c r="B212" s="41"/>
      <c r="C212" s="41" t="s">
        <v>840</v>
      </c>
      <c r="D212" s="42">
        <v>80101706</v>
      </c>
      <c r="E212" s="43" t="s">
        <v>841</v>
      </c>
      <c r="F212" s="41" t="s">
        <v>70</v>
      </c>
      <c r="G212" s="41">
        <v>1</v>
      </c>
      <c r="H212" s="41" t="s">
        <v>127</v>
      </c>
      <c r="I212" s="41">
        <v>11</v>
      </c>
      <c r="J212" s="41" t="s">
        <v>331</v>
      </c>
      <c r="K212" s="41" t="s">
        <v>166</v>
      </c>
      <c r="L212" s="41" t="s">
        <v>533</v>
      </c>
      <c r="M212" s="66">
        <v>39644000</v>
      </c>
      <c r="N212" s="66">
        <v>39644000</v>
      </c>
      <c r="O212" s="41" t="s">
        <v>75</v>
      </c>
      <c r="P212" s="41" t="s">
        <v>76</v>
      </c>
      <c r="Q212" s="41" t="s">
        <v>274</v>
      </c>
      <c r="S212" s="169" t="s">
        <v>853</v>
      </c>
      <c r="T212" s="169" t="s">
        <v>854</v>
      </c>
      <c r="U212" s="176">
        <v>43488</v>
      </c>
      <c r="V212" s="171" t="s">
        <v>855</v>
      </c>
      <c r="W212" s="172" t="s">
        <v>417</v>
      </c>
      <c r="X212" s="173">
        <v>39644000</v>
      </c>
      <c r="Y212" s="174">
        <v>0</v>
      </c>
      <c r="Z212" s="173">
        <v>39644000</v>
      </c>
      <c r="AA212" s="171" t="s">
        <v>856</v>
      </c>
      <c r="AB212" s="172">
        <v>7219</v>
      </c>
      <c r="AC212" s="171" t="s">
        <v>449</v>
      </c>
      <c r="AD212" s="170">
        <v>43488</v>
      </c>
      <c r="AE212" s="170">
        <v>43821</v>
      </c>
      <c r="AF212" s="172" t="s">
        <v>850</v>
      </c>
      <c r="AG212" s="175" t="s">
        <v>839</v>
      </c>
    </row>
    <row r="213" spans="1:33" ht="131.25" x14ac:dyDescent="0.35">
      <c r="A213" s="40">
        <f t="shared" si="4"/>
        <v>193</v>
      </c>
      <c r="B213" s="41"/>
      <c r="C213" s="41" t="s">
        <v>840</v>
      </c>
      <c r="D213" s="42">
        <v>80101706</v>
      </c>
      <c r="E213" s="43" t="s">
        <v>841</v>
      </c>
      <c r="F213" s="41" t="s">
        <v>70</v>
      </c>
      <c r="G213" s="41">
        <v>1</v>
      </c>
      <c r="H213" s="41" t="s">
        <v>127</v>
      </c>
      <c r="I213" s="41">
        <v>11</v>
      </c>
      <c r="J213" s="41" t="s">
        <v>331</v>
      </c>
      <c r="K213" s="41" t="s">
        <v>166</v>
      </c>
      <c r="L213" s="41" t="s">
        <v>328</v>
      </c>
      <c r="M213" s="66">
        <v>38500000</v>
      </c>
      <c r="N213" s="66">
        <v>38500000</v>
      </c>
      <c r="O213" s="41" t="s">
        <v>75</v>
      </c>
      <c r="P213" s="41" t="s">
        <v>76</v>
      </c>
      <c r="Q213" s="41" t="s">
        <v>274</v>
      </c>
      <c r="S213" s="169" t="s">
        <v>857</v>
      </c>
      <c r="T213" s="169" t="s">
        <v>858</v>
      </c>
      <c r="U213" s="170">
        <v>43490</v>
      </c>
      <c r="V213" s="171" t="s">
        <v>859</v>
      </c>
      <c r="W213" s="172" t="s">
        <v>417</v>
      </c>
      <c r="X213" s="173">
        <v>38500000</v>
      </c>
      <c r="Y213" s="174">
        <v>0</v>
      </c>
      <c r="Z213" s="173">
        <v>38500000</v>
      </c>
      <c r="AA213" s="171" t="s">
        <v>860</v>
      </c>
      <c r="AB213" s="172">
        <v>10819</v>
      </c>
      <c r="AC213" s="171" t="s">
        <v>449</v>
      </c>
      <c r="AD213" s="170">
        <v>43490</v>
      </c>
      <c r="AE213" s="170">
        <v>43823</v>
      </c>
      <c r="AF213" s="172" t="s">
        <v>838</v>
      </c>
      <c r="AG213" s="175" t="s">
        <v>839</v>
      </c>
    </row>
    <row r="214" spans="1:33" ht="131.25" x14ac:dyDescent="0.35">
      <c r="A214" s="40">
        <f t="shared" si="4"/>
        <v>194</v>
      </c>
      <c r="B214" s="41"/>
      <c r="C214" s="41" t="s">
        <v>840</v>
      </c>
      <c r="D214" s="42">
        <v>80101706</v>
      </c>
      <c r="E214" s="43" t="s">
        <v>841</v>
      </c>
      <c r="F214" s="41" t="s">
        <v>70</v>
      </c>
      <c r="G214" s="41">
        <v>1</v>
      </c>
      <c r="H214" s="41" t="s">
        <v>127</v>
      </c>
      <c r="I214" s="41">
        <v>11</v>
      </c>
      <c r="J214" s="41" t="s">
        <v>331</v>
      </c>
      <c r="K214" s="41" t="s">
        <v>166</v>
      </c>
      <c r="L214" s="41" t="s">
        <v>328</v>
      </c>
      <c r="M214" s="66">
        <v>38500000</v>
      </c>
      <c r="N214" s="66">
        <v>38500000</v>
      </c>
      <c r="O214" s="41" t="s">
        <v>75</v>
      </c>
      <c r="P214" s="41" t="s">
        <v>76</v>
      </c>
      <c r="Q214" s="41" t="s">
        <v>274</v>
      </c>
      <c r="S214" s="169" t="s">
        <v>861</v>
      </c>
      <c r="T214" s="169" t="s">
        <v>862</v>
      </c>
      <c r="U214" s="170">
        <v>43490</v>
      </c>
      <c r="V214" s="171" t="s">
        <v>863</v>
      </c>
      <c r="W214" s="172" t="s">
        <v>417</v>
      </c>
      <c r="X214" s="173">
        <v>38500000</v>
      </c>
      <c r="Y214" s="174">
        <v>0</v>
      </c>
      <c r="Z214" s="173">
        <v>38500000</v>
      </c>
      <c r="AA214" s="178" t="s">
        <v>864</v>
      </c>
      <c r="AB214" s="179">
        <v>10719</v>
      </c>
      <c r="AC214" s="178" t="s">
        <v>449</v>
      </c>
      <c r="AD214" s="176">
        <v>43490</v>
      </c>
      <c r="AE214" s="176">
        <v>43823</v>
      </c>
      <c r="AF214" s="179" t="s">
        <v>838</v>
      </c>
      <c r="AG214" s="180" t="s">
        <v>839</v>
      </c>
    </row>
    <row r="215" spans="1:33" ht="120" x14ac:dyDescent="0.35">
      <c r="A215" s="40">
        <f t="shared" si="4"/>
        <v>195</v>
      </c>
      <c r="B215" s="41"/>
      <c r="C215" s="41" t="s">
        <v>840</v>
      </c>
      <c r="D215" s="42">
        <v>80101706</v>
      </c>
      <c r="E215" s="43" t="s">
        <v>841</v>
      </c>
      <c r="F215" s="41" t="s">
        <v>70</v>
      </c>
      <c r="G215" s="41">
        <v>1</v>
      </c>
      <c r="H215" s="41" t="s">
        <v>127</v>
      </c>
      <c r="I215" s="41">
        <v>11</v>
      </c>
      <c r="J215" s="41" t="s">
        <v>331</v>
      </c>
      <c r="K215" s="41" t="s">
        <v>166</v>
      </c>
      <c r="L215" s="41" t="s">
        <v>328</v>
      </c>
      <c r="M215" s="66">
        <v>44000000</v>
      </c>
      <c r="N215" s="66">
        <v>44000000</v>
      </c>
      <c r="O215" s="41" t="s">
        <v>75</v>
      </c>
      <c r="P215" s="41" t="s">
        <v>76</v>
      </c>
      <c r="Q215" s="41" t="s">
        <v>274</v>
      </c>
      <c r="S215" s="169" t="s">
        <v>865</v>
      </c>
      <c r="T215" s="169" t="s">
        <v>866</v>
      </c>
      <c r="U215" s="170">
        <v>43490</v>
      </c>
      <c r="V215" s="171" t="s">
        <v>867</v>
      </c>
      <c r="W215" s="172" t="s">
        <v>417</v>
      </c>
      <c r="X215" s="173">
        <v>44000000</v>
      </c>
      <c r="Y215" s="174">
        <v>0</v>
      </c>
      <c r="Z215" s="173">
        <v>44000000</v>
      </c>
      <c r="AA215" s="178" t="s">
        <v>868</v>
      </c>
      <c r="AB215" s="179">
        <v>10619</v>
      </c>
      <c r="AC215" s="178" t="s">
        <v>449</v>
      </c>
      <c r="AD215" s="176">
        <v>43490</v>
      </c>
      <c r="AE215" s="176">
        <v>43823</v>
      </c>
      <c r="AF215" s="179" t="s">
        <v>850</v>
      </c>
      <c r="AG215" s="180" t="s">
        <v>839</v>
      </c>
    </row>
    <row r="216" spans="1:33" ht="120" x14ac:dyDescent="0.35">
      <c r="A216" s="40">
        <f t="shared" si="4"/>
        <v>196</v>
      </c>
      <c r="B216" s="41"/>
      <c r="C216" s="41" t="s">
        <v>840</v>
      </c>
      <c r="D216" s="42">
        <v>80101706</v>
      </c>
      <c r="E216" s="43" t="s">
        <v>869</v>
      </c>
      <c r="F216" s="41" t="s">
        <v>70</v>
      </c>
      <c r="G216" s="41">
        <v>1</v>
      </c>
      <c r="H216" s="41" t="s">
        <v>155</v>
      </c>
      <c r="I216" s="41">
        <v>10</v>
      </c>
      <c r="J216" s="41" t="s">
        <v>331</v>
      </c>
      <c r="K216" s="41" t="s">
        <v>166</v>
      </c>
      <c r="L216" s="41" t="s">
        <v>328</v>
      </c>
      <c r="M216" s="66">
        <v>19500000</v>
      </c>
      <c r="N216" s="66">
        <v>19500000</v>
      </c>
      <c r="O216" s="41" t="s">
        <v>75</v>
      </c>
      <c r="P216" s="41" t="s">
        <v>76</v>
      </c>
      <c r="Q216" s="41" t="s">
        <v>274</v>
      </c>
      <c r="S216" s="169" t="s">
        <v>870</v>
      </c>
      <c r="T216" s="169" t="s">
        <v>871</v>
      </c>
      <c r="U216" s="176">
        <v>43511</v>
      </c>
      <c r="V216" s="171" t="s">
        <v>872</v>
      </c>
      <c r="W216" s="172" t="s">
        <v>447</v>
      </c>
      <c r="X216" s="173">
        <v>19500000</v>
      </c>
      <c r="Y216" s="174">
        <v>0</v>
      </c>
      <c r="Z216" s="173">
        <v>19500000</v>
      </c>
      <c r="AA216" s="171" t="s">
        <v>873</v>
      </c>
      <c r="AB216" s="172">
        <v>12719</v>
      </c>
      <c r="AC216" s="178" t="s">
        <v>464</v>
      </c>
      <c r="AD216" s="176">
        <v>43511</v>
      </c>
      <c r="AE216" s="176">
        <v>43813</v>
      </c>
      <c r="AF216" s="179" t="s">
        <v>874</v>
      </c>
      <c r="AG216" s="180" t="s">
        <v>839</v>
      </c>
    </row>
    <row r="217" spans="1:33" ht="120" x14ac:dyDescent="0.35">
      <c r="A217" s="40">
        <f t="shared" si="4"/>
        <v>197</v>
      </c>
      <c r="B217" s="41"/>
      <c r="C217" s="41" t="s">
        <v>276</v>
      </c>
      <c r="D217" s="42">
        <v>80101706</v>
      </c>
      <c r="E217" s="43" t="s">
        <v>875</v>
      </c>
      <c r="F217" s="41" t="s">
        <v>70</v>
      </c>
      <c r="G217" s="41">
        <v>1</v>
      </c>
      <c r="H217" s="41" t="s">
        <v>127</v>
      </c>
      <c r="I217" s="41">
        <v>11</v>
      </c>
      <c r="J217" s="41" t="s">
        <v>331</v>
      </c>
      <c r="K217" s="41" t="s">
        <v>166</v>
      </c>
      <c r="L217" s="41" t="s">
        <v>328</v>
      </c>
      <c r="M217" s="66">
        <v>59400000</v>
      </c>
      <c r="N217" s="66">
        <v>59400000</v>
      </c>
      <c r="O217" s="41" t="s">
        <v>75</v>
      </c>
      <c r="P217" s="41" t="s">
        <v>76</v>
      </c>
      <c r="Q217" s="41" t="s">
        <v>279</v>
      </c>
      <c r="S217" s="169" t="s">
        <v>876</v>
      </c>
      <c r="T217" s="169" t="s">
        <v>877</v>
      </c>
      <c r="U217" s="170">
        <v>43490</v>
      </c>
      <c r="V217" s="171" t="s">
        <v>878</v>
      </c>
      <c r="W217" s="172" t="s">
        <v>417</v>
      </c>
      <c r="X217" s="173">
        <v>59400000</v>
      </c>
      <c r="Y217" s="174">
        <v>0</v>
      </c>
      <c r="Z217" s="173">
        <v>59400000</v>
      </c>
      <c r="AA217" s="178" t="s">
        <v>879</v>
      </c>
      <c r="AB217" s="179">
        <v>11819</v>
      </c>
      <c r="AC217" s="178" t="s">
        <v>449</v>
      </c>
      <c r="AD217" s="176">
        <v>43490</v>
      </c>
      <c r="AE217" s="176">
        <v>43823</v>
      </c>
      <c r="AF217" s="179" t="s">
        <v>880</v>
      </c>
      <c r="AG217" s="180" t="s">
        <v>881</v>
      </c>
    </row>
    <row r="218" spans="1:33" ht="150" x14ac:dyDescent="0.35">
      <c r="A218" s="40">
        <f t="shared" si="4"/>
        <v>198</v>
      </c>
      <c r="B218" s="41"/>
      <c r="C218" s="41" t="s">
        <v>135</v>
      </c>
      <c r="D218" s="42">
        <v>80101706</v>
      </c>
      <c r="E218" s="43" t="s">
        <v>882</v>
      </c>
      <c r="F218" s="41" t="s">
        <v>70</v>
      </c>
      <c r="G218" s="41">
        <v>1</v>
      </c>
      <c r="H218" s="41" t="s">
        <v>127</v>
      </c>
      <c r="I218" s="41">
        <v>10.5</v>
      </c>
      <c r="J218" s="41" t="s">
        <v>331</v>
      </c>
      <c r="K218" s="41" t="s">
        <v>166</v>
      </c>
      <c r="L218" s="41" t="s">
        <v>328</v>
      </c>
      <c r="M218" s="66">
        <v>69300000</v>
      </c>
      <c r="N218" s="66">
        <v>69300000</v>
      </c>
      <c r="O218" s="41" t="s">
        <v>75</v>
      </c>
      <c r="P218" s="41" t="s">
        <v>76</v>
      </c>
      <c r="Q218" s="41" t="s">
        <v>138</v>
      </c>
      <c r="S218" s="169" t="s">
        <v>883</v>
      </c>
      <c r="T218" s="169" t="s">
        <v>884</v>
      </c>
      <c r="U218" s="170">
        <v>43497</v>
      </c>
      <c r="V218" s="171" t="s">
        <v>885</v>
      </c>
      <c r="W218" s="172" t="s">
        <v>417</v>
      </c>
      <c r="X218" s="173">
        <v>69300000</v>
      </c>
      <c r="Y218" s="174">
        <v>0</v>
      </c>
      <c r="Z218" s="173">
        <v>69300000</v>
      </c>
      <c r="AA218" s="171" t="s">
        <v>886</v>
      </c>
      <c r="AB218" s="179">
        <v>15319</v>
      </c>
      <c r="AC218" s="178" t="s">
        <v>455</v>
      </c>
      <c r="AD218" s="176">
        <v>43497</v>
      </c>
      <c r="AE218" s="176">
        <v>43814</v>
      </c>
      <c r="AF218" s="179" t="s">
        <v>887</v>
      </c>
      <c r="AG218" s="180" t="s">
        <v>263</v>
      </c>
    </row>
    <row r="219" spans="1:33" ht="187.5" x14ac:dyDescent="0.35">
      <c r="A219" s="40">
        <f t="shared" si="4"/>
        <v>199</v>
      </c>
      <c r="B219" s="41"/>
      <c r="C219" s="41" t="s">
        <v>135</v>
      </c>
      <c r="D219" s="42">
        <v>80101706</v>
      </c>
      <c r="E219" s="43" t="s">
        <v>882</v>
      </c>
      <c r="F219" s="41" t="s">
        <v>70</v>
      </c>
      <c r="G219" s="41">
        <v>1</v>
      </c>
      <c r="H219" s="41" t="s">
        <v>127</v>
      </c>
      <c r="I219" s="41">
        <v>11</v>
      </c>
      <c r="J219" s="41" t="s">
        <v>331</v>
      </c>
      <c r="K219" s="41" t="s">
        <v>166</v>
      </c>
      <c r="L219" s="41" t="s">
        <v>328</v>
      </c>
      <c r="M219" s="66">
        <v>72600000</v>
      </c>
      <c r="N219" s="66">
        <v>72600000</v>
      </c>
      <c r="O219" s="41" t="s">
        <v>75</v>
      </c>
      <c r="P219" s="41" t="s">
        <v>76</v>
      </c>
      <c r="Q219" s="41" t="s">
        <v>138</v>
      </c>
      <c r="S219" s="169" t="s">
        <v>888</v>
      </c>
      <c r="T219" s="169" t="s">
        <v>889</v>
      </c>
      <c r="U219" s="170">
        <v>43495</v>
      </c>
      <c r="V219" s="171" t="s">
        <v>890</v>
      </c>
      <c r="W219" s="172" t="s">
        <v>417</v>
      </c>
      <c r="X219" s="173">
        <v>69300000</v>
      </c>
      <c r="Y219" s="174">
        <v>0</v>
      </c>
      <c r="Z219" s="173">
        <v>69300000</v>
      </c>
      <c r="AA219" s="178" t="s">
        <v>891</v>
      </c>
      <c r="AB219" s="179">
        <v>13319</v>
      </c>
      <c r="AC219" s="178" t="s">
        <v>455</v>
      </c>
      <c r="AD219" s="176">
        <v>43495</v>
      </c>
      <c r="AE219" s="176">
        <v>43812</v>
      </c>
      <c r="AF219" s="179" t="s">
        <v>892</v>
      </c>
      <c r="AG219" s="180" t="s">
        <v>263</v>
      </c>
    </row>
    <row r="220" spans="1:33" ht="120" x14ac:dyDescent="0.35">
      <c r="A220" s="40">
        <f t="shared" si="4"/>
        <v>200</v>
      </c>
      <c r="B220" s="41"/>
      <c r="C220" s="41" t="s">
        <v>135</v>
      </c>
      <c r="D220" s="42">
        <v>80101706</v>
      </c>
      <c r="E220" s="43" t="s">
        <v>882</v>
      </c>
      <c r="F220" s="41" t="s">
        <v>70</v>
      </c>
      <c r="G220" s="41">
        <v>1</v>
      </c>
      <c r="H220" s="41" t="s">
        <v>104</v>
      </c>
      <c r="I220" s="41">
        <v>9</v>
      </c>
      <c r="J220" s="41" t="s">
        <v>331</v>
      </c>
      <c r="K220" s="41" t="s">
        <v>166</v>
      </c>
      <c r="L220" s="41" t="s">
        <v>313</v>
      </c>
      <c r="M220" s="66">
        <v>82800000</v>
      </c>
      <c r="N220" s="66">
        <v>82800000</v>
      </c>
      <c r="O220" s="41" t="s">
        <v>75</v>
      </c>
      <c r="P220" s="41" t="s">
        <v>76</v>
      </c>
      <c r="Q220" s="41" t="s">
        <v>138</v>
      </c>
      <c r="S220" s="181" t="s">
        <v>893</v>
      </c>
      <c r="T220" s="181" t="s">
        <v>894</v>
      </c>
      <c r="U220" s="176">
        <v>43542</v>
      </c>
      <c r="V220" s="178" t="s">
        <v>895</v>
      </c>
      <c r="W220" s="179" t="s">
        <v>417</v>
      </c>
      <c r="X220" s="182">
        <v>82800000</v>
      </c>
      <c r="Y220" s="183">
        <v>0</v>
      </c>
      <c r="Z220" s="182">
        <v>82800000</v>
      </c>
      <c r="AA220" s="178" t="s">
        <v>896</v>
      </c>
      <c r="AB220" s="179">
        <v>17919</v>
      </c>
      <c r="AC220" s="178" t="s">
        <v>897</v>
      </c>
      <c r="AD220" s="176">
        <v>43543</v>
      </c>
      <c r="AE220" s="176">
        <v>43817</v>
      </c>
      <c r="AF220" s="179" t="s">
        <v>846</v>
      </c>
      <c r="AG220" s="180" t="s">
        <v>839</v>
      </c>
    </row>
    <row r="221" spans="1:33" ht="120" x14ac:dyDescent="0.35">
      <c r="A221" s="40">
        <f t="shared" si="4"/>
        <v>201</v>
      </c>
      <c r="B221" s="41"/>
      <c r="C221" s="41" t="s">
        <v>135</v>
      </c>
      <c r="D221" s="42">
        <v>80101706</v>
      </c>
      <c r="E221" s="43" t="s">
        <v>882</v>
      </c>
      <c r="F221" s="41" t="s">
        <v>70</v>
      </c>
      <c r="G221" s="41">
        <v>1</v>
      </c>
      <c r="H221" s="41" t="s">
        <v>127</v>
      </c>
      <c r="I221" s="41">
        <v>11</v>
      </c>
      <c r="J221" s="41" t="s">
        <v>331</v>
      </c>
      <c r="K221" s="41" t="s">
        <v>166</v>
      </c>
      <c r="L221" s="41" t="s">
        <v>256</v>
      </c>
      <c r="M221" s="66">
        <v>49500000</v>
      </c>
      <c r="N221" s="66">
        <v>49500000</v>
      </c>
      <c r="O221" s="41" t="s">
        <v>75</v>
      </c>
      <c r="P221" s="41" t="s">
        <v>76</v>
      </c>
      <c r="Q221" s="41" t="s">
        <v>138</v>
      </c>
      <c r="S221" s="169" t="s">
        <v>898</v>
      </c>
      <c r="T221" s="169" t="s">
        <v>899</v>
      </c>
      <c r="U221" s="176">
        <v>43487</v>
      </c>
      <c r="V221" s="171" t="s">
        <v>900</v>
      </c>
      <c r="W221" s="172" t="s">
        <v>417</v>
      </c>
      <c r="X221" s="173">
        <v>49500000</v>
      </c>
      <c r="Y221" s="174">
        <v>0</v>
      </c>
      <c r="Z221" s="173">
        <v>49500000</v>
      </c>
      <c r="AA221" s="171" t="s">
        <v>901</v>
      </c>
      <c r="AB221" s="172">
        <v>6019</v>
      </c>
      <c r="AC221" s="171" t="s">
        <v>437</v>
      </c>
      <c r="AD221" s="170">
        <v>43487</v>
      </c>
      <c r="AE221" s="170">
        <v>43820</v>
      </c>
      <c r="AF221" s="172" t="s">
        <v>902</v>
      </c>
      <c r="AG221" s="175" t="s">
        <v>263</v>
      </c>
    </row>
    <row r="222" spans="1:33" ht="150" x14ac:dyDescent="0.35">
      <c r="A222" s="40">
        <f t="shared" si="4"/>
        <v>202</v>
      </c>
      <c r="B222" s="41"/>
      <c r="C222" s="41" t="s">
        <v>135</v>
      </c>
      <c r="D222" s="42">
        <v>80101706</v>
      </c>
      <c r="E222" s="43" t="s">
        <v>882</v>
      </c>
      <c r="F222" s="41" t="s">
        <v>70</v>
      </c>
      <c r="G222" s="41">
        <v>1</v>
      </c>
      <c r="H222" s="41" t="s">
        <v>127</v>
      </c>
      <c r="I222" s="41">
        <v>11</v>
      </c>
      <c r="J222" s="41" t="s">
        <v>331</v>
      </c>
      <c r="K222" s="41" t="s">
        <v>166</v>
      </c>
      <c r="L222" s="41" t="s">
        <v>256</v>
      </c>
      <c r="M222" s="66">
        <v>51750000</v>
      </c>
      <c r="N222" s="66">
        <v>51750000</v>
      </c>
      <c r="O222" s="41" t="s">
        <v>75</v>
      </c>
      <c r="P222" s="41" t="s">
        <v>76</v>
      </c>
      <c r="Q222" s="41" t="s">
        <v>138</v>
      </c>
      <c r="S222" s="169" t="s">
        <v>903</v>
      </c>
      <c r="T222" s="169" t="s">
        <v>904</v>
      </c>
      <c r="U222" s="170">
        <v>43497</v>
      </c>
      <c r="V222" s="171" t="s">
        <v>905</v>
      </c>
      <c r="W222" s="172" t="s">
        <v>417</v>
      </c>
      <c r="X222" s="173">
        <v>47250000</v>
      </c>
      <c r="Y222" s="174">
        <v>0</v>
      </c>
      <c r="Z222" s="173">
        <v>47250000</v>
      </c>
      <c r="AA222" s="171" t="s">
        <v>906</v>
      </c>
      <c r="AB222" s="172">
        <v>15519</v>
      </c>
      <c r="AC222" s="178" t="s">
        <v>455</v>
      </c>
      <c r="AD222" s="176">
        <v>43497</v>
      </c>
      <c r="AE222" s="176">
        <v>43814</v>
      </c>
      <c r="AF222" s="179" t="s">
        <v>902</v>
      </c>
      <c r="AG222" s="180" t="s">
        <v>263</v>
      </c>
    </row>
    <row r="223" spans="1:33" ht="131.25" x14ac:dyDescent="0.35">
      <c r="A223" s="40">
        <f t="shared" si="4"/>
        <v>203</v>
      </c>
      <c r="B223" s="41"/>
      <c r="C223" s="41" t="s">
        <v>135</v>
      </c>
      <c r="D223" s="42">
        <v>80101706</v>
      </c>
      <c r="E223" s="43" t="s">
        <v>882</v>
      </c>
      <c r="F223" s="41" t="s">
        <v>70</v>
      </c>
      <c r="G223" s="41">
        <v>1</v>
      </c>
      <c r="H223" s="41" t="s">
        <v>127</v>
      </c>
      <c r="I223" s="41">
        <v>11.2</v>
      </c>
      <c r="J223" s="41" t="s">
        <v>331</v>
      </c>
      <c r="K223" s="41" t="s">
        <v>166</v>
      </c>
      <c r="L223" s="41" t="s">
        <v>256</v>
      </c>
      <c r="M223" s="66">
        <v>80640000</v>
      </c>
      <c r="N223" s="66">
        <v>80640000</v>
      </c>
      <c r="O223" s="41" t="s">
        <v>75</v>
      </c>
      <c r="P223" s="41" t="s">
        <v>76</v>
      </c>
      <c r="Q223" s="41" t="s">
        <v>138</v>
      </c>
      <c r="S223" s="169" t="s">
        <v>907</v>
      </c>
      <c r="T223" s="169" t="s">
        <v>908</v>
      </c>
      <c r="U223" s="170">
        <v>43483</v>
      </c>
      <c r="V223" s="171" t="s">
        <v>909</v>
      </c>
      <c r="W223" s="172" t="s">
        <v>417</v>
      </c>
      <c r="X223" s="173">
        <v>80640000</v>
      </c>
      <c r="Y223" s="174">
        <v>0</v>
      </c>
      <c r="Z223" s="173">
        <v>80640000</v>
      </c>
      <c r="AA223" s="178" t="s">
        <v>910</v>
      </c>
      <c r="AB223" s="179">
        <v>4019</v>
      </c>
      <c r="AC223" s="178" t="s">
        <v>911</v>
      </c>
      <c r="AD223" s="176">
        <v>43483</v>
      </c>
      <c r="AE223" s="176">
        <v>43819</v>
      </c>
      <c r="AF223" s="179" t="s">
        <v>912</v>
      </c>
      <c r="AG223" s="180" t="s">
        <v>263</v>
      </c>
    </row>
    <row r="224" spans="1:33" ht="131.25" x14ac:dyDescent="0.35">
      <c r="A224" s="40">
        <f t="shared" si="4"/>
        <v>204</v>
      </c>
      <c r="B224" s="41"/>
      <c r="C224" s="41" t="s">
        <v>135</v>
      </c>
      <c r="D224" s="42">
        <v>80101706</v>
      </c>
      <c r="E224" s="43" t="s">
        <v>882</v>
      </c>
      <c r="F224" s="41" t="s">
        <v>70</v>
      </c>
      <c r="G224" s="41">
        <v>1</v>
      </c>
      <c r="H224" s="41" t="s">
        <v>127</v>
      </c>
      <c r="I224" s="41">
        <v>11</v>
      </c>
      <c r="J224" s="41" t="s">
        <v>331</v>
      </c>
      <c r="K224" s="41" t="s">
        <v>166</v>
      </c>
      <c r="L224" s="41" t="s">
        <v>256</v>
      </c>
      <c r="M224" s="66">
        <v>72600000</v>
      </c>
      <c r="N224" s="66">
        <v>72600000</v>
      </c>
      <c r="O224" s="41" t="s">
        <v>75</v>
      </c>
      <c r="P224" s="41" t="s">
        <v>76</v>
      </c>
      <c r="Q224" s="41" t="s">
        <v>138</v>
      </c>
      <c r="S224" s="169" t="s">
        <v>913</v>
      </c>
      <c r="T224" s="169" t="s">
        <v>914</v>
      </c>
      <c r="U224" s="176">
        <v>43488</v>
      </c>
      <c r="V224" s="171" t="s">
        <v>915</v>
      </c>
      <c r="W224" s="172" t="s">
        <v>417</v>
      </c>
      <c r="X224" s="173">
        <v>72600000</v>
      </c>
      <c r="Y224" s="174">
        <v>0</v>
      </c>
      <c r="Z224" s="173">
        <v>72600000</v>
      </c>
      <c r="AA224" s="171" t="s">
        <v>916</v>
      </c>
      <c r="AB224" s="172">
        <v>8219</v>
      </c>
      <c r="AC224" s="171" t="s">
        <v>449</v>
      </c>
      <c r="AD224" s="170">
        <v>43488</v>
      </c>
      <c r="AE224" s="170">
        <v>43821</v>
      </c>
      <c r="AF224" s="172" t="s">
        <v>917</v>
      </c>
      <c r="AG224" s="175" t="s">
        <v>263</v>
      </c>
    </row>
    <row r="225" spans="1:33" ht="120" x14ac:dyDescent="0.35">
      <c r="A225" s="40">
        <f t="shared" si="4"/>
        <v>205</v>
      </c>
      <c r="B225" s="41" t="s">
        <v>918</v>
      </c>
      <c r="C225" s="41" t="s">
        <v>135</v>
      </c>
      <c r="D225" s="42">
        <v>80101706</v>
      </c>
      <c r="E225" s="43" t="s">
        <v>882</v>
      </c>
      <c r="F225" s="41" t="s">
        <v>70</v>
      </c>
      <c r="G225" s="41">
        <v>1</v>
      </c>
      <c r="H225" s="41" t="s">
        <v>84</v>
      </c>
      <c r="I225" s="41">
        <v>6</v>
      </c>
      <c r="J225" s="41" t="s">
        <v>331</v>
      </c>
      <c r="K225" s="41" t="s">
        <v>166</v>
      </c>
      <c r="L225" s="41" t="s">
        <v>313</v>
      </c>
      <c r="M225" s="66">
        <v>36000000</v>
      </c>
      <c r="N225" s="66">
        <v>36000000</v>
      </c>
      <c r="O225" s="41" t="s">
        <v>75</v>
      </c>
      <c r="P225" s="41" t="s">
        <v>76</v>
      </c>
      <c r="Q225" s="41" t="s">
        <v>138</v>
      </c>
      <c r="S225" s="39"/>
      <c r="T225" s="39"/>
      <c r="U225" s="39"/>
      <c r="V225" s="39"/>
      <c r="W225" s="39"/>
      <c r="X225" s="39"/>
      <c r="Y225" s="39"/>
      <c r="Z225" s="39"/>
      <c r="AA225" s="39"/>
      <c r="AB225" s="39"/>
      <c r="AC225" s="39"/>
      <c r="AD225" s="39"/>
      <c r="AE225" s="39"/>
      <c r="AF225" s="39"/>
      <c r="AG225" s="39"/>
    </row>
    <row r="226" spans="1:33" ht="120" x14ac:dyDescent="0.35">
      <c r="A226" s="40">
        <f t="shared" si="4"/>
        <v>206</v>
      </c>
      <c r="B226" s="41" t="s">
        <v>919</v>
      </c>
      <c r="C226" s="41" t="s">
        <v>135</v>
      </c>
      <c r="D226" s="42">
        <v>80101706</v>
      </c>
      <c r="E226" s="43" t="s">
        <v>882</v>
      </c>
      <c r="F226" s="41" t="s">
        <v>70</v>
      </c>
      <c r="G226" s="41">
        <v>1</v>
      </c>
      <c r="H226" s="41" t="s">
        <v>104</v>
      </c>
      <c r="I226" s="41">
        <v>11</v>
      </c>
      <c r="J226" s="41" t="s">
        <v>331</v>
      </c>
      <c r="K226" s="41" t="s">
        <v>166</v>
      </c>
      <c r="L226" s="41" t="s">
        <v>313</v>
      </c>
      <c r="M226" s="66">
        <v>84150000</v>
      </c>
      <c r="N226" s="66">
        <v>84150000</v>
      </c>
      <c r="O226" s="41" t="s">
        <v>75</v>
      </c>
      <c r="P226" s="41" t="s">
        <v>76</v>
      </c>
      <c r="Q226" s="41" t="s">
        <v>138</v>
      </c>
      <c r="S226" s="169" t="s">
        <v>920</v>
      </c>
      <c r="T226" s="169" t="s">
        <v>921</v>
      </c>
      <c r="U226" s="170">
        <v>43553</v>
      </c>
      <c r="V226" s="171" t="s">
        <v>922</v>
      </c>
      <c r="W226" s="172" t="s">
        <v>417</v>
      </c>
      <c r="X226" s="173">
        <v>65025000</v>
      </c>
      <c r="Y226" s="174">
        <v>0</v>
      </c>
      <c r="Z226" s="173">
        <v>65025000</v>
      </c>
      <c r="AA226" s="171" t="s">
        <v>923</v>
      </c>
      <c r="AB226" s="172" t="s">
        <v>924</v>
      </c>
      <c r="AC226" s="171" t="s">
        <v>925</v>
      </c>
      <c r="AD226" s="170">
        <v>43553</v>
      </c>
      <c r="AE226" s="170">
        <v>43812</v>
      </c>
      <c r="AF226" s="172" t="s">
        <v>912</v>
      </c>
      <c r="AG226" s="175" t="s">
        <v>263</v>
      </c>
    </row>
    <row r="227" spans="1:33" ht="120" x14ac:dyDescent="0.35">
      <c r="A227" s="40">
        <f t="shared" si="4"/>
        <v>207</v>
      </c>
      <c r="B227" s="41"/>
      <c r="C227" s="41" t="s">
        <v>135</v>
      </c>
      <c r="D227" s="42">
        <v>80101706</v>
      </c>
      <c r="E227" s="43" t="s">
        <v>882</v>
      </c>
      <c r="F227" s="41" t="s">
        <v>70</v>
      </c>
      <c r="G227" s="41">
        <v>1</v>
      </c>
      <c r="H227" s="41" t="s">
        <v>127</v>
      </c>
      <c r="I227" s="41">
        <v>11</v>
      </c>
      <c r="J227" s="41" t="s">
        <v>331</v>
      </c>
      <c r="K227" s="41" t="s">
        <v>166</v>
      </c>
      <c r="L227" s="41" t="s">
        <v>313</v>
      </c>
      <c r="M227" s="66">
        <v>72600000</v>
      </c>
      <c r="N227" s="66">
        <v>72600000</v>
      </c>
      <c r="O227" s="41" t="s">
        <v>75</v>
      </c>
      <c r="P227" s="41" t="s">
        <v>76</v>
      </c>
      <c r="Q227" s="41" t="s">
        <v>138</v>
      </c>
      <c r="S227" s="169" t="s">
        <v>926</v>
      </c>
      <c r="T227" s="169" t="s">
        <v>927</v>
      </c>
      <c r="U227" s="170">
        <v>43500</v>
      </c>
      <c r="V227" s="171" t="s">
        <v>928</v>
      </c>
      <c r="W227" s="172" t="s">
        <v>417</v>
      </c>
      <c r="X227" s="173">
        <v>69300000</v>
      </c>
      <c r="Y227" s="174">
        <v>0</v>
      </c>
      <c r="Z227" s="173">
        <v>69300000</v>
      </c>
      <c r="AA227" s="171" t="s">
        <v>929</v>
      </c>
      <c r="AB227" s="172">
        <v>12619</v>
      </c>
      <c r="AC227" s="178" t="s">
        <v>455</v>
      </c>
      <c r="AD227" s="176">
        <v>43500</v>
      </c>
      <c r="AE227" s="176">
        <v>43817</v>
      </c>
      <c r="AF227" s="179" t="s">
        <v>887</v>
      </c>
      <c r="AG227" s="180" t="s">
        <v>263</v>
      </c>
    </row>
    <row r="228" spans="1:33" s="39" customFormat="1" ht="150.6" customHeight="1" x14ac:dyDescent="0.35">
      <c r="A228" s="155">
        <f t="shared" si="4"/>
        <v>208</v>
      </c>
      <c r="B228" s="41" t="s">
        <v>930</v>
      </c>
      <c r="C228" s="41" t="s">
        <v>135</v>
      </c>
      <c r="D228" s="42">
        <v>80101706</v>
      </c>
      <c r="E228" s="43" t="s">
        <v>882</v>
      </c>
      <c r="F228" s="41" t="s">
        <v>70</v>
      </c>
      <c r="G228" s="41">
        <v>1</v>
      </c>
      <c r="H228" s="41" t="s">
        <v>127</v>
      </c>
      <c r="I228" s="41">
        <v>7</v>
      </c>
      <c r="J228" s="41" t="s">
        <v>331</v>
      </c>
      <c r="K228" s="41" t="s">
        <v>166</v>
      </c>
      <c r="L228" s="41" t="s">
        <v>533</v>
      </c>
      <c r="M228" s="66">
        <v>69000000</v>
      </c>
      <c r="N228" s="66">
        <v>69000000</v>
      </c>
      <c r="O228" s="41" t="s">
        <v>75</v>
      </c>
      <c r="P228" s="41" t="s">
        <v>76</v>
      </c>
      <c r="Q228" s="41" t="s">
        <v>138</v>
      </c>
      <c r="R228" s="38"/>
      <c r="S228" s="169" t="s">
        <v>931</v>
      </c>
      <c r="T228" s="181" t="s">
        <v>932</v>
      </c>
      <c r="U228" s="176">
        <v>43514</v>
      </c>
      <c r="V228" s="178" t="s">
        <v>933</v>
      </c>
      <c r="W228" s="179" t="s">
        <v>417</v>
      </c>
      <c r="X228" s="173">
        <v>69000000</v>
      </c>
      <c r="Y228" s="183">
        <v>0</v>
      </c>
      <c r="Z228" s="173">
        <v>69000000</v>
      </c>
      <c r="AA228" s="178" t="s">
        <v>934</v>
      </c>
      <c r="AB228" s="179" t="s">
        <v>935</v>
      </c>
      <c r="AC228" s="178" t="s">
        <v>936</v>
      </c>
      <c r="AD228" s="176">
        <v>43514</v>
      </c>
      <c r="AE228" s="176">
        <v>43725</v>
      </c>
      <c r="AF228" s="179" t="s">
        <v>912</v>
      </c>
      <c r="AG228" s="180" t="s">
        <v>263</v>
      </c>
    </row>
    <row r="229" spans="1:33" s="39" customFormat="1" ht="159.94999999999999" customHeight="1" x14ac:dyDescent="0.35">
      <c r="A229" s="157"/>
      <c r="B229" s="41" t="s">
        <v>930</v>
      </c>
      <c r="C229" s="41" t="s">
        <v>135</v>
      </c>
      <c r="D229" s="42">
        <v>80101706</v>
      </c>
      <c r="E229" s="43" t="s">
        <v>882</v>
      </c>
      <c r="F229" s="41" t="s">
        <v>70</v>
      </c>
      <c r="G229" s="41">
        <v>1</v>
      </c>
      <c r="H229" s="41" t="s">
        <v>127</v>
      </c>
      <c r="I229" s="41">
        <v>7</v>
      </c>
      <c r="J229" s="41" t="s">
        <v>331</v>
      </c>
      <c r="K229" s="41" t="s">
        <v>166</v>
      </c>
      <c r="L229" s="41" t="s">
        <v>328</v>
      </c>
      <c r="M229" s="66">
        <v>11500000</v>
      </c>
      <c r="N229" s="66">
        <v>11500000</v>
      </c>
      <c r="O229" s="41" t="s">
        <v>75</v>
      </c>
      <c r="P229" s="41" t="s">
        <v>76</v>
      </c>
      <c r="Q229" s="41" t="s">
        <v>138</v>
      </c>
      <c r="R229" s="38"/>
      <c r="S229" s="169" t="s">
        <v>931</v>
      </c>
      <c r="T229" s="181" t="s">
        <v>932</v>
      </c>
      <c r="U229" s="176">
        <v>43514</v>
      </c>
      <c r="V229" s="178" t="s">
        <v>933</v>
      </c>
      <c r="W229" s="179" t="s">
        <v>417</v>
      </c>
      <c r="X229" s="173">
        <v>11500000</v>
      </c>
      <c r="Y229" s="183">
        <v>0</v>
      </c>
      <c r="Z229" s="173">
        <v>11500000</v>
      </c>
      <c r="AA229" s="178" t="s">
        <v>934</v>
      </c>
      <c r="AB229" s="179" t="s">
        <v>935</v>
      </c>
      <c r="AC229" s="178" t="s">
        <v>936</v>
      </c>
      <c r="AD229" s="176">
        <v>43514</v>
      </c>
      <c r="AE229" s="176">
        <v>43725</v>
      </c>
      <c r="AF229" s="179" t="s">
        <v>912</v>
      </c>
      <c r="AG229" s="180" t="s">
        <v>263</v>
      </c>
    </row>
    <row r="230" spans="1:33" ht="168.75" x14ac:dyDescent="0.35">
      <c r="A230" s="40">
        <f>+A228+1</f>
        <v>209</v>
      </c>
      <c r="B230" s="41"/>
      <c r="C230" s="41" t="s">
        <v>135</v>
      </c>
      <c r="D230" s="42">
        <v>80101706</v>
      </c>
      <c r="E230" s="43" t="s">
        <v>882</v>
      </c>
      <c r="F230" s="41" t="s">
        <v>70</v>
      </c>
      <c r="G230" s="41">
        <v>1</v>
      </c>
      <c r="H230" s="41" t="s">
        <v>127</v>
      </c>
      <c r="I230" s="41">
        <v>11.5</v>
      </c>
      <c r="J230" s="41" t="s">
        <v>331</v>
      </c>
      <c r="K230" s="41" t="s">
        <v>166</v>
      </c>
      <c r="L230" s="41" t="s">
        <v>533</v>
      </c>
      <c r="M230" s="66">
        <v>94600000</v>
      </c>
      <c r="N230" s="66">
        <v>94600000</v>
      </c>
      <c r="O230" s="41" t="s">
        <v>75</v>
      </c>
      <c r="P230" s="41" t="s">
        <v>76</v>
      </c>
      <c r="Q230" s="41" t="s">
        <v>138</v>
      </c>
      <c r="S230" s="169" t="s">
        <v>937</v>
      </c>
      <c r="T230" s="169" t="s">
        <v>938</v>
      </c>
      <c r="U230" s="176">
        <v>43482</v>
      </c>
      <c r="V230" s="171" t="s">
        <v>939</v>
      </c>
      <c r="W230" s="172" t="s">
        <v>417</v>
      </c>
      <c r="X230" s="173">
        <v>94600000</v>
      </c>
      <c r="Y230" s="173">
        <v>0</v>
      </c>
      <c r="Z230" s="173">
        <v>94600000</v>
      </c>
      <c r="AA230" s="178" t="s">
        <v>940</v>
      </c>
      <c r="AB230" s="179">
        <v>1719</v>
      </c>
      <c r="AC230" s="178" t="s">
        <v>559</v>
      </c>
      <c r="AD230" s="176">
        <v>43482</v>
      </c>
      <c r="AE230" s="176">
        <v>43815</v>
      </c>
      <c r="AF230" s="179" t="s">
        <v>912</v>
      </c>
      <c r="AG230" s="180" t="s">
        <v>263</v>
      </c>
    </row>
    <row r="231" spans="1:33" ht="150" x14ac:dyDescent="0.35">
      <c r="A231" s="40">
        <f t="shared" si="4"/>
        <v>210</v>
      </c>
      <c r="B231" s="41"/>
      <c r="C231" s="41" t="s">
        <v>135</v>
      </c>
      <c r="D231" s="42">
        <v>80101706</v>
      </c>
      <c r="E231" s="43" t="s">
        <v>882</v>
      </c>
      <c r="F231" s="41" t="s">
        <v>70</v>
      </c>
      <c r="G231" s="41">
        <v>1</v>
      </c>
      <c r="H231" s="41" t="s">
        <v>127</v>
      </c>
      <c r="I231" s="41">
        <v>7</v>
      </c>
      <c r="J231" s="41" t="s">
        <v>331</v>
      </c>
      <c r="K231" s="41" t="s">
        <v>166</v>
      </c>
      <c r="L231" s="41" t="s">
        <v>533</v>
      </c>
      <c r="M231" s="66">
        <v>56700000</v>
      </c>
      <c r="N231" s="66">
        <v>56700000</v>
      </c>
      <c r="O231" s="41" t="s">
        <v>75</v>
      </c>
      <c r="P231" s="41" t="s">
        <v>76</v>
      </c>
      <c r="Q231" s="41" t="s">
        <v>138</v>
      </c>
      <c r="S231" s="169" t="s">
        <v>941</v>
      </c>
      <c r="T231" s="169" t="s">
        <v>942</v>
      </c>
      <c r="U231" s="176">
        <v>43482</v>
      </c>
      <c r="V231" s="171" t="s">
        <v>943</v>
      </c>
      <c r="W231" s="172" t="s">
        <v>417</v>
      </c>
      <c r="X231" s="173">
        <v>56700000</v>
      </c>
      <c r="Y231" s="173">
        <v>0</v>
      </c>
      <c r="Z231" s="173">
        <v>56700000</v>
      </c>
      <c r="AA231" s="178" t="s">
        <v>944</v>
      </c>
      <c r="AB231" s="179">
        <v>1819</v>
      </c>
      <c r="AC231" s="178" t="s">
        <v>936</v>
      </c>
      <c r="AD231" s="176">
        <v>43482</v>
      </c>
      <c r="AE231" s="176">
        <v>43693</v>
      </c>
      <c r="AF231" s="179" t="s">
        <v>912</v>
      </c>
      <c r="AG231" s="180" t="s">
        <v>263</v>
      </c>
    </row>
    <row r="232" spans="1:33" ht="131.25" x14ac:dyDescent="0.35">
      <c r="A232" s="40">
        <f t="shared" si="4"/>
        <v>211</v>
      </c>
      <c r="B232" s="41"/>
      <c r="C232" s="41" t="s">
        <v>135</v>
      </c>
      <c r="D232" s="42">
        <v>80101706</v>
      </c>
      <c r="E232" s="43" t="s">
        <v>882</v>
      </c>
      <c r="F232" s="41" t="s">
        <v>70</v>
      </c>
      <c r="G232" s="41">
        <v>1</v>
      </c>
      <c r="H232" s="41" t="s">
        <v>127</v>
      </c>
      <c r="I232" s="41">
        <v>7</v>
      </c>
      <c r="J232" s="41" t="s">
        <v>331</v>
      </c>
      <c r="K232" s="41" t="s">
        <v>166</v>
      </c>
      <c r="L232" s="41" t="s">
        <v>533</v>
      </c>
      <c r="M232" s="66">
        <v>42700000</v>
      </c>
      <c r="N232" s="66">
        <v>42700000</v>
      </c>
      <c r="O232" s="41" t="s">
        <v>75</v>
      </c>
      <c r="P232" s="41" t="s">
        <v>76</v>
      </c>
      <c r="Q232" s="41" t="s">
        <v>138</v>
      </c>
      <c r="S232" s="169" t="s">
        <v>945</v>
      </c>
      <c r="T232" s="169" t="s">
        <v>946</v>
      </c>
      <c r="U232" s="176">
        <v>43481</v>
      </c>
      <c r="V232" s="171" t="s">
        <v>947</v>
      </c>
      <c r="W232" s="172" t="s">
        <v>417</v>
      </c>
      <c r="X232" s="173">
        <v>42700000</v>
      </c>
      <c r="Y232" s="173">
        <v>0</v>
      </c>
      <c r="Z232" s="173">
        <v>42700000</v>
      </c>
      <c r="AA232" s="178" t="s">
        <v>948</v>
      </c>
      <c r="AB232" s="179">
        <v>1919</v>
      </c>
      <c r="AC232" s="178" t="s">
        <v>949</v>
      </c>
      <c r="AD232" s="176">
        <v>43481</v>
      </c>
      <c r="AE232" s="176">
        <v>43692</v>
      </c>
      <c r="AF232" s="179" t="s">
        <v>950</v>
      </c>
      <c r="AG232" s="180" t="s">
        <v>263</v>
      </c>
    </row>
    <row r="233" spans="1:33" ht="131.25" x14ac:dyDescent="0.35">
      <c r="A233" s="40">
        <f t="shared" si="4"/>
        <v>212</v>
      </c>
      <c r="B233" s="41"/>
      <c r="C233" s="41" t="s">
        <v>135</v>
      </c>
      <c r="D233" s="42">
        <v>80101706</v>
      </c>
      <c r="E233" s="43" t="s">
        <v>882</v>
      </c>
      <c r="F233" s="41" t="s">
        <v>70</v>
      </c>
      <c r="G233" s="41">
        <v>1</v>
      </c>
      <c r="H233" s="41" t="s">
        <v>127</v>
      </c>
      <c r="I233" s="41">
        <v>7</v>
      </c>
      <c r="J233" s="41" t="s">
        <v>331</v>
      </c>
      <c r="K233" s="41" t="s">
        <v>166</v>
      </c>
      <c r="L233" s="41" t="s">
        <v>533</v>
      </c>
      <c r="M233" s="66">
        <v>42700000</v>
      </c>
      <c r="N233" s="66">
        <v>42700000</v>
      </c>
      <c r="O233" s="41" t="s">
        <v>75</v>
      </c>
      <c r="P233" s="41" t="s">
        <v>76</v>
      </c>
      <c r="Q233" s="41" t="s">
        <v>138</v>
      </c>
      <c r="S233" s="169" t="s">
        <v>951</v>
      </c>
      <c r="T233" s="169" t="s">
        <v>952</v>
      </c>
      <c r="U233" s="176">
        <v>43481</v>
      </c>
      <c r="V233" s="171" t="s">
        <v>947</v>
      </c>
      <c r="W233" s="172" t="s">
        <v>417</v>
      </c>
      <c r="X233" s="173">
        <v>42700000</v>
      </c>
      <c r="Y233" s="173">
        <v>0</v>
      </c>
      <c r="Z233" s="173">
        <v>42700000</v>
      </c>
      <c r="AA233" s="178" t="s">
        <v>948</v>
      </c>
      <c r="AB233" s="179">
        <v>2019</v>
      </c>
      <c r="AC233" s="178" t="s">
        <v>949</v>
      </c>
      <c r="AD233" s="176">
        <v>43481</v>
      </c>
      <c r="AE233" s="176">
        <v>43692</v>
      </c>
      <c r="AF233" s="179" t="s">
        <v>953</v>
      </c>
      <c r="AG233" s="180" t="s">
        <v>263</v>
      </c>
    </row>
    <row r="234" spans="1:33" ht="131.25" x14ac:dyDescent="0.35">
      <c r="A234" s="40">
        <f t="shared" si="4"/>
        <v>213</v>
      </c>
      <c r="B234" s="41"/>
      <c r="C234" s="41" t="s">
        <v>135</v>
      </c>
      <c r="D234" s="42">
        <v>80101706</v>
      </c>
      <c r="E234" s="43" t="s">
        <v>882</v>
      </c>
      <c r="F234" s="41" t="s">
        <v>70</v>
      </c>
      <c r="G234" s="41">
        <v>1</v>
      </c>
      <c r="H234" s="41" t="s">
        <v>127</v>
      </c>
      <c r="I234" s="41">
        <v>7</v>
      </c>
      <c r="J234" s="41" t="s">
        <v>331</v>
      </c>
      <c r="K234" s="41" t="s">
        <v>166</v>
      </c>
      <c r="L234" s="41" t="s">
        <v>533</v>
      </c>
      <c r="M234" s="66">
        <v>42700000</v>
      </c>
      <c r="N234" s="66">
        <v>42700000</v>
      </c>
      <c r="O234" s="41" t="s">
        <v>75</v>
      </c>
      <c r="P234" s="41" t="s">
        <v>76</v>
      </c>
      <c r="Q234" s="41" t="s">
        <v>138</v>
      </c>
      <c r="S234" s="169" t="s">
        <v>954</v>
      </c>
      <c r="T234" s="169" t="s">
        <v>955</v>
      </c>
      <c r="U234" s="176">
        <v>43481</v>
      </c>
      <c r="V234" s="171" t="s">
        <v>947</v>
      </c>
      <c r="W234" s="172" t="s">
        <v>417</v>
      </c>
      <c r="X234" s="173">
        <v>42700000</v>
      </c>
      <c r="Y234" s="173">
        <v>0</v>
      </c>
      <c r="Z234" s="173">
        <v>42700000</v>
      </c>
      <c r="AA234" s="178" t="s">
        <v>948</v>
      </c>
      <c r="AB234" s="179">
        <v>2119</v>
      </c>
      <c r="AC234" s="178" t="s">
        <v>949</v>
      </c>
      <c r="AD234" s="176">
        <v>43481</v>
      </c>
      <c r="AE234" s="176">
        <v>43692</v>
      </c>
      <c r="AF234" s="179" t="s">
        <v>950</v>
      </c>
      <c r="AG234" s="180" t="s">
        <v>263</v>
      </c>
    </row>
    <row r="235" spans="1:33" ht="131.25" x14ac:dyDescent="0.35">
      <c r="A235" s="40">
        <f t="shared" si="4"/>
        <v>214</v>
      </c>
      <c r="B235" s="41"/>
      <c r="C235" s="41" t="s">
        <v>135</v>
      </c>
      <c r="D235" s="42">
        <v>80101706</v>
      </c>
      <c r="E235" s="43" t="s">
        <v>882</v>
      </c>
      <c r="F235" s="41" t="s">
        <v>70</v>
      </c>
      <c r="G235" s="41">
        <v>1</v>
      </c>
      <c r="H235" s="41" t="s">
        <v>127</v>
      </c>
      <c r="I235" s="41">
        <v>7</v>
      </c>
      <c r="J235" s="41" t="s">
        <v>331</v>
      </c>
      <c r="K235" s="41" t="s">
        <v>166</v>
      </c>
      <c r="L235" s="41" t="s">
        <v>533</v>
      </c>
      <c r="M235" s="66">
        <v>42700000</v>
      </c>
      <c r="N235" s="66">
        <v>42700000</v>
      </c>
      <c r="O235" s="41" t="s">
        <v>75</v>
      </c>
      <c r="P235" s="41" t="s">
        <v>76</v>
      </c>
      <c r="Q235" s="41" t="s">
        <v>138</v>
      </c>
      <c r="S235" s="169" t="s">
        <v>956</v>
      </c>
      <c r="T235" s="169" t="s">
        <v>957</v>
      </c>
      <c r="U235" s="176">
        <v>43481</v>
      </c>
      <c r="V235" s="171" t="s">
        <v>947</v>
      </c>
      <c r="W235" s="172" t="s">
        <v>417</v>
      </c>
      <c r="X235" s="173">
        <v>42700000</v>
      </c>
      <c r="Y235" s="173">
        <v>0</v>
      </c>
      <c r="Z235" s="173">
        <v>42700000</v>
      </c>
      <c r="AA235" s="178" t="s">
        <v>948</v>
      </c>
      <c r="AB235" s="179">
        <v>2219</v>
      </c>
      <c r="AC235" s="178" t="s">
        <v>949</v>
      </c>
      <c r="AD235" s="176">
        <v>43481</v>
      </c>
      <c r="AE235" s="176">
        <v>43692</v>
      </c>
      <c r="AF235" s="179" t="s">
        <v>953</v>
      </c>
      <c r="AG235" s="180" t="s">
        <v>263</v>
      </c>
    </row>
    <row r="236" spans="1:33" ht="131.25" x14ac:dyDescent="0.35">
      <c r="A236" s="40">
        <f t="shared" si="4"/>
        <v>215</v>
      </c>
      <c r="B236" s="41"/>
      <c r="C236" s="41" t="s">
        <v>135</v>
      </c>
      <c r="D236" s="42">
        <v>80101706</v>
      </c>
      <c r="E236" s="43" t="s">
        <v>882</v>
      </c>
      <c r="F236" s="41" t="s">
        <v>70</v>
      </c>
      <c r="G236" s="41">
        <v>1</v>
      </c>
      <c r="H236" s="41" t="s">
        <v>127</v>
      </c>
      <c r="I236" s="41">
        <v>7</v>
      </c>
      <c r="J236" s="41" t="s">
        <v>331</v>
      </c>
      <c r="K236" s="41" t="s">
        <v>166</v>
      </c>
      <c r="L236" s="41" t="s">
        <v>533</v>
      </c>
      <c r="M236" s="66">
        <v>42700000</v>
      </c>
      <c r="N236" s="66">
        <v>42700000</v>
      </c>
      <c r="O236" s="41" t="s">
        <v>75</v>
      </c>
      <c r="P236" s="41" t="s">
        <v>76</v>
      </c>
      <c r="Q236" s="41" t="s">
        <v>138</v>
      </c>
      <c r="S236" s="169" t="s">
        <v>958</v>
      </c>
      <c r="T236" s="169" t="s">
        <v>959</v>
      </c>
      <c r="U236" s="176">
        <v>43481</v>
      </c>
      <c r="V236" s="171" t="s">
        <v>947</v>
      </c>
      <c r="W236" s="172" t="s">
        <v>417</v>
      </c>
      <c r="X236" s="173">
        <v>42700000</v>
      </c>
      <c r="Y236" s="173">
        <v>0</v>
      </c>
      <c r="Z236" s="173">
        <v>42700000</v>
      </c>
      <c r="AA236" s="178" t="s">
        <v>948</v>
      </c>
      <c r="AB236" s="179">
        <v>2319</v>
      </c>
      <c r="AC236" s="178" t="s">
        <v>949</v>
      </c>
      <c r="AD236" s="176">
        <v>43481</v>
      </c>
      <c r="AE236" s="176">
        <v>43692</v>
      </c>
      <c r="AF236" s="179" t="s">
        <v>950</v>
      </c>
      <c r="AG236" s="180" t="s">
        <v>263</v>
      </c>
    </row>
    <row r="237" spans="1:33" ht="168.75" x14ac:dyDescent="0.35">
      <c r="A237" s="40">
        <f t="shared" si="4"/>
        <v>216</v>
      </c>
      <c r="B237" s="41"/>
      <c r="C237" s="41" t="s">
        <v>135</v>
      </c>
      <c r="D237" s="42">
        <v>80101706</v>
      </c>
      <c r="E237" s="43" t="s">
        <v>882</v>
      </c>
      <c r="F237" s="41" t="s">
        <v>70</v>
      </c>
      <c r="G237" s="41">
        <v>1</v>
      </c>
      <c r="H237" s="41" t="s">
        <v>127</v>
      </c>
      <c r="I237" s="41">
        <v>7</v>
      </c>
      <c r="J237" s="41" t="s">
        <v>331</v>
      </c>
      <c r="K237" s="41" t="s">
        <v>166</v>
      </c>
      <c r="L237" s="41" t="s">
        <v>533</v>
      </c>
      <c r="M237" s="66">
        <v>42700000</v>
      </c>
      <c r="N237" s="66">
        <v>42700000</v>
      </c>
      <c r="O237" s="41" t="s">
        <v>75</v>
      </c>
      <c r="P237" s="41" t="s">
        <v>76</v>
      </c>
      <c r="Q237" s="41" t="s">
        <v>138</v>
      </c>
      <c r="S237" s="169" t="s">
        <v>960</v>
      </c>
      <c r="T237" s="169" t="s">
        <v>961</v>
      </c>
      <c r="U237" s="176">
        <v>43488</v>
      </c>
      <c r="V237" s="171" t="s">
        <v>962</v>
      </c>
      <c r="W237" s="172" t="s">
        <v>417</v>
      </c>
      <c r="X237" s="173">
        <v>42700000</v>
      </c>
      <c r="Y237" s="174">
        <v>0</v>
      </c>
      <c r="Z237" s="173">
        <v>42700000</v>
      </c>
      <c r="AA237" s="178" t="s">
        <v>963</v>
      </c>
      <c r="AB237" s="179">
        <v>2419</v>
      </c>
      <c r="AC237" s="178" t="s">
        <v>964</v>
      </c>
      <c r="AD237" s="176">
        <v>43488</v>
      </c>
      <c r="AE237" s="176">
        <v>43699</v>
      </c>
      <c r="AF237" s="179" t="s">
        <v>892</v>
      </c>
      <c r="AG237" s="180" t="s">
        <v>263</v>
      </c>
    </row>
    <row r="238" spans="1:33" ht="187.5" x14ac:dyDescent="0.35">
      <c r="A238" s="40">
        <f t="shared" si="4"/>
        <v>217</v>
      </c>
      <c r="B238" s="41"/>
      <c r="C238" s="41" t="s">
        <v>135</v>
      </c>
      <c r="D238" s="42">
        <v>80101706</v>
      </c>
      <c r="E238" s="43" t="s">
        <v>882</v>
      </c>
      <c r="F238" s="41" t="s">
        <v>70</v>
      </c>
      <c r="G238" s="41">
        <v>1</v>
      </c>
      <c r="H238" s="41" t="s">
        <v>127</v>
      </c>
      <c r="I238" s="41">
        <v>7</v>
      </c>
      <c r="J238" s="41" t="s">
        <v>331</v>
      </c>
      <c r="K238" s="41" t="s">
        <v>166</v>
      </c>
      <c r="L238" s="41" t="s">
        <v>328</v>
      </c>
      <c r="M238" s="66">
        <v>23100000</v>
      </c>
      <c r="N238" s="66">
        <v>23100000</v>
      </c>
      <c r="O238" s="41" t="s">
        <v>75</v>
      </c>
      <c r="P238" s="41" t="s">
        <v>76</v>
      </c>
      <c r="Q238" s="41" t="s">
        <v>138</v>
      </c>
      <c r="S238" s="169" t="s">
        <v>965</v>
      </c>
      <c r="T238" s="169" t="s">
        <v>966</v>
      </c>
      <c r="U238" s="170">
        <v>43497</v>
      </c>
      <c r="V238" s="171" t="s">
        <v>967</v>
      </c>
      <c r="W238" s="172" t="s">
        <v>417</v>
      </c>
      <c r="X238" s="173">
        <v>23100000</v>
      </c>
      <c r="Y238" s="174">
        <v>0</v>
      </c>
      <c r="Z238" s="173">
        <v>23100000</v>
      </c>
      <c r="AA238" s="171" t="s">
        <v>968</v>
      </c>
      <c r="AB238" s="172">
        <v>13219</v>
      </c>
      <c r="AC238" s="178" t="s">
        <v>544</v>
      </c>
      <c r="AD238" s="176">
        <v>43497</v>
      </c>
      <c r="AE238" s="176">
        <v>44074</v>
      </c>
      <c r="AF238" s="179" t="s">
        <v>969</v>
      </c>
      <c r="AG238" s="180" t="s">
        <v>263</v>
      </c>
    </row>
    <row r="239" spans="1:33" ht="131.25" x14ac:dyDescent="0.35">
      <c r="A239" s="40">
        <f t="shared" si="4"/>
        <v>218</v>
      </c>
      <c r="B239" s="41"/>
      <c r="C239" s="41" t="s">
        <v>135</v>
      </c>
      <c r="D239" s="42">
        <v>80101706</v>
      </c>
      <c r="E239" s="43" t="s">
        <v>882</v>
      </c>
      <c r="F239" s="41" t="s">
        <v>70</v>
      </c>
      <c r="G239" s="41">
        <v>1</v>
      </c>
      <c r="H239" s="41" t="s">
        <v>127</v>
      </c>
      <c r="I239" s="41">
        <v>6</v>
      </c>
      <c r="J239" s="41" t="s">
        <v>331</v>
      </c>
      <c r="K239" s="41" t="s">
        <v>166</v>
      </c>
      <c r="L239" s="41" t="s">
        <v>328</v>
      </c>
      <c r="M239" s="66">
        <v>36600000</v>
      </c>
      <c r="N239" s="66">
        <v>36600000</v>
      </c>
      <c r="O239" s="41" t="s">
        <v>75</v>
      </c>
      <c r="P239" s="41" t="s">
        <v>76</v>
      </c>
      <c r="Q239" s="41" t="s">
        <v>138</v>
      </c>
      <c r="S239" s="169" t="s">
        <v>970</v>
      </c>
      <c r="T239" s="169" t="s">
        <v>971</v>
      </c>
      <c r="U239" s="170">
        <v>43490</v>
      </c>
      <c r="V239" s="171" t="s">
        <v>972</v>
      </c>
      <c r="W239" s="172" t="s">
        <v>417</v>
      </c>
      <c r="X239" s="173">
        <v>36600000</v>
      </c>
      <c r="Y239" s="174">
        <v>0</v>
      </c>
      <c r="Z239" s="173">
        <v>36600000</v>
      </c>
      <c r="AA239" s="178" t="s">
        <v>973</v>
      </c>
      <c r="AB239" s="179">
        <v>13119</v>
      </c>
      <c r="AC239" s="178" t="s">
        <v>974</v>
      </c>
      <c r="AD239" s="176">
        <v>43490</v>
      </c>
      <c r="AE239" s="176">
        <v>43670</v>
      </c>
      <c r="AF239" s="179" t="s">
        <v>975</v>
      </c>
      <c r="AG239" s="180" t="s">
        <v>263</v>
      </c>
    </row>
    <row r="240" spans="1:33" ht="150" x14ac:dyDescent="0.35">
      <c r="A240" s="40">
        <f t="shared" si="4"/>
        <v>219</v>
      </c>
      <c r="B240" s="41"/>
      <c r="C240" s="41" t="s">
        <v>135</v>
      </c>
      <c r="D240" s="42">
        <v>80101706</v>
      </c>
      <c r="E240" s="43" t="s">
        <v>882</v>
      </c>
      <c r="F240" s="41" t="s">
        <v>70</v>
      </c>
      <c r="G240" s="41">
        <v>1</v>
      </c>
      <c r="H240" s="41" t="s">
        <v>127</v>
      </c>
      <c r="I240" s="41">
        <v>7</v>
      </c>
      <c r="J240" s="41" t="s">
        <v>331</v>
      </c>
      <c r="K240" s="41" t="s">
        <v>166</v>
      </c>
      <c r="L240" s="41" t="s">
        <v>328</v>
      </c>
      <c r="M240" s="66">
        <v>42700000</v>
      </c>
      <c r="N240" s="66">
        <v>42700000</v>
      </c>
      <c r="O240" s="41" t="s">
        <v>75</v>
      </c>
      <c r="P240" s="41" t="s">
        <v>76</v>
      </c>
      <c r="Q240" s="41" t="s">
        <v>138</v>
      </c>
      <c r="S240" s="169" t="s">
        <v>976</v>
      </c>
      <c r="T240" s="169" t="s">
        <v>977</v>
      </c>
      <c r="U240" s="170">
        <v>43490</v>
      </c>
      <c r="V240" s="171" t="s">
        <v>978</v>
      </c>
      <c r="W240" s="172" t="s">
        <v>417</v>
      </c>
      <c r="X240" s="173">
        <v>42700000</v>
      </c>
      <c r="Y240" s="174">
        <v>0</v>
      </c>
      <c r="Z240" s="173">
        <v>42700000</v>
      </c>
      <c r="AA240" s="178" t="s">
        <v>979</v>
      </c>
      <c r="AB240" s="179">
        <v>13019</v>
      </c>
      <c r="AC240" s="178" t="s">
        <v>980</v>
      </c>
      <c r="AD240" s="176">
        <v>43490</v>
      </c>
      <c r="AE240" s="176">
        <v>43701</v>
      </c>
      <c r="AF240" s="179" t="s">
        <v>969</v>
      </c>
      <c r="AG240" s="180" t="s">
        <v>263</v>
      </c>
    </row>
    <row r="241" spans="1:33" ht="120" x14ac:dyDescent="0.35">
      <c r="A241" s="40">
        <f t="shared" si="4"/>
        <v>220</v>
      </c>
      <c r="B241" s="41"/>
      <c r="C241" s="41" t="s">
        <v>135</v>
      </c>
      <c r="D241" s="42">
        <v>80101706</v>
      </c>
      <c r="E241" s="43" t="s">
        <v>882</v>
      </c>
      <c r="F241" s="41" t="s">
        <v>70</v>
      </c>
      <c r="G241" s="41">
        <v>1</v>
      </c>
      <c r="H241" s="41" t="s">
        <v>127</v>
      </c>
      <c r="I241" s="41">
        <v>11.5</v>
      </c>
      <c r="J241" s="41" t="s">
        <v>331</v>
      </c>
      <c r="K241" s="41" t="s">
        <v>166</v>
      </c>
      <c r="L241" s="41" t="s">
        <v>533</v>
      </c>
      <c r="M241" s="66">
        <v>67100000</v>
      </c>
      <c r="N241" s="66">
        <v>67100000</v>
      </c>
      <c r="O241" s="41" t="s">
        <v>75</v>
      </c>
      <c r="P241" s="41" t="s">
        <v>76</v>
      </c>
      <c r="Q241" s="41" t="s">
        <v>138</v>
      </c>
      <c r="S241" s="169" t="s">
        <v>981</v>
      </c>
      <c r="T241" s="169" t="s">
        <v>982</v>
      </c>
      <c r="U241" s="176">
        <v>43486</v>
      </c>
      <c r="V241" s="171" t="s">
        <v>983</v>
      </c>
      <c r="W241" s="172" t="s">
        <v>417</v>
      </c>
      <c r="X241" s="173">
        <v>67100000</v>
      </c>
      <c r="Y241" s="174">
        <v>0</v>
      </c>
      <c r="Z241" s="173">
        <v>67100000</v>
      </c>
      <c r="AA241" s="178" t="s">
        <v>984</v>
      </c>
      <c r="AB241" s="179">
        <v>2519</v>
      </c>
      <c r="AC241" s="178" t="s">
        <v>559</v>
      </c>
      <c r="AD241" s="176">
        <v>43486</v>
      </c>
      <c r="AE241" s="176">
        <v>43819</v>
      </c>
      <c r="AF241" s="179" t="s">
        <v>985</v>
      </c>
      <c r="AG241" s="180" t="s">
        <v>263</v>
      </c>
    </row>
    <row r="242" spans="1:33" ht="120" x14ac:dyDescent="0.35">
      <c r="A242" s="40">
        <f t="shared" si="4"/>
        <v>221</v>
      </c>
      <c r="B242" s="41" t="s">
        <v>1113</v>
      </c>
      <c r="C242" s="41" t="s">
        <v>135</v>
      </c>
      <c r="D242" s="42">
        <v>80101706</v>
      </c>
      <c r="E242" s="43" t="s">
        <v>882</v>
      </c>
      <c r="F242" s="41" t="s">
        <v>70</v>
      </c>
      <c r="G242" s="41">
        <v>1</v>
      </c>
      <c r="H242" s="41" t="s">
        <v>80</v>
      </c>
      <c r="I242" s="41">
        <v>4</v>
      </c>
      <c r="J242" s="41" t="s">
        <v>331</v>
      </c>
      <c r="K242" s="41" t="s">
        <v>166</v>
      </c>
      <c r="L242" s="41" t="s">
        <v>313</v>
      </c>
      <c r="M242" s="66">
        <v>36800000</v>
      </c>
      <c r="N242" s="66">
        <v>36800000</v>
      </c>
      <c r="O242" s="41" t="s">
        <v>75</v>
      </c>
      <c r="P242" s="41" t="s">
        <v>76</v>
      </c>
      <c r="Q242" s="41" t="s">
        <v>138</v>
      </c>
      <c r="S242" s="39"/>
      <c r="T242" s="39"/>
      <c r="U242" s="39"/>
      <c r="V242" s="39"/>
      <c r="W242" s="39"/>
      <c r="X242" s="39"/>
      <c r="Y242" s="39"/>
      <c r="Z242" s="39"/>
      <c r="AA242" s="39"/>
      <c r="AB242" s="39"/>
      <c r="AC242" s="39"/>
      <c r="AD242" s="39"/>
      <c r="AE242" s="39"/>
      <c r="AF242" s="39"/>
      <c r="AG242" s="39"/>
    </row>
    <row r="243" spans="1:33" ht="120" x14ac:dyDescent="0.35">
      <c r="A243" s="40">
        <f t="shared" si="4"/>
        <v>222</v>
      </c>
      <c r="B243" s="41"/>
      <c r="C243" s="41" t="s">
        <v>986</v>
      </c>
      <c r="D243" s="42">
        <v>80101706</v>
      </c>
      <c r="E243" s="43" t="s">
        <v>987</v>
      </c>
      <c r="F243" s="41" t="s">
        <v>70</v>
      </c>
      <c r="G243" s="41">
        <v>1</v>
      </c>
      <c r="H243" s="41" t="s">
        <v>127</v>
      </c>
      <c r="I243" s="41">
        <v>11.5</v>
      </c>
      <c r="J243" s="41" t="s">
        <v>331</v>
      </c>
      <c r="K243" s="41" t="s">
        <v>73</v>
      </c>
      <c r="L243" s="41" t="s">
        <v>212</v>
      </c>
      <c r="M243" s="66">
        <v>28750000</v>
      </c>
      <c r="N243" s="66">
        <v>28750000</v>
      </c>
      <c r="O243" s="41" t="s">
        <v>75</v>
      </c>
      <c r="P243" s="41" t="s">
        <v>76</v>
      </c>
      <c r="Q243" s="41" t="s">
        <v>988</v>
      </c>
      <c r="S243" s="169" t="s">
        <v>989</v>
      </c>
      <c r="T243" s="169" t="s">
        <v>990</v>
      </c>
      <c r="U243" s="170">
        <v>43476</v>
      </c>
      <c r="V243" s="171" t="s">
        <v>991</v>
      </c>
      <c r="W243" s="172" t="s">
        <v>417</v>
      </c>
      <c r="X243" s="173">
        <v>28750000</v>
      </c>
      <c r="Y243" s="173">
        <v>0</v>
      </c>
      <c r="Z243" s="173">
        <v>28750000</v>
      </c>
      <c r="AA243" s="178" t="s">
        <v>992</v>
      </c>
      <c r="AB243" s="179">
        <v>4319</v>
      </c>
      <c r="AC243" s="178" t="s">
        <v>426</v>
      </c>
      <c r="AD243" s="176">
        <v>43476</v>
      </c>
      <c r="AE243" s="176">
        <v>43824</v>
      </c>
      <c r="AF243" s="179" t="s">
        <v>993</v>
      </c>
      <c r="AG243" s="180" t="s">
        <v>994</v>
      </c>
    </row>
    <row r="244" spans="1:33" ht="150" x14ac:dyDescent="0.35">
      <c r="A244" s="40">
        <f t="shared" si="4"/>
        <v>223</v>
      </c>
      <c r="B244" s="41"/>
      <c r="C244" s="41" t="s">
        <v>725</v>
      </c>
      <c r="D244" s="42">
        <v>80101706</v>
      </c>
      <c r="E244" s="43" t="s">
        <v>726</v>
      </c>
      <c r="F244" s="41" t="s">
        <v>70</v>
      </c>
      <c r="G244" s="41">
        <v>1</v>
      </c>
      <c r="H244" s="41" t="s">
        <v>127</v>
      </c>
      <c r="I244" s="41">
        <v>11</v>
      </c>
      <c r="J244" s="41" t="s">
        <v>331</v>
      </c>
      <c r="K244" s="41" t="s">
        <v>166</v>
      </c>
      <c r="L244" s="41" t="s">
        <v>328</v>
      </c>
      <c r="M244" s="66">
        <v>96250000</v>
      </c>
      <c r="N244" s="66">
        <v>96250000</v>
      </c>
      <c r="O244" s="41" t="s">
        <v>75</v>
      </c>
      <c r="P244" s="41" t="s">
        <v>76</v>
      </c>
      <c r="Q244" s="41" t="s">
        <v>727</v>
      </c>
      <c r="S244" s="169" t="s">
        <v>995</v>
      </c>
      <c r="T244" s="169" t="s">
        <v>996</v>
      </c>
      <c r="U244" s="170">
        <v>43500</v>
      </c>
      <c r="V244" s="171" t="s">
        <v>997</v>
      </c>
      <c r="W244" s="172" t="s">
        <v>417</v>
      </c>
      <c r="X244" s="173">
        <v>91875000</v>
      </c>
      <c r="Y244" s="174">
        <v>0</v>
      </c>
      <c r="Z244" s="173">
        <v>91875000</v>
      </c>
      <c r="AA244" s="171" t="s">
        <v>998</v>
      </c>
      <c r="AB244" s="172">
        <v>11719</v>
      </c>
      <c r="AC244" s="178" t="s">
        <v>455</v>
      </c>
      <c r="AD244" s="176">
        <v>43500</v>
      </c>
      <c r="AE244" s="176">
        <v>43817</v>
      </c>
      <c r="AF244" s="179" t="s">
        <v>999</v>
      </c>
      <c r="AG244" s="180" t="s">
        <v>1000</v>
      </c>
    </row>
    <row r="245" spans="1:33" ht="150" x14ac:dyDescent="0.35">
      <c r="A245" s="40">
        <f t="shared" si="4"/>
        <v>224</v>
      </c>
      <c r="B245" s="41"/>
      <c r="C245" s="41" t="s">
        <v>725</v>
      </c>
      <c r="D245" s="42">
        <v>80101706</v>
      </c>
      <c r="E245" s="43" t="s">
        <v>726</v>
      </c>
      <c r="F245" s="41" t="s">
        <v>70</v>
      </c>
      <c r="G245" s="41">
        <v>1</v>
      </c>
      <c r="H245" s="41" t="s">
        <v>127</v>
      </c>
      <c r="I245" s="41">
        <v>11.5</v>
      </c>
      <c r="J245" s="41" t="s">
        <v>331</v>
      </c>
      <c r="K245" s="41" t="s">
        <v>166</v>
      </c>
      <c r="L245" s="41" t="s">
        <v>533</v>
      </c>
      <c r="M245" s="66">
        <v>100625000</v>
      </c>
      <c r="N245" s="66">
        <v>100625000</v>
      </c>
      <c r="O245" s="41" t="s">
        <v>75</v>
      </c>
      <c r="P245" s="41" t="s">
        <v>76</v>
      </c>
      <c r="Q245" s="41" t="s">
        <v>727</v>
      </c>
      <c r="S245" s="169" t="s">
        <v>1001</v>
      </c>
      <c r="T245" s="169" t="s">
        <v>1002</v>
      </c>
      <c r="U245" s="170">
        <v>43476</v>
      </c>
      <c r="V245" s="171" t="s">
        <v>1003</v>
      </c>
      <c r="W245" s="172" t="s">
        <v>417</v>
      </c>
      <c r="X245" s="173">
        <v>100625000</v>
      </c>
      <c r="Y245" s="173">
        <v>0</v>
      </c>
      <c r="Z245" s="173">
        <v>100625000</v>
      </c>
      <c r="AA245" s="178" t="s">
        <v>1004</v>
      </c>
      <c r="AB245" s="179">
        <v>2819</v>
      </c>
      <c r="AC245" s="178" t="s">
        <v>426</v>
      </c>
      <c r="AD245" s="176">
        <v>43476</v>
      </c>
      <c r="AE245" s="176">
        <v>43824</v>
      </c>
      <c r="AF245" s="179" t="s">
        <v>999</v>
      </c>
      <c r="AG245" s="180" t="s">
        <v>1000</v>
      </c>
    </row>
    <row r="246" spans="1:33" ht="150" x14ac:dyDescent="0.35">
      <c r="A246" s="40">
        <f t="shared" si="4"/>
        <v>225</v>
      </c>
      <c r="B246" s="41"/>
      <c r="C246" s="41" t="s">
        <v>725</v>
      </c>
      <c r="D246" s="42">
        <v>80101706</v>
      </c>
      <c r="E246" s="43" t="s">
        <v>726</v>
      </c>
      <c r="F246" s="41" t="s">
        <v>70</v>
      </c>
      <c r="G246" s="41">
        <v>1</v>
      </c>
      <c r="H246" s="41" t="s">
        <v>127</v>
      </c>
      <c r="I246" s="41">
        <v>11.5</v>
      </c>
      <c r="J246" s="41" t="s">
        <v>331</v>
      </c>
      <c r="K246" s="41" t="s">
        <v>166</v>
      </c>
      <c r="L246" s="41" t="s">
        <v>533</v>
      </c>
      <c r="M246" s="66">
        <v>31050000</v>
      </c>
      <c r="N246" s="66">
        <v>31050000</v>
      </c>
      <c r="O246" s="41" t="s">
        <v>75</v>
      </c>
      <c r="P246" s="41" t="s">
        <v>76</v>
      </c>
      <c r="Q246" s="41" t="s">
        <v>727</v>
      </c>
      <c r="S246" s="169" t="s">
        <v>1005</v>
      </c>
      <c r="T246" s="169" t="s">
        <v>1006</v>
      </c>
      <c r="U246" s="170">
        <v>43476</v>
      </c>
      <c r="V246" s="171" t="s">
        <v>1007</v>
      </c>
      <c r="W246" s="172" t="s">
        <v>417</v>
      </c>
      <c r="X246" s="173">
        <v>31050000</v>
      </c>
      <c r="Y246" s="173">
        <v>0</v>
      </c>
      <c r="Z246" s="173">
        <v>31050000</v>
      </c>
      <c r="AA246" s="178" t="s">
        <v>1008</v>
      </c>
      <c r="AB246" s="179">
        <v>2719</v>
      </c>
      <c r="AC246" s="178" t="s">
        <v>426</v>
      </c>
      <c r="AD246" s="176">
        <v>43476</v>
      </c>
      <c r="AE246" s="176">
        <v>43824</v>
      </c>
      <c r="AF246" s="179" t="s">
        <v>1009</v>
      </c>
      <c r="AG246" s="180" t="s">
        <v>1000</v>
      </c>
    </row>
    <row r="247" spans="1:33" ht="150" x14ac:dyDescent="0.35">
      <c r="A247" s="40">
        <f t="shared" ref="A247:A248" si="5">+A246+1</f>
        <v>226</v>
      </c>
      <c r="B247" s="41"/>
      <c r="C247" s="41" t="s">
        <v>725</v>
      </c>
      <c r="D247" s="42">
        <v>80101706</v>
      </c>
      <c r="E247" s="43" t="s">
        <v>726</v>
      </c>
      <c r="F247" s="41" t="s">
        <v>70</v>
      </c>
      <c r="G247" s="41">
        <v>1</v>
      </c>
      <c r="H247" s="41" t="s">
        <v>127</v>
      </c>
      <c r="I247" s="41">
        <v>11</v>
      </c>
      <c r="J247" s="41" t="s">
        <v>331</v>
      </c>
      <c r="K247" s="41" t="s">
        <v>166</v>
      </c>
      <c r="L247" s="41" t="s">
        <v>533</v>
      </c>
      <c r="M247" s="66">
        <v>132000000</v>
      </c>
      <c r="N247" s="66">
        <v>132000000</v>
      </c>
      <c r="O247" s="41" t="s">
        <v>75</v>
      </c>
      <c r="P247" s="41" t="s">
        <v>76</v>
      </c>
      <c r="Q247" s="41" t="s">
        <v>727</v>
      </c>
      <c r="S247" s="169" t="s">
        <v>1010</v>
      </c>
      <c r="T247" s="169" t="s">
        <v>1011</v>
      </c>
      <c r="U247" s="176">
        <v>43489</v>
      </c>
      <c r="V247" s="171" t="s">
        <v>1012</v>
      </c>
      <c r="W247" s="172" t="s">
        <v>417</v>
      </c>
      <c r="X247" s="173">
        <v>132000000</v>
      </c>
      <c r="Y247" s="174">
        <v>0</v>
      </c>
      <c r="Z247" s="173">
        <v>132000000</v>
      </c>
      <c r="AA247" s="171" t="s">
        <v>1013</v>
      </c>
      <c r="AB247" s="172">
        <v>6719</v>
      </c>
      <c r="AC247" s="171" t="s">
        <v>449</v>
      </c>
      <c r="AD247" s="170">
        <v>43489</v>
      </c>
      <c r="AE247" s="170">
        <v>43822</v>
      </c>
      <c r="AF247" s="172" t="s">
        <v>999</v>
      </c>
      <c r="AG247" s="175" t="s">
        <v>1000</v>
      </c>
    </row>
    <row r="248" spans="1:33" ht="120" x14ac:dyDescent="0.35">
      <c r="A248" s="40">
        <f t="shared" si="5"/>
        <v>227</v>
      </c>
      <c r="B248" s="41"/>
      <c r="C248" s="41" t="s">
        <v>552</v>
      </c>
      <c r="D248" s="42">
        <v>80101706</v>
      </c>
      <c r="E248" s="43" t="s">
        <v>553</v>
      </c>
      <c r="F248" s="41" t="s">
        <v>70</v>
      </c>
      <c r="G248" s="41">
        <v>1</v>
      </c>
      <c r="H248" s="41" t="s">
        <v>71</v>
      </c>
      <c r="I248" s="41">
        <v>5.5</v>
      </c>
      <c r="J248" s="41" t="s">
        <v>331</v>
      </c>
      <c r="K248" s="41" t="s">
        <v>166</v>
      </c>
      <c r="L248" s="41" t="s">
        <v>328</v>
      </c>
      <c r="M248" s="66">
        <v>41800000</v>
      </c>
      <c r="N248" s="66">
        <v>41800000</v>
      </c>
      <c r="O248" s="41" t="s">
        <v>75</v>
      </c>
      <c r="P248" s="41" t="s">
        <v>76</v>
      </c>
      <c r="Q248" s="41" t="s">
        <v>554</v>
      </c>
      <c r="S248" s="39"/>
      <c r="T248" s="39"/>
      <c r="U248" s="39"/>
      <c r="V248" s="39"/>
      <c r="W248" s="39"/>
      <c r="X248" s="39"/>
      <c r="Y248" s="39"/>
      <c r="Z248" s="39"/>
      <c r="AA248" s="39"/>
      <c r="AB248" s="39"/>
      <c r="AC248" s="39"/>
      <c r="AD248" s="39"/>
      <c r="AE248" s="39"/>
      <c r="AF248" s="39"/>
      <c r="AG248" s="39"/>
    </row>
    <row r="249" spans="1:33" ht="120" x14ac:dyDescent="0.35">
      <c r="A249" s="40">
        <v>228</v>
      </c>
      <c r="B249" s="165"/>
      <c r="C249" s="41" t="s">
        <v>68</v>
      </c>
      <c r="D249" s="42">
        <v>92101501</v>
      </c>
      <c r="E249" s="43" t="s">
        <v>1014</v>
      </c>
      <c r="F249" s="41" t="s">
        <v>70</v>
      </c>
      <c r="G249" s="41">
        <v>1</v>
      </c>
      <c r="H249" s="41" t="s">
        <v>84</v>
      </c>
      <c r="I249" s="41" t="s">
        <v>1015</v>
      </c>
      <c r="J249" s="41" t="s">
        <v>374</v>
      </c>
      <c r="K249" s="41" t="s">
        <v>73</v>
      </c>
      <c r="L249" s="41" t="s">
        <v>1016</v>
      </c>
      <c r="M249" s="66">
        <v>476200000</v>
      </c>
      <c r="N249" s="66">
        <v>18000000</v>
      </c>
      <c r="O249" s="41" t="s">
        <v>90</v>
      </c>
      <c r="P249" s="41" t="s">
        <v>91</v>
      </c>
      <c r="Q249" s="41" t="s">
        <v>77</v>
      </c>
      <c r="S249" s="39"/>
      <c r="T249" s="39"/>
      <c r="U249" s="39"/>
      <c r="V249" s="39"/>
      <c r="W249" s="39"/>
      <c r="X249" s="39"/>
      <c r="Y249" s="39"/>
      <c r="Z249" s="39"/>
      <c r="AA249" s="39"/>
      <c r="AB249" s="39"/>
      <c r="AC249" s="39"/>
      <c r="AD249" s="39"/>
      <c r="AE249" s="39"/>
      <c r="AF249" s="39"/>
      <c r="AG249" s="39"/>
    </row>
    <row r="250" spans="1:33" ht="150" x14ac:dyDescent="0.35">
      <c r="A250" s="40">
        <v>229</v>
      </c>
      <c r="B250" s="165"/>
      <c r="C250" s="41" t="s">
        <v>68</v>
      </c>
      <c r="D250" s="42" t="s">
        <v>153</v>
      </c>
      <c r="E250" s="43" t="s">
        <v>154</v>
      </c>
      <c r="F250" s="41" t="s">
        <v>70</v>
      </c>
      <c r="G250" s="41">
        <v>1</v>
      </c>
      <c r="H250" s="145" t="s">
        <v>100</v>
      </c>
      <c r="I250" s="41">
        <v>8</v>
      </c>
      <c r="J250" s="41" t="s">
        <v>81</v>
      </c>
      <c r="K250" s="41" t="s">
        <v>73</v>
      </c>
      <c r="L250" s="41" t="s">
        <v>157</v>
      </c>
      <c r="M250" s="66">
        <v>37000000</v>
      </c>
      <c r="N250" s="146">
        <v>37000000</v>
      </c>
      <c r="O250" s="41" t="s">
        <v>75</v>
      </c>
      <c r="P250" s="41" t="s">
        <v>76</v>
      </c>
      <c r="Q250" s="41" t="s">
        <v>77</v>
      </c>
      <c r="S250" s="169" t="s">
        <v>1017</v>
      </c>
      <c r="T250" s="169" t="s">
        <v>1018</v>
      </c>
      <c r="U250" s="170">
        <v>43587</v>
      </c>
      <c r="V250" s="171" t="s">
        <v>1019</v>
      </c>
      <c r="W250" s="172" t="s">
        <v>161</v>
      </c>
      <c r="X250" s="173">
        <v>37000000</v>
      </c>
      <c r="Y250" s="174">
        <v>0</v>
      </c>
      <c r="Z250" s="173">
        <v>37000000</v>
      </c>
      <c r="AA250" s="171" t="s">
        <v>1020</v>
      </c>
      <c r="AB250" s="172">
        <v>19319</v>
      </c>
      <c r="AC250" s="171" t="s">
        <v>1021</v>
      </c>
      <c r="AD250" s="170">
        <v>43588</v>
      </c>
      <c r="AE250" s="170">
        <v>43819</v>
      </c>
      <c r="AF250" s="172" t="s">
        <v>1022</v>
      </c>
      <c r="AG250" s="175" t="s">
        <v>116</v>
      </c>
    </row>
    <row r="251" spans="1:33" ht="139.5" x14ac:dyDescent="0.35">
      <c r="A251" s="40">
        <v>230</v>
      </c>
      <c r="B251" s="166" t="str">
        <f>VLOOKUP(A251,'[4]Contratos de PSPYAG 2019'!$B$5:$C$142,2,FALSE)</f>
        <v>Servicio de Asistencia técnica en la implementación de las políticas de Función Pública</v>
      </c>
      <c r="C251" s="41" t="s">
        <v>206</v>
      </c>
      <c r="D251" s="42">
        <v>80101706</v>
      </c>
      <c r="E251" s="43" t="s">
        <v>671</v>
      </c>
      <c r="F251" s="41" t="s">
        <v>70</v>
      </c>
      <c r="G251" s="41">
        <v>1</v>
      </c>
      <c r="H251" s="41" t="s">
        <v>127</v>
      </c>
      <c r="I251" s="41">
        <v>11</v>
      </c>
      <c r="J251" s="41" t="s">
        <v>331</v>
      </c>
      <c r="K251" s="41" t="s">
        <v>166</v>
      </c>
      <c r="L251" s="41" t="s">
        <v>533</v>
      </c>
      <c r="M251" s="66">
        <v>12100000</v>
      </c>
      <c r="N251" s="146">
        <v>12100000</v>
      </c>
      <c r="O251" s="41" t="s">
        <v>75</v>
      </c>
      <c r="P251" s="41" t="s">
        <v>76</v>
      </c>
      <c r="Q251" s="41" t="s">
        <v>208</v>
      </c>
      <c r="S251" s="169" t="s">
        <v>1023</v>
      </c>
      <c r="T251" s="169" t="s">
        <v>1024</v>
      </c>
      <c r="U251" s="176">
        <v>43482</v>
      </c>
      <c r="V251" s="171" t="s">
        <v>1025</v>
      </c>
      <c r="W251" s="172" t="s">
        <v>447</v>
      </c>
      <c r="X251" s="173">
        <v>12100000</v>
      </c>
      <c r="Y251" s="173">
        <v>0</v>
      </c>
      <c r="Z251" s="173">
        <v>12100000</v>
      </c>
      <c r="AA251" s="178" t="s">
        <v>1026</v>
      </c>
      <c r="AB251" s="179">
        <v>6819</v>
      </c>
      <c r="AC251" s="178" t="s">
        <v>449</v>
      </c>
      <c r="AD251" s="176">
        <v>43482</v>
      </c>
      <c r="AE251" s="176">
        <v>43815</v>
      </c>
      <c r="AF251" s="179" t="s">
        <v>688</v>
      </c>
      <c r="AG251" s="180" t="s">
        <v>677</v>
      </c>
    </row>
    <row r="252" spans="1:33" ht="150" x14ac:dyDescent="0.35">
      <c r="A252" s="40">
        <v>231</v>
      </c>
      <c r="B252" s="166" t="str">
        <f>VLOOKUP(A252,'[4]Contratos de PSPYAG 2019'!$B$5:$C$142,2,FALSE)</f>
        <v>Servicio de Asistencia técnica en la implementación de las políticas de Función Pública</v>
      </c>
      <c r="C252" s="41" t="s">
        <v>576</v>
      </c>
      <c r="D252" s="42">
        <v>80101706</v>
      </c>
      <c r="E252" s="43" t="s">
        <v>614</v>
      </c>
      <c r="F252" s="41" t="s">
        <v>70</v>
      </c>
      <c r="G252" s="41">
        <v>1</v>
      </c>
      <c r="H252" s="41" t="s">
        <v>127</v>
      </c>
      <c r="I252" s="41">
        <v>10.5</v>
      </c>
      <c r="J252" s="41" t="s">
        <v>331</v>
      </c>
      <c r="K252" s="41" t="s">
        <v>166</v>
      </c>
      <c r="L252" s="41" t="s">
        <v>533</v>
      </c>
      <c r="M252" s="66">
        <v>26250000</v>
      </c>
      <c r="N252" s="146">
        <v>26250000</v>
      </c>
      <c r="O252" s="41" t="s">
        <v>75</v>
      </c>
      <c r="P252" s="41" t="s">
        <v>76</v>
      </c>
      <c r="Q252" s="41" t="s">
        <v>578</v>
      </c>
      <c r="S252" s="169" t="s">
        <v>1027</v>
      </c>
      <c r="T252" s="169" t="s">
        <v>1028</v>
      </c>
      <c r="U252" s="170">
        <v>43500</v>
      </c>
      <c r="V252" s="171" t="s">
        <v>1029</v>
      </c>
      <c r="W252" s="172" t="s">
        <v>417</v>
      </c>
      <c r="X252" s="173">
        <v>26250000</v>
      </c>
      <c r="Y252" s="174">
        <v>0</v>
      </c>
      <c r="Z252" s="173">
        <v>26250000</v>
      </c>
      <c r="AA252" s="171" t="s">
        <v>1030</v>
      </c>
      <c r="AB252" s="172">
        <v>15419</v>
      </c>
      <c r="AC252" s="178" t="s">
        <v>455</v>
      </c>
      <c r="AD252" s="176">
        <v>43500</v>
      </c>
      <c r="AE252" s="176">
        <v>43817</v>
      </c>
      <c r="AF252" s="179" t="s">
        <v>1031</v>
      </c>
      <c r="AG252" s="180" t="s">
        <v>584</v>
      </c>
    </row>
    <row r="253" spans="1:33" s="39" customFormat="1" ht="150" x14ac:dyDescent="0.35">
      <c r="A253" s="40">
        <v>232</v>
      </c>
      <c r="B253" s="165"/>
      <c r="C253" s="41" t="s">
        <v>68</v>
      </c>
      <c r="D253" s="42">
        <v>30191502</v>
      </c>
      <c r="E253" s="43" t="s">
        <v>1032</v>
      </c>
      <c r="F253" s="41" t="s">
        <v>70</v>
      </c>
      <c r="G253" s="41">
        <v>1</v>
      </c>
      <c r="H253" s="145" t="s">
        <v>155</v>
      </c>
      <c r="I253" s="41">
        <v>1</v>
      </c>
      <c r="J253" s="41" t="s">
        <v>305</v>
      </c>
      <c r="K253" s="41" t="s">
        <v>73</v>
      </c>
      <c r="L253" s="41" t="s">
        <v>121</v>
      </c>
      <c r="M253" s="66">
        <v>4000000</v>
      </c>
      <c r="N253" s="146">
        <v>4000000</v>
      </c>
      <c r="O253" s="41" t="s">
        <v>75</v>
      </c>
      <c r="P253" s="41" t="s">
        <v>76</v>
      </c>
      <c r="Q253" s="41" t="s">
        <v>77</v>
      </c>
      <c r="R253" s="38"/>
      <c r="S253" s="169" t="s">
        <v>1033</v>
      </c>
      <c r="T253" s="169" t="s">
        <v>220</v>
      </c>
      <c r="U253" s="170">
        <v>43502</v>
      </c>
      <c r="V253" s="171" t="s">
        <v>1034</v>
      </c>
      <c r="W253" s="172" t="s">
        <v>145</v>
      </c>
      <c r="X253" s="173">
        <v>4000000</v>
      </c>
      <c r="Y253" s="174">
        <v>0</v>
      </c>
      <c r="Z253" s="173">
        <v>4000000</v>
      </c>
      <c r="AA253" s="171" t="s">
        <v>1035</v>
      </c>
      <c r="AB253" s="172">
        <v>15019</v>
      </c>
      <c r="AC253" s="178" t="s">
        <v>224</v>
      </c>
      <c r="AD253" s="176">
        <v>43502</v>
      </c>
      <c r="AE253" s="176">
        <v>43529</v>
      </c>
      <c r="AF253" s="179" t="s">
        <v>134</v>
      </c>
      <c r="AG253" s="180" t="s">
        <v>116</v>
      </c>
    </row>
    <row r="254" spans="1:33" s="39" customFormat="1" ht="150" x14ac:dyDescent="0.35">
      <c r="A254" s="40">
        <v>233</v>
      </c>
      <c r="B254" s="165"/>
      <c r="C254" s="41" t="s">
        <v>725</v>
      </c>
      <c r="D254" s="42">
        <v>80101706</v>
      </c>
      <c r="E254" s="43" t="s">
        <v>1036</v>
      </c>
      <c r="F254" s="41" t="s">
        <v>70</v>
      </c>
      <c r="G254" s="41">
        <v>1</v>
      </c>
      <c r="H254" s="145" t="s">
        <v>100</v>
      </c>
      <c r="I254" s="41">
        <v>8.5</v>
      </c>
      <c r="J254" s="41" t="s">
        <v>1037</v>
      </c>
      <c r="K254" s="41" t="s">
        <v>166</v>
      </c>
      <c r="L254" s="41" t="s">
        <v>328</v>
      </c>
      <c r="M254" s="66">
        <v>378000000</v>
      </c>
      <c r="N254" s="66">
        <v>378000000</v>
      </c>
      <c r="O254" s="41" t="s">
        <v>75</v>
      </c>
      <c r="P254" s="41" t="s">
        <v>76</v>
      </c>
      <c r="Q254" s="41" t="s">
        <v>727</v>
      </c>
      <c r="R254" s="38"/>
      <c r="S254" s="169" t="s">
        <v>1038</v>
      </c>
      <c r="T254" s="169" t="s">
        <v>1039</v>
      </c>
      <c r="U254" s="170">
        <v>43572</v>
      </c>
      <c r="V254" s="171" t="s">
        <v>1040</v>
      </c>
      <c r="W254" s="172" t="s">
        <v>1041</v>
      </c>
      <c r="X254" s="173">
        <v>378000000</v>
      </c>
      <c r="Y254" s="174">
        <v>0</v>
      </c>
      <c r="Z254" s="173">
        <v>378000000</v>
      </c>
      <c r="AA254" s="171" t="s">
        <v>1042</v>
      </c>
      <c r="AB254" s="172">
        <v>19419</v>
      </c>
      <c r="AC254" s="171" t="s">
        <v>1043</v>
      </c>
      <c r="AD254" s="170">
        <v>43579</v>
      </c>
      <c r="AE254" s="170">
        <v>43812</v>
      </c>
      <c r="AF254" s="172" t="s">
        <v>1022</v>
      </c>
      <c r="AG254" s="175" t="s">
        <v>116</v>
      </c>
    </row>
    <row r="255" spans="1:33" s="39" customFormat="1" ht="120" x14ac:dyDescent="0.35">
      <c r="A255" s="40">
        <v>234</v>
      </c>
      <c r="B255" s="41" t="s">
        <v>1044</v>
      </c>
      <c r="C255" s="41" t="s">
        <v>135</v>
      </c>
      <c r="D255" s="42">
        <v>81111500</v>
      </c>
      <c r="E255" s="43" t="s">
        <v>1045</v>
      </c>
      <c r="F255" s="41" t="s">
        <v>70</v>
      </c>
      <c r="G255" s="41">
        <v>1</v>
      </c>
      <c r="H255" s="145" t="s">
        <v>100</v>
      </c>
      <c r="I255" s="41">
        <v>2</v>
      </c>
      <c r="J255" s="41" t="s">
        <v>377</v>
      </c>
      <c r="K255" s="41" t="s">
        <v>166</v>
      </c>
      <c r="L255" s="41" t="s">
        <v>256</v>
      </c>
      <c r="M255" s="66">
        <v>47743000</v>
      </c>
      <c r="N255" s="146">
        <v>47743000</v>
      </c>
      <c r="O255" s="41" t="s">
        <v>75</v>
      </c>
      <c r="P255" s="41" t="s">
        <v>76</v>
      </c>
      <c r="Q255" s="41" t="s">
        <v>138</v>
      </c>
      <c r="R255" s="38"/>
    </row>
    <row r="256" spans="1:33" s="39" customFormat="1" ht="120" x14ac:dyDescent="0.35">
      <c r="A256" s="40">
        <v>235</v>
      </c>
      <c r="B256" s="165"/>
      <c r="C256" s="41" t="s">
        <v>135</v>
      </c>
      <c r="D256" s="42">
        <v>81112501</v>
      </c>
      <c r="E256" s="43" t="s">
        <v>1046</v>
      </c>
      <c r="F256" s="41" t="s">
        <v>70</v>
      </c>
      <c r="G256" s="41">
        <v>1</v>
      </c>
      <c r="H256" s="145" t="s">
        <v>127</v>
      </c>
      <c r="I256" s="41">
        <v>2</v>
      </c>
      <c r="J256" s="41" t="s">
        <v>101</v>
      </c>
      <c r="K256" s="41" t="s">
        <v>166</v>
      </c>
      <c r="L256" s="41" t="s">
        <v>256</v>
      </c>
      <c r="M256" s="66">
        <v>2500000</v>
      </c>
      <c r="N256" s="146">
        <v>2500000</v>
      </c>
      <c r="O256" s="41" t="s">
        <v>75</v>
      </c>
      <c r="P256" s="41" t="s">
        <v>76</v>
      </c>
      <c r="Q256" s="41" t="s">
        <v>138</v>
      </c>
      <c r="R256" s="38"/>
      <c r="S256" s="169" t="s">
        <v>1047</v>
      </c>
      <c r="T256" s="169" t="s">
        <v>1048</v>
      </c>
      <c r="U256" s="170">
        <v>43495</v>
      </c>
      <c r="V256" s="171" t="s">
        <v>1049</v>
      </c>
      <c r="W256" s="172" t="s">
        <v>112</v>
      </c>
      <c r="X256" s="173">
        <v>2321375</v>
      </c>
      <c r="Y256" s="174">
        <v>0</v>
      </c>
      <c r="Z256" s="173">
        <v>2321375</v>
      </c>
      <c r="AA256" s="171" t="s">
        <v>1050</v>
      </c>
      <c r="AB256" s="179">
        <v>5919</v>
      </c>
      <c r="AC256" s="178" t="s">
        <v>1051</v>
      </c>
      <c r="AD256" s="176">
        <v>43495</v>
      </c>
      <c r="AE256" s="176">
        <v>43859</v>
      </c>
      <c r="AF256" s="179" t="s">
        <v>1052</v>
      </c>
      <c r="AG256" s="180" t="s">
        <v>263</v>
      </c>
    </row>
    <row r="257" spans="1:33" s="39" customFormat="1" ht="206.25" x14ac:dyDescent="0.35">
      <c r="A257" s="40">
        <v>236</v>
      </c>
      <c r="B257" s="41"/>
      <c r="C257" s="41" t="s">
        <v>206</v>
      </c>
      <c r="D257" s="41" t="s">
        <v>209</v>
      </c>
      <c r="E257" s="43" t="s">
        <v>210</v>
      </c>
      <c r="F257" s="41" t="s">
        <v>70</v>
      </c>
      <c r="G257" s="41">
        <v>1</v>
      </c>
      <c r="H257" s="145" t="s">
        <v>127</v>
      </c>
      <c r="I257" s="41">
        <v>12</v>
      </c>
      <c r="J257" s="41" t="s">
        <v>101</v>
      </c>
      <c r="K257" s="41" t="s">
        <v>73</v>
      </c>
      <c r="L257" s="41" t="s">
        <v>211</v>
      </c>
      <c r="M257" s="66">
        <v>22740000</v>
      </c>
      <c r="N257" s="146">
        <v>22740000</v>
      </c>
      <c r="O257" s="41" t="s">
        <v>75</v>
      </c>
      <c r="P257" s="41" t="s">
        <v>76</v>
      </c>
      <c r="Q257" s="41" t="s">
        <v>208</v>
      </c>
      <c r="R257" s="38"/>
      <c r="S257" s="169" t="s">
        <v>1053</v>
      </c>
      <c r="T257" s="169" t="s">
        <v>1054</v>
      </c>
      <c r="U257" s="176">
        <v>43494</v>
      </c>
      <c r="V257" s="171" t="s">
        <v>1055</v>
      </c>
      <c r="W257" s="172" t="s">
        <v>112</v>
      </c>
      <c r="X257" s="173">
        <v>14889577</v>
      </c>
      <c r="Y257" s="174">
        <v>0</v>
      </c>
      <c r="Z257" s="173">
        <v>14889577</v>
      </c>
      <c r="AA257" s="178" t="s">
        <v>1056</v>
      </c>
      <c r="AB257" s="179">
        <v>4619</v>
      </c>
      <c r="AC257" s="178" t="s">
        <v>1057</v>
      </c>
      <c r="AD257" s="176">
        <v>43494</v>
      </c>
      <c r="AE257" s="176">
        <v>43766</v>
      </c>
      <c r="AF257" s="179" t="s">
        <v>1058</v>
      </c>
      <c r="AG257" s="180" t="s">
        <v>677</v>
      </c>
    </row>
    <row r="258" spans="1:33" s="39" customFormat="1" ht="173.1" customHeight="1" x14ac:dyDescent="0.35">
      <c r="A258" s="40">
        <v>237</v>
      </c>
      <c r="B258" s="41" t="s">
        <v>1059</v>
      </c>
      <c r="C258" s="41" t="s">
        <v>725</v>
      </c>
      <c r="D258" s="42">
        <v>80101706</v>
      </c>
      <c r="E258" s="43" t="s">
        <v>1060</v>
      </c>
      <c r="F258" s="41" t="s">
        <v>70</v>
      </c>
      <c r="G258" s="41">
        <v>1</v>
      </c>
      <c r="H258" s="145" t="s">
        <v>155</v>
      </c>
      <c r="I258" s="41">
        <v>4</v>
      </c>
      <c r="J258" s="41" t="s">
        <v>331</v>
      </c>
      <c r="K258" s="41" t="s">
        <v>166</v>
      </c>
      <c r="L258" s="41" t="s">
        <v>328</v>
      </c>
      <c r="M258" s="66">
        <v>30000000</v>
      </c>
      <c r="N258" s="146">
        <f>+M258</f>
        <v>30000000</v>
      </c>
      <c r="O258" s="41" t="s">
        <v>75</v>
      </c>
      <c r="P258" s="41" t="s">
        <v>76</v>
      </c>
      <c r="Q258" s="41" t="s">
        <v>727</v>
      </c>
      <c r="R258" s="38"/>
      <c r="S258" s="169" t="s">
        <v>1061</v>
      </c>
      <c r="T258" s="169" t="s">
        <v>1062</v>
      </c>
      <c r="U258" s="176">
        <v>43521</v>
      </c>
      <c r="V258" s="171" t="s">
        <v>1063</v>
      </c>
      <c r="W258" s="172" t="s">
        <v>417</v>
      </c>
      <c r="X258" s="173">
        <v>30000000</v>
      </c>
      <c r="Y258" s="174">
        <v>0</v>
      </c>
      <c r="Z258" s="173">
        <v>30000000</v>
      </c>
      <c r="AA258" s="171" t="s">
        <v>1064</v>
      </c>
      <c r="AB258" s="172">
        <v>16819</v>
      </c>
      <c r="AC258" s="178" t="s">
        <v>1065</v>
      </c>
      <c r="AD258" s="176">
        <v>43522</v>
      </c>
      <c r="AE258" s="176">
        <v>43641</v>
      </c>
      <c r="AF258" s="179" t="s">
        <v>999</v>
      </c>
      <c r="AG258" s="180" t="s">
        <v>1000</v>
      </c>
    </row>
    <row r="259" spans="1:33" s="39" customFormat="1" ht="229.5" customHeight="1" x14ac:dyDescent="0.35">
      <c r="A259" s="40">
        <v>238</v>
      </c>
      <c r="B259" s="165"/>
      <c r="C259" s="41" t="s">
        <v>181</v>
      </c>
      <c r="D259" s="42">
        <v>49181507</v>
      </c>
      <c r="E259" s="43" t="s">
        <v>1066</v>
      </c>
      <c r="F259" s="41" t="s">
        <v>70</v>
      </c>
      <c r="G259" s="41">
        <v>1</v>
      </c>
      <c r="H259" s="145" t="s">
        <v>155</v>
      </c>
      <c r="I259" s="41">
        <v>1</v>
      </c>
      <c r="J259" s="41" t="s">
        <v>305</v>
      </c>
      <c r="K259" s="41" t="s">
        <v>73</v>
      </c>
      <c r="L259" s="41" t="s">
        <v>218</v>
      </c>
      <c r="M259" s="66">
        <v>2000000</v>
      </c>
      <c r="N259" s="146">
        <v>2000000</v>
      </c>
      <c r="O259" s="41" t="s">
        <v>75</v>
      </c>
      <c r="P259" s="41" t="s">
        <v>76</v>
      </c>
      <c r="Q259" s="41" t="s">
        <v>185</v>
      </c>
      <c r="R259" s="38"/>
      <c r="S259" s="169" t="s">
        <v>1067</v>
      </c>
      <c r="T259" s="169" t="s">
        <v>220</v>
      </c>
      <c r="U259" s="170">
        <v>43504</v>
      </c>
      <c r="V259" s="171" t="s">
        <v>1068</v>
      </c>
      <c r="W259" s="172" t="s">
        <v>145</v>
      </c>
      <c r="X259" s="173">
        <v>1999800</v>
      </c>
      <c r="Y259" s="174">
        <v>0</v>
      </c>
      <c r="Z259" s="173">
        <v>1999800</v>
      </c>
      <c r="AA259" s="171" t="s">
        <v>1069</v>
      </c>
      <c r="AB259" s="172">
        <v>15819</v>
      </c>
      <c r="AC259" s="178" t="s">
        <v>224</v>
      </c>
      <c r="AD259" s="176">
        <v>43504</v>
      </c>
      <c r="AE259" s="176">
        <v>43531</v>
      </c>
      <c r="AF259" s="179" t="s">
        <v>1070</v>
      </c>
      <c r="AG259" s="180" t="s">
        <v>192</v>
      </c>
    </row>
    <row r="260" spans="1:33" s="39" customFormat="1" ht="229.5" customHeight="1" x14ac:dyDescent="0.35">
      <c r="A260" s="40">
        <v>239</v>
      </c>
      <c r="B260" s="41"/>
      <c r="C260" s="41" t="s">
        <v>135</v>
      </c>
      <c r="D260" s="42">
        <v>80101706</v>
      </c>
      <c r="E260" s="43" t="s">
        <v>1071</v>
      </c>
      <c r="F260" s="41" t="s">
        <v>70</v>
      </c>
      <c r="G260" s="41">
        <v>1</v>
      </c>
      <c r="H260" s="41" t="s">
        <v>104</v>
      </c>
      <c r="I260" s="41">
        <v>4</v>
      </c>
      <c r="J260" s="41" t="s">
        <v>81</v>
      </c>
      <c r="K260" s="41" t="s">
        <v>166</v>
      </c>
      <c r="L260" s="41" t="s">
        <v>256</v>
      </c>
      <c r="M260" s="66">
        <v>330000000</v>
      </c>
      <c r="N260" s="66">
        <v>330000000</v>
      </c>
      <c r="O260" s="41" t="s">
        <v>75</v>
      </c>
      <c r="P260" s="41" t="s">
        <v>76</v>
      </c>
      <c r="Q260" s="41" t="s">
        <v>138</v>
      </c>
      <c r="R260" s="38"/>
      <c r="S260" s="169" t="s">
        <v>388</v>
      </c>
      <c r="T260" s="169" t="s">
        <v>389</v>
      </c>
      <c r="U260" s="170">
        <v>43523</v>
      </c>
      <c r="V260" s="171" t="s">
        <v>390</v>
      </c>
      <c r="W260" s="172" t="s">
        <v>145</v>
      </c>
      <c r="X260" s="173">
        <v>262977748.94999999</v>
      </c>
      <c r="Y260" s="174">
        <v>0</v>
      </c>
      <c r="Z260" s="173">
        <v>262977748.94999999</v>
      </c>
      <c r="AA260" s="171" t="s">
        <v>391</v>
      </c>
      <c r="AB260" s="172" t="s">
        <v>392</v>
      </c>
      <c r="AC260" s="171" t="s">
        <v>393</v>
      </c>
      <c r="AD260" s="170">
        <v>43523</v>
      </c>
      <c r="AE260" s="170">
        <v>43887</v>
      </c>
      <c r="AF260" s="172" t="s">
        <v>394</v>
      </c>
      <c r="AG260" s="175" t="s">
        <v>263</v>
      </c>
    </row>
    <row r="261" spans="1:33" s="39" customFormat="1" ht="178.5" customHeight="1" x14ac:dyDescent="0.35">
      <c r="A261" s="40">
        <v>240</v>
      </c>
      <c r="B261" s="41"/>
      <c r="C261" s="41" t="s">
        <v>135</v>
      </c>
      <c r="D261" s="42">
        <v>80101706</v>
      </c>
      <c r="E261" s="43" t="s">
        <v>1072</v>
      </c>
      <c r="F261" s="41" t="s">
        <v>70</v>
      </c>
      <c r="G261" s="41">
        <v>1</v>
      </c>
      <c r="H261" s="41" t="s">
        <v>84</v>
      </c>
      <c r="I261" s="41">
        <v>4</v>
      </c>
      <c r="J261" s="41" t="s">
        <v>317</v>
      </c>
      <c r="K261" s="41" t="s">
        <v>166</v>
      </c>
      <c r="L261" s="41" t="s">
        <v>313</v>
      </c>
      <c r="M261" s="66">
        <v>50000000</v>
      </c>
      <c r="N261" s="66">
        <v>50000000</v>
      </c>
      <c r="O261" s="41" t="s">
        <v>75</v>
      </c>
      <c r="P261" s="41" t="s">
        <v>76</v>
      </c>
      <c r="Q261" s="41" t="s">
        <v>138</v>
      </c>
      <c r="R261" s="38"/>
    </row>
    <row r="262" spans="1:33" s="39" customFormat="1" ht="182.25" customHeight="1" x14ac:dyDescent="0.35">
      <c r="A262" s="40">
        <v>241</v>
      </c>
      <c r="B262" s="41"/>
      <c r="C262" s="41" t="s">
        <v>135</v>
      </c>
      <c r="D262" s="42">
        <v>80101706</v>
      </c>
      <c r="E262" s="43" t="s">
        <v>1073</v>
      </c>
      <c r="F262" s="41" t="s">
        <v>70</v>
      </c>
      <c r="G262" s="41">
        <v>1</v>
      </c>
      <c r="H262" s="41" t="s">
        <v>80</v>
      </c>
      <c r="I262" s="41">
        <v>4</v>
      </c>
      <c r="J262" s="41" t="s">
        <v>1074</v>
      </c>
      <c r="K262" s="41" t="s">
        <v>166</v>
      </c>
      <c r="L262" s="41" t="s">
        <v>256</v>
      </c>
      <c r="M262" s="66">
        <v>400372500</v>
      </c>
      <c r="N262" s="66">
        <v>400372500</v>
      </c>
      <c r="O262" s="41" t="s">
        <v>75</v>
      </c>
      <c r="P262" s="41" t="s">
        <v>76</v>
      </c>
      <c r="Q262" s="41" t="s">
        <v>138</v>
      </c>
      <c r="R262" s="38"/>
    </row>
    <row r="263" spans="1:33" s="39" customFormat="1" ht="229.5" customHeight="1" x14ac:dyDescent="0.35">
      <c r="A263" s="40">
        <v>242</v>
      </c>
      <c r="B263" s="44"/>
      <c r="C263" s="44" t="s">
        <v>135</v>
      </c>
      <c r="D263" s="45">
        <v>80101706</v>
      </c>
      <c r="E263" s="46" t="s">
        <v>1075</v>
      </c>
      <c r="F263" s="44" t="s">
        <v>70</v>
      </c>
      <c r="G263" s="44">
        <v>0</v>
      </c>
      <c r="H263" s="44" t="s">
        <v>104</v>
      </c>
      <c r="I263" s="44">
        <v>4</v>
      </c>
      <c r="J263" s="44" t="s">
        <v>1074</v>
      </c>
      <c r="K263" s="44" t="s">
        <v>166</v>
      </c>
      <c r="L263" s="44" t="s">
        <v>313</v>
      </c>
      <c r="M263" s="67"/>
      <c r="N263" s="67"/>
      <c r="O263" s="44" t="s">
        <v>75</v>
      </c>
      <c r="P263" s="44" t="s">
        <v>76</v>
      </c>
      <c r="Q263" s="44" t="s">
        <v>138</v>
      </c>
      <c r="R263" s="38"/>
    </row>
    <row r="264" spans="1:33" s="39" customFormat="1" ht="130.5" customHeight="1" x14ac:dyDescent="0.35">
      <c r="A264" s="40">
        <v>243</v>
      </c>
      <c r="B264" s="41"/>
      <c r="C264" s="41" t="s">
        <v>135</v>
      </c>
      <c r="D264" s="42">
        <v>80101706</v>
      </c>
      <c r="E264" s="43" t="s">
        <v>1076</v>
      </c>
      <c r="F264" s="41" t="s">
        <v>70</v>
      </c>
      <c r="G264" s="41">
        <v>1</v>
      </c>
      <c r="H264" s="41" t="s">
        <v>84</v>
      </c>
      <c r="I264" s="41">
        <v>4</v>
      </c>
      <c r="J264" s="41" t="s">
        <v>317</v>
      </c>
      <c r="K264" s="41" t="s">
        <v>166</v>
      </c>
      <c r="L264" s="41" t="s">
        <v>313</v>
      </c>
      <c r="M264" s="66">
        <v>36000000</v>
      </c>
      <c r="N264" s="66">
        <v>36000000</v>
      </c>
      <c r="O264" s="41" t="s">
        <v>75</v>
      </c>
      <c r="P264" s="41" t="s">
        <v>76</v>
      </c>
      <c r="Q264" s="41" t="s">
        <v>138</v>
      </c>
      <c r="R264" s="38"/>
    </row>
    <row r="265" spans="1:33" s="39" customFormat="1" ht="233.45" customHeight="1" x14ac:dyDescent="0.35">
      <c r="A265" s="40">
        <v>244</v>
      </c>
      <c r="B265" s="41" t="s">
        <v>1077</v>
      </c>
      <c r="C265" s="41" t="s">
        <v>620</v>
      </c>
      <c r="D265" s="42">
        <v>80101706</v>
      </c>
      <c r="E265" s="43" t="s">
        <v>1078</v>
      </c>
      <c r="F265" s="41" t="s">
        <v>70</v>
      </c>
      <c r="G265" s="41">
        <v>1</v>
      </c>
      <c r="H265" s="41" t="s">
        <v>80</v>
      </c>
      <c r="I265" s="41">
        <v>6</v>
      </c>
      <c r="J265" s="41" t="s">
        <v>331</v>
      </c>
      <c r="K265" s="41" t="s">
        <v>166</v>
      </c>
      <c r="L265" s="41" t="s">
        <v>328</v>
      </c>
      <c r="M265" s="167">
        <v>42000000</v>
      </c>
      <c r="N265" s="146">
        <v>42000000</v>
      </c>
      <c r="O265" s="41" t="s">
        <v>75</v>
      </c>
      <c r="P265" s="41" t="s">
        <v>76</v>
      </c>
      <c r="Q265" s="41" t="s">
        <v>622</v>
      </c>
      <c r="R265" s="38"/>
    </row>
    <row r="266" spans="1:33" s="39" customFormat="1" ht="130.5" customHeight="1" x14ac:dyDescent="0.35">
      <c r="A266" s="40">
        <v>245</v>
      </c>
      <c r="B266" s="41"/>
      <c r="C266" s="41" t="s">
        <v>68</v>
      </c>
      <c r="D266" s="41" t="s">
        <v>1141</v>
      </c>
      <c r="E266" s="43" t="s">
        <v>1079</v>
      </c>
      <c r="F266" s="41" t="s">
        <v>70</v>
      </c>
      <c r="G266" s="41">
        <v>2</v>
      </c>
      <c r="H266" s="145" t="s">
        <v>84</v>
      </c>
      <c r="I266" s="41">
        <v>7</v>
      </c>
      <c r="J266" s="41" t="s">
        <v>101</v>
      </c>
      <c r="K266" s="41" t="s">
        <v>73</v>
      </c>
      <c r="L266" s="41" t="s">
        <v>1080</v>
      </c>
      <c r="M266" s="167">
        <v>2400000</v>
      </c>
      <c r="N266" s="146">
        <v>2400000</v>
      </c>
      <c r="O266" s="41" t="s">
        <v>75</v>
      </c>
      <c r="P266" s="41" t="s">
        <v>76</v>
      </c>
      <c r="Q266" s="41" t="s">
        <v>77</v>
      </c>
      <c r="R266" s="38"/>
    </row>
    <row r="267" spans="1:33" s="39" customFormat="1" ht="186" customHeight="1" x14ac:dyDescent="0.35">
      <c r="A267" s="40">
        <v>246</v>
      </c>
      <c r="B267" s="41"/>
      <c r="C267" s="41" t="s">
        <v>181</v>
      </c>
      <c r="D267" s="41">
        <v>80101706</v>
      </c>
      <c r="E267" s="43" t="s">
        <v>1081</v>
      </c>
      <c r="F267" s="41" t="s">
        <v>70</v>
      </c>
      <c r="G267" s="41">
        <v>1</v>
      </c>
      <c r="H267" s="145" t="s">
        <v>100</v>
      </c>
      <c r="I267" s="41">
        <v>8</v>
      </c>
      <c r="J267" s="41" t="s">
        <v>101</v>
      </c>
      <c r="K267" s="41" t="s">
        <v>73</v>
      </c>
      <c r="L267" s="41" t="s">
        <v>212</v>
      </c>
      <c r="M267" s="167">
        <v>9000000</v>
      </c>
      <c r="N267" s="146">
        <v>9000000</v>
      </c>
      <c r="O267" s="41" t="s">
        <v>75</v>
      </c>
      <c r="P267" s="41" t="s">
        <v>76</v>
      </c>
      <c r="Q267" s="41" t="s">
        <v>185</v>
      </c>
      <c r="R267" s="38"/>
    </row>
    <row r="268" spans="1:33" s="39" customFormat="1" ht="164.45" customHeight="1" x14ac:dyDescent="0.35">
      <c r="A268" s="40">
        <v>247</v>
      </c>
      <c r="B268" s="41" t="s">
        <v>1082</v>
      </c>
      <c r="C268" s="41" t="s">
        <v>135</v>
      </c>
      <c r="D268" s="42">
        <v>81112501</v>
      </c>
      <c r="E268" s="43" t="s">
        <v>1083</v>
      </c>
      <c r="F268" s="41" t="s">
        <v>70</v>
      </c>
      <c r="G268" s="41">
        <v>1</v>
      </c>
      <c r="H268" s="41" t="s">
        <v>84</v>
      </c>
      <c r="I268" s="41">
        <v>6</v>
      </c>
      <c r="J268" s="43" t="s">
        <v>1084</v>
      </c>
      <c r="K268" s="41" t="s">
        <v>166</v>
      </c>
      <c r="L268" s="41" t="s">
        <v>313</v>
      </c>
      <c r="M268" s="167">
        <v>200000000</v>
      </c>
      <c r="N268" s="146">
        <v>200000000</v>
      </c>
      <c r="O268" s="41" t="s">
        <v>75</v>
      </c>
      <c r="P268" s="41" t="s">
        <v>76</v>
      </c>
      <c r="Q268" s="41" t="s">
        <v>138</v>
      </c>
      <c r="R268" s="50"/>
    </row>
    <row r="269" spans="1:33" s="39" customFormat="1" ht="222" customHeight="1" x14ac:dyDescent="0.35">
      <c r="A269" s="40">
        <v>248</v>
      </c>
      <c r="B269" s="41"/>
      <c r="C269" s="41" t="s">
        <v>725</v>
      </c>
      <c r="D269" s="42">
        <v>80101706</v>
      </c>
      <c r="E269" s="43" t="s">
        <v>1085</v>
      </c>
      <c r="F269" s="41" t="s">
        <v>70</v>
      </c>
      <c r="G269" s="41">
        <v>1</v>
      </c>
      <c r="H269" s="145" t="s">
        <v>100</v>
      </c>
      <c r="I269" s="41">
        <v>8</v>
      </c>
      <c r="J269" s="41" t="s">
        <v>331</v>
      </c>
      <c r="K269" s="41" t="s">
        <v>166</v>
      </c>
      <c r="L269" s="41" t="s">
        <v>328</v>
      </c>
      <c r="M269" s="167">
        <v>56000000</v>
      </c>
      <c r="N269" s="146">
        <v>56000000</v>
      </c>
      <c r="O269" s="41" t="s">
        <v>75</v>
      </c>
      <c r="P269" s="41" t="s">
        <v>76</v>
      </c>
      <c r="Q269" s="41" t="s">
        <v>727</v>
      </c>
      <c r="R269" s="51"/>
      <c r="S269" s="169" t="s">
        <v>1107</v>
      </c>
      <c r="T269" s="169" t="s">
        <v>1108</v>
      </c>
      <c r="U269" s="170">
        <v>43588</v>
      </c>
      <c r="V269" s="171" t="s">
        <v>1109</v>
      </c>
      <c r="W269" s="172" t="s">
        <v>417</v>
      </c>
      <c r="X269" s="173">
        <v>52500000</v>
      </c>
      <c r="Y269" s="174">
        <v>0</v>
      </c>
      <c r="Z269" s="173">
        <v>52500000</v>
      </c>
      <c r="AA269" s="171" t="s">
        <v>1110</v>
      </c>
      <c r="AB269" s="172" t="s">
        <v>1111</v>
      </c>
      <c r="AC269" s="171" t="s">
        <v>1112</v>
      </c>
      <c r="AD269" s="170">
        <v>43588</v>
      </c>
      <c r="AE269" s="170">
        <v>43816</v>
      </c>
      <c r="AF269" s="172" t="s">
        <v>999</v>
      </c>
      <c r="AG269" s="175" t="s">
        <v>1000</v>
      </c>
    </row>
    <row r="270" spans="1:33" s="57" customFormat="1" ht="208.5" customHeight="1" x14ac:dyDescent="0.35">
      <c r="A270" s="40">
        <v>249</v>
      </c>
      <c r="B270" s="41"/>
      <c r="C270" s="41" t="s">
        <v>725</v>
      </c>
      <c r="D270" s="42" t="s">
        <v>153</v>
      </c>
      <c r="E270" s="43" t="s">
        <v>296</v>
      </c>
      <c r="F270" s="41" t="s">
        <v>70</v>
      </c>
      <c r="G270" s="41">
        <v>1</v>
      </c>
      <c r="H270" s="41" t="s">
        <v>80</v>
      </c>
      <c r="I270" s="41">
        <v>6</v>
      </c>
      <c r="J270" s="41" t="s">
        <v>81</v>
      </c>
      <c r="K270" s="41" t="s">
        <v>166</v>
      </c>
      <c r="L270" s="41" t="s">
        <v>328</v>
      </c>
      <c r="M270" s="66">
        <v>35000000</v>
      </c>
      <c r="N270" s="66">
        <f>+M270</f>
        <v>35000000</v>
      </c>
      <c r="O270" s="41" t="s">
        <v>75</v>
      </c>
      <c r="P270" s="41" t="s">
        <v>76</v>
      </c>
      <c r="Q270" s="41" t="s">
        <v>727</v>
      </c>
      <c r="R270" s="38"/>
      <c r="S270" s="169" t="s">
        <v>1132</v>
      </c>
      <c r="T270" s="169" t="s">
        <v>298</v>
      </c>
      <c r="U270" s="170">
        <v>43605</v>
      </c>
      <c r="V270" s="171" t="s">
        <v>1133</v>
      </c>
      <c r="W270" s="172" t="s">
        <v>161</v>
      </c>
      <c r="X270" s="173">
        <v>35000000</v>
      </c>
      <c r="Y270" s="174">
        <v>0</v>
      </c>
      <c r="Z270" s="173">
        <v>35000000</v>
      </c>
      <c r="AA270" s="171" t="s">
        <v>1020</v>
      </c>
      <c r="AB270" s="172" t="s">
        <v>1134</v>
      </c>
      <c r="AC270" s="171" t="s">
        <v>301</v>
      </c>
      <c r="AD270" s="170">
        <v>43605</v>
      </c>
      <c r="AE270" s="170">
        <v>43826</v>
      </c>
      <c r="AF270" s="172" t="s">
        <v>999</v>
      </c>
      <c r="AG270" s="175" t="s">
        <v>1000</v>
      </c>
    </row>
    <row r="271" spans="1:33" s="57" customFormat="1" ht="208.5" customHeight="1" x14ac:dyDescent="0.35">
      <c r="A271" s="40">
        <v>250</v>
      </c>
      <c r="B271" s="41"/>
      <c r="C271" s="41" t="s">
        <v>1135</v>
      </c>
      <c r="D271" s="42">
        <v>60106604</v>
      </c>
      <c r="E271" s="43" t="s">
        <v>1136</v>
      </c>
      <c r="F271" s="41" t="s">
        <v>70</v>
      </c>
      <c r="G271" s="41">
        <v>1</v>
      </c>
      <c r="H271" s="41" t="s">
        <v>84</v>
      </c>
      <c r="I271" s="41">
        <v>1</v>
      </c>
      <c r="J271" s="41" t="s">
        <v>128</v>
      </c>
      <c r="K271" s="41" t="s">
        <v>166</v>
      </c>
      <c r="L271" s="41" t="s">
        <v>328</v>
      </c>
      <c r="M271" s="168">
        <v>32000000</v>
      </c>
      <c r="N271" s="168">
        <f>+M271</f>
        <v>32000000</v>
      </c>
      <c r="O271" s="41" t="s">
        <v>75</v>
      </c>
      <c r="P271" s="41" t="s">
        <v>76</v>
      </c>
      <c r="Q271" s="41" t="s">
        <v>1137</v>
      </c>
      <c r="R271" s="38"/>
      <c r="S271" s="185"/>
      <c r="T271" s="185"/>
      <c r="U271" s="186"/>
      <c r="V271" s="187"/>
      <c r="W271" s="188"/>
      <c r="X271" s="189"/>
      <c r="Y271" s="190"/>
      <c r="Z271" s="189"/>
      <c r="AA271" s="187"/>
      <c r="AB271" s="188"/>
      <c r="AC271" s="187"/>
      <c r="AD271" s="186"/>
      <c r="AE271" s="186"/>
      <c r="AF271" s="188"/>
      <c r="AG271" s="191"/>
    </row>
    <row r="272" spans="1:33" s="57" customFormat="1" ht="208.5" customHeight="1" x14ac:dyDescent="0.35">
      <c r="A272" s="40">
        <v>251</v>
      </c>
      <c r="B272" s="41"/>
      <c r="C272" s="41" t="s">
        <v>271</v>
      </c>
      <c r="D272" s="42">
        <v>80101500</v>
      </c>
      <c r="E272" s="43" t="s">
        <v>1138</v>
      </c>
      <c r="F272" s="41" t="s">
        <v>70</v>
      </c>
      <c r="G272" s="41">
        <v>1</v>
      </c>
      <c r="H272" s="41" t="s">
        <v>71</v>
      </c>
      <c r="I272" s="41">
        <v>6</v>
      </c>
      <c r="J272" s="41" t="s">
        <v>128</v>
      </c>
      <c r="K272" s="41" t="s">
        <v>166</v>
      </c>
      <c r="L272" s="41" t="s">
        <v>328</v>
      </c>
      <c r="M272" s="168">
        <v>30000000</v>
      </c>
      <c r="N272" s="168">
        <f>+M272</f>
        <v>30000000</v>
      </c>
      <c r="O272" s="41" t="s">
        <v>75</v>
      </c>
      <c r="P272" s="41" t="s">
        <v>76</v>
      </c>
      <c r="Q272" s="41" t="s">
        <v>1139</v>
      </c>
      <c r="R272" s="38"/>
      <c r="S272" s="185"/>
      <c r="T272" s="185"/>
      <c r="U272" s="186"/>
      <c r="V272" s="187"/>
      <c r="W272" s="188"/>
      <c r="X272" s="189"/>
      <c r="Y272" s="190"/>
      <c r="Z272" s="189"/>
      <c r="AA272" s="187"/>
      <c r="AB272" s="188"/>
      <c r="AC272" s="187"/>
      <c r="AD272" s="186"/>
      <c r="AE272" s="186"/>
      <c r="AF272" s="188"/>
      <c r="AG272" s="191"/>
    </row>
    <row r="273" spans="1:33" s="57" customFormat="1" ht="208.5" customHeight="1" x14ac:dyDescent="0.35">
      <c r="A273" s="40">
        <v>252</v>
      </c>
      <c r="B273" s="41"/>
      <c r="C273" s="41" t="s">
        <v>181</v>
      </c>
      <c r="D273" s="42">
        <v>80101706</v>
      </c>
      <c r="E273" s="43" t="s">
        <v>765</v>
      </c>
      <c r="F273" s="41" t="s">
        <v>70</v>
      </c>
      <c r="G273" s="41">
        <v>1</v>
      </c>
      <c r="H273" s="41" t="s">
        <v>84</v>
      </c>
      <c r="I273" s="41">
        <v>6</v>
      </c>
      <c r="J273" s="41" t="s">
        <v>128</v>
      </c>
      <c r="K273" s="41" t="s">
        <v>166</v>
      </c>
      <c r="L273" s="41" t="s">
        <v>256</v>
      </c>
      <c r="M273" s="168">
        <v>16800000</v>
      </c>
      <c r="N273" s="168">
        <f>+M273</f>
        <v>16800000</v>
      </c>
      <c r="O273" s="41" t="s">
        <v>75</v>
      </c>
      <c r="P273" s="41" t="s">
        <v>76</v>
      </c>
      <c r="Q273" s="41" t="s">
        <v>1140</v>
      </c>
      <c r="R273" s="38"/>
      <c r="S273" s="185"/>
      <c r="T273" s="185"/>
      <c r="U273" s="186"/>
      <c r="V273" s="187"/>
      <c r="W273" s="188"/>
      <c r="X273" s="189"/>
      <c r="Y273" s="190"/>
      <c r="Z273" s="189"/>
      <c r="AA273" s="187"/>
      <c r="AB273" s="188"/>
      <c r="AC273" s="187"/>
      <c r="AD273" s="186"/>
      <c r="AE273" s="186"/>
      <c r="AF273" s="188"/>
      <c r="AG273" s="191"/>
    </row>
    <row r="274" spans="1:33" s="39" customFormat="1" ht="178.5" customHeight="1" x14ac:dyDescent="0.35">
      <c r="A274" s="53"/>
      <c r="B274" s="52"/>
      <c r="C274" s="52"/>
      <c r="D274" s="52"/>
      <c r="E274" s="54"/>
      <c r="F274" s="52"/>
      <c r="G274" s="52"/>
      <c r="H274" s="55"/>
      <c r="I274" s="52"/>
      <c r="J274" s="52"/>
      <c r="K274" s="52"/>
      <c r="L274" s="52"/>
      <c r="M274" s="68"/>
      <c r="N274" s="69"/>
      <c r="O274" s="52"/>
      <c r="P274" s="52"/>
      <c r="Q274" s="52"/>
      <c r="R274" s="38"/>
    </row>
    <row r="275" spans="1:33" s="39" customFormat="1" ht="366" customHeight="1" x14ac:dyDescent="0.35">
      <c r="A275" s="56"/>
      <c r="B275" s="58"/>
      <c r="C275" s="58"/>
      <c r="D275" s="58"/>
      <c r="E275" s="58" t="s">
        <v>1119</v>
      </c>
      <c r="F275" s="58"/>
      <c r="G275" s="58"/>
      <c r="H275" s="58"/>
      <c r="I275" s="58"/>
      <c r="J275" s="58"/>
      <c r="K275" s="58"/>
      <c r="L275" s="123" t="s">
        <v>1086</v>
      </c>
      <c r="M275" s="123"/>
      <c r="N275" s="58"/>
      <c r="O275" s="58"/>
      <c r="P275" s="58"/>
      <c r="Q275" s="58"/>
      <c r="R275" s="38"/>
    </row>
    <row r="276" spans="1:33" s="39" customFormat="1" ht="141" customHeight="1" x14ac:dyDescent="0.35">
      <c r="A276" s="56"/>
      <c r="B276" s="58"/>
      <c r="C276" s="58"/>
      <c r="D276" s="58"/>
      <c r="E276" s="58"/>
      <c r="F276" s="58"/>
      <c r="G276" s="58"/>
      <c r="H276" s="58"/>
      <c r="I276" s="58"/>
      <c r="J276" s="58"/>
      <c r="K276" s="58"/>
      <c r="L276" s="58"/>
      <c r="M276" s="58"/>
      <c r="N276" s="58"/>
      <c r="O276" s="58"/>
      <c r="P276" s="58"/>
      <c r="Q276" s="58"/>
      <c r="R276" s="38"/>
    </row>
    <row r="277" spans="1:33" ht="45.75" x14ac:dyDescent="0.35">
      <c r="A277" s="56"/>
      <c r="B277" s="58"/>
      <c r="C277" s="58"/>
      <c r="D277" s="58"/>
      <c r="E277" s="58"/>
      <c r="F277" s="58"/>
      <c r="G277" s="58"/>
      <c r="H277" s="58"/>
      <c r="I277" s="58"/>
      <c r="J277" s="58"/>
      <c r="K277" s="58"/>
      <c r="L277" s="58"/>
      <c r="M277" s="58"/>
      <c r="N277" s="58"/>
      <c r="O277" s="58"/>
      <c r="P277" s="58"/>
      <c r="Q277" s="58"/>
    </row>
    <row r="278" spans="1:33" ht="30" x14ac:dyDescent="0.35">
      <c r="F278" s="123"/>
      <c r="G278" s="123"/>
      <c r="H278" s="123"/>
    </row>
  </sheetData>
  <autoFilter ref="A19:AG275"/>
  <mergeCells count="22">
    <mergeCell ref="F278:H278"/>
    <mergeCell ref="D17:E17"/>
    <mergeCell ref="H17:I17"/>
    <mergeCell ref="H18:I18"/>
    <mergeCell ref="A41:A42"/>
    <mergeCell ref="A228:A229"/>
    <mergeCell ref="L275:M275"/>
    <mergeCell ref="E10:F10"/>
    <mergeCell ref="E11:F11"/>
    <mergeCell ref="J11:N15"/>
    <mergeCell ref="E12:F12"/>
    <mergeCell ref="E13:F13"/>
    <mergeCell ref="E14:F14"/>
    <mergeCell ref="E15:F15"/>
    <mergeCell ref="C2:Q2"/>
    <mergeCell ref="D4:E4"/>
    <mergeCell ref="E5:F5"/>
    <mergeCell ref="J5:N9"/>
    <mergeCell ref="E6:F6"/>
    <mergeCell ref="E7:F7"/>
    <mergeCell ref="E8:F8"/>
    <mergeCell ref="E9:F9"/>
  </mergeCells>
  <dataValidations count="2">
    <dataValidation type="list" allowBlank="1" showInputMessage="1" showErrorMessage="1" sqref="AG74 AG67 AG101 AG40 AG78 AG76 AG269:AG273 AG36 AG32:AG33 AG64">
      <formula1>$A$35:$A$55</formula1>
    </dataValidation>
    <dataValidation type="list" allowBlank="1" showInputMessage="1" showErrorMessage="1" sqref="W269 W101">
      <formula1>$A$2:$A$16</formula1>
    </dataValidation>
  </dataValidations>
  <printOptions horizontalCentered="1" verticalCentered="1"/>
  <pageMargins left="0.51181102362204722" right="0.51181102362204722" top="0.35433070866141736" bottom="0.35433070866141736" header="0.31496062992125984" footer="0.31496062992125984"/>
  <pageSetup paperSize="551" scale="10" orientation="landscape" r:id="rId1"/>
  <rowBreaks count="7" manualBreakCount="7">
    <brk id="45" max="32" man="1"/>
    <brk id="80" max="32" man="1"/>
    <brk id="120" max="32" man="1"/>
    <brk id="159" max="32" man="1"/>
    <brk id="199" max="32" man="1"/>
    <brk id="239" max="32" man="1"/>
    <brk id="271" max="32" man="1"/>
  </row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[1]LISTAS!#REF!</xm:f>
          </x14:formula1>
          <xm:sqref>W32:W33 W64 W35:W36 W270:W273 W148:W160 AG162 AG247 AG159 AG182 W162 W188:W205 W182 AG35 AG118:AG119 AG144:AG146 AG256:AG257 AG217:AG219 AG121:AG125 AG68 AG251:AG253 AG221:AG224 AG230:AG241 AG243:AG245 AG164:AG170 AG177:AG180 AG227 AG207:AG215 AG186 AG141:AG142 AG127:AG133 AG172:AG175 AG259 AG148:AG157 W144:W146 W256:W257 W217:W219 W118:W125 W68 W251:W253 W221:W224 W230:W241 W243:W247 W177:W180 W227 W207:W215 W186 W141:W142 W127:W133 W164:W175 W259 AG188:AG189 AG193:AG205</xm:sqref>
        </x14:dataValidation>
        <x14:dataValidation type="list" allowBlank="1" showInputMessage="1" showErrorMessage="1">
          <x14:formula1>
            <xm:f>[5]LISTAS!#REF!</xm:f>
          </x14:formula1>
          <xm:sqref>W78 W76 W74 W40:W42 W67 AG250 W250 AG81 AG38 AG44:AG45 W81 W38 W44:W45 AG254 W254 AG30 AG57 AG111:AG112 W30 W57 W111:W112 AG181 AG226 W181 W226 AG160:AG161 AG228:AG229 AG176 AG171 AG126 AG216 AG41:AG42 AG206 AG258 AG120 AG158 AG246 W161 W228:W229 W176 W126 W216 W206 W258 W260 AG260 AG134:AG140 AG59:AG61 AG220 AG98 AG190:AG192 W134:W140 W59:W61 W220 W98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2019-06-11-PAA</vt:lpstr>
      <vt:lpstr>'2019-06-11-PAA'!Área_de_impresión</vt:lpstr>
      <vt:lpstr>'2019-06-11-PAA'!Títulos_a_imprimir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Mauricio Martínez</dc:creator>
  <cp:lastModifiedBy>Visua Design pro</cp:lastModifiedBy>
  <cp:lastPrinted>2019-06-13T20:27:55Z</cp:lastPrinted>
  <dcterms:created xsi:type="dcterms:W3CDTF">2019-05-08T16:37:35Z</dcterms:created>
  <dcterms:modified xsi:type="dcterms:W3CDTF">2019-06-18T16:15:14Z</dcterms:modified>
</cp:coreProperties>
</file>