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fyara\Mis documentos\WEB LOCAL\PUBLICACIONES 2019\PAA 2019\"/>
    </mc:Choice>
  </mc:AlternateContent>
  <bookViews>
    <workbookView xWindow="0" yWindow="0" windowWidth="28800" windowHeight="12450"/>
  </bookViews>
  <sheets>
    <sheet name="2019-12-06-PAA" sheetId="23" r:id="rId1"/>
  </sheets>
  <externalReferences>
    <externalReference r:id="rId2"/>
    <externalReference r:id="rId3"/>
    <externalReference r:id="rId4"/>
    <externalReference r:id="rId5"/>
    <externalReference r:id="rId6"/>
    <externalReference r:id="rId7"/>
  </externalReferences>
  <definedNames>
    <definedName name="_xlnm._FilterDatabase" localSheetId="0" hidden="1">'2019-12-06-PAA'!$A$19:$AG$308</definedName>
    <definedName name="_xlnm.Print_Area" localSheetId="0">'2019-12-06-PAA'!$A$1:$AG$310</definedName>
    <definedName name="base_1">[1]BASE_DATOS!$A$1:$C$147</definedName>
    <definedName name="ELEMENTOS_DE_ASEO">"BASE_DATOS"</definedName>
    <definedName name="Fuente3">[2]Hoja2!$A$1:$C$207</definedName>
    <definedName name="gloria" localSheetId="0">#REF!</definedName>
    <definedName name="JUAN" localSheetId="0">#REF!</definedName>
    <definedName name="julian" localSheetId="0">#REF!</definedName>
    <definedName name="MAO">'[3]PLAN COMPRAS_2003'!$A$4:$D$382</definedName>
    <definedName name="MOA">'[3]PLAN COMPRAS_2003'!$A$4:$D$382</definedName>
    <definedName name="RUTH" localSheetId="0">#REF!</definedName>
    <definedName name="_xlnm.Print_Titles" localSheetId="0">'2019-12-06-PAA'!$19:$19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285" i="23" l="1"/>
  <c r="N285" i="23" s="1"/>
  <c r="N277" i="23"/>
  <c r="N275" i="23"/>
  <c r="N274" i="23"/>
  <c r="N262" i="23"/>
  <c r="B256" i="23"/>
  <c r="B255" i="23"/>
  <c r="Z240" i="23"/>
  <c r="Z167" i="23"/>
  <c r="Z121" i="23"/>
  <c r="A63" i="23"/>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210" i="23" s="1"/>
  <c r="A211" i="23" s="1"/>
  <c r="A212" i="23" s="1"/>
  <c r="A213" i="23" s="1"/>
  <c r="A214" i="23" s="1"/>
  <c r="A215" i="23" s="1"/>
  <c r="A216" i="23" s="1"/>
  <c r="A217" i="23" s="1"/>
  <c r="A218" i="23" s="1"/>
  <c r="A219" i="23" s="1"/>
  <c r="A220" i="23" s="1"/>
  <c r="A221" i="23" s="1"/>
  <c r="A222" i="23" s="1"/>
  <c r="A223" i="23" s="1"/>
  <c r="A224" i="23" s="1"/>
  <c r="A225" i="23" s="1"/>
  <c r="A226" i="23" s="1"/>
  <c r="A227" i="23" s="1"/>
  <c r="A228" i="23" s="1"/>
  <c r="A229" i="23" s="1"/>
  <c r="A230" i="23" s="1"/>
  <c r="A231" i="23" s="1"/>
  <c r="A233" i="23" s="1"/>
  <c r="A234" i="23" s="1"/>
  <c r="A235" i="23" s="1"/>
  <c r="A236" i="23" s="1"/>
  <c r="A237" i="23" s="1"/>
  <c r="A238" i="23" s="1"/>
  <c r="A239" i="23" s="1"/>
  <c r="A240" i="23" s="1"/>
  <c r="A241" i="23" s="1"/>
  <c r="A242" i="23" s="1"/>
  <c r="A243" i="23" s="1"/>
  <c r="A244" i="23" s="1"/>
  <c r="A245" i="23" s="1"/>
  <c r="A246" i="23" s="1"/>
  <c r="A247" i="23" s="1"/>
  <c r="A248" i="23" s="1"/>
  <c r="A249" i="23" s="1"/>
  <c r="A250" i="23" s="1"/>
  <c r="A251" i="23" s="1"/>
  <c r="A56" i="23"/>
  <c r="A57" i="23" s="1"/>
  <c r="A58" i="23" s="1"/>
  <c r="A59" i="23" s="1"/>
  <c r="A60" i="23" s="1"/>
  <c r="A61" i="23" s="1"/>
  <c r="A34" i="23"/>
  <c r="A35" i="23" s="1"/>
  <c r="A36" i="23" s="1"/>
  <c r="A37" i="23" s="1"/>
  <c r="A38" i="23" s="1"/>
  <c r="A39" i="23" s="1"/>
  <c r="A40" i="23" s="1"/>
  <c r="A41" i="23" s="1"/>
  <c r="A42" i="23" s="1"/>
  <c r="A43" i="23" s="1"/>
  <c r="A45" i="23" s="1"/>
  <c r="A46" i="23" s="1"/>
  <c r="A47" i="23" s="1"/>
  <c r="A48" i="23" s="1"/>
  <c r="A49" i="23" s="1"/>
  <c r="A50" i="23" s="1"/>
  <c r="A51" i="23" s="1"/>
  <c r="A52" i="23" s="1"/>
  <c r="A53" i="23" s="1"/>
  <c r="A54" i="23" s="1"/>
  <c r="Z32" i="23"/>
  <c r="A28" i="23"/>
  <c r="A29" i="23" s="1"/>
  <c r="A21" i="23"/>
  <c r="A24" i="23" s="1"/>
  <c r="A25" i="23" s="1"/>
  <c r="A26" i="23" s="1"/>
  <c r="Y18" i="23"/>
  <c r="X18" i="23"/>
  <c r="V11" i="23"/>
  <c r="U11" i="23"/>
  <c r="T11" i="23"/>
  <c r="V14" i="23" s="1"/>
  <c r="V10" i="23"/>
  <c r="V12" i="23" s="1"/>
  <c r="U10" i="23"/>
  <c r="U12" i="23" s="1"/>
  <c r="T10" i="23"/>
  <c r="T12" i="23" s="1"/>
  <c r="V15" i="23" s="1"/>
  <c r="M18" i="23" l="1"/>
  <c r="Z18" i="23"/>
  <c r="N18" i="23"/>
  <c r="E12" i="23" s="1"/>
  <c r="V13" i="23"/>
</calcChain>
</file>

<file path=xl/comments1.xml><?xml version="1.0" encoding="utf-8"?>
<comments xmlns="http://schemas.openxmlformats.org/spreadsheetml/2006/main">
  <authors>
    <author>Gabriela Diaz Galindo</author>
    <author>Julian Mauricio Martínez</author>
    <author>Diana Marcela Gualteros Sanchez</author>
  </authors>
  <commentList>
    <comment ref="A19" authorId="0" shapeId="0">
      <text>
        <r>
          <rPr>
            <b/>
            <sz val="9"/>
            <color indexed="81"/>
            <rFont val="Tahoma"/>
            <family val="2"/>
          </rPr>
          <t>Gabriela Diaz Galindo:</t>
        </r>
        <r>
          <rPr>
            <sz val="9"/>
            <color indexed="81"/>
            <rFont val="Tahoma"/>
            <family val="2"/>
          </rPr>
          <t xml:space="preserve">
Conservar la secuencia del número de orden con la que se identificará la necesidad que se registre en el formato.</t>
        </r>
      </text>
    </comment>
    <comment ref="C19" authorId="0" shapeId="0">
      <text>
        <r>
          <rPr>
            <b/>
            <sz val="9"/>
            <color indexed="81"/>
            <rFont val="Tahoma"/>
            <family val="2"/>
          </rPr>
          <t>Gabriela Diaz Galindo:</t>
        </r>
        <r>
          <rPr>
            <sz val="9"/>
            <color indexed="81"/>
            <rFont val="Tahoma"/>
            <family val="2"/>
          </rPr>
          <t xml:space="preserve">
Identificar la dependencia o  área que reporta las necesidades</t>
        </r>
      </text>
    </comment>
    <comment ref="D19" authorId="0" shapeId="0">
      <text>
        <r>
          <rPr>
            <b/>
            <sz val="9"/>
            <color indexed="81"/>
            <rFont val="Tahoma"/>
            <family val="2"/>
          </rPr>
          <t>Gabriela Diaz Galindo:</t>
        </r>
        <r>
          <rPr>
            <sz val="9"/>
            <color indexed="81"/>
            <rFont val="Tahoma"/>
            <family val="2"/>
          </rPr>
          <t xml:space="preserve">
Establecer los años de las vigencias sobre los cuales se registrará la información</t>
        </r>
      </text>
    </comment>
    <comment ref="E19" authorId="0" shapeId="0">
      <text>
        <r>
          <rPr>
            <b/>
            <sz val="9"/>
            <color indexed="81"/>
            <rFont val="Tahoma"/>
            <family val="2"/>
          </rPr>
          <t>Gabriela Diaz Galindo:</t>
        </r>
        <r>
          <rPr>
            <sz val="9"/>
            <color indexed="81"/>
            <rFont val="Tahoma"/>
            <family val="2"/>
          </rPr>
          <t xml:space="preserve">
Describir el bien, servicio u obra pública a adquirir. La descripción debe ser concreta y resumida que permita a los oferentes identificar la necesidad, sin que deba registrarse con precisión el objeto del posible contrato y las obligaciones del mismo.</t>
        </r>
      </text>
    </comment>
    <comment ref="F19" authorId="0" shapeId="0">
      <text>
        <r>
          <rPr>
            <b/>
            <sz val="9"/>
            <color indexed="81"/>
            <rFont val="Tahoma"/>
            <family val="2"/>
          </rPr>
          <t>Gabriela Diaz Galindo:</t>
        </r>
        <r>
          <rPr>
            <sz val="9"/>
            <color indexed="81"/>
            <rFont val="Tahoma"/>
            <family val="2"/>
          </rPr>
          <t xml:space="preserve">
Establecer la unidad de medida del bien, servicio u obra pública.</t>
        </r>
      </text>
    </comment>
    <comment ref="G19" authorId="0" shapeId="0">
      <text>
        <r>
          <rPr>
            <b/>
            <sz val="9"/>
            <color indexed="81"/>
            <rFont val="Tahoma"/>
            <family val="2"/>
          </rPr>
          <t>Gabriela Diaz Galindo:</t>
        </r>
        <r>
          <rPr>
            <sz val="9"/>
            <color indexed="81"/>
            <rFont val="Tahoma"/>
            <family val="2"/>
          </rPr>
          <t xml:space="preserve">
Establecer la cantidad de la necesidad requerida</t>
        </r>
      </text>
    </comment>
    <comment ref="H19" authorId="0" shapeId="0">
      <text>
        <r>
          <rPr>
            <b/>
            <sz val="9"/>
            <color indexed="81"/>
            <rFont val="Tahoma"/>
            <family val="2"/>
          </rPr>
          <t>Gabriela Diaz Galindo:</t>
        </r>
        <r>
          <rPr>
            <sz val="9"/>
            <color indexed="81"/>
            <rFont val="Tahoma"/>
            <family val="2"/>
          </rPr>
          <t xml:space="preserve">
Fecha estimada para  el inicio del proceso de la contratación para la provisión del bien, obra o servicio.</t>
        </r>
      </text>
    </comment>
    <comment ref="I19" authorId="0" shapeId="0">
      <text>
        <r>
          <rPr>
            <b/>
            <sz val="9"/>
            <color indexed="81"/>
            <rFont val="Tahoma"/>
            <family val="2"/>
          </rPr>
          <t>Gabriela Diaz Galindo:</t>
        </r>
        <r>
          <rPr>
            <sz val="9"/>
            <color indexed="81"/>
            <rFont val="Tahoma"/>
            <family val="2"/>
          </rPr>
          <t xml:space="preserve">
Definir el tiempo de duración de la contratación en meses.</t>
        </r>
      </text>
    </comment>
    <comment ref="J19" authorId="0" shapeId="0">
      <text>
        <r>
          <rPr>
            <b/>
            <sz val="20"/>
            <color indexed="81"/>
            <rFont val="Tahoma"/>
            <family val="2"/>
          </rPr>
          <t>Gabriela Diaz Galindo:</t>
        </r>
        <r>
          <rPr>
            <sz val="20"/>
            <color indexed="81"/>
            <rFont val="Tahoma"/>
            <family val="2"/>
          </rPr>
          <t xml:space="preserve">
Det</t>
        </r>
        <r>
          <rPr>
            <sz val="9"/>
            <color indexed="81"/>
            <rFont val="Tahoma"/>
            <family val="2"/>
          </rPr>
          <t>erminar el tipo de contratación requerida. Consulte con el Grupo de Gestión Contractual.</t>
        </r>
      </text>
    </comment>
    <comment ref="B52" authorId="1" shapeId="0">
      <text>
        <r>
          <rPr>
            <b/>
            <sz val="9"/>
            <color indexed="81"/>
            <rFont val="Tahoma"/>
            <family val="2"/>
          </rPr>
          <t>Julian Mauricio Martínez:</t>
        </r>
        <r>
          <rPr>
            <sz val="9"/>
            <color indexed="81"/>
            <rFont val="Tahoma"/>
            <family val="2"/>
          </rPr>
          <t xml:space="preserve">
</t>
        </r>
      </text>
    </comment>
    <comment ref="D252" authorId="2" shapeId="0">
      <text>
        <r>
          <rPr>
            <b/>
            <sz val="9"/>
            <color indexed="81"/>
            <rFont val="Tahoma"/>
            <family val="2"/>
          </rPr>
          <t>Diana Marcela Gualteros Sanchez:</t>
        </r>
        <r>
          <rPr>
            <sz val="9"/>
            <color indexed="81"/>
            <rFont val="Tahoma"/>
            <family val="2"/>
          </rPr>
          <t xml:space="preserve">
80140000 ESTE CODIGO NO APLICA</t>
        </r>
      </text>
    </comment>
  </commentList>
</comments>
</file>

<file path=xl/sharedStrings.xml><?xml version="1.0" encoding="utf-8"?>
<sst xmlns="http://schemas.openxmlformats.org/spreadsheetml/2006/main" count="4892" uniqueCount="1479">
  <si>
    <t>PLAN ANUAL DE ADQUISICIONES 2019 DAFP</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</si>
  <si>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</si>
  <si>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</si>
  <si>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</si>
  <si>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</si>
  <si>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</si>
  <si>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</si>
  <si>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</si>
  <si>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</si>
  <si>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</si>
  <si>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</si>
  <si>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</si>
  <si>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 xml:space="preserve">Fortalecer la gestión de las Entidades Públicas Nacionales y Territoriales,  mejorar el  desempeño de los servidores públicos al servicio del Estado, contribuir al cumplimiento de los compromisos del gobierno con el ciudadano y aumentar la confianza en la administración pública y en sus servidores. En 2026 seremos reconocidos nacional e internacionalmente como la entidad líder en la innovación, transparencia y eficiencia de la gestión pública. </t>
  </si>
  <si>
    <t>rubros DEL Paa</t>
  </si>
  <si>
    <t>Valores estimados</t>
  </si>
  <si>
    <t>valores contratados</t>
  </si>
  <si>
    <t>valores pendientes de contratar</t>
  </si>
  <si>
    <t>Perspectiva estratégica</t>
  </si>
  <si>
    <t>Enaltecer al servidor público y su labor y Consolidar una gestión pública moderna, eficiente, transparente, focalizada y participativa al servicio de los ciudadanos.</t>
  </si>
  <si>
    <t xml:space="preserve">FUNCIONAMIENTO </t>
  </si>
  <si>
    <t>Información de contacto</t>
  </si>
  <si>
    <t>Julián Mauricio Martínez Alvarado - Coordinador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</si>
  <si>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</si>
  <si>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INVERSION ESTIMADO</t>
  </si>
  <si>
    <t>Valor total del PAA</t>
  </si>
  <si>
    <t>TOTALES</t>
  </si>
  <si>
    <t>Límite de contratación menor cuantía</t>
  </si>
  <si>
    <t>231´872.481</t>
  </si>
  <si>
    <t>VERIFICA</t>
  </si>
  <si>
    <t>Límite de contratación mínima cuantía</t>
  </si>
  <si>
    <t>23´187.248</t>
  </si>
  <si>
    <t>Fecha de última actualización del PAA</t>
  </si>
  <si>
    <t>B. ADQUISICIONES PLANEADAS</t>
  </si>
  <si>
    <t>A</t>
  </si>
  <si>
    <t>B</t>
  </si>
  <si>
    <t>C</t>
  </si>
  <si>
    <t>No de Orden o línea</t>
  </si>
  <si>
    <t>Nombre producto (llave articuladora) Solo para proyectos de inversión.</t>
  </si>
  <si>
    <t>Dependencia o área</t>
  </si>
  <si>
    <t>Códigos UNSPSC</t>
  </si>
  <si>
    <t>Descripción del bien o servicio</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</si>
  <si>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</si>
  <si>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</si>
  <si>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</si>
  <si>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</si>
  <si>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</si>
  <si>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</si>
  <si>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</si>
  <si>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</si>
  <si>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</si>
  <si>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</si>
  <si>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</si>
  <si>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</si>
  <si>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</si>
  <si>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</si>
  <si>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</si>
  <si>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</si>
  <si>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</si>
  <si>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</si>
  <si>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</si>
  <si>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FORMA DE PAGO</t>
  </si>
  <si>
    <t>CDP</t>
  </si>
  <si>
    <t>PLAZO DE EJECUCION</t>
  </si>
  <si>
    <t>FECHA DE INICIO</t>
  </si>
  <si>
    <t>FECHA DE TERMINACION</t>
  </si>
  <si>
    <t>SUPERVISOR</t>
  </si>
  <si>
    <t xml:space="preserve">AREA DEL SUPERVISOR </t>
  </si>
  <si>
    <t>Grupo de Gestión Administrativa</t>
  </si>
  <si>
    <t>Adquisición de llantas, necesarias para el normal funcionamiento del parque automotor de la FUNCION PUBLICA</t>
  </si>
  <si>
    <t>GLOBAL</t>
  </si>
  <si>
    <t>JULIO</t>
  </si>
  <si>
    <t>GRANDES SUPERFICIES</t>
  </si>
  <si>
    <t>FUNCIONAMIENTO</t>
  </si>
  <si>
    <t>A-02-02-01-003-006-01  LLANTAS DE CAUCHO Y NEUMÁTICOS (CÁMARAS DE AIRE)</t>
  </si>
  <si>
    <t>NO</t>
  </si>
  <si>
    <t>N/A</t>
  </si>
  <si>
    <t>JULIÁN MAURICIO MARTíNEZ Ext. 400 jmartinez@funcionpublica.gov.co</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</si>
  <si>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</si>
  <si>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</si>
  <si>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MAYO</t>
  </si>
  <si>
    <t>ACUERDO MARCO DE PRECIOS</t>
  </si>
  <si>
    <t>A-02-02-01-003-002-01 PASTA DE PAPEL, PAPEL Y CARTÓN</t>
  </si>
  <si>
    <t xml:space="preserve">Adquisición  y suministro de tóner y cartuchos para impresoras. </t>
  </si>
  <si>
    <t>JUNIO</t>
  </si>
  <si>
    <t>A-02-02-01-003-005-01 PINTURAS Y BARNICES Y PRODUCTOS RELACIONADOS; COLORES PARA LA PINTURA ARTÍSTICA; TINTAS</t>
  </si>
  <si>
    <t>AGOSTO</t>
  </si>
  <si>
    <t>Prestar el  servicio de mantenimiento preventivo y correctivo, incluido el suministro e instalación de repuestos, a DOS (2) de los ascensores instalados en el edificio sede del Departamento Administrativo de la Función Pública, ubicado en la carrera 6 N° 12- 62 de la cuidad de Bogotá D.C</t>
  </si>
  <si>
    <t>MENOR CUANTÍA</t>
  </si>
  <si>
    <t>A-02-02-02-008-007-01 SERVICIOS DE MANTENIMIENTO Y REPARACIÓN DE PRODUCTOS METÁLICOS ELABORADOS, MAQUINARIA Y EQUIPO</t>
  </si>
  <si>
    <t>SI</t>
  </si>
  <si>
    <t>PENDIENTE</t>
  </si>
  <si>
    <t>Prestacion del servicio de Aseo y Cafeteria para el edificio Sede del Departamento</t>
  </si>
  <si>
    <t>NOVIEMBRE</t>
  </si>
  <si>
    <t xml:space="preserve">ACUERDO MARCO DE PRECIOS </t>
  </si>
  <si>
    <t>A-02-02-02-008-005-03 SERVICIOS DE LIMPIEZA</t>
  </si>
  <si>
    <t>Adquisición de SEGUROS SOAT PARA VEHICULOS</t>
  </si>
  <si>
    <t>A-02-02-02-007-001-03-5-07 SERVICIOS DE SEGURO OBLIGATORIO DE ACCIDENTES DE TRÁNSITO (SOAT)</t>
  </si>
  <si>
    <t xml:space="preserve">
78101803</t>
  </si>
  <si>
    <t xml:space="preserve">Servicio de Transporte de vehículo automotor </t>
  </si>
  <si>
    <t>ABRIL</t>
  </si>
  <si>
    <t>MÍNIMA CUANTÍA</t>
  </si>
  <si>
    <t>A-02-02-02-006-005  SERVICIOS DE TRANSPORTE DE CARGA</t>
  </si>
  <si>
    <t>Contratar el servicio de Mantenimiento y cargue de extintores de la Función Pública, incluidos repuestos.</t>
  </si>
  <si>
    <t>MARZO</t>
  </si>
  <si>
    <t>A-02-02-02-008-007-01-5 SERVICIOS DE MANTENIMIENTO Y REPARACIÓN DE OTRA MAQUINARIA Y OTRO EQUIPO</t>
  </si>
  <si>
    <t>SEPTIEMBRE</t>
  </si>
  <si>
    <t>72101510
72101511   
72101509
72101506
72101507
72151605</t>
  </si>
  <si>
    <t xml:space="preserve">Revisión, mantenimiento preventivo y correctivo de los sistemas de sonido ambiental- sonido del auditorio, hidráulico, de detección y extinción de incendios y sanitario . </t>
  </si>
  <si>
    <t>148-2019</t>
  </si>
  <si>
    <t>RIDA SOLUCIONES INTEGRALES S.A.S.</t>
  </si>
  <si>
    <t>Prestar el servicio de mantenimiento preventivo y correctivo a los sistemas hidrosanitarios, extinción de incendio, alarmas de evacuación e incendios y sonido ambiental del edificio sede de Función Pública</t>
  </si>
  <si>
    <t xml:space="preserve">PRESTACION DE SERVICIOS </t>
  </si>
  <si>
    <t xml:space="preserve">Función Pública pagará el valor del Contrato, en mensualidades vencidas,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</si>
  <si>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t>Hasta el 15 de diciembre de 2019, contando a partir del perfeccionamiento del mismo, registro presupuestal y aprobación de pólizas.</t>
  </si>
  <si>
    <t>DIANA PAOLA MOROS SANABRIA</t>
  </si>
  <si>
    <t xml:space="preserve">GRUPO DE GESTION ADMINISTRATIVA </t>
  </si>
  <si>
    <t>27110000
26121600
39121700
39101800
39101600
31201500
39111800
46171500
27112800
31161500
12352300
23131500
31210000
30151800
39111800</t>
  </si>
  <si>
    <t>Adquirir herramientas y materiales metálicos de ferretería para el mantenimiento preventivo y correctivo del inmueble del Departamento</t>
  </si>
  <si>
    <t>A-02-02-01-004-002 PRODUCTOS METÁLICOS ELABORADOS (EXCEPTO MAQUINARIA Y EQUIPO)</t>
  </si>
  <si>
    <t>Adquirir herramientas y materiales de ferretería para el mantenimiento preventivo y correctivo del inmueble del Departamento</t>
  </si>
  <si>
    <t>A-02-02-01-003-007 VIDRIO Y PRODUCTOS DE VIDRIO Y OTROS PRODUCTOS NO METÁLICOS N.C.P.</t>
  </si>
  <si>
    <t xml:space="preserve">Adquisición del programa de seguros de responsabilidad civil para los vehículos de la entidad </t>
  </si>
  <si>
    <t>A-02-02-02-007-001-03-5-05 SERVICIOS DE SEGUROS GENERALES DE RESPONSABILIDAD CIVIL</t>
  </si>
  <si>
    <t>Renovar la suscripción y el soporte técnico del Sistema de Turnos Web de la entidad</t>
  </si>
  <si>
    <t>ENERO</t>
  </si>
  <si>
    <t>CONTRATACIÓN DIRECTA</t>
  </si>
  <si>
    <t>081-2019</t>
  </si>
  <si>
    <t>E&amp;M INGENIERIA SAS</t>
  </si>
  <si>
    <t>Renovar la suscripción y el soporte técnico, del Sistema de Turnos Web de la entidad.</t>
  </si>
  <si>
    <t>Función Pública pagará el valor del Contrato en un único pago por valor de SEIS MILLONES CUATROCIENTOS VEINTIOCHO MIL TRESCIENTOS VEINTIOCHO PESOS ($6'428,328) MICTE</t>
  </si>
  <si>
    <t>Doce (12) meses, contados a partir del perfeccionamiento del contrato, registro presupuestal y aprobación de pólizas.</t>
  </si>
  <si>
    <t>EDWIN SANCHEZ ROZO</t>
  </si>
  <si>
    <t>Oficina de Tecnologías de la Información y las Comunicaciones</t>
  </si>
  <si>
    <t>Adquisición de perifericos</t>
  </si>
  <si>
    <t>A-02-01-01-004-005-02 MAQUINARIA DE INFORMÁTICA Y SUS PARTES, PIEZAS Y ACCESORIOS</t>
  </si>
  <si>
    <t>JULIO CÉSAR RIVERA  EXT. 501
jrivera@funcionpublica.gov.co</t>
  </si>
  <si>
    <t>Adquisición de Unidades de Imagen para Impresoras</t>
  </si>
  <si>
    <t>Adquisición de sillas ergonómicas para el personal del Departamento</t>
  </si>
  <si>
    <t>A-02-01-01-003-08-01-1 ASIENTOS</t>
  </si>
  <si>
    <t>154-2019</t>
  </si>
  <si>
    <t>PANAMERICANA LIBRERÍA Y PAPELERIA S.A.</t>
  </si>
  <si>
    <t>Adquisición de sillas ergonómicas giratorias para Función Pública, conforme a las condiciones técnicas establecidas en el presente documento.</t>
  </si>
  <si>
    <t>CONTRATO DE COMPRAVENTA</t>
  </si>
  <si>
    <t>Función Pública pagará el valor del contrato en un (1) solo pago, por un valor estimado de VEINTE MILLONES DE PESOS ($20’000.000,00)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</si>
  <si>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 la expedición del registro presupuestal. </t>
  </si>
  <si>
    <t>81112200
81112300</t>
  </si>
  <si>
    <t>Soporte técnico y mantenimiento preventivo y correctico de los equipos de computo y dispositivos tecnológicos, con soporte técnico, suministro de repuestos y personal de apoyo en sitio para el Departamento Administrativo de la Función Pública.</t>
  </si>
  <si>
    <t>A-02-02-02-008-007-01-3 SERVICIOS DE MANTENIMIENTO Y REPARACIÓN DE COMPUTADORES Y EQUIPO PERIFÉRICO</t>
  </si>
  <si>
    <t>78111502
90121502</t>
  </si>
  <si>
    <t>Tiquetes aereos nacionales</t>
  </si>
  <si>
    <t>FEBRERO</t>
  </si>
  <si>
    <t xml:space="preserve">30 de abril </t>
  </si>
  <si>
    <t>A-02-02-02-006-004 SERVICIOS DE TRANSPORTE DE PASAJEROS</t>
  </si>
  <si>
    <t>132-2019</t>
  </si>
  <si>
    <t>FESTIVAL TOURS S.A.S</t>
  </si>
  <si>
    <t>Suministrar los tiquetes aéreos nacionales para el desplazamiento de los servidores y contratistas del Departamento Administrativo de la Función Pública, de conformidad con las especificaciones técnicas del presente documento.</t>
  </si>
  <si>
    <t>CONTRATO DE SUMINISTRO</t>
  </si>
  <si>
    <t>Función Pública pagará el valor del Contrato, en mensualidades vencidas, de acuerdo con los pasajes solicitados y suministrados, previa presentación de la respectiva factura y expedición del certificado de recibido a satisfacción por parte del supervisor del contrato, sin que el monto total de los servicios , pueda exceder la cuantía total del contrato.</t>
  </si>
  <si>
    <t>Hasta el treinta (30) de abril de 2019, contado a partir del perfeccionamiento del mismo, previo registro presupuesta ! y aprobación de pólizas.</t>
  </si>
  <si>
    <t xml:space="preserve">JULIAN MAURICIO MARTÍNEZ ALVARADO DIANA MARCELA GÓMEZ ANZOLA </t>
  </si>
  <si>
    <t>Dirección de Desarrollo Organizacional</t>
  </si>
  <si>
    <t>INVERSIÓN</t>
  </si>
  <si>
    <t>C-0505-1000-1 RECURSO 11 - CSF DESARROLLO Y FORTALECIM DE CAPACIDADES DE LAS ENTIDADES TERRITORIALES DE LA CIRCUNSCRIPCION NACIONAL</t>
  </si>
  <si>
    <t>JUAN PABLO REMOLINA  EXT. 821
jremolina@funcionpublica.gov.co</t>
  </si>
  <si>
    <t>Suministro e instalación de cableado estructurado en el edificio sede del DAFP:</t>
  </si>
  <si>
    <t>A-02-02-02-005-004-06 SERVICIOS DE INSTALACIONES</t>
  </si>
  <si>
    <t>Grupo de Gestión Documental</t>
  </si>
  <si>
    <t>55121503
44103124
44121634</t>
  </si>
  <si>
    <t>Adquirir insumos para la radicación de la información de Función Pública,</t>
  </si>
  <si>
    <t>JUDY MAGALI RODRÍGUEZ SANTANA EXT. 420
jrodriguez@funcionpublica.gov.co</t>
  </si>
  <si>
    <t>155-2019</t>
  </si>
  <si>
    <t>Adquirir insumos para la radicación de la información de Función Pública, de conformidad con los lineamientos establecidos en la Tienda Virtual del Estado Colombiano – Grandes Superficies.</t>
  </si>
  <si>
    <t>Función Pública pagará el valor del contrato en un (1) solo pago, a la entrega de los elementos previa presentación de la factura, expedición del certificado de recibido a satisfacción por parte del Supervisor del Contrato, sin que el monto total pueda exceder la cuantía total del mismo.</t>
  </si>
  <si>
    <t>JUDI MAGALI RODRIGUEZ SANTANA</t>
  </si>
  <si>
    <t>GRUPO DE GESTION DOCUMENTAL</t>
  </si>
  <si>
    <t>Grupo de Gestión Humana</t>
  </si>
  <si>
    <t>53101902 53102102
53101904 53111501
 53111601 53111601
46181503 46181604</t>
  </si>
  <si>
    <t xml:space="preserve">Adquisición de la dotación de labor y elementos de trabajo.  </t>
  </si>
  <si>
    <t>A-02-02-01-002-008 DOTACIÓN (PRENDAS DE VESTIR Y CALZADO)</t>
  </si>
  <si>
    <t>LUZ MARY RIAÑO CARMARGO EXT. 530
lriano@funcionpublica.gov.co</t>
  </si>
  <si>
    <t>152-2019</t>
  </si>
  <si>
    <t>UNIVERSAL &amp; CO S.A.S.</t>
  </si>
  <si>
    <t>Adquirir la dotación de vestuario y calzado de labor, para los servidores de Función Pública, que tienen derecho por la naturaleza de su labor, acorde con las especificaciones técnicas.</t>
  </si>
  <si>
    <t>Función Pública cancelará el valor del contrato, en dos (2) pagos, conforme las entregas realizadas, previa presentación de la respectiva factura y expedición del certificado de recibido a satisfacción y evaluación al contratista (Compraventa , Prestación de Servicios, Obra Pública) por parte del Supervisor del Contrato.</t>
  </si>
  <si>
    <t>Hasta el veintisiete (27) de diciembre de 2019, contado a partir del perfeccionamiento del mismo,  previo registro presupuesta! y aprobación de garantía.</t>
  </si>
  <si>
    <t>LAURA DANIELA ARIAS FONTECHA</t>
  </si>
  <si>
    <t>GRUPO DE GESTION HUMANA</t>
  </si>
  <si>
    <t>Dotacion industrial para el personal de apoyo de la entidad.</t>
  </si>
  <si>
    <t>A-02-02-02-009-006-09 SERVICIOS DE ESPARCIMIENTO, CULTURALES Y DEPORTIVOS</t>
  </si>
  <si>
    <t>Prestación de los servicios de Centro de Datos y Nube Privada</t>
  </si>
  <si>
    <t>OCTUBRE</t>
  </si>
  <si>
    <t>A-02-02-02-008-003-01-3 SERVICIOS DE TECNOLOGÍA DE LA INFORMACIÓN (TI) DE CONSULTORÍA Y DE APOYO</t>
  </si>
  <si>
    <t>Equipos de cómputo - escritorio para las áreas de la Entidad.</t>
  </si>
  <si>
    <t>Prestar el servicio de custodia, transporte y almacenamiento externo de los medios magnéticos que contienen las copias de respaldo de la información del Departamento, de acuerdo con las condiciones técnicas establecidas en los Estudios Previos</t>
  </si>
  <si>
    <t>Grupo de Gestión Financiera</t>
  </si>
  <si>
    <t>Adquisición de dispositivos de firma digital para los servidores del Departamento que son  usuarios del SIIF.</t>
  </si>
  <si>
    <t>NOHORA CONSTANZA SIABATO EXT. 430
nsiabato@funcionpublica.gov.co</t>
  </si>
  <si>
    <t>Dirección Jurídica</t>
  </si>
  <si>
    <t>Suscripción al servicio de actualización jurídica vía internet</t>
  </si>
  <si>
    <t>ARMANDO LÓPEZ CORTÉS EXT. 741
alopez@funcionpublica.gov.co</t>
  </si>
  <si>
    <t xml:space="preserve">80121500
80121600
80121700
80121800
</t>
  </si>
  <si>
    <t>Vigilancia judicial</t>
  </si>
  <si>
    <t>A-02-02-02-008 -002-01 SERVICIOS JURÍDICOS</t>
  </si>
  <si>
    <t>A-02-02-02-008-003-01-1 SERVICIOS DE CONSULTORÍA EN ADMINISTRACIÓN Y SERVICIOS DE GESTIÓN</t>
  </si>
  <si>
    <t>55101519
82111900
82101500</t>
  </si>
  <si>
    <t>Publicación de Edictos y convocatorias del Departamento Administrativo de la Función Pública en un diario de amplia circulación Nacional</t>
  </si>
  <si>
    <t>A-02-02-02-008-009-01 SERVICIOS DE EDICIÓN, IMPRESIÓN Y REPRODUCCIÓN</t>
  </si>
  <si>
    <t>48102009  56101538  56101519</t>
  </si>
  <si>
    <t>MESAS PARA EL AUDITORIO DE LA ENTIDAD</t>
  </si>
  <si>
    <t>A-02-01-01-003-08-01-4 OTROS MUEBLES N.C.P.</t>
  </si>
  <si>
    <t>149-2019</t>
  </si>
  <si>
    <t>CENCOSUD COLOMBIA S.A.</t>
  </si>
  <si>
    <t>Adquisición de mesas plegables para Función Pública, conforme las condiciones técnicas establecidas en el presente documento.</t>
  </si>
  <si>
    <t>Función Pública pagará el valor del contrato en un (1) solo pago, por un valor estimado de SEIS MILLONES DE PESOS ($6'000.000,00)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</si>
  <si>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Un (1) mes contado a partir de la expedición del registro presupuestal.</t>
  </si>
  <si>
    <t>56112102  56112103  56101522</t>
  </si>
  <si>
    <t>Estibador para bodega del almacén</t>
  </si>
  <si>
    <t>138-2019</t>
  </si>
  <si>
    <t>Adquirir un (1) Estibador Ultradelgado para el almacén de Función Pública, de conformidad con las especificaciones técnicas incluidas en el presente documento.</t>
  </si>
  <si>
    <t>Función Pública pagará el valor del contrato en un (1) solo pago, por un valor estimado de TRES MILLONES DE PESOS ($3'000.000,00) MICTE,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</si>
  <si>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
44102002 
55121807
44111515
44121636
</t>
  </si>
  <si>
    <t xml:space="preserve">Adquirir elementos para la carnetización del personal de la entidad </t>
  </si>
  <si>
    <t>140-2019</t>
  </si>
  <si>
    <t>CENCOSUD COLOMBIA S.A</t>
  </si>
  <si>
    <t>Adquirir los carnets de identificación, para los servidores del Departamento Administrativo de la Función Pública.</t>
  </si>
  <si>
    <t xml:space="preserve">Función Pública pagará el valor del contrato en un (1) solo pago, por valor de DOS MILLONES SEISCIENTOS DIEZ MIL PESOS ($2'610.000)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</si>
  <si>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Será hasta el 30 de marzo del 2019. </t>
  </si>
  <si>
    <t>MONICA ANDREA DONADO TRUJILLO</t>
  </si>
  <si>
    <t xml:space="preserve">14111815
 82121500
 82121503
</t>
  </si>
  <si>
    <t xml:space="preserve">Servicio de impresión de carnet´s para el personal de la entidad </t>
  </si>
  <si>
    <t>A-02-01-01-004-006-09 OTRO EQUIPO ELÉCTRICO Y SUS PARTES Y PIEZAS</t>
  </si>
  <si>
    <t>Planta eléctrica para el edificio sede 50 kva</t>
  </si>
  <si>
    <t>A-02-01-01-004-006-01  MOTORES, GENERADORES Y TRANSFORMADORES ELÉCTRICOS Y SUS PARTES Y PIEZAS</t>
  </si>
  <si>
    <t>47121702
47121709
41111507
42171917
27110000
26121600
39121700
39101800
39101600
31201500
39111800
46171500
27112800
31161500
12352300
23131500
31210000
30151800
39111800</t>
  </si>
  <si>
    <t>Equipos y materiales para  necesidades del plan de austeridad y gestión ambiental - residuos sólidos</t>
  </si>
  <si>
    <t>A-02-02-01-003-006-02 OSTROS PRODUCTOS DE CAUCHO</t>
  </si>
  <si>
    <t>55121700
55121900</t>
  </si>
  <si>
    <t>Señalización Interna del edificio</t>
  </si>
  <si>
    <t>Certificación de inspección de acreditación  de los dos ascensores</t>
  </si>
  <si>
    <t>Avalúo comercial de bien inmuebles y bienes muebles</t>
  </si>
  <si>
    <t>81112501 
43231508</t>
  </si>
  <si>
    <t>Suscripción y soporte al servicio del software de inventarios</t>
  </si>
  <si>
    <t>C-0599-1000-5 RECURSO 11 . CSF
 TECNOLOGÍAS DE LA INFORMACIÓN</t>
  </si>
  <si>
    <t>090-2019</t>
  </si>
  <si>
    <t>MEGASOFT SAS</t>
  </si>
  <si>
    <t xml:space="preserve">Contratar  la suscripción   al Software  de Gestión  de Bienes  - Sistema  Neon,  como servicio para la Gestión de bienes y activos fijos para Función Pública, con  el respectivo soporte, conforme con las condiciones técnicas  establecidas  en  el presente  documento.
</t>
  </si>
  <si>
    <t xml:space="preserve">Función   Pública  cancelará  el valor  total  del  contrato  en  un (1) solo  pago,  previa entrega  al supervisor  del oficio o correo  electrónico  donde  indique  la la suscripción al Software  de Gestión  de Bienes  - Sistema  Neon,  como  servicio  para  la Gestión de bienes  y activos fijos para Función  Pública,  con el respectivo  soporte,  conforme con las   condiciones técnicas establecidas  en   el   presente documento y  los números  de contacto  telefónico  para soporte  y mantenimiento   y del Certificado  de recibido  a satisfacción  y evaluación  al contratista  firmado  por el supervisor,  sin que el monto  total  de  los servicios  prestados  pueda  exceder  la cuantía  total  de cada contrato. </t>
  </si>
  <si>
    <t>Un (1) año, contado  a partir del primero (1) de febrero de 2019 previo perfeccionamiento del mismo y registro presupuestal.</t>
  </si>
  <si>
    <t>JULIO CESAR RIVERO MORATO</t>
  </si>
  <si>
    <t xml:space="preserve">OFICINA DE TECNOLOGIAS DE LA INFORMACION Y LAS COMUNICACIONES </t>
  </si>
  <si>
    <t>Sedes mantenidas</t>
  </si>
  <si>
    <t>80101500
80101600
80101509</t>
  </si>
  <si>
    <t>Estudios técnicos, sistema hidráulicos, sanitarios, eléctricos y de iluminación, de extinción y detección de incendios, de seguridad, y de adecuación de fachadas y obras complementarias</t>
  </si>
  <si>
    <t>CONCURSO DE MÉRITOS</t>
  </si>
  <si>
    <t>C-0599-1000-4 RECURSO 10 - CSF MEJORAMIENTO DE LA IMAGEN Y FUNCIONALIDAD DEL EDIFICIO SEDE DEL DAFP</t>
  </si>
  <si>
    <t>Servicio de Asistencia técnica en la implementación de las políticas de Función Pública</t>
  </si>
  <si>
    <t>Oficina Asesora de Planeación</t>
  </si>
  <si>
    <t>Audiencia Publica de Rendición de Cuentas de Función Pública.</t>
  </si>
  <si>
    <t xml:space="preserve">CONTRATO INTERADMINISTRATIVO </t>
  </si>
  <si>
    <t>CARLOS FERNANDO GUZMÁN EXT. 850 
cguzman@funcionpublica.gov.co</t>
  </si>
  <si>
    <t xml:space="preserve">Evento de Planeación </t>
  </si>
  <si>
    <t>Oficina de Control Interno</t>
  </si>
  <si>
    <t>Capacitación a los servidores de la Oficina de Control Interno en mapas de aseguramiento</t>
  </si>
  <si>
    <t>A-02-02-02-009-002-09 OTROS TIPOS DE EDUCACIÓN Y SERVICIOS DE APOYO EDUCATIVO</t>
  </si>
  <si>
    <t>LUZ STELLA PATIÑO EXT. 600 lpatino@funcionpublica.gov.co</t>
  </si>
  <si>
    <t>Oficina Asesora de Comunicaciones</t>
  </si>
  <si>
    <t xml:space="preserve">Combo de Micrófono inalámbrico de solapa y de mano (H5 / 518 - 542MHz) 
</t>
  </si>
  <si>
    <t>A-02-01-01-004-007-03 RADIORRECEPTORES Y RECEPTORES DE TELEVISIÓN; APARATOS PARA LA GRABACIÓN Y REPRODUCCIÓN DE SONIDO Y VIDEO; MICRÓFONOS, ALTAVOCES, AMPLIFICADORES, ETC.</t>
  </si>
  <si>
    <t xml:space="preserve">DIANA MARíA BOHÓRQUEZ EXT. 520
dbohorquez@funcionpublica.gov.co </t>
  </si>
  <si>
    <t>Cargadores para cámaras de video panasonic y cargadores de pilas</t>
  </si>
  <si>
    <t>A-02-01-01-004-006-04 ACUMULADORES, PILAS Y BATERÍAS PRIMARIAS Y SUS PARTES Y PIEZAS</t>
  </si>
  <si>
    <t>Grabadora digital de audio</t>
  </si>
  <si>
    <t>No</t>
  </si>
  <si>
    <t>Cables de carga para teclados y mouse Mac</t>
  </si>
  <si>
    <t>Febrero</t>
  </si>
  <si>
    <t xml:space="preserve">Flash externo para cámara fotográfica </t>
  </si>
  <si>
    <t>82111901 83121701 83121702 83121703</t>
  </si>
  <si>
    <t>Servicio externo de Monitoreo de medios que permita el rastreo de infomación en medios regionales y nacionales de radio , prensa y televisón, en donde la entidad no cuenta con medios para registrarlos y conocer el impacto..</t>
  </si>
  <si>
    <t>A-02-02-02-008-004-02 SERVICIOS DE TELECOMUNICACIONES A TRAVÉS DE INTERNET</t>
  </si>
  <si>
    <t>Mantenimiento de equipos cámaras fotográficas y de video</t>
  </si>
  <si>
    <t>Marzo</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</si>
  <si>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</si>
  <si>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153-2019</t>
  </si>
  <si>
    <t>SUBATOURS S.A.S</t>
  </si>
  <si>
    <t>Suministrar tiquetes aéreos nacionales para llevar a cabo el desplazamiento de los servidores y contratistas del Departamento Administrativo de la Función Pública, de conformidad con los lineamientos establecidos en el Acuerdo Marco de Precios de Colombia Compra Eficiente.</t>
  </si>
  <si>
    <t>Función Pública pagará el valor del contrato, de conformidad con las condiciones estipuladas por Colombia Compra Eficiente, en el Acuerdo Marco de Precio resultante de la Licitación Pública CCENEG-008-1-2018, para el suministro de Tiquetes Aéreos en las entidades del Estado y teniendo en cuenta,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</si>
  <si>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veintisiete (27) de diciembre de 2019, de conformidad con lo estipulado por el Acuerdo Marco de Precios de Colombia Compra Eficiente</t>
  </si>
  <si>
    <t xml:space="preserve">DIANA MARCELA GÓMEZ ANZOLA </t>
  </si>
  <si>
    <t>Dirección de Empleo Público</t>
  </si>
  <si>
    <t>Equipos de computo portátiles con cámara web incluida</t>
  </si>
  <si>
    <t>Grandes superficies</t>
  </si>
  <si>
    <t>FRANCISCO CAMARGO SALAS EXT. 701
fcamargo@funcionpublica.gov.co</t>
  </si>
  <si>
    <t>Licencias Project</t>
  </si>
  <si>
    <t>A-02-02-01-004-007-08 PAQUETES DE SOFTWARE</t>
  </si>
  <si>
    <t>Ver lineamientos de la OAP</t>
  </si>
  <si>
    <t>Gobierno Digital</t>
  </si>
  <si>
    <t>Implementación de la estrategias de Gobierno Digital</t>
  </si>
  <si>
    <t>Convenio interadmitnistrativo</t>
  </si>
  <si>
    <t>C-0599-1000-5 RECURSO 11 . SSF
 TECNOLOGÍAS DE LA INFORMACIÓN</t>
  </si>
  <si>
    <t>Soporte SAN HUS 110 + Nuevos Discos</t>
  </si>
  <si>
    <t>43212200
43201800
81111500
43201600</t>
  </si>
  <si>
    <t>Soporte de las SAN</t>
  </si>
  <si>
    <t>SELECCIÓN ABREVIADA. SUBASTA INVERSA</t>
  </si>
  <si>
    <t>Soporte y  Baterías UPS</t>
  </si>
  <si>
    <t>Almacenamiento</t>
  </si>
  <si>
    <t xml:space="preserve">Adquisición de solución de almacenamiento </t>
  </si>
  <si>
    <t>Licenciamiento SIGEP II</t>
  </si>
  <si>
    <t>C-0505 1000-2 RECURSO 11 - SSF - IMPLEMENT Y FORTALECIM  DE LAS POLÍTICAS PÚBLICAS A NIVEL NACIONAL</t>
  </si>
  <si>
    <t>Herramienta de chat</t>
  </si>
  <si>
    <t>Herramienta de Chat para la Función Pública</t>
  </si>
  <si>
    <t>Contratación Directa</t>
  </si>
  <si>
    <t>Correo Masivo</t>
  </si>
  <si>
    <t>Solución de envío de correo masivo para Función Pública</t>
  </si>
  <si>
    <t>CONTRATACIÓN DE MÍNIMA CUANTÍA</t>
  </si>
  <si>
    <t>Voz IP</t>
  </si>
  <si>
    <t>Soporte Voz IP e integración con el CRM</t>
  </si>
  <si>
    <t>Licencia TOAD</t>
  </si>
  <si>
    <t>81112200
81111500
81111800
43232300
81112500
81112501</t>
  </si>
  <si>
    <t>Suscripción a los servicios de soporte de TOAD, acorde con las Especificaciones Técnicas</t>
  </si>
  <si>
    <t>Licenciamiento Microsoft Office 365</t>
  </si>
  <si>
    <t>Licenciamiento Microsoft Software assurance</t>
  </si>
  <si>
    <t>Adquirir la suscripción al Licenciamiento Microsoft Software Assurance según las características señaladas en el anexo técnico.</t>
  </si>
  <si>
    <t>Soporte Microsoft</t>
  </si>
  <si>
    <t>Suscripción a la bolsa de horas de servicios Microsoft, para soporte especializado y capacitación</t>
  </si>
  <si>
    <t>Licenciamiento CRM</t>
  </si>
  <si>
    <t>Renovación licenciamiento CRM - Servicio al Ciudadano</t>
  </si>
  <si>
    <t>141-2019</t>
  </si>
  <si>
    <t>CONTROLES EMPRESARIALES</t>
  </si>
  <si>
    <t>Contratar  la  suscripción  al  licenciamiento  de  la  herramienta  Dynamics  CRM ( Customer Relationship Management) de Microsoft, de conformidad con los lineamientos establecidos en el Acuerdo Marco de Precios suscrito por Colombia Compra Eficiente.</t>
  </si>
  <si>
    <t>Función Pública pagará el valor del Contrato, de conformidad con las condiciones estipuladas en el Acuerdo Marco de Precios suscrito por la Agencia Nacional de Contratación Pública - Colombia Compra Eficiente, para los productos y seNicios Microsoft, previa presentación de la respectiva factura y expedición del certificado de recibido a satisfacción por el Supervisor del Contrato, sin que el monto total de los servicios de soporte pueda exceder la cuantía total del contrato</t>
  </si>
  <si>
    <t>Un (1) año, contado a partir de la entrega por correo electrónico con las claves de activación y el perfeccionamiento del mismo y registro presupuestal.</t>
  </si>
  <si>
    <t>HECTOR JULIO MELO OCAMPO</t>
  </si>
  <si>
    <t>Software de inventarios</t>
  </si>
  <si>
    <t>81112501
43231508</t>
  </si>
  <si>
    <t>Suscripción al servicio de software de inventarios</t>
  </si>
  <si>
    <t>Solución de Backup</t>
  </si>
  <si>
    <t>43233400
81111500
81111800
81112200
81112000</t>
  </si>
  <si>
    <t>Suscripción a solución de BackUP según la Ficha Técnica establecida.</t>
  </si>
  <si>
    <t>Proactivanet</t>
  </si>
  <si>
    <t>43231501
81112200
81111500
81111800
81111811</t>
  </si>
  <si>
    <t>Prestar los servicios de soporte y derechos de actualizacion de versiones, para la correcta operación de la mesa de servicio de la herramienta proactivaNET.</t>
  </si>
  <si>
    <t>Renovación Adobe Creative Cloud</t>
  </si>
  <si>
    <t>Adquirir la renovación de la suscripción del licenciamiento Suite Adobe Creative Cloud durante doce (12) meses</t>
  </si>
  <si>
    <t>Soporte y licenciamiento Linux</t>
  </si>
  <si>
    <t xml:space="preserve">81111500
81111800
81112200
</t>
  </si>
  <si>
    <t>Antivirus</t>
  </si>
  <si>
    <t>81111500
81111800
81112200
43233200
43233205</t>
  </si>
  <si>
    <t>Suscripción al licenciamiento de software de antivirus</t>
  </si>
  <si>
    <t>Sistema de nómina</t>
  </si>
  <si>
    <t>Sistema de contratos</t>
  </si>
  <si>
    <t xml:space="preserve">Adquisición del Sistema de Información de Contratos </t>
  </si>
  <si>
    <t>SELECCIÓN ABREVIADA SUBASTA INVERSA</t>
  </si>
  <si>
    <t>Renovación SUIT - Diseño</t>
  </si>
  <si>
    <t>Renovación FURAG MiPG - Diseño</t>
  </si>
  <si>
    <t>Diseño y levantamiento de requerimientos del Sistema de información FURAG MIPG</t>
  </si>
  <si>
    <t>Gestión del cambio / Estrategia de uso y apropiación</t>
  </si>
  <si>
    <t>Implementación de la estrategia de uso y apropiación y gestión del cambio</t>
  </si>
  <si>
    <t xml:space="preserve"> UNIDAD</t>
  </si>
  <si>
    <t>Capacitación</t>
  </si>
  <si>
    <t>Contratar servicios de transferencia de conocimiento en capacidades técnicas para el equipo humano de la oficina de TIC</t>
  </si>
  <si>
    <t>Oracle Licenciamiento y soporte</t>
  </si>
  <si>
    <t>134-2019</t>
  </si>
  <si>
    <t>ORACLE COLOMBIA LTDA</t>
  </si>
  <si>
    <t>Adquirir un (1) equipo servidor Oracle Database Appliance X7-2 HA (ODA), con los servicios de soporte técnico de hardware Oracle Premier Support y garantía por un (1) año para el mismo, dos (2) licencias Oracle Real Applícatíon Clusters y dos (2) licencias Oracle Database  Enterpríse Edítíon conforme a los  lineamientos establecidos en el Contrato de Agregación de Demanda Nº CCE- 211-AG-2015</t>
  </si>
  <si>
    <t>Función Pública pagará el valor del Contrato en un (1) solo pago, previo recibo de los servicios de instalación del equipo Oracle Database Appliance X7-2 HA (ODA) y de conformidad  con las condiciones estipuladas  por Colombia  Compra  Eficiente en el Acuerdo Marco de Precios, presentación de la respectiva factura y expedición del certificado de recibido a satisfacción por parte del Supervisor del Contrato, sin que el monto total de los servicios suministrados pueda exceder la cuantía total del contrato.</t>
  </si>
  <si>
    <t xml:space="preserve">17719                                                    17619 </t>
  </si>
  <si>
    <t>Un (1) año, contado a partir de la entrega del equipo, previo perfeccionamiento y registro presupuestal.</t>
  </si>
  <si>
    <t xml:space="preserve">EDWIN VARGAS ANTOLINEZ </t>
  </si>
  <si>
    <t>Soporte extendido SIGEP</t>
  </si>
  <si>
    <t>150-2019</t>
  </si>
  <si>
    <t>HEINSOHN HUMAN GLOBAL SOLUTIONS S.A.S</t>
  </si>
  <si>
    <t xml:space="preserve">Prestar el servicio de soporte técnico especializado para el Sistema de Información de Gestión de Empleo Público (SIGEP). </t>
  </si>
  <si>
    <t xml:space="preserve">Función Pública pagará el valor del contrato en mensualidades vencidas, cada una por valor de los servicios efectivamente prestados correspondiente a las horas consumidas por la entidad, incluido IVA y demás impuestos y gastos asociados a la ejecución. Lo anterior previa presentación del informe de ejecución correspondiente y el certificado de cumplimiento y evaluación del contratista firmado por el supervisor, sin que el monto total de los servicios prestados pueda exceder la cuantía total del contrato. </t>
  </si>
  <si>
    <t xml:space="preserve">Hasta el treinta (30) de junio de 2019 y a partir de su perfeccionamiento, registro presupuestal y aprobación de pólizas. </t>
  </si>
  <si>
    <t xml:space="preserve">FRANCISCO JOSE URBINA SUAREZ </t>
  </si>
  <si>
    <t>Soporte y suscripción Liferay</t>
  </si>
  <si>
    <t>81112200
81111500
81111800
43232300</t>
  </si>
  <si>
    <t>Suscripción al licenciamiento, servicios de soporte para las licencias del software Liferay DXP, así como entrenamiento y bolsa de horas de soporte especializado conforme lo especificado en la ficha técnica.</t>
  </si>
  <si>
    <t>Custodia de medios</t>
  </si>
  <si>
    <t>Prestar el servicio de custodia, transporte y almacenamiento externo de los medios magnéticos, de acuerdo con las condiciones técnicas establecidas en los Estudios Previos</t>
  </si>
  <si>
    <t>Nube Privada</t>
  </si>
  <si>
    <t>Prestación de los servicios de Centro de Datos y Nube privada</t>
  </si>
  <si>
    <t>Nube pública</t>
  </si>
  <si>
    <t>Prestación de los servicios de Centro de Datos y Nube pública</t>
  </si>
  <si>
    <t>Certificados digital</t>
  </si>
  <si>
    <t>Adquisición de certificados de sitio seguro</t>
  </si>
  <si>
    <t>Prestar servicios profesionales en la Dirección de Desarrollo Organizacional de Función Pública</t>
  </si>
  <si>
    <t>082-2019</t>
  </si>
  <si>
    <t>RICARDO ADOLFO SUAREZ BELMONTE</t>
  </si>
  <si>
    <t>Prestar servicios profesionales en la Dirección de Desarrollo Organizaciona l de Función Pública para apoyar la gestión, desarrollo, seguimiento , monitoreo y evaluación de la Estrategia de Gestión Territorial.</t>
  </si>
  <si>
    <t>PRESTACION DE SERVICIOS PROFESIONALES</t>
  </si>
  <si>
    <t>Función Pública cancelará el valor total del contrato en once  (11) pagos, así: a) Diez (10) pagos mensuales de OCHO MILLONES SETEC IENTOS CINCUENTA MIL PESOS ($8'750.000) M/CTE. y b) Un último pago de CUATRO MILLONES TRESCIENTOS  SETENTA Y CINCO MIL PESOS ($4'375.000) M/CTE.</t>
  </si>
  <si>
    <t>Diez (10) meses y quince (15) días, contados a partir del perfeccionamiento del mismo y registro presupuestal.</t>
  </si>
  <si>
    <t>JUAN PABLO REMOLINA PULIDO</t>
  </si>
  <si>
    <t xml:space="preserve">DIRECCION DE DESARROLLO ORGANIZACIONAL  </t>
  </si>
  <si>
    <t>003-2019</t>
  </si>
  <si>
    <t>JAIME ANDRES URAZAN LEAL</t>
  </si>
  <si>
    <t>Prestar servicios profesionales en la Dirección de Desarrollo Organizacional de Función Pública para apoyar el fortalecimiento metodológico de las asesorías en territorio y los aspectos técnicos de la Estrategia de Gestión Territorial de la Entidad.</t>
  </si>
  <si>
    <t>Función Pública cancelará el valor total del contrato en doce (12) pagos, así : a) Once (11) pagos mensuales  por valor de SIETE MILLONES DOSCIENTOS MIL PESOS ($7.200.000) M/CTE. y b) Un último pago por valor de TRES MILLONES SEISCIENTOS MIL PESOS ($3.600 .000) M/CTE</t>
  </si>
  <si>
    <t xml:space="preserve">Once (11) meses y quince (15) días, contados a partir del perfeccionamiento del mismo y registro presupuestal. </t>
  </si>
  <si>
    <t xml:space="preserve">JUAN PABLO REMOLINA PULIDO </t>
  </si>
  <si>
    <t>008-2019</t>
  </si>
  <si>
    <t>ROSA MARIA BOLAÑOS TOVAR</t>
  </si>
  <si>
    <t>Prestar  servicios   profesionales en  la  Dirección  de  Desarrollo Organizacional de Función Pública para  apoyar los  aspectos administrativos, técnicos, jurídicos, financieros,  presupuesta les y contractuales,   del proyecto  de inversión  relacionado con el Proceso  de Acción  Integral en la Administración Pública.</t>
  </si>
  <si>
    <t>Función  Pública  cancelará  el valor  total  del  contrato  en doce  (12)  pagos,  así:  a) Once  (11) pagos  mensuales  por valor  de CINCO  MILLONES   CUATROCIENTOS MIL  PESOS  ($5.400.000) M/CTE. y  b)  Un  último pago por   valor de   DOS MILLONES SETECIENTOS  MIL  PESOS ($2.700.000)  M/CTE.</t>
  </si>
  <si>
    <t xml:space="preserve">CLAUDIA GISELA JIMÉNEZ PENAGOS </t>
  </si>
  <si>
    <t>033-2019</t>
  </si>
  <si>
    <t>YULY VERONICA RUEDA PEREZ</t>
  </si>
  <si>
    <t>Prestar servicios profesionales en la Dirección de Desarrollo Organizacional de Función Pública para apoyar la programación, alistamiento, articulación y
seguimiento a las comisiones de servicio relacionadas con la Estrategia de Gestión Territorial de la Entidad.</t>
  </si>
  <si>
    <t>Función Pública cancelará el valor total del contrato en once (11) pagos mensuales por valor de CUATRO MILLONES NOVECIENTOS MIL PESOS ($4.900.000) M/CTE.</t>
  </si>
  <si>
    <t>Once meses (11), contados a partir del perfeccionamiento del mismo y registro presupuestal.</t>
  </si>
  <si>
    <t>CLAUDIA GISELA JIMENEZ</t>
  </si>
  <si>
    <t>034-2019</t>
  </si>
  <si>
    <t>GABRIEL HERNAN MOLANO</t>
  </si>
  <si>
    <t>Prestar servicios profesionales en la Dirección de Desarrollo Organizacional de Función Pública para apoyar el manejo, organización y presentación de la
información de la Estrategia de Gestión Territorial y de las asesorías técnicas brindadas a las entidades priorizadas en el marco de la misma.</t>
  </si>
  <si>
    <t>Función Pública cancelará el valor total del contrato en once (11) pagos mensuales de CUATRO MILLONES NOVECIENTOS MIL PESOS ($4.900.000)
M/CTE.</t>
  </si>
  <si>
    <t>Prestar servicios de apoyo a la gestión en la Dirección de Desarrollo Organizacional de Función Pública</t>
  </si>
  <si>
    <t>046-2019</t>
  </si>
  <si>
    <t>ERIKA NATALIA COCA SANCHEZ</t>
  </si>
  <si>
    <t>Prestar servicios de apoyo a la gestión en la Dirección de Desarrollo Organizacional de Función Pública para la recolección, revisión y organización documental de información en medio físico y magnético que surja en desarrollo de la Estrategia de Gestión Territorial de la Entidad.</t>
  </si>
  <si>
    <t>PRESTACION DE SERVICIOS DE APOYO A LA GESTION</t>
  </si>
  <si>
    <t>Función Pública cancelará el valor total del contrato en once (11) pagos mensuales de DOS MILLONES DE PESOS ($2.000.000) M/CTE.</t>
  </si>
  <si>
    <t>Once (11) meses, contado a partir del perfeccionamiento del mismo y registro presupuesta!.</t>
  </si>
  <si>
    <t>C-0505-1000-1 RECURSO 11 - SSF - DESARROLLO Y FORTALECIM DE CAPACIDADES DE DE LAS ENTIDADES TERRITORIALES DE LA CIRCUNSCRIPCION NACIONAL</t>
  </si>
  <si>
    <t>089-2019</t>
  </si>
  <si>
    <t>GUSTAVO ADOLFO SANCLEMENTE RAMIREZ</t>
  </si>
  <si>
    <t>Prestar servicios profesionales en la Dirección de  Desarrollo  Organizacional  de Función Pública, para apoyar las actividades operativas que se generan en  el desarrollo  e implementación   de la Estrategia  de Gestión  Territorial.</t>
  </si>
  <si>
    <t>Función  Pública  cancelará  el valor  total  del  contrato  en  once  (11)  pagos,  así:  a) Diez  (10)  pagos  mensuales   de  CUATRO  MILLONES   QUINIENTOS MIL  PESOS ($4'500.000) M/CTE.  y  b)  Un  último  pago  de  DOS  MILLONES DOSCIENTOS CINCUENTA  MIL  PESOS ($2'250.000) M/CTE.</t>
  </si>
  <si>
    <t>Diez (10)  meses  y quince  (15)  días, contados   a partir  del perfeccionamiento    del mismo  y registro  presupuestal.</t>
  </si>
  <si>
    <t>105-2019</t>
  </si>
  <si>
    <t>MAURICIO ENRIQUE RAMIREZ ALVAREZ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</si>
  <si>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</si>
  <si>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</si>
  <si>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123-2019</t>
  </si>
  <si>
    <t>JORGE ENRIQUE CAMPOS PEREZ</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</si>
  <si>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</si>
  <si>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 a) Diez (10) mensualidades de OCHO MILLONES SETECIENTOS CINCUENTA MIL PESOS ($8'750.000) M/CTE</t>
  </si>
  <si>
    <t>Diez (10) meses, contados a partir del perfeccionamiento del mismo y registro presupuestal.</t>
  </si>
  <si>
    <t>104-2019</t>
  </si>
  <si>
    <t>RICARDO ANDRES MOLINA SUAREZ</t>
  </si>
  <si>
    <t>Función Pública cancelará el valor total de cada contrato en once (11) pagos, así: a) Diez (10) mensualidades de OCHO MILLONES SETECIENTOS CINCUENTA MIL PESOS ($8'750.000) M/CTE. y, b) Un último pago de CUATRO MILLONES TRESCIENTOS CINCUENTA MIL PESOS ($4'350.000) M/CTE</t>
  </si>
  <si>
    <t>110-2019</t>
  </si>
  <si>
    <t>PAULA CAROLINA VILLAMIZAR PERILLA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</si>
  <si>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</si>
  <si>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106-2019</t>
  </si>
  <si>
    <t>GIOVANNA CONSUELO PARDO BERNAL</t>
  </si>
  <si>
    <t>107-2019</t>
  </si>
  <si>
    <t>GERMAN EDUARDO URIBE SANABRIA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</si>
  <si>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</si>
  <si>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 cada contrato en once (11) pagos, así: a) Diez (10) mensualidades de OCHO MILLONES SETECIENTOS CINCUENTA MIL PESOS ($8'750.000) M/CTE. y, b) Un último pago de CUATRO MILLONES TRESCIENTOS CINCUENTA MIL PESOS ($4'350.000) M/CTE.,</t>
  </si>
  <si>
    <t>108-2019</t>
  </si>
  <si>
    <t>GLADYS RAMIREZ PEÑA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</si>
  <si>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</si>
  <si>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109-2019</t>
  </si>
  <si>
    <t>LINA MARIA PADILLA SAIBIS</t>
  </si>
  <si>
    <t>Prestar servicios profesionales a Funcion Pública para apoyar a las entidades territoriales asignadas, en la implem~ntación de las políticas de gestión y
desempeño institucional a cargo del De~artamento, en el marco de la Estrategia de Gestión Territorial, de acuerdo con la fase prevista para la vigencia 2019.</t>
  </si>
  <si>
    <t>103-2019</t>
  </si>
  <si>
    <t>SONIA JHOANA MUÑOZ RAMIREZ</t>
  </si>
  <si>
    <t>124-2019</t>
  </si>
  <si>
    <t>CESAR YUDIS CRUZ MOSQUERA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</si>
  <si>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 .</t>
  </si>
  <si>
    <t>Función Pública cancelará el valor total del presente contrato en diez (1O) pagos, así: a) Diez (10) mensualidades de OCHO MILLONES SETECIENTOS CINCUENTA MIL PESOS ($8'750.000) M/CTE.</t>
  </si>
  <si>
    <t>137-2019</t>
  </si>
  <si>
    <t>INGRID JOHANA NEIRA BARRERO</t>
  </si>
  <si>
    <t>Prestar servicios profesionales a  Función  Pública  para  apoyar  a  las  entidades ter ritoriales asignadas, en la implementación de las políticas de gestión y desempeño institucional a cargo del Departamento, en el marco de la Estrategia de Gestión Territorial, de acuerdo con la fase prevista para la vigencia 2019.</t>
  </si>
  <si>
    <t>Función Pública cancelará el valor total del presente contrato en diez (10) pagos, así: a) Nueve (9) mensualidades de OCHO MILLONES SETECIENTOS CINCUENTA MIL PESOS ($8'750.000) M/CTE. y, b) Un último pago de CUATRO MILLONES  TRESCIENTOS  SETENTA  Y  CINCO  MIL  PESOS  ($4'375.000) M/CTE.</t>
  </si>
  <si>
    <t>Nueve (9) meses y quince (15) días, contados a partir del perfeccionamiento del mismo y registro presupuestal.</t>
  </si>
  <si>
    <t>130-2019</t>
  </si>
  <si>
    <t>FRANCISCO JAVIER GÓMEZ BURGOS</t>
  </si>
  <si>
    <t>Prestar servicios profesionales a Función Pública para apoyar a las entidades territoriales asignadas, en la implementación de las políticas de gestión y desempeño institucional a cargo del Departamento , en el marco de la Estrategia de Gestión Territorial, de acuerdo con la fase prevista para la vigencia 2019.</t>
  </si>
  <si>
    <t>Función Pública cancelará el valor total del presente contrato en diez (10) pagos, así: a) Diez (10) mensualidades de OCHO MILLONES SETECIENTOS CINCUENTA MIL PESOS ($8'750.000 ) M/CTE</t>
  </si>
  <si>
    <t>129-2019</t>
  </si>
  <si>
    <t>JENNY VIVIANA TORRES CASILIMA</t>
  </si>
  <si>
    <t>Prestar servicios profesionales a Función Pública para apoyar a las entidades territoriales asignadas, en la implementación de las políticas de gestión y desempeño institucional a cargo del Departamento, en el marco de la Estrategia de Gestión Territorial, de acuerdo con la fase prevista para la vigencia 2019.</t>
  </si>
  <si>
    <t>133-2019</t>
  </si>
  <si>
    <t>HELMY FERNANDO ENCISO BENÍTEZ</t>
  </si>
  <si>
    <t>Prestar servicios profesionales a Función Pública para apoyar a las entidades territoria les asignadas, en la implementación de las políticas de gestión y desempeño institucional a cargo del Departamento , en el marco de la Estrategia de Gestión Territorial , de acuerdo con la fase prevista para la vigencia 2019.</t>
  </si>
  <si>
    <t>Función Pública cancelará el valor total del presente contrato en diez (10) pagos, asi: a) Nueve (9) mensualidades de OCHO MILLONES SETECIENTOS CINCUENTA MIL PESOS ($8'750.000) M/CTE. y, b) Un último pago de CUATRO MILLONES   TRESCIENTO S   SETENTA   Y CINCO   MIL   PESOS   ($4'375.000)
M/CTE.</t>
  </si>
  <si>
    <t>Nueve (9) meses y quince días, contados a partir del perfeccionamien to de los mismos y registro presupuestal.</t>
  </si>
  <si>
    <t>128-2019</t>
  </si>
  <si>
    <t>DIEGO FERNANDO DUQUE SALAZAR</t>
  </si>
  <si>
    <t xml:space="preserve">Prestar servicios profesionales a la Dirección de Desarrollo Organizacional de Función Pública, para apoyar la implementación de la Estrategia de Gestión Territorial, de acuerdo con la fase prevista para la vigencia 2019, a través de orientación y acompañamiento técnico a las entidades territoriales asignadas </t>
  </si>
  <si>
    <t>Función Pública cancelará el valor total del contrato en diez (10) pagos mensuales por valor de SEIS MILLONES DE PESOS ($6'000.000) M/CTE</t>
  </si>
  <si>
    <t>OSWALDO GALEANO CARVAJAL</t>
  </si>
  <si>
    <t>135-2019</t>
  </si>
  <si>
    <t>MONICA YIZETH GONZALEZ GARCIA</t>
  </si>
  <si>
    <t>Prestar servicios profesionales a la Dirección de Desarrollo Organizacional de Función Pública, para apoyar la implementación de la Estrategia de Gestión Territorial, de acuerdo con la fase prevista para la vigencia 2019 , a través de orientación y acompañamiento técnico en la implementación de la política de desarrollo organizacional y simplificación de procesos en las entidades territoriales asignadas.</t>
  </si>
  <si>
    <t>Función Pública cancelará el valor total del contrato en diez (1O) pagos, así: a) diez (9) pagos mensuales por valor de SIETE MILLONES DE  PESOS ($7.000.000) M/CTE., y b) Un último pago por valor de TRES MILLONES QUINIENTOS MIL PESOS ($3.500.000) M/CTE.</t>
  </si>
  <si>
    <t>101-2019</t>
  </si>
  <si>
    <t>LINA MARIA AYCARDI ALDANA</t>
  </si>
  <si>
    <t>Prestar servicios profesionales en la Dirección de Desarrollo Organizacional de Función Pública para apoyar acciones de actualización de la Política de Desarrollo Organizacional y la socialización de oportunidades de mejora que aporten a los
procesos de modernización y fortalecimiento institucional en los sectores.</t>
  </si>
  <si>
    <t>Función Pública cancelará el valor total de cada contrato en once (11) pagos, así: a) Diez pagos mensuales de NUEVE MILLONES DOSCIENTOS MIL PESOS ($9'200.000) M/CTE. y b) Un último pago de CUATRO MILLONES SEISCIENTOS
MIL PESOS ($4'600.000) M/CTE.</t>
  </si>
  <si>
    <t xml:space="preserve">HUGO ARMANDO PÉREZ BALLESTEROS </t>
  </si>
  <si>
    <t>102-2019</t>
  </si>
  <si>
    <t>NOHORA MARCELA ACOSTA ORJUELA</t>
  </si>
  <si>
    <t>Prestar servicios profesionales en la Dirección de Desarrollo Organizacional de Función Pública para apoyar acciones de actualización de la Política de Desarrollo Organizac ional y la socialización de oportunidades de  mejora que aporten a los procesos de modernización y fortalecimiento  institucional en los sectores.</t>
  </si>
  <si>
    <t>083-2019</t>
  </si>
  <si>
    <t>ANA MARÍA REYES ORTÍZ</t>
  </si>
  <si>
    <t>Prestar servicios profesionales en la Dirección de Desarrollo Organizacional de Función Pública para apoyar el seguimiento técnico de las asesorías integrales y la verificación de los avances de las entidades territoriales priorizadas así como apoyar las actividades relacionadas con la ejecución del plan de seguridad para servidores y contratistas , en el marco de la Estrategia de Gestión Territorial de la Entidad.</t>
  </si>
  <si>
    <t>Función Pública cancelará el valor total del contrato en once (11) pagos así: a) diez (10) pagos mensuales por valor de CINCO MILLONES OCHOCIENTOS MIL PESOS ($5.800.000) M/CTE. y b) Un último pago por valor de DOS MILLONES NOVEC IENTOS MIL PESOS  ($2.900.000) M/CTE.</t>
  </si>
  <si>
    <t>CLAUDIA GISELA JIMENEZ PENAGOS</t>
  </si>
  <si>
    <t>084-2019</t>
  </si>
  <si>
    <t>SUSY JEHIMMY GONZALEZ LOAIZA</t>
  </si>
  <si>
    <t>Prestar servicios profesionales en la Dirección de Desarrollo Organizacional de Función Pública para apoyar la elaboración e implementación de herramientas para el fortalecimiento de la política de Desarrollo Organizacional y Simplificación de Procesos de las entidades del orden nacional y territorial , definidas por la dependencia.</t>
  </si>
  <si>
    <t>Función Pública cancelará el valor total del contrato en once (11) pagos, así: a) Diez (10) pagos  mensuales de OCHO MILLONES SETECIENTOS CINCUENTA MIL PESOS ($8'750.000) M/CTE., b) Un último pago de CUATRO MILLONES TRESCIENTOS SETENTA  Y  CINCO  MIL PESOS ($4'375.000)  M/CTE.</t>
  </si>
  <si>
    <t>Prestar servicios profesionales en la Dirección de Empleo Público de Función Pública</t>
  </si>
  <si>
    <t>C-0505 1000-2 RECURSO 11 - CSF IMPLEMENT Y FORTALECIM  DE LAS POLÍTICAS PÚBLICAS A NIVEL NACIONAL</t>
  </si>
  <si>
    <t>049-2019</t>
  </si>
  <si>
    <t>CHRISTIAN ALEXANDER FLOREZ GUERRERO</t>
  </si>
  <si>
    <t>Prestar servicios profesionales en la Dirección de Empleo Público de Función Pública para apoyar la implementación y seguimiento de las convocatorias de prácticas laborales en el marco de la Ley 1780 de 2016 y del programa "Servimos", así como acompañar gestiones propias de la dependencia en temas administrativos y contractuales.</t>
  </si>
  <si>
    <t>Función Pública cancelará el valor total del contrato en once (11) pagos mensuales por valor de SEIS MILLONES TRESCIENTOS MIL PESOS ($6'300.000) MCTE.</t>
  </si>
  <si>
    <t xml:space="preserve">FRANCISCO ALFONSO CAMARGO SALAS </t>
  </si>
  <si>
    <t>DIRECCION DE EMPLEO PUBLICO</t>
  </si>
  <si>
    <t>092-2019</t>
  </si>
  <si>
    <t>DIEGO ARMANDO QUIROGA SOSA</t>
  </si>
  <si>
    <t>Prestar servicios profesionales en la Dirección de Empleo Público para apoyar el ejercicio de  ejecución  y  documentación  de  pruebas  funcionales  de  los componentes de software entregados a Función  Pública  mediante  el  contrato suscrito por la Entidad para el  Sistema  de  Información  y  Gestión  del  Empleo Público en su segunda versión -SIGEP 11, así como el  levantamiento  y documentación   de requerimientos  funcionales  para  dicho sistema.</t>
  </si>
  <si>
    <t>Función Pública   cancelará  el valor  total  de cada  ca ntrato en siete  (7) pago s mensuales  por valor  de SEIS  MILLONES  CIEN MIL PESOS  ($6'100.000)   M/CTE.</t>
  </si>
  <si>
    <t>Siete  (7) meses,  contados  a partir del perfeccionamiento del mismo y registro  presupuestal.</t>
  </si>
  <si>
    <t xml:space="preserve">YULI ALEXANDRA SANTOYA TOVAR </t>
  </si>
  <si>
    <t>088-2019</t>
  </si>
  <si>
    <t>JIMMY ALEJANDRO ESCOBAR CASTRO</t>
  </si>
  <si>
    <t>Prestar servicios profesionales en la Dirección de Empleo Público, para apoyar la identificación e implementación de acciones de mejora en la política de gestión estratégica del talento humano, con énfasis en los componentes de capacitación y competencias  laborales.</t>
  </si>
  <si>
    <t>Función Pública cancelará el valor total del contrato en diez (10) pagos mensuales de SEIS MILLONES SEISCIENTOS MIL PESOS ($6'600.000) M/CTE.</t>
  </si>
  <si>
    <t>Diez(10) meses, contados a partir del perfeccionamiento del mismo y registro presupuestal.</t>
  </si>
  <si>
    <t xml:space="preserve">DANIELA JIMENEZ ESTRADA </t>
  </si>
  <si>
    <t>Dirección de Gestión del Conocimiento</t>
  </si>
  <si>
    <t>Prestar servicios profesionales en la Dirección de Gestión del Conocimiento de Función Pública</t>
  </si>
  <si>
    <t>MARÍA MAGDALENA FORERO EXT. 921
mforero@funcionpublica.gov.co</t>
  </si>
  <si>
    <t>029-2019</t>
  </si>
  <si>
    <t>LEIDY CAROLINA MOGOLLON DELGADO</t>
  </si>
  <si>
    <t>Prestar servicios profesionales en la Dirección de Gestión del Conocimiento de Función Pública para apoyar el fortalecimiento de la producción escrita a través de la revisión documental y la estandarización del proceso editorial de la Entidad.</t>
  </si>
  <si>
    <t>Función Pública cancelará el valor total del contrato en once (11) pagos mensuales por valor de CINCO MILLONES CUATROCIENTOS MIL PESOS ($5'400.000) M/CTE.</t>
  </si>
  <si>
    <t>Once (11) meses, contado a partir del perfeccionamiento del mismo y registro presupuestal.</t>
  </si>
  <si>
    <t xml:space="preserve">MARÍA MAGDALENA FORERO MORENO </t>
  </si>
  <si>
    <t>DIRECCION DE GESTION DEL CONOCIMIENTO</t>
  </si>
  <si>
    <t>031-2019</t>
  </si>
  <si>
    <t>OFIR CHAPARRO ROJAS</t>
  </si>
  <si>
    <t>Prestar servicios profesionales para apoyar la gestión y el seguimiento de las actividades de los grupos de análisis y política y realizar el seguimiento a los convenios a cargo de la Dirección de Gestión del Conocimiento.</t>
  </si>
  <si>
    <t>Función Pública cancelará el valor total del contrato en once (11) pagos mensuales por valor de SEIS MILLONES CIEN MIL PESOS ($6.100.000),</t>
  </si>
  <si>
    <t>045-2019</t>
  </si>
  <si>
    <t>IVAN ALEJANDRO ORTIZ CARDONA</t>
  </si>
  <si>
    <t>Prestar servicios profesionales en la Dirección de Gestión del Conocimiento de Función Pública para apoyar los procesos misionales a cargo de la dependencia, la caracterización de los grupos de valor de la Entidad y la ejecución del plan de acción anual del área.</t>
  </si>
  <si>
    <t>Función Pública cancelará el valor total del contrato en once (11) pagos mensuales por valor de DOS MILLONES QUINIENTOS MIL PESOS ($2'500.000) M/CTE.</t>
  </si>
  <si>
    <t>115-2019</t>
  </si>
  <si>
    <t>GERARDO DUQUE GUTIERREZ</t>
  </si>
  <si>
    <t>Prestar servicios profesionales en la Dirección de Gestión del Conocimiento de Función Pública para apoyar la consolidación de la política de Gestión del Conocimiento, en el marco de la sexta dimensión del Modelo Integrado de Planeación y Gestión –MIPG, así como la generación de una guía para su implementación</t>
  </si>
  <si>
    <t>Función Pública cancelará el valor total del contrato en seis (6) pagos mensuales
de OCHO MILLONES TRESCIENTOS MIL PESOS ($8'300.000) M/CTE.</t>
  </si>
  <si>
    <t>Seis (6) meses, contados a partir del
perfeccionamiento del mismo y registro presupuestal.</t>
  </si>
  <si>
    <t xml:space="preserve">MARIA MAGDALENA FORERO MORENO </t>
  </si>
  <si>
    <t>Dirección de Gestión y Desempeño Institucional</t>
  </si>
  <si>
    <t>Prestar servicios profesionales en la Dirección de Gestión y Desempeño Institucional de Función Pública</t>
  </si>
  <si>
    <t>MARÍA DEL PILAR GARCÍA EXT. 611
mpgarcia@funcionpublica.gov.co</t>
  </si>
  <si>
    <t>009-2019</t>
  </si>
  <si>
    <t>ARLINGTON FONSECA LEMUS</t>
  </si>
  <si>
    <t>Prestar servicios profesionales en la  Dirección  de  Gestión  y  Desempeño Institucional de Función  Pública  para apoyar  la revisión  de datos e implementación de técnicas de inteligencia artificial, con el fin de generar  información  estratégica para la definición y/o ajuste  de  políticas  de  desempeño  institucional  que  hacen parte del Modelo  Integrado  de Planeación  y Gestión  -MIPG</t>
  </si>
  <si>
    <t>Función Pública cancelará  el valor total del contrato  en doce (12) pagos, así: a) Once (11) pagos  mensuales por valor de SIETE  MILLONES SETENCIENTOS CINCUENTA  y TRES MIL PESOS ($7753.000) M/CTE. Y b) Un último pago por valor de TRES MILLONES OCHOCIENTOS SETENTA Y SEIS MIL QUINIENTOS
PESOS ($3'876.500) M/CTE</t>
  </si>
  <si>
    <t xml:space="preserve">MARÍA DEL PILAR GARCÍA GONZÁLEZ </t>
  </si>
  <si>
    <t>DIRECCION DE GESTION Y DESEMPEÑO INSTITUCIONAL</t>
  </si>
  <si>
    <t>030-2019</t>
  </si>
  <si>
    <t>MICHEL FELIPE CORDOBA PEROZO</t>
  </si>
  <si>
    <t>Prestar servicios profesionales en la Dirección de Gestión y Desempeño Institucional de Función Pública para apoyar la construcción y cálculo de los índices de desempeño institucional resultantes de la medición del Modelo Integrado de Planeación y Gestión -MIPG en la vigencia 2019, así como de nuevas metodologías de análisis de datos.</t>
  </si>
  <si>
    <t>Función Pública cancelará el valor total del contrato en once (11) pagos por valor de CINCO MILLONES CUATROCIENTOS MIL PESOS ($5'400.000) M/CTE.</t>
  </si>
  <si>
    <t xml:space="preserve">SERGIO ALFREDO BLANCO SOLER </t>
  </si>
  <si>
    <t>116-2019</t>
  </si>
  <si>
    <t>GUSTAVO OLAYA FERREIRA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</si>
  <si>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</si>
  <si>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cada una por valor de CINCO MILLONES CUATROCIENTOS MIL PESOS ($5'400.000) MICTE</t>
  </si>
  <si>
    <t>Diez (10) meses, contados a partir del perfeccionamiento del mismo y registro presupuesta!.</t>
  </si>
  <si>
    <t xml:space="preserve">MIRYAM CUBILLOS BENAVIDEZ </t>
  </si>
  <si>
    <t>119-2019</t>
  </si>
  <si>
    <t>MARIA NOHEMI PERDOMO RAMIREZ</t>
  </si>
  <si>
    <t>Función Pública cancelará el valor total del contrato en DIEZ (10) pagos, así: DIEZ (10) mensualidades vencidas, cada una por valor de CINCO MILLONES CUATROCIENTOS MIL PESOS ($5'400.000) M/CTE</t>
  </si>
  <si>
    <t>118-2019</t>
  </si>
  <si>
    <t>JEIMY PAOLA ORTIZ GRACIA</t>
  </si>
  <si>
    <t>Prestar los servicios profesionales en la Dirección de Gestión y Desempeño Institucional de la Función Pública para apoyar las actividades  de acompañamiento y asistencia técnica para la implementación  del  Modelo Integrado de Planeación y Gestión- MIPG, junto con todas las herramientas existentes, en las entidades del orden nacional y territorial que le sean asignadas.</t>
  </si>
  <si>
    <t>Función Pública cancelará el valor total del contrato en DIEZ (10) pagos, así: DIEZ (10) mensualidades vencidas , cada una por valor de CINCO MILLONES CUATROCIENTOS   MIL  PESOS  ($5'400.000) M/CTE</t>
  </si>
  <si>
    <t xml:space="preserve">EVA MERCEDES ROJAS VALDÉS </t>
  </si>
  <si>
    <t>057-2019</t>
  </si>
  <si>
    <t>DORLEY ENRIQUE LEON LOPEZ</t>
  </si>
  <si>
    <t>Prestar servicios  profesionales en  la Dirección  de Gestión y Desempeño Institucional de Función Pública  para  apoyar la revisión, simplificación y actualización de las guías  y/o  instrumentos   de la política  de Control  Interno  en el marco  de los criterios diferenciales   del Modelo  Integrado  de Planeación  y Gestión-MIPG.</t>
  </si>
  <si>
    <t>Función Pública cancelará el valor  total  del  contrato  en  once  (11)  pagos mensuales por valor de CINCO MILLONES  OCHOCIENTOS  MIL  PESOS ($5'800.000) MICTE</t>
  </si>
  <si>
    <t xml:space="preserve">MIRYAM CUBILLOS </t>
  </si>
  <si>
    <t>121-2019</t>
  </si>
  <si>
    <t>VANESSA YISETH LOZANO GUERRERO</t>
  </si>
  <si>
    <t>Prestar servicios profesionales en la Dirección de Gestión y Desempeño Institucional de Función Pública para apoyar las gestiones relacionadas con el Banco de Éxitos y la convocatoria al Premio Nacional de Alta Gerencia versión 2019.</t>
  </si>
  <si>
    <t>Función Pública cancelará el valor total del contrato en diez (10) pagos, mensuales de TRES MILLONES SEISCIENTOS SETENTA Y TRES MIL PESOS ($3'673.000) M/CTE.</t>
  </si>
  <si>
    <t>DOLLY AMAYA CABALLERO</t>
  </si>
  <si>
    <t>Prestar servicios de apoyo a la gestión en la Dirección de Gestión y Desempeño Institucional de Función Pública</t>
  </si>
  <si>
    <t>111-2019</t>
  </si>
  <si>
    <t>CESAR ANDRÉS MARÍN CAMACHO</t>
  </si>
  <si>
    <t>Prestar servicios de apoyo a la gestión en la Dirección de Gestión y Desempeño Institucional de Función Pública para el desarrollo de actividades relacionadas con los procesos a cargo de la dependencia y el Modelo Integrado de Planeación y Gestión -MIPG.</t>
  </si>
  <si>
    <t>Función Pública cancelará el valor total del contrato en diez (10) pagos mensuales por valor de UN MILLÓN NOVECIENTOS CINCUENTA  MIL PESOS ($1'950.000) M/CTE.</t>
  </si>
  <si>
    <t>Diez (10)  meses, contados   a partir  del perfeccionamiento    del mismo  y registro  presupuestal.</t>
  </si>
  <si>
    <t>Dirección de Participación, Transparencia y Servicio al Ciudadano</t>
  </si>
  <si>
    <t>Prestar servicios profesionales en la Dirección de Participación, Transparencia y Servicio al Ciudadano de Función Pública</t>
  </si>
  <si>
    <t>FERNANDO AUGUSTO SEGURA EXT. 631
fsegura@funcionpublica.gov.co</t>
  </si>
  <si>
    <t>041-2019</t>
  </si>
  <si>
    <t>EDINSON GABRIEL MALAGÓN MAYORGA</t>
  </si>
  <si>
    <t>Prestar servicios profesionales en la Dirección de Participación, Transparencia y Servicio al Ciudadano de Función Pública para apoyar en la formulación e
implementación de la política de integridad y la política para la estabilización: Paz con Legalidad.</t>
  </si>
  <si>
    <t>Función Pública cancelará el valor total del contrato en once (11) pagos mensuales por valor de OCHO MILLONES SETECIENTOS CINCUENTA MIL PESOS ($8.750.000) M/CTE</t>
  </si>
  <si>
    <t>FERNANDO AUGUSTO SEGURA RESTREPO</t>
  </si>
  <si>
    <t>DIRECCION DE PARTICIPACION, TRANSPARENCIA Y SERVICIO AL CIUDADANO</t>
  </si>
  <si>
    <t>066-2019</t>
  </si>
  <si>
    <t>JUAN DAVID MENDOZA VARGAS</t>
  </si>
  <si>
    <t>Prestar  los Servicios  Profesionales  en la Dirección  de Participación,  Transparencia y  Servicio al  Ciudadano de   Función Pública, para  apoyar la  elaboración de instrumentos  técnicos y  brindar asistencia técnica a  las  entidades que   sean priorizadas por  el  Gobierno Nacional,  en  la revisión  de  los  trámites   y  procesos asociados  a los mismos.</t>
  </si>
  <si>
    <t>Función  Pública cancelará el   valor total del contrato  en once (11) pagos mensuales por  valor  de  SIETE  MILLONES  TRESCIENTOS CINCUENTA   MIL PESOS ($7,350.000) M/CTE.</t>
  </si>
  <si>
    <t xml:space="preserve">FERNANDO AUGUSTO SEGURA RESTREPO </t>
  </si>
  <si>
    <t>047-2019</t>
  </si>
  <si>
    <t>VIRGINIA GUEVARA SIERRA</t>
  </si>
  <si>
    <t>Prestar servicios profesionales en la Dirección de Participación, Transparencia y Servicio al Ciudadano de Función Pública para apoyar el proceso de asistencia técnica y actualización de herramientas e instrumentos en participación ciudadana, rendición de cuentas y control social ciudadano que se brindarán a las entidades y ciudadanos.</t>
  </si>
  <si>
    <t>Función Pública cancelará el valor total del contrato en once (11) pagos mensuales por valor de SIETE MILLONES TRESCIENTOS CINCUENTA MIL PESOS ($7.350.000) M/CTE.</t>
  </si>
  <si>
    <t>052-2019</t>
  </si>
  <si>
    <t>ANA MILENA CACERES CASTRO</t>
  </si>
  <si>
    <t>Prestar servicios profesionales en la Dirección de Participación, Transparencia y Servicio al Ciudadano de Función Pública para apoyar la revisión de proyectos normativos en el marco de la política pública de racionalización de trámites, así como la elaboración de conceptos jurídicos y producción normativa relacionada con las políticas a cargo de la dependencia.</t>
  </si>
  <si>
    <t>Función Pública cancelará el valor total del contrato en once (11) pagos mensuales de OCHO MILLONES SETECIENTOS CINCUENTA MIL PESOS ($8'750.000) M/CTE</t>
  </si>
  <si>
    <t>096-2019</t>
  </si>
  <si>
    <t>ALEJANDRA PAOLA SABOGAL RIVEROS</t>
  </si>
  <si>
    <t>Prestar servicios profesionales en la Dirección de Participación, Transparencia y Servicio al Ciudadano de Función Pública para apoyar el ajuste y seguimiento de herramientas relacionadas con  las  Políticas  de  Transparencia  e  Integridad,  así como el seguimiento a la implementación de compromisos  internacionales  y actividades a cargo de la dependencia en el Plan Estratégico  Institucional  y el Plan de Acción  Anual  2019.</t>
  </si>
  <si>
    <t>Función  Pública  cancelará  el valor  total  del  contrato  en  once  (11)  pagos,  así:  a) Diez  (10)  pagos  mensuales de  CUATRO   MILLONES DE  PESOS   ($4'000.000) M/CTE. y b) Un último pago de DOS MILLONES  DE PESOS  ($2'000.000)   M/CTE</t>
  </si>
  <si>
    <t>Dirección General</t>
  </si>
  <si>
    <t>Prestar servicios profesionales en la Dirección General de Función Pública</t>
  </si>
  <si>
    <t>SANTIAGO ARANGO CORRALES EXT. 905
sarango@funcionpublica.gov.co</t>
  </si>
  <si>
    <t>026-2019</t>
  </si>
  <si>
    <t>LINA MARIA RICAURTE SIERRA</t>
  </si>
  <si>
    <t>Prestar servicios profesionales en la Dirección General de Función Pública para apoyar las actividades encaminadas al fortalecimiento de la gestión internacional y la innovación pública, a través del establecimiento de nuevos relacionamientos
con pares internacionales y la participación institucional en eventos internacionales.</t>
  </si>
  <si>
    <t>Función Pública cancelará el valor total del contrato en once (11) pagos mensuales por valor de CINCO MILLONES CUATROCIENTOS MIL PESOS ($5.400.000) MICTE.</t>
  </si>
  <si>
    <t>JULIANA TORRES QUIJANO</t>
  </si>
  <si>
    <t>DIRECCION GENERAL</t>
  </si>
  <si>
    <t>058-2019</t>
  </si>
  <si>
    <t>ASTRID JULIANA TORRES GARZON</t>
  </si>
  <si>
    <t>Prestar servicios profesionales en la Dirección General de Función Pública para apoyar la implementación y seguimiento de los instrumentos de cooperación internacional suscritos por la Entidad; así como la difusión a los servidores públicos. de la oferta académica internacional y las actividades relativas a innovación pública.</t>
  </si>
  <si>
    <t>Función Pública cancelará el valor total del contrato en once (11) pagos mensuales de DOS MILLONES QUINIENTOS MIL PESOS ($2.500.000) M/CTE</t>
  </si>
  <si>
    <t>005-2019</t>
  </si>
  <si>
    <t>JUAN MANUEL MENDOZA VARGAS</t>
  </si>
  <si>
    <t>Prestar  servicios  profesionales  en la Dirección  General  de  Función  Pública  para apoyar   la  articulación y  seguimiento a  los  compromisos relacionados con  la gestión del Director,  así como  acompañar la interacción y comunicación permanente entre  el  Despacho, las  dependencias  del  Departamento y  otras entidades  públicas del orden nacional y territorial.</t>
  </si>
  <si>
    <t>Función Pública cancelará el valor total del contrato en doce (12) pagos, así: a) Once (11) pagos mensuales por valor de DOS MILLONES QUINIENTOS  MIL PESOS ($2.500.000) M/CTE., Y b) Un último pago por valor de UN MILLÓN DOSCIENTOS   CINCUENTA   MIL  PESOS  ($1.250.000)   M/CTE</t>
  </si>
  <si>
    <t>SANTIAGO ARANGO CORRALES</t>
  </si>
  <si>
    <t>Prestar servicios de apoyo a la gestión en la Dirección General de Función Pública</t>
  </si>
  <si>
    <t>013-2019</t>
  </si>
  <si>
    <t>LAURA PATRICIA ALVAREZ GOMEZ</t>
  </si>
  <si>
    <t>Prestar servicios  de apoyo a la gestión en la Dirección General de Función Pública para efectuar seguimiento al cumplimiento de las actividades institucionales y compromisos  interinstitucionales  definidos  por la dependencia.</t>
  </si>
  <si>
    <t>Función Pública cancelará el valor total del contrato en Once (11) pagos mensuales por valor de DOS  MILLONES  DE  PESOS ($2.000.000) M/CTE.</t>
  </si>
  <si>
    <t>once (11) meses, contados a partir del perfeccionamiento  del mismo y registro presupuestal.</t>
  </si>
  <si>
    <t xml:space="preserve">SANTIAGO ARANGO CORRALES </t>
  </si>
  <si>
    <t>Prestar servicios profesionales en la Dirección Jurídica de Función Pública</t>
  </si>
  <si>
    <t>070-2019</t>
  </si>
  <si>
    <t>MANUEL VICENTE CRUZ ALARCON</t>
  </si>
  <si>
    <t>Prestar los servicios  profesionales  en  la  Dirección  jurídica  de  Función  Pública, para  apoyar  en  la revisión  del  impacto  de las normas  asociadas  al cumplimiento de las políticas de la entidad, y en el fortalecimiento a la gestión de sus grupos internos de trabajo, a través de  la  revisión  y  elaboración  de  documentos, conceptos,  cartillas  y proyectos  normativos.</t>
  </si>
  <si>
    <t>Función Pública  cancelará el valor total del   contrato en once  (11) pagos mensuales de NUEVE MILLONES DOSCIENTOS MIL PESOS ($9'200.000) M/CTE.</t>
  </si>
  <si>
    <t xml:space="preserve">ARMANDO LÓPEZ CORTÉS </t>
  </si>
  <si>
    <t>DIRECCION JURIDICA</t>
  </si>
  <si>
    <t>114-2019</t>
  </si>
  <si>
    <t>JAVIER ALBERTO SOTO OJEDA</t>
  </si>
  <si>
    <t>Prestar servicios profesionales en la Dirección Jurídica de Función Pública para apoyar la elaboración de documentos, conceptos, consultas y proyectos normativos solicitados por el supervisor del contrato, apoyar los avances en la implementación sobre las buenas prácticas en materia de gobierno corporativo y brindar apoyo en la revisión de vigencias normativas que hagan parte del Gestor Normativo.</t>
  </si>
  <si>
    <t xml:space="preserve">Función Pública cancelará el valor total del contrato en once (11) pagos, así: a) Diez (10) pagos mensuales de CUATRO MILLONES QUINIENTOS MIL PESOS ($4'500.000) M/CTE. y b) Un último pago de DOS MILLONES DOSCIENTOS CINCUENTA MIL PESOS ($ 2.250.000) </t>
  </si>
  <si>
    <t>Diez (10) meses y quince (15) días, contados a partir del perfeccionamiento del mismo y registro presupuesta!.</t>
  </si>
  <si>
    <t>LUIS FERNANDO NUÑEZ RINCON</t>
  </si>
  <si>
    <t>053-2019</t>
  </si>
  <si>
    <t>CARLOS DAVID PLATIN DEL CASTILLO</t>
  </si>
  <si>
    <t>Prestar servicios profesionales en la Dirección Jurídica de la Función Pública para brindar apoyo en la elaboración de conceptos jurídicos y actualización del Gestor Normativo  de la Entidad.</t>
  </si>
  <si>
    <t>Función Pública cancelará el valor total de cada contrato en once (11) pagos mensuales por valor de DOS MILLONES QUINIENTOS MIL PESOS ($2'500.000) M/CTE.</t>
  </si>
  <si>
    <t xml:space="preserve">LUIS FERNANDO NUÑEZ RINCON </t>
  </si>
  <si>
    <t>024-2019</t>
  </si>
  <si>
    <t>MARIA ANGELICA TELLO COLEY</t>
  </si>
  <si>
    <t>Prestar servicios profesionales en la Dirección Jurídica de la Función Pública para brindar apoyo en la elaboración de conceptos jurídicos y actualización del Gestor Normativo de la Entidad.</t>
  </si>
  <si>
    <t>Función Pública cance lará el valor total de cada contrato en once (11) pagos mensuales por valor de DOS MILLONES QUINIENTOS MIL PESOS ($2'500.000) M/CTE.</t>
  </si>
  <si>
    <t>122-2019</t>
  </si>
  <si>
    <t>ADRIANA LUCÍA SÁNCHEZ SIERRA</t>
  </si>
  <si>
    <t>Prestar servicios profesionales en la Dirección Jurídica de Función Pública para atender las consultas formuladas por las dependencias misionales y de apoyo del Departamento y por las entidades del orden nacional sobre gobierno corporativo.</t>
  </si>
  <si>
    <t>Función Pública cancelará el valor total del contrato en diez (10) pagos, mensuales de CUATRO MILLONES NOVECENTOS MIL PESOS ($4'900.000) M/CTE.</t>
  </si>
  <si>
    <t>097-2019</t>
  </si>
  <si>
    <t>JORGE ANDRES ROJAS URREA</t>
  </si>
  <si>
    <t>Prestar servicios profesionales a la Dirección Jurídica de Función Pública para apoyar el proceso de registro de información a incorporar al Gestor Normativo, así como en la validación y depuración las líneas jurisprudenciales y proyección de los conceptos que le sean requeridos.</t>
  </si>
  <si>
    <t>Función Pública cancelará el valor total del contrato en once (11) pagos así: a) Diez pagos mensuales de CUATRO MILLONES QUINIENTOS MIL PESOS ($4'500.000) M/CTE. Y b) Un último pago de DOS MILLONES DOCIENTOS CINCUENTA MIL PESOS ($2'250.000) M/CTE.</t>
  </si>
  <si>
    <t xml:space="preserve">JOSÉ FERNANDO CEBALLOS ARROYAVE </t>
  </si>
  <si>
    <t>Prestar servicios de apoyo a la gestión en la Dirección Jurídica de Función Pública</t>
  </si>
  <si>
    <t>063-2019</t>
  </si>
  <si>
    <t>MARIA BIBIANA BELTRAN BALLESTEROS</t>
  </si>
  <si>
    <t>Prestar servicios de apoyo a la gestión en la Dirección Jurídica de Función Pública para  la digitacián,  cargue,  descargue,  corrección  y depuración   de  la información del Gestor  Normativo.</t>
  </si>
  <si>
    <t>Función Pública cancelará el valor total del contrato en once  (11)  pagos mensuales de UN MILLÓN OCHOCIENTOS  CINCUENTA MIL PESOS
($1'850.000) M/CTE</t>
  </si>
  <si>
    <t>054-2019</t>
  </si>
  <si>
    <t>SANDRA LUCIA BARRIGA MORENO</t>
  </si>
  <si>
    <t>Prestar servicios profesionales a la Dirección Jurídica de  Función  Pública  para realizar la búsqueda e incorporación de normas  de  Estructura,  así como  brindar apoyo en la actualización del "Gestor Normativo" de la ENTIDAD, y apoyar la proyección  de  conceptos  jurídicos.</t>
  </si>
  <si>
    <t>Función Pública cancelará el  valor  total  del  contrato  en  once  (11)  pagos mensuales de   CUATRO   MILLONES QUINIENTOS MIL PESOS   ($4'500.000) M/CTE.</t>
  </si>
  <si>
    <t>056-2019</t>
  </si>
  <si>
    <t>MELITZA DONADO DIAZ GRANADOS</t>
  </si>
  <si>
    <t>Prestar  servicios  profesionales  a  la  Dirección  Jurídica  de  Función   Pública  para apoyar   la  proyección de  conceptos   jurídicos en  materia   de  derecho laboral  y administrativo, régimen de inhabilidades e incompatibilidades y situaciones relacionadas  con el desempeño  de las entidades  del nivel nacional  y territorial,  así como  acompañar   la revisión  de vigencias  normativas  que hagan  parte del "Gestor Normativo"  de la Entidad.</t>
  </si>
  <si>
    <t>Función Pública cancelará el   valor total del contrato en once (11) pagos mensuales de  CUATRO MILLONES QUINIENTOS MIL   PESOS ($4'500.000) M/CTE.</t>
  </si>
  <si>
    <t xml:space="preserve">HAROLD ISRAEL HERREÑO SUÁREZ </t>
  </si>
  <si>
    <t>142-2019</t>
  </si>
  <si>
    <t>PEDRO ALFONSO HERNÁNDEZ MARTÍNEZ</t>
  </si>
  <si>
    <t>Prestar servicios profesionales para apoyar a la Dirección Jurídica del Departamento Administrativo de la Función Pública en aspectos relacionados con el régimen juríd ico de los servidores públicos, tales como, inhabilidades e incompatibilidades, ingreso y retiro del servicio, carrera administrativa del sistema general, especial y específicos , situaciones administrativas y revisión a los proyectos  de  ley  que cursen en el congreso  de  la  república y  proyectos  de Decretos para firma del Presidente de la Republica. para lo cual deberá elaborar documentos y conceptos que desarrollen estos temas.</t>
  </si>
  <si>
    <t>Función Pública cancelará el valor total del contrato en seis (6) pagos mensuales de DIEZ MILLONES DE PESOS ($10'000.000) M/CTE.</t>
  </si>
  <si>
    <t>Seis (6) meses, contados a partir del perfeccionam iento del mismo y registro presupuestal.</t>
  </si>
  <si>
    <t>071-2019</t>
  </si>
  <si>
    <t>OLGA LUCIA ARANGO ALVAREZ</t>
  </si>
  <si>
    <t xml:space="preserve">Prestar  servicios  profesionales en la Dirección Jurídica  de  Función  Pública  para apoyar en la revisión de normas con sus vigencias, pronunciamientos jurisprudenciales,  verificación de  las  normas  de  los  regímenes   especiales de  la administración  pública,  así  como  efectuar  revisión  del  documento y seguimiento sobre la usabilidad  del Gestor  Normativo.
</t>
  </si>
  <si>
    <t>Función Pública cancelará el  valor  total  del  contrato  en  once  (11)  pagos mensuales de SEIS MILLONES CIEN  MIL PESOS  ($6'100.000)  M/CTE.</t>
  </si>
  <si>
    <t>Subdirección</t>
  </si>
  <si>
    <t>Prestar servicios profesionales en la Subdirección de Función Pública</t>
  </si>
  <si>
    <t>JULIÁN ALBERTO TRUJILLO MARÍN EXT. 915
jtrujillo@funcionpublica.gov.co</t>
  </si>
  <si>
    <t>100-2019</t>
  </si>
  <si>
    <t>CLAUDIA INES SILVA PRIETO</t>
  </si>
  <si>
    <t>Prestar servicios profesionales a la Dirección Jurídica de Función Pública para apoyar la proyección y producción de conceptos jurídicos en materia de derecho laboral administrativo, régimen de inhabilidades e incompatibilidades, conflicto de
interés, proyectos de ley que cursan en el Congreso de la Republica, ley garantías electorales, salarios, prestaciones sociales, ingreso, permanencia y retiro del servicio, estructura del Estado y situaciones relacionadas con el desempeño de las entidades del nivel nacional y territorial.</t>
  </si>
  <si>
    <t>Función Pública cancelará el valor total del contrato once (11) pagos así: a) Diez (10) pagos mensuales de SEIS MILLONES CIEN MIL PESOS ($6'100.000) M/CTE. Y b) Un último pago por valor de TRES MILLONES CINCUENTA MIL PESOS ($3'050.000) M/CTE.</t>
  </si>
  <si>
    <t xml:space="preserve">JOSE FERNANDO CEBALLOS  </t>
  </si>
  <si>
    <t>Prestar servicios de apoyo a la gestión en el Grupo de Gestión Administrativa de Función Pública</t>
  </si>
  <si>
    <t>028-2019</t>
  </si>
  <si>
    <t>LEONARDO SUAREZ TRUJILLO</t>
  </si>
  <si>
    <t>Prestar servicios de apoyo a la gestión en actividades tendientes a la conservación de los bienes de la Entidad y la prestación de los servicios a cargo del Grupo de Gestión Administrativa de Función Pública.</t>
  </si>
  <si>
    <t>Función Pública cancelará el valor total del contrato en once (11) pagos mensuales por valor de UN MILLON NOVECIENTOS CINCUENTA MIL PESOS ($1'950.000) M/CTE.</t>
  </si>
  <si>
    <t xml:space="preserve">JULIAN MAURICIO MARTINEZ ALVARADO </t>
  </si>
  <si>
    <t>Prestar servicios profesionales en el Grupo de Gestión Administrativa de Función Pública</t>
  </si>
  <si>
    <t>027-2019</t>
  </si>
  <si>
    <t>GABRIEL EDUARDO ISIDRO RAMOS</t>
  </si>
  <si>
    <t>Prestar servicios profesionales en el Grupo de Gestión Administrativa de Función Pública para apoyar a la Entidad en materia de gestión ambiental.</t>
  </si>
  <si>
    <t>Función Pública cancelará el valor total del contrato en once (11) pagos por un valor de CUATRO MILLONES DE PESOS ($4.000.000) M/CTE.</t>
  </si>
  <si>
    <t>Grupo de Gestión Contractual</t>
  </si>
  <si>
    <t>Prestar servicios profesionales en el Grupo de Gestión Contractual de Función Pública</t>
  </si>
  <si>
    <t>DORIS ATAHUALPA POLANCO EXT. 410
datahualpa@funcionpublica.gov.co</t>
  </si>
  <si>
    <t>001-2019</t>
  </si>
  <si>
    <t>LINA PATRICIA DIMATÉ BENJUMEA</t>
  </si>
  <si>
    <t>Prestar los servicios profesionales en el Grupo  de Gestión Contractual de Función Pública para apoyar el desarrollo de los procesos de selección objetiva  necesarios para la adquisición  de bienes,  obras y servicios  requeridos  por la Entidad.</t>
  </si>
  <si>
    <t>Función  Pública  cancelará  el valor total de cada contrato  en doce  (12) pagos,  así: a) Once (11) pagos mensuales por valor de CINCO MILLONES CUATROCIENTOS MIL  PESOS  ($5'400.000) M/CTE.  y  b)  Un  último  pago  por valor  de  DOS  MILLONES   SETECIENTOS  MIL  PESOS  ($2.700.000) M/CTE.</t>
  </si>
  <si>
    <t>LUZ DARY CUEVAS MUÑOZ</t>
  </si>
  <si>
    <t>GRUPO DE GESTION CONTRACTUAL</t>
  </si>
  <si>
    <t>002-2019</t>
  </si>
  <si>
    <t>DIANA PATRICIA BERMUDEZ CETINA</t>
  </si>
  <si>
    <t>Prestar servicios de apoyo a la gestión en el Grupo de Gestión Contractual de Función Pública</t>
  </si>
  <si>
    <t>079-2019</t>
  </si>
  <si>
    <t>JULY AMANDA MUÑOZ CHOACHI</t>
  </si>
  <si>
    <t>Prestar  los Servicios  de Apoyo  a la Gestión  en el Grupo de Gestión  Contractual  de Función Pública para   la  organización, manejo, clasificación y  custodia de  la documentación resultante  de los procesos  de selección  objetiva  que se adelanten para la adquisición  de bienes,  servicios  y obras por la Entidad.</t>
  </si>
  <si>
    <t>Función Pública  cancelará el   valor total del contrato en   once  (11)  pagos mensuales de  DOS  MILLONES   DE PESOS  ($2'000.000) M/CTE.</t>
  </si>
  <si>
    <t>Prestar servicios profesionales en el Grupo de Gestión Documental de Función Pública</t>
  </si>
  <si>
    <t>059-2019</t>
  </si>
  <si>
    <t>KAROL YOLIMA MERCHAN PARRA</t>
  </si>
  <si>
    <t>Prestar servicios profesionales en el Grupo de Gestión Documental de Función Pública para apoyar la implementación y seguimiento de actividades del Programa de Gestión Documental de la Entidad, así como acompañar la verificación de los requerimientos funcionales del Sistema de Gestión de Documentos Electrónicos y de Archivó del Departamento.</t>
  </si>
  <si>
    <t>Función Pública cancelará el  valor  total  del  contrato  en  once  (11)  pagos mensuales de  CINCO  MILLONES   CUATROCIENTOS MIL PESOS  ($5.400.000) M/CTE.</t>
  </si>
  <si>
    <t>Prestar servicios profesionales en el Grupo de Gestión Humana de Función Pública</t>
  </si>
  <si>
    <t>064-2019</t>
  </si>
  <si>
    <t>DORIS JULIETA GONZALEZ AREVALO</t>
  </si>
  <si>
    <t>Prestar servicios profesionales en Función Pública para apoyar  los trámites administrativos relacionados con el  otorgamiento de comisiones de servicio a servidores  públicos  y autorización de manutención y desplazamiento a contratistas de la Entidad, en desarrollo  del plan de viajes de la Estrategia  de Gestión  Territorial.</t>
  </si>
  <si>
    <t>Función  Pública  cancelará  el valor total  del contrato  en once  (11)  pagos  mensuales de DOS MILLONES  NOVECIENTOS MIL PESOS  ($2.900.000)  M/CTE.</t>
  </si>
  <si>
    <t>Grupo de Servicio al Ciudadano Institucional</t>
  </si>
  <si>
    <t>Prestar servicios profesionales en el Grupo de Servicio al Ciudadano Institucional de Función Pública</t>
  </si>
  <si>
    <t>JAIME HUMBERTO JIMÉNEZ VERGEL EXT. 300
jjimenez@funcionpublica.gov.co</t>
  </si>
  <si>
    <t>062-2019</t>
  </si>
  <si>
    <t>JUAN CARLOS GONZALEZ BOLAÑO</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</si>
  <si>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</si>
  <si>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</si>
  <si>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 xml:space="preserve">JAIME HUMBERTO JIMÉNEZ VERGEL  </t>
  </si>
  <si>
    <t>GRUPO DE SERVICIO AL CIUDADANO INSTITUCIONAL</t>
  </si>
  <si>
    <t>060-2019</t>
  </si>
  <si>
    <t>JORGE MARIO SIMANCAS CARDENAS</t>
  </si>
  <si>
    <t>Función Pública cancelará el  valor  total  de cada  contrato en  once  (11)  pagos mensuales de CINCO  MILLONES CUATROCIENTOS MIL PESOS  ($5'400.000) M/CTE.</t>
  </si>
  <si>
    <t xml:space="preserve">JAIME HUMBERTO JIMÉNEZ VERGEL </t>
  </si>
  <si>
    <t>061-2019</t>
  </si>
  <si>
    <t>WILLIAM ALEXANDER JUNIELES</t>
  </si>
  <si>
    <t>Prestar servicios  profesionales  en el Grupo  de Servicio  al Ciudadano  Institucional de Función Pública para apoyar la orientación o respuesta de peticiones, quejas, reclamos  y sugerencias  que formulen  los grupos  de valor de la Entidad,  asignadas al primer nivel de servicio a través de  los  diferentes  canales  de  atención dispuestos  por el Departamento.</t>
  </si>
  <si>
    <t>Función Pública  cancelará el  valor  total de cada contrato en  once  (11)  pagos mensuales de  CINCO  MILLONES   CUATROCIENTOS MIL  PESOS  ($5'400.000) M/CTE</t>
  </si>
  <si>
    <t>042-2019</t>
  </si>
  <si>
    <t>CRISTIAN YESID TORRES GUERRERO</t>
  </si>
  <si>
    <t>Prestar servicios profesionales para apoyar el procesamiento y análisis de información estadística para la generación de informes a cargo del Grupo de
Servicio al Ciudadano Institucional de Función Pública, así como acompañar el seguimiento y reporte de la gestión del grupo.</t>
  </si>
  <si>
    <t>Función Pública cancelará el valor total de cada contrato en once (11) pagos mensuales por valor de CINCO MILLONES CUATROCIENTOS MIL PESOS ($5'400.000) M/CTE.</t>
  </si>
  <si>
    <t>011-2019</t>
  </si>
  <si>
    <t>YENNY STELLA CHACÓN SANTAMARIA</t>
  </si>
  <si>
    <t xml:space="preserve">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
</t>
  </si>
  <si>
    <t>Función  Pública  cancelará  el valor total de cada contrato  en doce  (12) pagos,  así:
a)  Once  (11)  pagos  mensuales por  valor  de  CUATRO   MILLONES DE  PESOS ($4.000.000)  M/CTE.  Y  b)  Un  último  pago  por  valor  de  DOS  MILLONES DE PESOS ($2.000.000) M/CTE</t>
  </si>
  <si>
    <t>010-2019</t>
  </si>
  <si>
    <t>BEATRIZ HELENA HERNADEZ VARGAS</t>
  </si>
  <si>
    <t>Prestar  servicios  profesionales   en el Grupo  de Servicio  al Ciudadano   Institucional de  Función  Pública  para apoyar  la mesa  de ayuda  técnica  del  Sistema  Único  de Información de  Trámites -SUIT y  del  Sistema   de  Información y  Gestión del Empleo  Público -SIGEP, así como  la atención  de requerimientos  que formulen  los grupos   de  valor  de  la  Entidad  a  través  de  los  diferentes canales   de  atención dispuestos  por el Departamento.</t>
  </si>
  <si>
    <t>Función  Pública  cancelará  el valor total de cada contrato  en doce  (12) pagos,  así:
a) Once (11) pagos mensuales por valor de CUATRO MILLONES DE PESOS ($4.000.000) M/CTE. Y b) Un último pago por  valor  de  DOS  MILLONES  DE PESOS ($2.000.000) M/CTE</t>
  </si>
  <si>
    <t>Prestar servicios profesionales en la Oficina Asesora de Comunicaciones de Función Pública</t>
  </si>
  <si>
    <t>073-2019</t>
  </si>
  <si>
    <t>DAVID LEONARDO ROMERO LEON</t>
  </si>
  <si>
    <t>Prestar servicios profesionales en la Oficina Asesora de Comunicaciones de Función Pública para apoyar la redacción de artículos, columnas y generación de contenidos informativos, para la difusión de la gestión institucional de la Entidad.</t>
  </si>
  <si>
    <t>Función Pública cancelará el valor total del contrato en once (11) pagos, así: a) diez (10) pagos mensuales de CUATRO MILLONES NOVECIENTOS MIL PESOS ($4'900.000) MICTE. y b) Un último pago de DOS MILLONES CUATROCIENTOS CINCUENTA MIL PESOS ($2'450.000) MICTE</t>
  </si>
  <si>
    <t>DIANA MARÍA BOHÓRQUEZ LOSADA</t>
  </si>
  <si>
    <t>OFICINA ASESORA DE COMUNICACIONES</t>
  </si>
  <si>
    <t>037-2019</t>
  </si>
  <si>
    <t>JORGE IVAN GIRALDO DIAZ</t>
  </si>
  <si>
    <t>Prestar servicios profesionales en la Oficina Asesora de Comunicaciones de Función Pública, para apoyar la definición, desarrollo y aplicación de la estrategia
digital para la Entidad y la administración de las redes sociales institucionales.</t>
  </si>
  <si>
    <t>Función Pública cancelará el valor total del contrato en once (11) pagos mensuales por valor de CUATRO MILLONES SETECIENTOS MIL PESOS ($4700.000) M/CTE.</t>
  </si>
  <si>
    <t>075-2019</t>
  </si>
  <si>
    <t>WILLIAM JAVIER PINTO SOLER</t>
  </si>
  <si>
    <t>Prestar servicios profesionales en  la  Oficina   Asesora de  Comunicaciones de Función  Pública  para efectuar  la producción  de los videos  y piezas  audiovisuales que requiera  la Entidad,  así como acompañar  el mantenimiento   y programación   de contenidos  del portal web institucional.</t>
  </si>
  <si>
    <t>Función Pública cancelará  el valor  total del contrato  en once  (11)  pagos  por valor de  SEIS   MILLONES CIEN   MIL  PESOS ($6'100.000)    M/CTE</t>
  </si>
  <si>
    <t>040-2019</t>
  </si>
  <si>
    <t>NOHORA SUSANA BONILLA GUZMAN</t>
  </si>
  <si>
    <t>Prestar servicios profesionales en la Oficina Asesora de Comunicaciones de Función Pública para apoyar el trabajo coordinado con la Dirección de Gestión del
Conocimiento, frente al diseño y diagramación de las publicaciones y documentos técnicos generados por la Entidad.</t>
  </si>
  <si>
    <t>Función Pública cancelará el valor total del contrato en once (11) pagos mensuales por valor de CUATRO MILLONES NOVECIENTOS MIL PESOS ($4'900.000) M/CTE.</t>
  </si>
  <si>
    <t>Prestar servicios de apoyo a la gestión en la Oficina Asesora de Comunicaciones de Función Pública</t>
  </si>
  <si>
    <t>077-2019</t>
  </si>
  <si>
    <t>BRANDON NUMBIER MARULANDA BERNAL</t>
  </si>
  <si>
    <t>Prestar servicios de apoyo a la gestión en la Oficina Asesora de Comunicaciones de  Función  Pública  para  la toma  de  fotografías  a  utilizar  en  los  contenidos informativos  producidos  por  la  dependencia,  para  la  difusión  de  la  gestión institucional.</t>
  </si>
  <si>
    <t>Función Pública cancelará el valor total del contrato en once (11) pagos mensuales de DOS MILLONES CIEN MIL PESOS ($2'100.000) M/CTE.</t>
  </si>
  <si>
    <t>136-2019</t>
  </si>
  <si>
    <t>MONICA SILVA ELÍAS</t>
  </si>
  <si>
    <t>Prestar servicios profesionales en la  Oficina Asesora de Comunicaciones de Función Pública para apoyar el diseño de piezas gráficas web para los cursos virtuales, micrositios y portales de la Entidad, así como acompañar la migración de los contenidos del Espacio Virtual de Asesoría -EVA a la plataforma Liferay DXP.</t>
  </si>
  <si>
    <t>Función Pública cancelará el valor total del contrato en diez (1O) pagos, así: a) Nueve (9) pagos mensuales de CINCO MILLONES CUATROCIENTOS MIL PESOS ($5'400.000) M/CTE. y b) Un último pago de DOS MILLONES SETECIENTOS MIL PESOS ($2700.000) M/CTE.</t>
  </si>
  <si>
    <t xml:space="preserve">DIANA MARÍA BOHORQUEZ LOSADA </t>
  </si>
  <si>
    <t>099-2019</t>
  </si>
  <si>
    <t>JAVIER RICARDO SANCHEZ LIZARAZO</t>
  </si>
  <si>
    <t>Prestar servicios profesionales en la Oficina Asesora de Comunicaciones de Función Pública para apoyar el diseño web y desarrollo de las funcionalidades de
EVA, sus contenidos y micrositios, gestionar los cursos virtuales implementados, desarrollar los nuevos cursos virtuales que la Entidad requiera y apoyar la migración de los contenidos de EVA a la plataforma Liferay DX.</t>
  </si>
  <si>
    <t>Función Pública cancelará el valor total del contrato en doce (11) pagos, así: a) Diez (10) pagos mensuales de CINCO MILLONES CUATROCIENTOS MIL PESOS ($5'400.000) MICTE. Y b) Un último pago de DOS MILLONES
SETECIENTOS MIL PESOS ($2700.000) M/CTE</t>
  </si>
  <si>
    <t xml:space="preserve">DIANA MARÍA BOHÓRQUEZ LOZADA </t>
  </si>
  <si>
    <t>Prestar servicios profesionales en la Oficina Asesora de Planeación de Función Pública</t>
  </si>
  <si>
    <t>072-2019</t>
  </si>
  <si>
    <t>MARITZA IBARRA DUARTE</t>
  </si>
  <si>
    <t>Prestar servicios profesionales en la Oficina Asesora de Planeación  de  Función Pública para apoyar la actualización de la información de la bodega de datos institucionales, así como el fortalecimiento de la calidad  de  los  registros administrativos y las operaciones estadísticas de la Entidad, bajo los lineamientos establecidos  por el Departamento  Administrativo   Nacional  de Estadísticas  -DANE.</t>
  </si>
  <si>
    <t>Función  Pública  cancelará   el valor  total  del  contrato  en  once  (11)  pagos,  así: a) Once  (11)  mensualidades vencidas, cada  una  por  valor  de  CINCO   MILLONES OCHOCIENTOS MIL  PESOS  ($5'800.000) M/CTE.</t>
  </si>
  <si>
    <t xml:space="preserve">CARLOS ANDRES GUZMÁN RODRIGUEZ </t>
  </si>
  <si>
    <t>OFICINA ASESORA DE PLANEACION</t>
  </si>
  <si>
    <t xml:space="preserve">Oficina Asesora de Planeación </t>
  </si>
  <si>
    <t>Prestar servicios profesionales en la Oficina Asesora de Planeación  de Función Pública</t>
  </si>
  <si>
    <t>012-2019</t>
  </si>
  <si>
    <t>JOHANNA JIMENEZ CORREA</t>
  </si>
  <si>
    <t>Prestar servicios profesionales en la Oficina Asesora de Planeación  de  Función Pública para apoyar la construcción de los  planes  estratégicos  y  operativos  del Sector  y de  la Entidad,  así  como  el esquema  de  seguimiento   y monitoreo  de  la planeación institucional, articulada con  los  compromisos del  Plan  Nacional de Desarrollo  2018-2022.</t>
  </si>
  <si>
    <t>Función  Pública  cancelará  el valor  total  del  contrato  en doce  (12)  pagos,  así:  a) Once (11) pagos  mensuales  por valor de CINCO  MILLONES  OCHOCIENTOS MIL PESOS  ($5'800.000) M/CTE.  y b) Un último  pago  por valor  de  DOS  MILLONES NOVECIENTOS MIL  PESOS  ($2'900.000) M/CTE</t>
  </si>
  <si>
    <t xml:space="preserve">CARLOS ANDRÉS GUZMÁN RODRÍGUEZ  </t>
  </si>
  <si>
    <t>035-2019</t>
  </si>
  <si>
    <t>ALEXANDER HERNANDEZ ZORRO</t>
  </si>
  <si>
    <t>Prestar servicios profesionales a la Oficina Asesora de Planeación de Función Pública para apoyar el fortalecimiento de los procesos institucionales, articulados con los requerimientos de las políticas del Modelo Integrado de Planeación y Gestión -MIPG y a los lineamientos del Plan Nacional de Desarrollo 2018-2022.</t>
  </si>
  <si>
    <t xml:space="preserve">OLGA LUCÍA ARANGO BARBARÁN </t>
  </si>
  <si>
    <t>038-2019</t>
  </si>
  <si>
    <t>DIANA MARITZA BUENHOMBRE GUERRERO</t>
  </si>
  <si>
    <t>051-2019</t>
  </si>
  <si>
    <t>LUIS ERNESTO SUAREZ RIVERA</t>
  </si>
  <si>
    <t>Prestar servicios profesionales para apoyar a la Oficina Asesora de Planeación de Función Pública en la adecuación y automatización de las herramientas de seguimiento y control a la gestión institucional, acorde con los requerimientos del Modelo Integrado de Planeación y Gestión -MIPG y los compromisos del Plan Nacional de Desarrollo 2018-2022.</t>
  </si>
  <si>
    <t>La Función Pública cancelará el valor total del contrato en once (11) pagos mensuales por valor de TRES MILLONES SEISCIENTOS CUATRO MIL DE PESOS ($3'604.000) M/CTE.</t>
  </si>
  <si>
    <t>065-2019</t>
  </si>
  <si>
    <t>LUISA FERNANDA ESTEBAN RUIZ</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</si>
  <si>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</si>
  <si>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</si>
  <si>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068-2019</t>
  </si>
  <si>
    <t>MIGUEL SEBASTIAN RINCON ORTEGA</t>
  </si>
  <si>
    <t>Prestar  servicios  profesionales  en  la Oficina  Asesora  de  Planeación  para  apoyar en la aplicación del'  protocolo  para  la  gestión  de  información  estadística  de Función Pública y el proceso de  publicación  y certificación  de  los  conjuntos  de datos y los reportes que produce la Entidad, bajo los lineamientos del Ministerio de Tecnologías  de la Información  y las Comunicaciones   - MINTIC.</t>
  </si>
  <si>
    <t>Función Pública cancelará el valor total de cada contrato en once (11) pagos mensuales  de TRES  MILLONES  QUINIENTOS   MIL PESOS ($3'500.000)   M/CTE.</t>
  </si>
  <si>
    <t>069-2019</t>
  </si>
  <si>
    <t>CARLOS ANDRES SALINAS ANDRADE</t>
  </si>
  <si>
    <t>Prestar servicios profesionales a la Oficina Asesora  de  Planeación  de  Función Pública para apoyar en la articulación, consolidación y seguimiento de los planes institucionales  de gestión  para el cumplimiento   normativo  de la entidad,  así como el seguimiento  a la estrategia  de fortalecimiento   relación  Estado-ciudadano</t>
  </si>
  <si>
    <t>Función Pública  cancelará el valor total del contrato en once  (11) pagos mensuales  de CUATRO  MILLONES  DE PESOS  ($4'000.000)   M/CTE</t>
  </si>
  <si>
    <t>Prestar servicios de apoyo a la gestión en la Oficina Asesora de Planeación  de Función Pública</t>
  </si>
  <si>
    <t>126-2019</t>
  </si>
  <si>
    <t>WENDY PAOLA GUERRERO RODRIGUEZ</t>
  </si>
  <si>
    <t>Prestar servicios de apoyo a la gestión en la Oficina Asesora de Planeación de Función Pública, para el desarrollo de actividades relacionadas con la operación de los procesos y procedimientos a cargo de la dependencia.</t>
  </si>
  <si>
    <t>Función Pública cancelará el valor total del contrato en (1O) pagos mensuales por valor  de  UN  MILLÓN  NOVECIENTOS CICUENTA MIL  PESOS  ($1'950.000) M/CTE.</t>
  </si>
  <si>
    <t xml:space="preserve">CARLOS ANDRES GUZMAN RODRIGUEZ </t>
  </si>
  <si>
    <t>Prestar servicios profesionales en la Oficina de Control Interno de Función Pública</t>
  </si>
  <si>
    <t>067-2019</t>
  </si>
  <si>
    <t>JUAN MAURICIO CORNEJO RODRIGUEZ</t>
  </si>
  <si>
    <t>Prestar servicios profesionales para apoyar técnicamente a la Oficina de Control Interno de Función Pública, en la ejecución del plan de auditorías internas y seguimientos de los procesos institucionales y la elaboración del Mapa de Aseguramiento,   programados  para la vigencia  2019.</t>
  </si>
  <si>
    <t>Función Pública cancelará el valor  total  del  contrato  en  once  (11)  pagos mensuales de  CINCO  MILLONES   CUATROCIENTOS MIL  PESOS  ($5'400.000) M/CTE.</t>
  </si>
  <si>
    <t>LUZ STELLA PATIÑO JURADO</t>
  </si>
  <si>
    <t>OFICINA DE CONTROL INTERNO</t>
  </si>
  <si>
    <t>Prestar servicios profesionales en la Oficina de Tecnologías de la Información y las Comunicaciones de Función Pública</t>
  </si>
  <si>
    <t>087-2019</t>
  </si>
  <si>
    <t>JOHNATHAN ARROYO ARRYO</t>
  </si>
  <si>
    <t xml:space="preserve">Prestar  servicios   profesionales en  la Oficina  de Tecnologías de  la  Información y las  Comunicaciones  de  Función  Pública  para  el   desarrollo.   soporte   y mantenimiento' de nuevas funcionalidades y productos  requeridos  para  el Espacio Virtual  de Asesoría  -   EVA,  así  como  para  la actualización  y migración   de  bases de datos  y de las páginas  web  asignadas.
</t>
  </si>
  <si>
    <t>Función Pública cancelará  el valor  total  de! contrato  en  once  (11)  pagos,  así:  a) Diez (10) pagos mensuales de SEIS MILLONES SEISCIENTOS  MiL  PESOS ($6'600.000)    M/CTE.   Y b)  Un  último  pago  de  TRES  MILLONES   TRESCIENTOS MIL  PESOS   ($3'300.000) M/CTE</t>
  </si>
  <si>
    <t>ASTRID RUIZ ZAMUDIO</t>
  </si>
  <si>
    <t>085-2019</t>
  </si>
  <si>
    <t>GERMAN ANDRES MAHECHA SUAREZ</t>
  </si>
  <si>
    <t>Prestar  servicios   profesionales en  la Oficina  de Tecnologías de  la Información   y las  Comunicaciones de  Función   Pública  para  realizar  el  desarrollo, pruebas   e implementación  de nuevas  funcionalidades,  así como soporte  y mantenimiento de los   Sistemas  Premio Nacional  de  Alta Gerencia y Banco de Éxitos de   la Administración  Pública,  Sistema  de  Rendición  de  Cuentas  de  la Implementación del  Acuerdo de  Paz  y  Manual  Único  de  Rendición  de  Cuentas con  Enfoque Basado en Derechos  Humanos  y Paz y todas sus herramientas  asociadas.</t>
  </si>
  <si>
    <t>Función  Pública  cancelará   el valor  total  del  contrato  en  Once  (11)  pagos  asi:  a) Diez  (10)  pagos   mensuales de  SEIS  MILLONES  SEISCIENTOS MIL  PESOS ($6'600.000) M/CTE., y b) un pago final por valor de THES MILLONES THESCIENTOS MIL PESOS  ($ 3'300.000).</t>
  </si>
  <si>
    <t xml:space="preserve">EDUAR ALFONSO GAVIRIA VERA </t>
  </si>
  <si>
    <t>139-2019</t>
  </si>
  <si>
    <t>JUAN CARLOS ALARCON SUESCUN</t>
  </si>
  <si>
    <t>Prestar servicios profesionales en Función Pública para apoyar la fase de implementación del Modelo de Seguridad y Privacidad de la Información en la Entidad, según los lineamientos de Gobierno Digital.</t>
  </si>
  <si>
    <t>Función Pública cancelará el valor total del contrato en nueve (9) pagos mensuales  de  NUEVE  MILLONES  DOSCIENTOS  MIL  PESOS  ($9.200.000) M/CTE.</t>
  </si>
  <si>
    <t>Nueve (9) meses, contados a partir del perfeccionamiento del mismo y registro presupuestal.</t>
  </si>
  <si>
    <t>043-2019</t>
  </si>
  <si>
    <t>GREISTLY KARINE VEGA PEREZ</t>
  </si>
  <si>
    <t>Prestar servicios profesionales en la Oficina de Tecnologías de la Información y las Comunicaciones de Función Pública para dar apoyo financiero en los procesos de selección y contratación para la adquisición de bienes y servicios a cargo de la
dependencia.</t>
  </si>
  <si>
    <t>Función PLlblica cancelará el valor total del contrato en once (11) pagos mensuales de CUATRO MILLONES QUINIENTOS MIL PESOS ($4'500.000) MICTE.</t>
  </si>
  <si>
    <t xml:space="preserve">HECTOR JULIO MELO OCAMPO </t>
  </si>
  <si>
    <t>093-2019</t>
  </si>
  <si>
    <t>ANDRES JAVIER SEJIN SOTO</t>
  </si>
  <si>
    <t xml:space="preserve">Prestar  los servicios  profesionales   en la Oficina  de Tecnologías de la Información y las Comunicaciones de Función  Pública  para apoyar  jurídicamente los aspectos relacionados con los  procesos de selección objetiva, necesarios para la adquisición  de bienes  y servicios  requeridos,  así como  apoyar  la revisión  de temas legales asociados a la ejecución  de los contratos  celebrados  por la OTIC.
</t>
  </si>
  <si>
    <t>Función  Pública  cancelará  el  valor  total  del  contrato  en  once,  así:  a)  Diez  (10) pagos mensuales de CUATRO  MILLONES QUINIENTOS  MIL PESOS ($4'500.000) MICTE  y b)  Un  último  pago  de  ($2'250.000) MICTE.</t>
  </si>
  <si>
    <t>032-2019</t>
  </si>
  <si>
    <t>VICTOR HUGO JAUREGUI PAZ</t>
  </si>
  <si>
    <t>Prestar servicios profesionales en la Oficina de Tecnologías de la Información y las Comunicaciones de Función Pública para apoyar el desarrollo, mejoramiento, actualización, monitoreo y mantenimiento del Formulario único Reporte de Avance de la Gestión -FURAG y demás sistemas de información misionales que le sean asignados, aplicando los lineamientos de Gobierno Digital.</t>
  </si>
  <si>
    <t>Función Pública cancelará el valor total del contrato en doce (12) pagos, así: a) Once (11) pagos mensuales por valor de SIETE MILLONES DOSCIENTOS MIL ($7'200.000) M/CTE. y b) Un último pago por valor de UN MILLON CUATROCIENTOS CUARENTA MIL PESOS ($1'440,000) M/CTE.</t>
  </si>
  <si>
    <t>El plazo de ejecución del contrato será hasta el 20 de diciembre de 2019, contados a partir del perfeccionamiento del mismo y registro presupuestal.</t>
  </si>
  <si>
    <t xml:space="preserve">JULIO CESAR RIVERA MORATO </t>
  </si>
  <si>
    <t>050-2019</t>
  </si>
  <si>
    <t>PEDRO ANTONIO GARCIA MEDINA</t>
  </si>
  <si>
    <t>Prestar servicios profesionales en la Oficina de Tecnologías de la Información y las Comunicaciones de Función Pública para apoyar el desarrollo, mejoramiento, actualización, monitoreo y mantenimiento del Sistema Único de Información de
Trámites -SUIT y demás sistemas de información misionales que le sean asignados, aplicando los lineamientos de Gobierno Digital.</t>
  </si>
  <si>
    <t>Función Pública cancelará el valor total del contrato en once (11) pagos mensuales de SEIS MILLONES SEISCIENTOS MIL ($6'600.000) M/CTE.</t>
  </si>
  <si>
    <t>FRANCISCO JOSÉ URBINA SUÁREZ</t>
  </si>
  <si>
    <t>Analista Junior SUIT</t>
  </si>
  <si>
    <t>Oficial de seguridad</t>
  </si>
  <si>
    <t>146-2019</t>
  </si>
  <si>
    <t>JHONN HARBEY PEÑA AMADOR</t>
  </si>
  <si>
    <t>Prestar servicios profesionales en la Oficina de Tecnologías de la Información y las Comunicaciones  de  Función  Pública  para  realizar  el desarrollo, pruebas, implementac ión y  mantenimiento de  nuevas funcionalidades del Sistema  de Información Estrategica (SIE) y todas sus herramientas asociadas.</t>
  </si>
  <si>
    <t>Función Pública cancelará el valor total del contrato en nueve (9) pagos así: a.) ocho (8) pagos mensuales de SIETE MILLONES SEISCIENTOS CINCUENTA MIL PESOS ($7'650.000) M/CTE. y b.) Un último pago por valor de TRES MILLONES OCHOCIENTOS VEINTICINCO MIL ($3.825.000) M/CTE.</t>
  </si>
  <si>
    <t>Ocho  (8)   meses  y   quince   (15)  días  calendario,  contados a  partir  del perfeccionamiento del contrato, registro presupuesta! y aprobación de pólizas (si aplica).</t>
  </si>
  <si>
    <t>098-2019</t>
  </si>
  <si>
    <t>JHON EDINSON HALLEY MOSQUERA MIRANDA</t>
  </si>
  <si>
    <t>Prestar servicios profesionales en la Oficina de Tecnologías de la Información y las Comunicaciones de Función Pública para el desarrollo, soporte, mantenimiento e implementación de los buscadores web, así como de funcionalidades que apoyen los sistemas de información, portales, sitios y micrositios de Función Pública.</t>
  </si>
  <si>
    <t>Función Pública cancelará el valor total del contrato en once (11) pagos así: a) Diez (10) pagos mensuales de SEIS MILLONES SEISCIENTOS MIL PESOS ($6'600.000) M/CTE. Y b) Un último pago de TRES MILLONES TRECIENTOS MIL PESOS ($3'300.000) M/CTE.</t>
  </si>
  <si>
    <t>Servicio de información  de gestión pública</t>
  </si>
  <si>
    <t>120-2019</t>
  </si>
  <si>
    <t>CARLOS ALBERTO GUARIN RAMIREZ</t>
  </si>
  <si>
    <t>Prestar los Servicios Profesionales en la Oficina de Tecnologías de Información y las Comunicaciones de Función Pública, para apoyar la verificación del cumplimiento de las actividades y entregables, así como apoyar en la articulación de los actores que participen en el desarrollo , implementación y puesta en marcha del Sistema de Información y Gestión del Empleo Público en su segunda versión - SIGEP II.</t>
  </si>
  <si>
    <t>Función Pública cancelará el valor total del contrato en siete (7) pagos mensuales, cada uno por valor de ONCE  MILLONES  QUINIENTOS  MIL  PESOS ($11.500.000) M/CTE.</t>
  </si>
  <si>
    <t xml:space="preserve">14719                                                         1619 </t>
  </si>
  <si>
    <t>Siete (7) meses, contados a partir del perfeccionamiento del mismo y registro presupuestal.</t>
  </si>
  <si>
    <t>021-2019</t>
  </si>
  <si>
    <t>GERSON ENRIQUE CARRILLO GELVEZ</t>
  </si>
  <si>
    <t>Prestar servicios profesionales en la Oficina de Tecnologí as de la información y las Comunicaciones de Función Pública, para apoyar las actividades relacionadas con el aseguramiento y cumplimiento de  los  requerimientos  de  inteligencia  de negocios. analítica de datos, migración de datos, arquitectura de software, requerimientos no funcionales, lineamientos  de  Gobierno  Digital y  la  integralidad del funcionamiento de los productos que componen el Sistema de Información y Gestión del Empleo Público en su segunda versión (SIGEP 11).</t>
  </si>
  <si>
    <t>Función Pública cancelará el valor total del contrato  en  once  (11)  pagos mensuales por valor de OCHO MILLONES SEISCIENTOS MIL ($8'600.000) M/CTE.</t>
  </si>
  <si>
    <t>022-2019</t>
  </si>
  <si>
    <t>GINA PAOLA MAHECHA ORTIZ</t>
  </si>
  <si>
    <t>Prestar servicios profesionales en la Oficina de Tecnologías de la información y las Comunicaciones de Función Pública para efectuar el seguimiento, control y validación del aseguramiento de calidad de la arquitectura tecnológica, la interoperabilidad, requerimientos funcionales y no funcionales y la integralidad del funcionamiento de los productos que componen el Sistema de Información y Gestión del Empico Público en su segunda versión (SIGEP 11) .</t>
  </si>
  <si>
    <t>Función Pública cancelará el valor total del contrato en siete (7) pagos mensuales, cada uno por valor de OCHO MILLONES CIEN MIL DE PESOS ($8'100.000) M/CTE.</t>
  </si>
  <si>
    <t>014-2019</t>
  </si>
  <si>
    <t>ANDREA ALEJANDRA VELASCO TRIANA</t>
  </si>
  <si>
    <t>Prestar  servicios  profesionales   en  la Oficina  de Tecnologías   de  la Información   y las Comunicaciones de  Función Pública para apoyar  las  actividades  de aseguramiento y certificación de calidad de los componentes del Sistema de Información  y Gestión  del  Empleo  Público  en su segunda  versión  -SIGEP  11,  así como  en  la verificación del  cumplimiento de  los  requerimientos funcionales   y no funcionales  del mismo.</t>
  </si>
  <si>
    <t>Siete ( 7) pago s mensuales, cada uno  por  valor  de  SEIS  MILLONES  CIEN  MIL  PESOS ($6'100,000) M/CTE.</t>
  </si>
  <si>
    <t>Siete (7) meses, contados a partir del perfeccionamiento   del mismo y registro  presupuestal.</t>
  </si>
  <si>
    <t xml:space="preserve">LINA ESPERANZA ESCOBAR  RODRIGUEZ </t>
  </si>
  <si>
    <t>015-2019</t>
  </si>
  <si>
    <t>LAURA BIBIANA RIVERA GALEANO</t>
  </si>
  <si>
    <t xml:space="preserve">OIRIS OLMOS SOSA </t>
  </si>
  <si>
    <t>016-2019</t>
  </si>
  <si>
    <t>YARIMA ZULAY RUEDA BERMUDEZ</t>
  </si>
  <si>
    <t>017-2019</t>
  </si>
  <si>
    <t>YARILENE VEGA PEREZ</t>
  </si>
  <si>
    <t>018-2019</t>
  </si>
  <si>
    <t>DIANA MARITZA PINZON FRANCO</t>
  </si>
  <si>
    <t>044-2019</t>
  </si>
  <si>
    <t>HUMBERTO ANDRES DIAZ ESCUDERO</t>
  </si>
  <si>
    <t>Prestar servicios profesionales en la Oficina de Tecnologías de la información y las Comunicaciones de Función Pública para apoyar el proceso de automatización de las pruebas de certificación de los requerimientos funcionales y no funcionales,
Gobierno Digital - Estrategia GEL y la integralidad del funcionamiento de los productos que componen el Sistema de Información y Gestión del Empleo Público
en su segunda versión -SIGEP II y demás sistemas misionales de la Entidad.</t>
  </si>
  <si>
    <t>Función Pública cancelará el valor total del contrato en siete (7) pagos mensuales, cada uno por valor de SEIS MILLONES CIEN MIL DE PESOS ($6'100.000)
M/eTE.</t>
  </si>
  <si>
    <t>Siete (7) meses, contados a partir del
perfeccionamiento del mismo y registro presupuesta!.</t>
  </si>
  <si>
    <t>094-2019</t>
  </si>
  <si>
    <t>JOHANN ANDRES TRIANA OLAYA</t>
  </si>
  <si>
    <t>Prestar servicios  profesionales   en la Oficina de Tecnologías  de la información  y las Comunicaciones de  Función  Pública   para  apoyar  el  proceso de  validación y certificación  de los requerimientos   funcionales  y no funcionales  del componente  de interoperabilidad para el Sistema  de Información  y Gestión  del Empleo  Público  en su  segunda   versión -SIGEP 11,así  como  para  acompañar las  mesas  técnicas enmarcadas en  los  convenios  interadministrativos suscritos por  la  Entidad  para
este tema.</t>
  </si>
  <si>
    <t>Función Pública cancelará el valor total del contrato  en siete (7) pagos  mensuales de TRES  MILLONES  TRESCIENTOS   MIL PESOS  ($3'300.000)   MICTE.</t>
  </si>
  <si>
    <t xml:space="preserve">FRANCISCO JOSÉ URBINA SUÁREZ </t>
  </si>
  <si>
    <t>076-2019</t>
  </si>
  <si>
    <t>ANDRES SOTO NEIRA</t>
  </si>
  <si>
    <t>Prestar servicios  profesionales  en la Oficina de Tecnologías  de la información  y las
Comunicaciones de Función Pública para apoyar la configuración, ajustes y optimización de la infraestructura tecnológica requerida para  la implementación  y puesta en marcha del Sistema de Información y Gestión del Empleo Público en su segunda versión (SIGEP II).</t>
  </si>
  <si>
    <t>Función  Pública  cancelará  el valor  total del contrato  en seis  (6) pagos  mensuales de SEIS MILLONES  CIEN MIL PESOS ($6'100.000)  M/CTE</t>
  </si>
  <si>
    <t>Seis  (6) meses,  contados  a partir  del perfeccionamiento del mismo y registro presupuestal.</t>
  </si>
  <si>
    <t xml:space="preserve">EDWIN ALBERTO VARGAS ANTOLINEZ </t>
  </si>
  <si>
    <t>074-2019</t>
  </si>
  <si>
    <t>JOAN SEBASTIAN BARRERA MOLINA</t>
  </si>
  <si>
    <t>Prestar  servicios  profesionales en  la Oficina  de Tecnologías de  la Información   y las Comunicaciones de Función  Pública  para apoyar a nivel técnico  las actividades relacionadas con  el  aseguramiento de  la  calidad   de  datos   en  el  proceso de migración, inteligencia de  negocios   y  analítica   de  datos  de  los  productos que componen  el Sistema  de Información  y Gestión  del Empleo  Público  en su segunda versión - SIGEP II.</t>
  </si>
  <si>
    <t>Función  Pública  cancelará  el valor total del contrato  en siete  (7) pagos  mensuales de SEIS MILLONES  CIEN MIL PESOS  ($6'100.000)  M/CTE.</t>
  </si>
  <si>
    <t>Siete  (7) meses,  contados  a partir  del perfeccionamiento del mismo y registro  presupuestal.</t>
  </si>
  <si>
    <t>036-2019</t>
  </si>
  <si>
    <t>JUAN GERMAN LOPEZ DUSSAN</t>
  </si>
  <si>
    <t>Prestar servicios profesionales en la Oficina de Tecnologías de la información y las Comunicaciones de Función Pública para apoyar la gestión de los grupos de interés y la gestión del cambio requeridas para la puesta en marcha y operación del Sistema de Información y Gestión del Empleo Público en su segunda versión - SIGEP II.</t>
  </si>
  <si>
    <t>Función Pública cancelará el valor total del contrato en once (11) pagos mensuales, cada uno por valor de SEIS MILLONES CIEN MIL PESOS ($6'100.000) M/CTE.</t>
  </si>
  <si>
    <t xml:space="preserve">LUCY EDITH VILLARRAGA TOVAR </t>
  </si>
  <si>
    <t>Secretaría General</t>
  </si>
  <si>
    <t>Prestar servicios profesionales en la Secretaría General de Función Pública</t>
  </si>
  <si>
    <t>NATALIA ASTRID CARDONA EXT. 802
ncardona@funcionpublica.gov.co</t>
  </si>
  <si>
    <t>004-2019</t>
  </si>
  <si>
    <t>JUAN DAVID CAMACHO PIÑEROS</t>
  </si>
  <si>
    <t>Prestar servicios  profesionales en la Secretaría General de Función Pública para apoyar la gestión de asuntos financ ieros, administrativos, contractuales, documentales, del talento humano y de servicio al ciudadano, propios de la dependencia y sus grupos internos de trabajo.</t>
  </si>
  <si>
    <t>Función Pública cancelará el va lor total del contrato en doce (12) pagos, así: a) Once (11) pagos mensuales por va lor de DOS MILLONES QUINIENTOS MIL PESOS ($2'500.000) M/CTE. y b) Un (1) último pago por valor de UN MILLÓN DOSCIENTOS  CINCUENTA  MIL PESOS ($1'250.000)  M/CTE</t>
  </si>
  <si>
    <t xml:space="preserve">NATALIA ASTRID CARDONA RAMÍREZ </t>
  </si>
  <si>
    <t>SECRETARIA GENERAL</t>
  </si>
  <si>
    <t>095-2019</t>
  </si>
  <si>
    <t>FELIPE JIMENEZ PINZÓN</t>
  </si>
  <si>
    <t>Prestar los servicios profesionales en la Subdirección de Función Pública para apoyar en la revisión e implementación de los mecanismos de seguimiento y
consolidación de los resultados de la gestión institucional, así como para acompañar la verificación del cumplimiento de los compromisos adquiridos por las dependencias del Departamento en los documentos CONPES, el Plan de Acción Institucional, y los Proyectos de Inversión.</t>
  </si>
  <si>
    <t>Función Pública cancelará el valor total del contrato en once (11) pagos así: a) Diez (10) mensualidades vencidas cada una por valor de OCHO MILLONES SETECIENTOS CINCUENTA MIL PESOS ($8'750.000) M/CTE., y b) Un pago final
por valor de CUATRO MILLONES TRESCIENTOS SETENTA Y CINCO MIL PESOS ($4'375.000) MICTE</t>
  </si>
  <si>
    <t xml:space="preserve">CLAUDIA PATRICIA HERNÁNDEZ LEÓN </t>
  </si>
  <si>
    <t>SUBDIRECCIÓN</t>
  </si>
  <si>
    <t>006-2019</t>
  </si>
  <si>
    <t>JULIAN ALBERTO TRUJILLO</t>
  </si>
  <si>
    <t>Prestar  servicios  profesionales  en la Subdirección  de Función  Pública  para apoyar el seguimiento a la ejecución  de los recursos  de inversión  de la Entidad,  así como en la orientación de los aspectos administrativos, técnicos, jurídicos, financieros, presupuestales y contractuales  del  proyecto  de  inversión  relacionado  con  el Proceso  Estratégico  de Política  del Departamento.</t>
  </si>
  <si>
    <t>Función  Pública  cancelará   el valor  total  del  contrato  en doce  (12)  pagos,  así:  a) Once   (11)  pagos   mensuales por  valor   de  OCHO MILLONES SETECIENTOS CINCUENTA MIL PESOS  ($8.750.000) M/CTE Y b) Un último  pago  por valor  de CUATRO MILLONES TRESCIENTOS  SETENTA Y CINCO  MIL PESOS
($4.375.000) M/CTE</t>
  </si>
  <si>
    <t>007-2019</t>
  </si>
  <si>
    <t>LINA MARCELA GONZALEZ GONZALEZ</t>
  </si>
  <si>
    <t>Prestar  servicios  profesionales  en la Subdirección  de Función  Pública,  para apoyar la gestión  de aspectos  relacionados  con la estrategia  de Equipos  Transversales   y el Comité  Institucional  de Gestión  y Desempeño  de la Entidad.</t>
  </si>
  <si>
    <t>Función Pública cancelará el valor total del contrato en doce  (12)  pagos,  así:  a) Once (11) pagos mensuales por valor de DOS  MILLONES  SETECIENTOS  MIL PESOS ($2.700.000) M/CTE., Y b) Un último pago por valor de UN MILLÓN TRESCIENTOS    CINCUENTA   MIL  PESOS   ($1.350.000)   M/CTE</t>
  </si>
  <si>
    <t>MARIA FERNANDA PARADA RUEDA</t>
  </si>
  <si>
    <t>055-2019</t>
  </si>
  <si>
    <t>JOSE FERNANDO BERRIO BERRIO</t>
  </si>
  <si>
    <t>Prestar  los  servicios profesionales en  la Subdirección de  Función  Pública  para apoyar la  revisión y   trámite  de las reformas institucionales y   sectoriales, priorizadas  por  el  Gobierno Nacional, así  como  en  la  puesta   en  marcha de acciones  de   fortalecimiento  de capacidades en   entidades territoriales, para implementar el  Plan  Nacional  de  Desarrollo   "Pacto  por  Colombia.  Pacto  por  la Equidad".</t>
  </si>
  <si>
    <t>Función Pública cancelará el  valor  total  del  contrato  en  once  (11)  pagos mensuales por valor de DOCE MILLONES DE PESOS  ($12'000.000)  M/CTE.</t>
  </si>
  <si>
    <t>Servicio de vigilancia y recepción en el edificio sede de Función Pública</t>
  </si>
  <si>
    <t>24 MESES</t>
  </si>
  <si>
    <t>A-02-02-02-008-005-02 SERVICIOS DE INVESTIGACIÓN Y SEGURIDAD</t>
  </si>
  <si>
    <t>157-2019</t>
  </si>
  <si>
    <t>VIAJA POR EL MUNDO WEB NICKISIX 360 S.A.S</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</si>
  <si>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</si>
  <si>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CCENEG-008-1-2018,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</si>
  <si>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20 de diciembre de 2019, de conformidad con lo estipulado por el Acuerdo Marco de Precios de Colombia Compra Eficiente.</t>
  </si>
  <si>
    <t xml:space="preserve">JULIAN MAURICIO MARTÍNEZ ALVARADO </t>
  </si>
  <si>
    <t>023-2019</t>
  </si>
  <si>
    <t>MARIA ALEJANDRA PEREZ RODRUGUEZ</t>
  </si>
  <si>
    <t>Prestar servicios de apoyo a la gestión en la Dirección Jurídica de Función Pública para colaborar en la consecución de la información para la actualización de contenidos del Gestor Normativo de la Entidad.</t>
  </si>
  <si>
    <t>Función Pública cancelará el valor total del contrato en Once (11) pagos mensuales por valor de UN MILLON CIEN MIL PESOS ($1.100.000) M/CTE.</t>
  </si>
  <si>
    <t>091-2019</t>
  </si>
  <si>
    <t>LUISA MARIA JARAMILLO OSORIO</t>
  </si>
  <si>
    <t>Prestar servicios profesionales en la Dirección de Gestión y Desempeño Institucional de Función Pública para apoyar la revisión y respuesta a las solicitudes de información y conceptos en los temas relacionados con el Modelo Integrado de Planeación y Gestión - MIPG Y el Sistema de Control Interno, así
como apoyar las actividades de socialización del modelo, y soporte técnico en asuntos propios de la dependencia.</t>
  </si>
  <si>
    <t>Función Pública cancelará el valor total del contrato en once (11) pagos, así: a) Diez (10) pagos mensuales de DOS MILLONES QUINIENTOS MIL PESOS ($2'500.000) M/CTE. Y b) Un último pago de UN MILLÓN DOSCIENTOS
CINCUENTA MIL PESOS ($1 '250.000) M/CTE</t>
  </si>
  <si>
    <t>EVA MERCEDES ROJAS VALDÉS</t>
  </si>
  <si>
    <t>Compra de sesiones de andamios para construcción.</t>
  </si>
  <si>
    <t>113-2019</t>
  </si>
  <si>
    <t>Adquirir sesiones de andamios tubulares con ruedas y plataforma para Función Pública, de conformidad con las especificaciones técnicas incluidas en el presente documento.</t>
  </si>
  <si>
    <t>Función Pública pagará el valor del contrato en un (1) solo pago, por un valor estimado de CUATRO MILLONES DE PESOS ($4'000.000,00) MICTE, incluido IVA y demás gastos asociados, dentro de los treinta (30) día~ calendario siguientes a la presentación de la factura y a la expedición del certificado de recibido a satisfacción por parte del Supervisor del Contrato, sin que el monto total de los servicios prestados pueda exceder
la cuantía total del mismo.</t>
  </si>
  <si>
    <t>Prestar el servicio de apoyo logístico a nivel nacional, para la organización de los eventos de difusión de políticas requeridos por el Departamento Administrativo de la Función Pública</t>
  </si>
  <si>
    <t>Contratación directa</t>
  </si>
  <si>
    <t>151-2019</t>
  </si>
  <si>
    <t>SOCIEDAD HOTELERA TEQUENDAMA S.A.</t>
  </si>
  <si>
    <t>Prestar  servicios  de  apoyo   logístico  necesarios  para   la  organización  y realización de los eventos requeridos por Función Pública en la vigencia 2019.</t>
  </si>
  <si>
    <t>CONTRATO INTERADMINISTRATIVO</t>
  </si>
  <si>
    <t>Función Pública cancelará el valor total del contrato así: a) Un primer desembolso por valor de CIEN MILLONES DE PESOS $100'000.000) M/CTE., en el mes de mayo de 2019. b) Un segundo desembolso por valor de CIENTO SETENTA Y OCHO MILLONES DE PESOS ($178'000.000) M/CTE., en el mes
de julio de 2019, y c) Un último desembolso de CIEN MILLONES DE PESOS ($100'000.000) M/CTE.</t>
  </si>
  <si>
    <t>Hasta  el  trece  (13)  de  diciembre  de  2019, contado a partir  del PLAZO DE EJECUCIÓN perfeccionamiento del contrato, registro presupuesta! y aprobación de pólizas.</t>
  </si>
  <si>
    <t>Instalación nuevo oda</t>
  </si>
  <si>
    <t>Servicios de virtualización ODA</t>
  </si>
  <si>
    <t xml:space="preserve">Renovación IPV6 </t>
  </si>
  <si>
    <t>086-2019</t>
  </si>
  <si>
    <t>MCO GLOBAL SAS</t>
  </si>
  <si>
    <t>Suscribir  la  renovac ión  del rango de direcciones IPV6 que están a nombre del Departamento Administrativo de la Función Pública, según las especificaciones técnicas mínimas establecidas en  el presente documento</t>
  </si>
  <si>
    <t>Función Pública pagará el valor total del contrato e un (1) unico pago, una vez se remita el correo con los datos de la renovación del rango de direcciones a nombre del Departamento Administrativo de la Funcion Publica y la vigencia y derechos de la entidad.</t>
  </si>
  <si>
    <t>Un (1) año contado a partir del perfeccionamiento del contrato y el registro presupuestal.</t>
  </si>
  <si>
    <t>LEONARDO CALDERON</t>
  </si>
  <si>
    <t>080-2019</t>
  </si>
  <si>
    <t>LITIGAR PUNTO COM SAS</t>
  </si>
  <si>
    <t xml:space="preserve">Prestar  los  servicios   de  vigilancia,   seguimiento   y control  diario  de  los  procesos adelantados en los despachos judiciales a nivel Nacional, diferentes a la ciudad de Bogotá D.C., en los que es parte Función Pública o tenga algún interés, así como aquellos  que se inicien durante  la ejecución  del contrato.
</t>
  </si>
  <si>
    <t xml:space="preserve">Función Pública cancelará el valor total del  contrato  en  nueve  (9)  pagos, distribuidos en mensualidades vencidas, teniendo en cuenta que no  variará  de acuerdo  a la cantidad  de procesos  y tutelas  revisadas,  siendo el límite de procesos y tutelas  a revisar doscientos  cincuenta  (250), es decir que el valor de cada uno de los pagos  mensuales,   no dependerá  del número  de procesos  judiciales  y acciones "  de tutela  que permanezcan   en vigilancia  y control,  previo  certificado  de recibido  a satisfacción por parte del supervisor del contrato y sin que el monto total de los servicios  prestados  pueda exceder  la cuantía total del mismo.
</t>
  </si>
  <si>
    <t>Nueve (9) meses, contado a partir dé perfeccionamiento del mismo, registro presupuestal y aprobación de pólizas.</t>
  </si>
  <si>
    <t>ADRIANA MARCELA ORTEGA MORENO</t>
  </si>
  <si>
    <t>Negociación colectiva</t>
  </si>
  <si>
    <t>Prestar los servicios profesionales en la Subdirección de Función Pública para apoyar en la revisión de los pliegos de solicitudes que presenten las organizaciones sindicales del sector público en el marco del proceso de negociación colectiva de 2019, así como para acompañar la preparación, desarrollo  y discusión de los temas en la mesa general  de negociación.</t>
  </si>
  <si>
    <t>131-2019</t>
  </si>
  <si>
    <t>IVAN DARIO QUINTERO MARTINEZ</t>
  </si>
  <si>
    <t>Prestar servicios profesionales en la Subdirección de Función Pública para apoyar en la revisión de los pliegos de solicitudes que presenten las organizaciones sindicales con empleados públicos en el marco del proceso de negociación colectiva de 2019, así como para acompañar la preparación, desarrollo y discusión de los temas en la mesa general de negociación</t>
  </si>
  <si>
    <t>Función Pública cancelará el valor total del contrato en cuatro (4) pagos mensuales de SIETE MILLONES QUINIENTOS MIL PESOS ($7'500.000) M/CTE.,</t>
  </si>
  <si>
    <t>Cuatro (4) meses, contados a partir del perfeccionamiento del mismo y registro presupuestal.</t>
  </si>
  <si>
    <t>Compra de mesa oficial de  tenis (ping pong) para actividades de bienestar de los funcionarios de la entidad</t>
  </si>
  <si>
    <t>117-2019</t>
  </si>
  <si>
    <t>Adquirir una (1) mesa de ping pong, de conformidad con las especificaciones técnicas incluidas en el presente documento.</t>
  </si>
  <si>
    <t>Función Pública pagará el valor del contrato en un (1) solo pago, por un valor estimado de  UN  MILLÓN  NOVECIENTOS  NOVENTA  Y  NUEVE  MIL  OCHOCIENTO  PESOS ($1.999 .800) M/CTE, incluido IVA y demás gastos asociados, dentro de los treinta (30) días hábiles siguientes a la presentación de la factura y a la expedición del certificado de recibido a satisfacción por parte del Supervisor del Contrato, sin que el monto total de los servicios prestados pueda exceder la cuantía total del mismo.</t>
  </si>
  <si>
    <t xml:space="preserve">LAURA DANIELA ARIAS FONTECHA </t>
  </si>
  <si>
    <t>Adquisición nuevo ODA</t>
  </si>
  <si>
    <t>Pruebas no funcionales del SIGEP II</t>
  </si>
  <si>
    <t>Concurso de Méritos</t>
  </si>
  <si>
    <t>Consultoría diseño RRHH</t>
  </si>
  <si>
    <t>Renovación VMWARE</t>
  </si>
  <si>
    <t>Enfoque étnico</t>
  </si>
  <si>
    <t>Prestar los servicios profesionales en la Dirección de Participación, Transparencia y Servicio al Ciudadano para apoyar en la identificación de criterios para apropiar el enfoque étnico en la política a cargo del Departamento y asesorar a los grupos de valor en su implementación</t>
  </si>
  <si>
    <t>Servicios de Fumigación de las áreas locativas del DAFP</t>
  </si>
  <si>
    <t>A-02-02-02-009-004-04 SERVICIOS DE DESCONTAMINACIÓN</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</si>
  <si>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</si>
  <si>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Parametrtización CRM</t>
  </si>
  <si>
    <t>Servicios de parametrización y ajustes del CRM</t>
  </si>
  <si>
    <t>CONCURSO DE MERITOS</t>
  </si>
  <si>
    <t>Prestar los servicios profesionales en la Subdirección de Función Pública para apoyar en el seguimiento al trámite de adopción del Plan Nacional de Desarrollo 2018-2022, así como al cumplimiento de los compromisos que se asignan al Departamento en la vigencia 2019</t>
  </si>
  <si>
    <t>JULIAN MAURICIO MARTINEZ ALVARADO
COORDINADOR GRUPO GESTIÓN ADMINISTRATIVA</t>
  </si>
  <si>
    <t>A-02-02-02-005-004-05 SERVICIOS ESPECIALES DE CONSTRUCCIÓN</t>
  </si>
  <si>
    <t xml:space="preserve">A-02-02-02-008-007-02-4 SERVICIOS DE REPARACIÓN DE MUEBLES </t>
  </si>
  <si>
    <t>GRANDES SUPERFICIS</t>
  </si>
  <si>
    <t>160-2019</t>
  </si>
  <si>
    <t>T&amp;S COMP TECNOLOGIA Y SERVICIOS SAS</t>
  </si>
  <si>
    <t xml:space="preserve">Prestar los servicios de soporte y mantenimiento preventivo y correctivo de Hardware y Software, incluido repuestos, para los equipos de cómputo de Función Pública, de acuerdo con el Anexo de Especificaciones Técnicas Mínimas del proceso. </t>
  </si>
  <si>
    <t xml:space="preserve">Función Pública pagará el valor del contrato que resulte del proceso de selección, en mensualidades vencidas, de acuerdo con los servicios efectivamente prestados, previa presentación de la factura y expedición del certificado de recibido a satisfacción por parte del Supervisor del contrato, sin que el monto total de los servicios prestados pueda exceder la cuantía total del mismo. </t>
  </si>
  <si>
    <t xml:space="preserve">Hasta el 28 de febrero de 2020, contado a partir del perfeccionamiento del mismo, registro presupuestal y aprobación de pólizas. </t>
  </si>
  <si>
    <t>159-2019</t>
  </si>
  <si>
    <t>LUIS EDUARDO CARVAJALINO SANCHEZ</t>
  </si>
  <si>
    <t>Contratar el servicio para realizar el avaluó comercial de los bienes muebles e inmuebles de propiedad del Departamento Administrativo de la Función Pública dando cumplimiento a la normatividad vigente, con el fin de conocer el valor real comercial y con base en ello actualizar contablemente el valor de sus activos.</t>
  </si>
  <si>
    <t>CONTRATO DE CONSULTORIA</t>
  </si>
  <si>
    <t>La Función Pública pagará el valor del contrato en un (1) solo pago, incluido IVA y demás gastos asociados, previa presentación de la factura, a la expedición del certificado  de recibido a satisfacción por parte del supervisor del contrato, sin que el monto total de los servicios prestados pueda exceder la cuantía total del mismo.</t>
  </si>
  <si>
    <t>Será de sesenta (60) días calendario, contado a partir del perfeccionamiento del mismo, previo registro presupuesta! y aprobación de pólizas .</t>
  </si>
  <si>
    <t>PAOLA ANDREA MUÑOZ GARCIA</t>
  </si>
  <si>
    <t>156-2019</t>
  </si>
  <si>
    <t>TCM TECNOLOG IAS DE CLASE MUNDIAL</t>
  </si>
  <si>
    <t xml:space="preserve">Contratar la suscripción al servicio de soporte, bolsa de horas y derechos de actualización de versiones, para los módulos de la herramienta ProactivaNET que posee Función Pública, acorde con la Ficha Técnica del proceso. </t>
  </si>
  <si>
    <t>Un (1) único pago, previa entrega de la certificación de la suscripción al servicio de soporte, derechos de actualización de versiones , suscripción a la bolsa de horas y a la entrega del cronograma para la transferenc ia de conocimientos, previa presentación de la respectiva factura y expedición del certificado de recibido a satisfacción por parte del Supervisor ele! Contrato, sin que el monto total de los serv icios prestados pueda exceder la cuant ía total del Contrato.</t>
  </si>
  <si>
    <t xml:space="preserve">Será de un (1) año, contado a partir del perfeccionamiento del contrato, registro presupuesta!, aprobación de pólizas y suscripción del acta de inicio. </t>
  </si>
  <si>
    <t>ANDREA MARTINEZ CALVO</t>
  </si>
  <si>
    <t>158-2019</t>
  </si>
  <si>
    <t>LAURA CAMILA RONDÓN LIZARAZO</t>
  </si>
  <si>
    <t>Prestar los servicios profesionales en la Subdirección de Función Pública para apoyar en el seguimiento al trámite de adopción e implementación del Plan Nacional de Desarrollo 2018-2022, y en el desarrollo de acciones para el cumplimiento de los compromisos que el Plan asigna al Departamento, en la vigencia 2019.</t>
  </si>
  <si>
    <t>Función Pública cancelará el valor total del contrato en ocho (8) pagos así: a) Siete mensualidades cada una por valor de SIETE MILLONES DE PESOS ($7’000.000 M/CTE), y b) Un último pago por valor de TRES MILLONES QUINIENTOS MIL PESOS (3’500.000) M/CTE.</t>
  </si>
  <si>
    <t>Siete (7) meses y quince (15) días, contados a partir del perfeccionamiento del contrato, registro presupuestal.</t>
  </si>
  <si>
    <t>Analista FURAG</t>
  </si>
  <si>
    <t>MINIMA CUANTÍA</t>
  </si>
  <si>
    <t>161-2019</t>
  </si>
  <si>
    <t>Adquisición de un (1) combo de micrófono inalámbrico y solapa, un (1) Flash speedlite para cámaras fotográficas, y una (1) Grabadora de voz digital, de conformidad con las especificaciones técnicas incluidas en el presente documento.</t>
  </si>
  <si>
    <t>Función Pública pagará el valor del contrato en un (1) solo pago, por un valor estimado de CINCO MILLONES SETECIENTOS MIL PESOS ($5’700.000,00) M/CTE,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</si>
  <si>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GABRIELA ROSALIA OSORIO VALDERRAMA </t>
  </si>
  <si>
    <t>Avalúo comercial y Comercialización de bienes muebles dados de baja - cisa</t>
  </si>
  <si>
    <t>Subdirección de Desarrollo Organizaciobal</t>
  </si>
  <si>
    <t>Prestar servicios profesionales en la dirección de Desarrollo Organizacional</t>
  </si>
  <si>
    <t>HUGO ARMANDO PEREZ BALLESTEROS EXT. 820
hperezo@funcionpublica.gov.co</t>
  </si>
  <si>
    <t>164-2019</t>
  </si>
  <si>
    <t>Adquirir los equipos y materiales de ferretería que requiere el Departamento Administrativo de la Función Pública para el manteniendo de las instalaciones físicas y el complimiento del plan de austeridad y gestión ambiental, según las especificaciones mínimas establecidas.</t>
  </si>
  <si>
    <t>Función Pública pagará el valor del contrato en un (1) solo pago, por un valor estimado de DIECINUEVE MILLONES SEISCIENTOS CINCUENTA Y OCHO MIL UN PESOS M/CTE ($19’658.001),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</si>
  <si>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163-2019</t>
  </si>
  <si>
    <t>Adquirir los Periféricos para los equipos de cómputo de Función Pública, de conformidad con los lineamientos establecidos en la Tienda Virtual del Estado Colombiano – Grandes Superficies.</t>
  </si>
  <si>
    <t>Función Pública pagará el valor del contrato en un (1) solo pago, por un valor estimado de DIECISIETE MILLONES SETECIENTOS MIL PESOS ($17’700.000) M/CTE, incluido IVA y demás gastos asociados a la ejecución del contrato,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</si>
  <si>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162-2019</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</si>
  <si>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tecnica del Acuerdo MArco de Precios.</t>
  </si>
  <si>
    <t>Grupo de Gestión Meritocrática</t>
  </si>
  <si>
    <t>Adquirir 2000 pines de la Prueba psicológica especializada en evaluación de competencias laborales
Estatales</t>
  </si>
  <si>
    <t>FRANCISCO JAVIER AMÉZQUITA RODRIGUEZ EXT. 810
famezquita@funcionpublica.gov.co</t>
  </si>
  <si>
    <t>Aunar esfuerzos entre las entidades para evaluar la calidad del proceso estadístico a cargo  de Función Pública</t>
  </si>
  <si>
    <t>CARLOS ANDRÉS GUZMAN EXT. 850
cguzman@funcionpublica.gov.co</t>
  </si>
  <si>
    <t>JULIAN FELIPE AGUILAR EXT. 500
jaguilar@funcionpublica.gov.co</t>
  </si>
  <si>
    <t xml:space="preserve">72102103 -72102104 - 72102103 </t>
  </si>
  <si>
    <t>Adquirir la suscripción al Licenciamiento Office 365,  Microsoft y bolsa de horas de servicios Microsoft, para soporte especializado y capacitación</t>
  </si>
  <si>
    <t>Soporte Oracle</t>
  </si>
  <si>
    <t>173-2019</t>
  </si>
  <si>
    <t>Adquisición de elementos de papeleria, útiles de escritorio y oficina, necesarios para el normal funcionamiento de Función Pública, con los lineamientos establecidos en la Tienda Virtual del Estado Colombiano - Grandes Superficies.</t>
  </si>
  <si>
    <t>Función Pública como pagará el valor del contrato en un (1) solo pago, a la entrega de los elementos previa presentación de la factura, expedición del certificado de recibido a satisfacción por parte del supervisor del contrato, sin que el monto total pueda exceder la cuantia total del mismo.</t>
  </si>
  <si>
    <t>171-2019</t>
  </si>
  <si>
    <t>LA PREVISORA S.A. COMPAÑÍA DE SEGUROS</t>
  </si>
  <si>
    <t>Adquirir los seguros obligatorios de accidentes de tránsito – SOAT para cada uno de los vehículos que conforman el parque automotor de uso y responsabilidad de la entidad de acuerdo al Plan Anual de Adquisiciones 2019, y según las especificaciones técnicas mínimas que se describen en el presente documento</t>
  </si>
  <si>
    <t>Función Pública cancelará el valor de cada SOAT expedido, de acuerdo con las tarifas comerciales vigentes, en un solo pago, previa presentación de la respectiva factura por parte del Contratista y expedición del certificado de recibido a satisfacción por parte del Supervisor del contrato, sin que el monto total de los seguros emitidos puedan exceder la cuantía total del mismo.</t>
  </si>
  <si>
    <t>Hasta el 31 de diciembre de 2019, contado a partir del perfeccionamiento del mismo, previo registro presupuestal y aprobación de pólizas.</t>
  </si>
  <si>
    <t>167-2019</t>
  </si>
  <si>
    <t>COMPETENCIA PLUS SAS</t>
  </si>
  <si>
    <t>Prestar el servicio de entrega de reportes y monitoreo de información y noticias que traten sobre el Departamento Administrativo de la Función Pública, difundidas en medios de comunicación y redes sociales a nivel nacional y regional, de acuerdo con el anexo de Especificaciones Técnicas Mínimas del proceso</t>
  </si>
  <si>
    <t>Hhasta el dieciocho (18) de diciembre de 2019, contando a partir del perfeccionamiento del mismo, registro presupuestal, aprobación de pólizas y suscripción del acta de inicio.</t>
  </si>
  <si>
    <t>DIANA MARIA BOHORQUEZ LOSADA</t>
  </si>
  <si>
    <t>JEFE OFICINA ASESORA DE COMUNICACIONES</t>
  </si>
  <si>
    <t>165-2019</t>
  </si>
  <si>
    <t>OLIMPIA MANAGEMENT S.A.</t>
  </si>
  <si>
    <t>Contratar la suscripción al servicio de soporte técnico especializado incluyendo el mantenimiento preventivo y correctivo con los repuestos y mano de obra para los equipos que hacen parte de la solución de almacenamiento SAN Hitachi propiedad de Función Pública, acorde con la Ficha Técnica del proceso.</t>
  </si>
  <si>
    <t xml:space="preserve">Función Pública pagará el valor del contrato en un (1) único pago, previa entrega de la certificación  donde se indique la suscripción al servicio de soporte técnico especializado incluyendo el mantenimiento preventivo y correctivo con los repuestos y mano de obra para los equipos que hacen parte de la solución de almacenamiento SAN Hitachi propiedad de Función Pública , la realización de la transferencia de conocimientos y la presentación de la respectiva factura y expedición del certificado de recibido a satisfacción por parte del Supervisor del Contrato, sin que el monto total de los servicios prestados pueda exceder la cuantía total del Contrato. </t>
  </si>
  <si>
    <t>Un (1) año, contado a partir del perfeccionamiento del mismo, registro presupuestal, aprobación de pólizas y suscripción del acta de inicio.</t>
  </si>
  <si>
    <t>EVELIO LOPEZ SUAREZ</t>
  </si>
  <si>
    <t>172-2019</t>
  </si>
  <si>
    <t>ARIA PSW S.A.S</t>
  </si>
  <si>
    <t>Contratar la suscripción y soporte técnico para el Licenciamiento Liferay que posee Función Pública; así como una bolsa de horas de soporte especializado, acorde con la Ficha Técnica del proceso.</t>
  </si>
  <si>
    <t>Función Pública pagará el valor del contrato en un (1) único pago, previa entrega de la certificación de indique la suscripción y el derecho de uso por un (1) año de los servicios de soporte, para las tres (3) licencias del software Liferay DXP, detallando que dos (2) licencias son de producción y una (1) de pre producción, el documento que contenga la organización interna de trabajo, la aprobación por parte del supervisor de las hojas de vida y el documento para la bolsa de cincuenta (50) horas para soporte especializado, previa presentación de la respectiva factura y expedición del certificado de recibido a satisfacción por parte del supervisor del contrato, sin que el monto total de los servicios prestados pueda exceder la cuantía total pactada.</t>
  </si>
  <si>
    <t>EDUARD ALFONSO GAVIRIA VERA</t>
  </si>
  <si>
    <t>175-2019</t>
  </si>
  <si>
    <t>JUAN DIEGO LOPEZ GUILLEN</t>
  </si>
  <si>
    <t>Prestar los servicios profesionales en la Dirección de Desarrollo  Organizacional para apoyar en la identificación, organización y revisión de información pertinente para llevar a cabo las reformas institucionales y sectoriales priorizadas por el Gobierno Nacional, en cumplimiento de las facultades extraordinarias dadas en la Ley del Plan Nacional de Desarrollo.</t>
  </si>
  <si>
    <t xml:space="preserve">Función Pública cancelará el valor total del contrato en seis (6) pagos así: a) Cinco
(5) pagos mensuales por  valor de DOS MILLONES QUINIENTOS MIL PESOS ($2'500.000) M/CTE., incluido IVA y demás gastos asociados a la ejecución del mismo , previa presentación  del informe correspondiente y del certificado de cumplimiento y evaluación del contratista firmado por el supervisor; y b) Un pago final por va lor de UN MILLÓN DOSCIENTOS CINCUENTA MIL PESOS ($1.250.000) M/CTE., incluido IVA y demás gastos asociados a la ejecución del mismo, previa presentación del informe correspondiente y del certificado de cumplimiento y evaluación del contratista firmado por el supervisor,  sin  que  el monto total de los servicios prestados pueda exceder la cuantía total pactada 
</t>
  </si>
  <si>
    <t>Cinco (5) meses, quince (15) días, contados a partir del perfeccionamiento del mismo y registro presupuestal.</t>
  </si>
  <si>
    <t>174-2019</t>
  </si>
  <si>
    <t>ANA MARGARITA BUSTAMANTE PALACIO</t>
  </si>
  <si>
    <t>Prestar servicios profesionales en la Dirección de Desarrollo Organizacional de Función Pública para apoyar en la revisión, caracterización y documentación  de las experiencias de mejora de procesos internos en las entidades priorizadas por el gobierno nacional, y en la producción de recomendaciones a ser implementadas en el desarrollo de los procesos de rediseño institucional.</t>
  </si>
  <si>
    <t xml:space="preserve">Función Pública cancelará el valor total del contrato en seis (6) pagos así: a) cinco
(5) pagos  mensuales por valor de CUATRO MILLONES  QUINIENTOS  MIL PESOS ($4'500.000) M/CTE., incluido IVA y demás gastos asociados a  la ejecución del mismo, previa presentación del informe correspondiente y del certificado de cumplimiento y evaluación del contratista firmado  por el supervisor ;b) un pago final por valor de DOS MILLONES DOSCIENTOS CINCUENTA MIL PESOS ($2.250.000) M/CTE., incluido IVA y demás gastos asociados a la ejecución del mismo, previa presentación del informe correspondiente y del certificado de cumplimiento y evaluación del contratista firmado por el supervisor , sin que el monto total de los servicios prestados pueda exceder la cuantía total pactada
</t>
  </si>
  <si>
    <t>166-2019</t>
  </si>
  <si>
    <t>RICARDO HOYOS VALENCIA</t>
  </si>
  <si>
    <t>Prestar Servicios Profesionales en la Oficina de Tecnologías de la Información y las Comunicaciones de Función Pública para realizar el levantamiento de requerimientos para la renovación del Formulario Único de Reporte de Avances de la Gestión-FURAG.</t>
  </si>
  <si>
    <t>Dos (2) pagos mensuales de NUEVE MILLONES DOSCIENTOS MIL PESOS ($9'200,000)M/CTE.</t>
  </si>
  <si>
    <t>Dos (2) meses, contados a partir del perfeccionamiento del contrato, registro presupuestal.</t>
  </si>
  <si>
    <t>168-2019</t>
  </si>
  <si>
    <t>NET APPLICATIONS SAS</t>
  </si>
  <si>
    <t>Contratar los servicios de asistencia técnica especializada en el despliegue de Oracle Data Guard para las bases de datos de Función Pública, el despliegue de máquinas
virtuales para dos (2) equipos Orade Database Appliance (ODA) X7-2 HA y un (1) equipo ODA X4-2 HA propiedad de la Entidad, acorde con la ficha técnica del proceso.</t>
  </si>
  <si>
    <t>Función Pública pagará el valor del contrato en un (1) único pago, previa entrega de: 1. La configuración del servicio de Oracle Data Guard para las bases de datos de
Función Pública, el despliegue de máquinas virtuales para dos (2) equipos Oracle
Database Appliance (ODA) X7-2 HA y un (1) equipo ODA X4-2 HA propiedad de
la Entidad, acorde con la ficha técnica del proceso.
2. La entrega del documento donde conste la suscripción por un año al programa
"Oracle Database New Features Learning Subscription".
3. La certificación de compromiso de la realización de una bolsa de cuarenta (40)
horas de soporte post-entrega, con vigencia máxima de un año, para atención de
incidentes de manera remota o presencial con alcance de los productos
intervenidos, estos son; Oracle Database Appliance (ODA) X7-2 HA, Oracle Data
Guard, Plataforma de OVM, Oracle RAC y Oracle Data Base.
4. Un acta del taller en modalidad presencial o virtual, dirigido a los servidores
públicos que la Entidad determine, con duración mínima de ocho (8) horas.
5. Informe que contenga las actividades realizadas para el cumplimiento de cada
una de los ítems que hacen parte de la Ficha Técnica y pruebas ejecutadas para
comprobar su funcionamiento y documento donde conste suscripción por un año
al programa "Oracle Database New Features Learning Subscription". Junto a los
anteriores documentos, la respectiva factura y expedición del certificado de
recibido a satisfacción por parte del supervisor del contrato, sin que el monto total
de los servicios prestados pueda exceder la cuantía total pactada.
Función Pública, como requisito previo para autorizar el único pago del contrato,
verificará que el contratista se encuentre al día con los aportes al Sistema Integral de
Seguridad Social en Salud, Pensión y Riesgos Laborales del personal asignado que
participa total o parcialmente en la prestación de los servicios, así como los propios del
SENA, ICBF y Cajas de Compensación Familiar, de conformidad con lo establecido en el
inciso 30 del artículo 50 de la ley 789 de 2002.</t>
  </si>
  <si>
    <t>Trece (13) meses, contado a partir del perfeccionamiento del mismo, registro presupuestal, aprobación de pólizas y suscripción del acta de inicio.</t>
  </si>
  <si>
    <t>169-2019</t>
  </si>
  <si>
    <t>BIENESTAR Y SALUD EMPRESARIAL SAS</t>
  </si>
  <si>
    <t>Contratar la Prestación de los Servicios, para la realización de valoraciones ocupacionales y exámenes médicos de ingreso, retiro, periódicos y otros complementarios, que sean necesarios realizar a los servidores y contratistas del Departamento Administrativo de la Función Pública.</t>
  </si>
  <si>
    <t>Función Pública pagará el valor del Contrato en mensualidades vencidas, de acuerdo con los exámenes médicos efectivamente realizados en el correspondiente mes, previa presentación de la factura y la expedición del Certificado de Recibido a Satisfacción por parte del Supervisor del Contrato, sin que el monto total de los servicios prestados pueda exceder la cuantía total del mismo.</t>
  </si>
  <si>
    <t xml:space="preserve">Hasta el veintisiete (27) de diciembre de 2019, o hasta agotar el presupuesto, lo primero que ocurra, contado a partir del perfeccionamiento del mismo, registro presupuestal y aprobación de pólizas. </t>
  </si>
  <si>
    <t>NATALIA ASTRID CARDONA RAMIREZ</t>
  </si>
  <si>
    <t>SILLAS PARA EL AUDITORIO</t>
  </si>
  <si>
    <t>Diseño y desarrollo del Sistema de información SUIT versión 4</t>
  </si>
  <si>
    <t>CONTRATACION DIRECTA</t>
  </si>
  <si>
    <t>Soporte técnico y mantenimiento preventivo y correctivo de los aires acondicionados del auditorio de la entidad.</t>
  </si>
  <si>
    <t>Adquisición de bienes para el bienestar de los servidores públicos de la entidad. (GRECAS)</t>
  </si>
  <si>
    <t>Dirección de Desarrollo Organizaciobal</t>
  </si>
  <si>
    <t xml:space="preserve">Prestar servicios profesionales en la Dirección de Participación, Transparencia y Servicio al Ciudadano </t>
  </si>
  <si>
    <t>43222600 43223300 43221700 43202200 43211800 26121600 23251800</t>
  </si>
  <si>
    <t>Dotación  para el auditorio de la entidad y sala de juntas : Manteles, bandejas, cubremanteles, recicipentes.</t>
  </si>
  <si>
    <t>Servicio de vigilancia y recepción en el edificio sede de Función Pública, a través de comisionado de bolsa.</t>
  </si>
  <si>
    <t>BOLSA MERCANTIL</t>
  </si>
  <si>
    <t>Dotación  para el auditorio de la entidad y sala de juntas:(carro de servIcio. Mesas cocteleras, atril)</t>
  </si>
  <si>
    <t>JULIAN FELIPE AGUILAR ARBOLEDA EXT. 530&lt;jaguilar@funcionpublica.gov.co&gt;</t>
  </si>
  <si>
    <t xml:space="preserve">Adquisición  de audífonos de diademas para la realización de actividades del programa de bilingüismo </t>
  </si>
  <si>
    <t>81111500
81111800</t>
  </si>
  <si>
    <t>43231500
81112200</t>
  </si>
  <si>
    <t>Adquisición del Sistema de Información de gestión humana</t>
  </si>
  <si>
    <t>83112400
83121700</t>
  </si>
  <si>
    <t>92101501
80140000</t>
  </si>
  <si>
    <t>global</t>
  </si>
  <si>
    <t>45101515
45101513
45101505
45101500
44102802</t>
  </si>
  <si>
    <t>MAQUINA PARA CARNÉS DE IDENTIFICACIÓN</t>
  </si>
  <si>
    <t>185-2019</t>
  </si>
  <si>
    <t>Adquisición de sillas interlocutoras para el auditorio de Función Pública, conforme las condiciones técnicas establecidas en el presente documento.</t>
  </si>
  <si>
    <t>Función Pública cancelará el valor total del contrato en un (1) solo pago, por un valor estimado de DIECISÉIS MILLONES SETECIENTOS VEINTE MIL PESOS ($16’720.000,00)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t>
  </si>
  <si>
    <t>Será de treinta (30) días calendario contado a partir de la expedición del registro presupuestal.</t>
  </si>
  <si>
    <t>183-2019</t>
  </si>
  <si>
    <t>PAOLA LILIANA QUIJANO BARÓN</t>
  </si>
  <si>
    <t>Prestar los servicios profesionales en la Dirección de Gestión del Conocimiento de Función Pública, para apoyar en la consolidación de la dimensión de gestión del conocimiento y la innovación al interior de la entidad y en el desarrollo de acciones de implementación de la sexta dimensión de Modelo Integrado de Planeación y Gestión, en entidades del orden nacional y territorial.</t>
  </si>
  <si>
    <t xml:space="preserve">Función Pública cancelará el valor total del contrato en seis (6) pagos, así: a) Cinco (5) mensualidades vencidas, por valor de SIETE MILLONES SEISCIENTOS MIL PESOS ($7'600.000) M/CTE, previa presentación del informe de ejecución correspondiente y b) Un último pago por valor de DOS MILLONES   QUINIENTOS   TREINTA   Y   TRES   MIL   PESOS   ($2'533.000),
incluidos impuestos y demás gastos asociados a la ejecución , previa entrega de los productos y la presentación del informe correspondiente y del certificado de cumplimiento y evaluación del contratista firmado por el supervisor , sin que el monto total de los servicios prestados pueda exceder la cuantía total pactada.
</t>
  </si>
  <si>
    <t>Cinco (5) meses y diez (1O) días calendario, contados a partir del perfeccionamiento del contrato. registro presupuesta! y aprobación de pólizas (si aplica).</t>
  </si>
  <si>
    <t>MARÍA MAGDALENA FORERO MORENO</t>
  </si>
  <si>
    <t>179-2019</t>
  </si>
  <si>
    <t>SONIA MERCEDEZ RODRIGUEZ REINEL</t>
  </si>
  <si>
    <t>Prestar servicios profesionales  en la Dirección de Participación, Transparencia y Servicio al Ciudadano de Función Pública para apoyar en la identificación de criterios para apropiar el enfoque étnico en las políticas de función pública  y mejorar sus capacidades internas para producir herramientas, lineamientos y metodologías para concertar, articular. capacitar y fortalecer a los  grupos indígenas. negros, afros, raizales, palenqucros y Rrom, en los temas a cargo del Departamento.</t>
  </si>
  <si>
    <t>Función Pública cancelará el valor total del contrato en seis (6) pagos, así: a) cinco
(5) mensuales de SIETE MILLONES DE PESOS ($7'000.000) M/CTE. incluido IVA y demás gastos asociados a la ejecución , y b) Un último pago de TRES MILLONES QUINIENTOS MIL PESOS ($3'500.000) M/CTE. incluido IVA y demás gastos asociados a la ejecución, previa presentación del informe correspondiente , de la entrega del producto solicitado y del certificado de cumplimiento y evaluación del contratista firmado por el supervisor , sin que el monto total de los servicios prestados pueda exceder la cuantía total pactada.</t>
  </si>
  <si>
    <t>Cinco (5) meses y quince (15) días, contados a partir del perfeccionamiento del mismo y registro presupuestal.</t>
  </si>
  <si>
    <t>184-2019</t>
  </si>
  <si>
    <t xml:space="preserve">LUIS ALBERTO  MONTES INFANTE </t>
  </si>
  <si>
    <t>Prestar el servicio de fumigación , desinfección y control preventivo de insectos y roedores en las áreas locativas del edificio sede de Función Pública.</t>
  </si>
  <si>
    <t>Función Pública pagará el valor del Contrato, de acuerdo con los servicios efectivamente prestados, para lo cual EL CONTRATISTA deberá realizar los controles preventivos establec idos en los  presentes  estudios  previos, requeridos por la Entidad durante la ejecución del contrato.</t>
  </si>
  <si>
    <t>Hasta el 10 de diciembre de 2019 contando a partir del perfeccionamiento del mismo , registro presupuestal.</t>
  </si>
  <si>
    <t>MILTON ANDRES PINILLA CÁRDENAS</t>
  </si>
  <si>
    <t>182-2019</t>
  </si>
  <si>
    <t>CORPORACIÓN  COLOMBIA  DIGITAL</t>
  </si>
  <si>
    <t>Adoptar los lineamientos de la Política de Gobierno Digital de MinTIC para Función Pública definidas en el anexo técnico, generando capacidades institucionales a través de.un proceso de gestión del cambio.</t>
  </si>
  <si>
    <t xml:space="preserve">Función Pública cancelará el valor total del contrato en cinco (5) pagos, así: a) Un primer pago, del veinticinco por ciento (25%) del valor total del contrato, correspondiente a la suma de CIENTO CINCUENTA Y UN MILLONES TRESCIENTOS VEINTICUATRO MIL SETECIENTOS OCHENTA Y SIETE PESOS  CON  CINCUENTA  CENTAVOS  ($151'324.787.50)   M/CTE,  a  la
aprobación por parte del Supervisor de Función Pública del Documento con el plan de trabajo de la implementación donde se establezca el cronograma y actividades a desarrollar y los productos definidos para el primer pago. b) Un segundo pago, del veinte por ciento (20%) del valor total del contrato, correspondie nte a la suma de CIENTO VEINTIUN MILLONES CINCUENTA Y NUEVE MIL OCHOCIENTOS TREINTA PESOS ($121'059.830) M/CTE, previa
aprobación por parte del Supervisor de los entregables y productos definidos para el pago número 2. c) Un tercer pago, del veinte por ciento (20%) total del contrato, correspondiente a la suma de CIENTO VEINTIUN MILLONESdel valor CINCUENTA Y NUEVE MIL OCHOCIENTOS TREINTA PESOS ($121'059.830)
M/CTE, previa aprobación por parte del Supervisor de los entregables y productos definidos para el pago número 3. d) Un cuarto pago, del veinte por ciento (20%) del valor total del contrato, correspondiente a la suma de CIENTO VEINTIUN MILLONES CINCUENTA Y NUEVE MIL OCHOCIENTOS TREINTA
PESOS ($121'059 .830) M/CTE, previa aprobación por parte del Supervisor de los entregables y productos definidos para el pago número 4. e) Un último pago, del quince por ciento (15%) del valor total del contrato, correspondiente a la suma de NOVENTA MILLONES SETECIENTOS NOVENTA Y CUATRO MIL OCHOCIENTOS SETENTA Y DOS PESOS CON CINCUENTA CENTAVOS
($90'794.872.50) M/CTE, previa entrega del informe final de las actividades que incluye, los  documentos finales, artefactos , y entregables revisados y aprobados de acuerdo a lo especificado en el plan de trabajo de la política de Gobierno Digital y su respectivo repositorio de evidencias. Así como los entregables y productos definidos para el pago número 5, los valores incluyen IVA y demás impuestos a que haya lugar.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
</t>
  </si>
  <si>
    <t>Hasta el treinta y uno (31) de diciembre de 2019 , contado a partir del perfeccionamiento del contrato, registro presupuesta! y aprobación de pólizas (si aplica).</t>
  </si>
  <si>
    <t>181-2019</t>
  </si>
  <si>
    <t>KAREN JHOANA PALACIOS BOTÍA</t>
  </si>
  <si>
    <t>Prestar los servicios profesionales en la Dirección de Participación, Transparencia y Servicio al Ciudadano de Función Pública, para brindar asistencia técnica en la revisión de procesos y formulación de propuestas de mejora y estandar ización a trámites de entidades priorizadas, asi como en la elaboración y consolidación de estadísticas y análisis de datos relacionados con la implementación de las políticas de la dirección.</t>
  </si>
  <si>
    <t xml:space="preserve">Función Pública cancelará el valor total del contrato en seis (6) pagos, así: a) cinco (5) pagos mensuales por valor de SIETE MILLONES TRESCIENTOS CINCUENTA MIL PESOS ($7.350.000) M/CTE., y b) un último pago por valor de  TRES  MILLONES  SEISCIENTOS  SETENTA  Y  CINCO  MIL  PESOS
($3'675.000) incluidos impuestos y demás gastos asociados a la ejecución, previa presentación del informe correspondiente, de la entrega de los productos encomendados y del certificado de cumplimiento y evaluación del contratista firmado por el supervisor , sin que el monto total de los servicios prestados pueda exceder la cuantía total pactada.
</t>
  </si>
  <si>
    <t>Cinco (5) meses y quince (15) dias calendario, contados a partir del perfeccionamiento del mismo y registro presupuestal.</t>
  </si>
  <si>
    <t>32131000
39121000
81111500</t>
  </si>
  <si>
    <t>Reparación y reprogramación sistema de sonido auditorio</t>
  </si>
  <si>
    <t xml:space="preserve">46181503 46181604 46181533 46181504 46181708 46182000 46181804 </t>
  </si>
  <si>
    <t>186-2019</t>
  </si>
  <si>
    <t>UNIVERSIDAD NACIONAL DE COLOMBIA</t>
  </si>
  <si>
    <t>Realizar los estudios y diseños técnicos de los sistemas hidráulicos, sanitarios, eléctricos , extinción y detección de incendios, seguridad (salida de emergencia) , sonido ambiental, adecuación de la ventanería de la fachada y obras complementarias (especificaciones, cantidades y presupuestos) , para el edificio sede, ubicado en la Carrera 6 Nº 12 - 62 de la ciudad de Bogotá.</t>
  </si>
  <si>
    <t xml:space="preserve">Función Pública cancelará el valor total del contrato en cuatro (4) pagos, así: ª) Un primer (1) pago equivalente al cincuenta por ciento (50%) del valor total del contrato es decir la suma de CIENTO CINCUENTA   MILLONES  DE  PESOS   ($150'000.000)   M/CTE  a  la
firma del acta de inicio y presentación del Plan de Trabajo y las hojas de vida de los miembros del equipo de trabajo propuesto. .Q) Un segundo (2) pago equivalente al veinte por ciento (20%) del valor total del contrato por valor de SESENTA MILLONES DE PESOS ($60'000.000) M/CTE, a la entrega de los planos de las red.es existentes y su diagnóstico. f) Un tercer (3) pago equivalente al veinte por ciento (20%) del valor total del contrato por valor de SESENTA MILLONES DE PESOS ($60'000 .000) M/CTE, a la entrega de los planos de diseños , especificaciones , cantidades de obra y presupuesto. Y g) Un cuarto (4) y último pago equivalente al diez por ciento (10%) del valor total del contrato por valor de TREINTA MILLONES DE PESOS ($30'000.000) M/CTE, previa entrega del informe de ejecución que dé cuenta de la realización de la totalidad de actividades y aprobación del supervisor del contrato. Todos los pagos estarán supeditados a la disponibilidad del Programa Anual Mensualizado de Caja -PAC de Función Pública y a la disponibilidad de los recursos en la pagaduría de la Entidad, así como al cumplimiento en materia de seguridad social integral por parte del contratista.
</t>
  </si>
  <si>
    <t>Tres (3) meses y quince (15) días, contados a partir de la suscripción del  acta de inicio, previo cumplimiento de los requisitos de perfeccionamiento ejecución del mismo</t>
  </si>
  <si>
    <t>GRUPO DE GESTIÓN ADMINISTRATIVA</t>
  </si>
  <si>
    <t>189-2019</t>
  </si>
  <si>
    <t>Adquisición de productos y servicios Microsoft para la Función Pública conforme a los requerimientos técnicos mínimos establecidos por la Entidad y el Acuerdo Marco de Precios CCE-578-AMP-2017 de Colombia Compra Eficiente</t>
  </si>
  <si>
    <t>Función Pública pagará el valor del Contrato, de conformidad con las condiciones estipuladas por Colombia Compra Eficiente en el Acuerdo Marco de Precios, para la adquisición de bienes y servicios Microsoft, previa presentación de la respectiva factura y expedición del certificado de recibido a satisfacción por parte del Supervisor del Contrato, sin que el monto total de los servicios suministrados pueda exceder la cuantía total del contrato.</t>
  </si>
  <si>
    <t>Será por un (1) año, contado a partir del perfeccionamiento del mismo, registro presupuestal, y al vencimiento de la suscripción del Licenciamiento de Office esto es a partir del 7 de agosto de 2019.</t>
  </si>
  <si>
    <t>EVELIO LÓPEZ SUAREZ</t>
  </si>
  <si>
    <t xml:space="preserve">OFICINA DE TECNOLOGIAS DE LA INFORMACIÓN Y LAS COMUNICACIONES </t>
  </si>
  <si>
    <t>190-2019</t>
  </si>
  <si>
    <t>UT SOFT-IG</t>
  </si>
  <si>
    <t>192-2019</t>
  </si>
  <si>
    <t>SOFTWARE IT SAS</t>
  </si>
  <si>
    <t>Contratar la renovación de la suscripción anual (1 Año) de las Licencias de Adobe Creative Cloud for Teams suite completa que utiliza Función Pública, según las especificaciones técnicas mínimas establecidas en el presente documento</t>
  </si>
  <si>
    <t>PRESTACION DE SERVICIOS</t>
  </si>
  <si>
    <t xml:space="preserve">Función Pública cancelara el valor del contrato en un (1) solo pago, una vez perfeccionado, expedido el registro presupuestal, efectuada la aprobación de pólizas y a la entrega del documento donde se indique la suscripción al Licenciamiento de las cuatro (4) Licencias de la Suite de Adobe a nombre del Departamento Administrativo de la Función Pública, la cuenta y clave de uso de la consola. </t>
  </si>
  <si>
    <t xml:space="preserve">Hasta el día 14 de agosto de 2020, contado a partir del perfeccionamiento, expedición del registro presupuestal y aprobación de garantías. </t>
  </si>
  <si>
    <t>194-2019</t>
  </si>
  <si>
    <t>CORPORACIÓN AGENCIA NACIONAL DE GOBIERNO DIGITAL - AND</t>
  </si>
  <si>
    <t>Aunar esfuerzos entre la FUNCIÓN PÚBLICA la AGENCIA  NACIONAL DIGITAL, con el fin de realizar el análisis, diseño y desarrollo de la primera fase de la nueva versión del Sistema Único de Información de Trámites - SUIT para facilitar la evolución técnico-funcional en el marco de las políticas de transformac ión digital del Estado.</t>
  </si>
  <si>
    <t>CONVENIO INTERADMINISTRATIVO</t>
  </si>
  <si>
    <t xml:space="preserve">1) $ 114.411.000 (15%) Contra los entregables producto de la planeación del proyecto, contexto estratégico del proyecto e historias de usuario aprobadas del  levantamiento  de  requerimientos  en  el primer mes del proyecto.                                                       2) $ 305.096.000 (40%) Contra los entregables de la propuesta acordados   en   las  etapas   de   diseño   de
arquitectura técnica y las historias de usuario aprobadas durante el periodo.
3) $ 305.096.000 (40%) Contra los entregables producto de las etapas implementac ión de nuevas funcionalidades del sistema de información.                                                           4) $ 38.137.000 (5%) Contra el recibo a satisfacc ión de las funcionalidades del sistema de informac ión y el cierre del proyecto
</t>
  </si>
  <si>
    <t>Hasta el treinta y uno (31) de diciembre de 2019 , contado a partir del acta de inicio, previa expedición del registro presupuesta! y aprobación de  las garantías.</t>
  </si>
  <si>
    <t>FERNANDO AUGUSTO SEGURA RESTREPO                  JULIO CÉSAR RIVERA MORATO</t>
  </si>
  <si>
    <t xml:space="preserve">DIRECCIÓN DE PARTICIPACIÓN, TRANSPARENCIA Y SERVICIO AL CIUDADANO                                             OFICINA DE TECNOLOGIAS DE LA INFORMACIÓN Y LAS COMUNICACIONES </t>
  </si>
  <si>
    <t>191-2019</t>
  </si>
  <si>
    <t>LUZ EDITH OCHOA TASARES</t>
  </si>
  <si>
    <t>Prestar servicios profesionales a la Dirección de Desarrollo Organizacional de Función Pública, para apoyar la implementación de la Estrategia de Gestión Territorial a través del seguimiento a los compromisos instituciona les, la documentación de buenas prácticas,así como la orientación y acompañamiento técnico a las entidades territoriales asiqnadas.</t>
  </si>
  <si>
    <t xml:space="preserve">Función Pública cancelará el valor total del contrato en cinco (5) pagos así: a) Cuatro (4) mensualidades por valor de SEIS MILLONES OCHOCIENTOS MIL PESOS ($6.800.000)  M/CTE  y  b)  Un (1)  pago final  por valor  de  CINCOMILLONES   OCHOCIENTOS   NOVENTA   y   TRES   MIL   TRESCIENTOS TREINTA Y TRES PESOS ($5'893.333) M/CTE, incluidos impuestos y demás gastos asociados a la ejecución del mismo, previa presentación del informe correspondiente, de la entrega del producto definido y del certificado de cumplimiento y evaluación del contratista firmado por el supervisor , sin que el monto total de los servicios prestados pueda exceder la cuantía total pactada.
</t>
  </si>
  <si>
    <r>
      <rPr>
        <b/>
        <sz val="15"/>
        <color theme="1"/>
        <rFont val="Arial"/>
        <family val="2"/>
      </rPr>
      <t>13719</t>
    </r>
    <r>
      <rPr>
        <sz val="15"/>
        <color theme="1"/>
        <rFont val="Arial"/>
        <family val="2"/>
      </rPr>
      <t xml:space="preserve"> 25/1/2019</t>
    </r>
  </si>
  <si>
    <t>Cuatro (4) meses y veintiséis (26) días, contados a partir del perfeccionamiento del mismo y registro presupuestal.</t>
  </si>
  <si>
    <t>DIRECCIÓN DE DESARROLLO ORGANIZACIONAL</t>
  </si>
  <si>
    <t>188-2019</t>
  </si>
  <si>
    <t>CELIA AURORA CASTILLO CABARCAS</t>
  </si>
  <si>
    <t>Prestar servicios profesionales en el Grupo de Gestión Humana de Función Pública para apoyar los procesos relacionados con la implementación del Sistema de Información de Talento Humano para la Entidad.</t>
  </si>
  <si>
    <t>Función Pública  cancelará el valor total del contrato en cinco (5) pagos mensuales por valor de DOS MILLONES OCHOC IENTOS MIL PESOS ($2.800.000) M/CTE., incluidos impuestos y demás gastos asociados a la ejecución, previa presentación del informe de ejecución correspondiente y del certificado de cumplimiento y evaluación del contratista firmado por el supervisor, sin que el monto total de los servicios prestados pueda exceder la cuantía total pactada.</t>
  </si>
  <si>
    <t>Cinco (5) meses, contado a partir del perfeccionamiento del mismo y registro
presupuestal.</t>
  </si>
  <si>
    <t>JULIAN FELIPE AGUILAR ARBOLEDA</t>
  </si>
  <si>
    <t>GRUPO DE GESTIÓN HUMANA</t>
  </si>
  <si>
    <t xml:space="preserve">Adquirir la suscripción de la garantía extendida para la UPS ; así como el servicio de soporte, acorde a lo detallado en las condiciones técnicas </t>
  </si>
  <si>
    <t>43211500
81112200
81112300
81111500</t>
  </si>
  <si>
    <t>Adquisición de solución de Hiperconvergencia</t>
  </si>
  <si>
    <t>81111500
81111800
81112200</t>
  </si>
  <si>
    <t xml:space="preserve">Adquisición de licenciamiento Redhat </t>
  </si>
  <si>
    <t>Transición de IPv4 a IPv6</t>
  </si>
  <si>
    <t xml:space="preserve">Soporte al licenciamiento y equipos Oracle </t>
  </si>
  <si>
    <t>Soporte extendido del Switch</t>
  </si>
  <si>
    <t>Garantía Extendida del Switch</t>
  </si>
  <si>
    <t>SUBASTA INVERSA</t>
  </si>
  <si>
    <t>APROBADAS</t>
  </si>
  <si>
    <t>199-2019</t>
  </si>
  <si>
    <t>Adquir ir la Póliza de Responsabilidad Civil de vehículos para la protección de los automóviles pertenecientes al parque automotor de  Función Pública,  según las espec ificaciones técnicas mínimas que se describen en el presente documento.</t>
  </si>
  <si>
    <t>CONTRATO DE SEGUROS</t>
  </si>
  <si>
    <t>Función Pública pagará el valor del Contrato de conformidad con las condiciones estipuladas por Colombia Compra Eficiente en el Acuerdo Marco de Precios Nº CCENEG-012-1 -2019 , para el suministro de la Póliza de Responsabilidad Civil para automóviles, previa presentación de la respectiva factura y expedición del Certificado de Recibido a Satisfacción por parte del Supervisor del Contrato, sin que el monto total de los servicios pueda exceder la cuantía total del contrato.</t>
  </si>
  <si>
    <t>Un (1) año de acuerdo a las fechas y condiciones establecidas en la especificación técnica del presente documento, de conformidad con lo estipulado por el Acuerdo Marco de Precios de Colombia Compra Eficiente.</t>
  </si>
  <si>
    <t>195-2019</t>
  </si>
  <si>
    <t xml:space="preserve">LABORUM FASHION LTOA </t>
  </si>
  <si>
    <t>Adquisición de elementos de protección personal para los servidores de  Función  Pública  que  lo requieran, acorde con las especificaciones técnicas</t>
  </si>
  <si>
    <t>Función Pública cancelará el valor del contrato, en tres (3} pagos, contorm,.a las entregas realizadas previa presentacíón de la respectiva factura. Y expedición de certífícado de recíbído a satisfacción y evaluación al contratista por parte del Supervisor del contrato sin que el monto -total de los elementos suministrados pueda exced.er la cuantía total del contrato</t>
  </si>
  <si>
    <t>Hasta el veintisiete (27) de diciembre de 2019 contado a partir del perfeccionamiento del mismo, previo registro presupuestal.</t>
  </si>
  <si>
    <t>YUDY MARCELA CASTIBLANCO</t>
  </si>
  <si>
    <t>196-2019</t>
  </si>
  <si>
    <t>GESTIÓN DE SEGURIDAD ELECTRONICA S.A.</t>
  </si>
  <si>
    <t>Adquirir los Certificados Digitales SllF Nación, con sus correspondientes dispositivos criptográficos de almacenamiento  del  certificado  digital,  de  acuerdo  con  las  condiciones   técnicas establecidas</t>
  </si>
  <si>
    <t>Función Publica pagará el valor del contrato en un (1) único pago, previa entrega de los dieciocho (18) certificados digitales SIIF Nación, previa presentación de la factura y expedición del certificado de recibido a satisfacción por el supervisor del contrato.</t>
  </si>
  <si>
    <t xml:space="preserve">Un (1) año, contado a partir del perfeccionamiento del mismo, previo registro presupuestal. </t>
  </si>
  <si>
    <t>NOHORA CONSTANZA SIABATO LOZANO</t>
  </si>
  <si>
    <t>GRUPO DE GESTION FINANCIERA</t>
  </si>
  <si>
    <t>197-2019</t>
  </si>
  <si>
    <t>FALABELLA DE COLOMBIA S.A.</t>
  </si>
  <si>
    <t>Adquisición de elementos y mobiliario para eventos a utilizar en las actividades institucionales que se desarrollen en el auditorio principal del Departamento Administrativo de la Función Pública.</t>
  </si>
  <si>
    <t xml:space="preserve">Función Pública pagará el valor del contrato en un (1) solo pago, por un valor estimado de NUEVE MILLONES NIVENTA Y UN MIL SETECIENTOS OCHENTA Y TRES PESOS ($9.091.783) M/CTE incluido IVA y demás gastos asociados , dentro de los treinta (30) días calendario siguientes a la presentación de la factura, expedición del certificado  de recibido a satisfacción y certificado de ingreso al almacén por parte del supervisor del contrato, sin que el monto total de los servicios  prestados pueda exceder la cuantía total del  mismo.
</t>
  </si>
  <si>
    <t>198-2019</t>
  </si>
  <si>
    <t>HENRIQUE JULIO SOSA MACHADO</t>
  </si>
  <si>
    <t>Prestar los servicios profesionales en la Dirección de Desarrollo Organizacional para apoyar en la identificación, revísíón y documentación de oportunidades de reforma de entidades y sectores , relacionados con las iniciativas transformacionales del Gobierno nacional, priorizadas por la Consejería Presidencial para la Gestión del Cumplimiento.</t>
  </si>
  <si>
    <t>Cuatro (4) pagos mensuales por valor de CINCO MILLONES DE PESOS ($5'000.000) M/CTE., incluidos impuestos y demás gastos asociados a la ejecución del mismo, previa presentación del informe correspondiente, del certificado de cumplimiento y evaluación del contratista firmado por el supervisor, así como la entrega del producto 3. Para  el último pago del contrato, el contratista deberá hacer entrega de los productos 1 y 2, sin que el monto total de los servicios prestados pueda exceder la cuantía total pactada.</t>
  </si>
  <si>
    <t>93141506
80141625</t>
  </si>
  <si>
    <t>Contratar los Servicios de Bienestar Social e Incentivos para los servidores de la Función Pública y sus Familias</t>
  </si>
  <si>
    <t>203-2019</t>
  </si>
  <si>
    <t>MÁQUINAS PROCESOS Y LOGÍSTICA M P &amp; L S.A.S</t>
  </si>
  <si>
    <t xml:space="preserve">Prestar el servicio de mantenimiento preventivo y correctivo, incluido el suministro e instalación de repuestos, a dos (2) ascensores instalados en el edificio sede del Departamento Administrativo de la Función Pública, ubicado en la carrera 6 N° 12- 62 de la cuidad de Boqotá D.C.
</t>
  </si>
  <si>
    <t xml:space="preserve">Función Pública cancelará el valor total del contrato así:
-Durante el año 2019: La suma de DIECINUEVE MILLONES CIENTO SESENTA  Y  SEIS MIL SEISCIENTOS SESENTA  Y  SIETE  PESOS
($19.166.667) M/CTE incluido IVA y demás gastos asociados a la ejecución del contrato, distribuidos en cuatro (4) pagos. Tres (3) pagos por un valor  de CINCO MILLONES  DE PESOS ($5.000.000)  M/CTE
incluido IVA y demás gastos asociados a la ejecución del contrato , y un último pago por un valor de CUATRO MILLONES CIENTO SESENTA Y SEIS  MIL SEISCIENTOS  SESENTA  Y  SIETE  PESOS  ($4.166.667)
M/CTE incluido IVA  y demás gastos asociados a la ejecución del contrato, con cargo al presupuesto de funcionamiento de la presente vigencia fiscal, de conformidad con los servicios efectivamente prestados y facturados.
-Durante el año 2020: La suma de TREINTA Y TRES MILLONES TRESCIENTOS MIL PESOS ($33.300.000) M/CTE incluido IVA y demás
gastos asociados a la ejecución del contrato , distribuidos en doce (12) pagos cada uno por un valor de DOS MILLONES SETECIENTOS SETENTA Y CINCO MIL PESOS ($2.775.000)  M/CTE incluido IVA y
demás gastos asociados a la ejecución del contrato, acorde con los servicios efectivamente prestados y facturados , de conformidad con el cupo de vigencia futura aprobada por el Director General del Presupuesto Público Nacional del Ministerio de Hacienda y Crédito Público.
-Durante el año 2021: La suma de TREINTA Y DOS MILLONES SETECIENTOS  VEINTICI NCO   MIL  PESOS   ($32.725.000)   M/CTE
incluido IVA y demás gastos asociados a la ejecución del contrato, distribuidos en once (11) pagos cada uno por un valor de DOS MILLONES   NOVECIENTOS   SETENTA   Y   CINCO   MIL   PESOS
($2.975.000) M/CTE incluido IVA y demás gastos asociados a la ejecución del contrato, acorde con los servicios efectivamente prestados y facturados , de conformidad con el cupo de vigencia futura aprobada
</t>
  </si>
  <si>
    <t xml:space="preserve">DIANA PAOLA MOROS SANABRIA </t>
  </si>
  <si>
    <t>202-2019</t>
  </si>
  <si>
    <t>INGELECTRO S.A.S</t>
  </si>
  <si>
    <t xml:space="preserve"> 
Prestar el servicio de reprogramación de la matriz de audio QSC ' el sistema de sonido del auditorio de la entidad.
</t>
  </si>
  <si>
    <t>Función Pública cancelará el valor total del contrato así: un (1) solo pago, de acuerdo con los servicios efectivamente prestados, para lo cual EL CONTRATISTA deberá presentar la certificación de garantía del trabajo realizado.</t>
  </si>
  <si>
    <t>201-2019</t>
  </si>
  <si>
    <t>PARAMETRIZANDO INGENIERÍA S.A.S.</t>
  </si>
  <si>
    <t>Prestar el servicio de inspección y certificación de los dos (2) ascensores del edificio sede de  Función Pública.</t>
  </si>
  <si>
    <t>Función Publica pagará el valor del contrato en un (1) único pago, previa entrega de la certificación de los dos (2) ascensores del edificio sede de Función Pública, para lo cual EL CONTRATISTA deberá realizar los controles preventivos establecidos en los presentes estudios previos, requeridos por la Entidad durante la ejecución del contrato.</t>
  </si>
  <si>
    <t>Servidores y equipos de comunicaciones</t>
  </si>
  <si>
    <t>204-2019</t>
  </si>
  <si>
    <t>Adquisición de diademas para la estrategia de bilingüismo para los servidores del Departamento Administrativo Función Pública, conforme a las condic iones técnicas establecidas en el presente documento.</t>
  </si>
  <si>
    <t>FUNCIÓN PÚBLICA cancelará el valor total del contrato en un (1) solo pago, por un valor estimado de TRESC IENTOS OCHENTA  Y SIETE MIL NOVECIENTOS PESOS
M/CTE. ($387.900), incluido IVA y demás gastos asociados, dentro de los treinta (30) días siguientes a la presentación de la factura y a la expedición del certificado de recibido a satisfacción y certificado de ingreso al almacén por parte del supervisor del contrato , sin que el monto total de los servicios prestados pueda exceder la cuantía total del mismo.</t>
  </si>
  <si>
    <t>MÓNICA ANDREA DONADO TRUJILLO</t>
  </si>
  <si>
    <t xml:space="preserve">CONTRATACIÓN DIRECTA </t>
  </si>
  <si>
    <t>26131500
72102900</t>
  </si>
  <si>
    <t>Adquisición de planta eléctrica</t>
  </si>
  <si>
    <t>septiembre</t>
  </si>
  <si>
    <t>VALOR NETO DEL CONTRATO VIGENCIA 2019</t>
  </si>
  <si>
    <t>Reparación de bienes muebles</t>
  </si>
  <si>
    <t>81111500
81111800
81112200
43233500</t>
  </si>
  <si>
    <t>205-2019</t>
  </si>
  <si>
    <t>NATURA  SOFlWARE  S.A.S.</t>
  </si>
  <si>
    <t>Contratar la suscripción al servicio de Chat sistema Agenti y todos sus componentes , en modalidad de software como servicio, el cual otorga el derecho de uso, junto con el respectivo soporte y mantenimiento por un (1) año, conforme con  las condiciones establecidas  en la ficha técnica.</t>
  </si>
  <si>
    <t xml:space="preserve">Función Pública cancelará elvalor totaldel contrato en un (1) solo pago por valor de CUARENTA Y NUEVE  MILLONES NOVECIENTOS CINCUENTA   MIL  PESOS   ($49.950.000)   M/CTE.   y   demás   gastos asociados a la ejecución del contrato, previa presentación del informe de ejecución correspondiente, la entrega de la suscripción al derecho de uso de la herramienta de Chat y el documento de la suscripción de la bolsa de horas y del certificado de cumplimiento y evaluación del contratista firmado por el supervisor, sin que el monto total de los servicios prestados pueda exceder la cuantía total de cada contrato.
</t>
  </si>
  <si>
    <t xml:space="preserve">Un (1) año a partir del diecisiete (17) de septiembre de 2019, previo perfeccionamiento del mismo y expedición del reqistro presupuesta! v aprobación de garantías. </t>
  </si>
  <si>
    <t>ANGELA MARIA GONZALEZ LOZADA
SECRETARIA GENERAL</t>
  </si>
  <si>
    <t>56101522
56112104</t>
  </si>
  <si>
    <t>Grupo de Gestión Adminsitrativa</t>
  </si>
  <si>
    <t>no</t>
  </si>
  <si>
    <t>Reparaciones locativas</t>
  </si>
  <si>
    <t xml:space="preserve">72101507
72121103
</t>
  </si>
  <si>
    <t>SCANNER</t>
  </si>
  <si>
    <t xml:space="preserve">EQUIPOS DE COMPUTO  </t>
  </si>
  <si>
    <t>FIRMA DIITALES</t>
  </si>
  <si>
    <t xml:space="preserve">Función Pública pagará el valor del Contrato, de acuerdo con los servicios efectivamente prestados, para lo cual EL CONTRATISTA deberá realizar los mantenimientos preventivos establecidos en los presentes estudios previos, así como los mantenimientos correctivos requeridos por la Entidad durante la ejecución del contrato. </t>
  </si>
  <si>
    <r>
      <rPr>
        <b/>
        <sz val="15"/>
        <rFont val="Arial"/>
        <family val="2"/>
      </rPr>
      <t>26419</t>
    </r>
    <r>
      <rPr>
        <sz val="15"/>
        <rFont val="Arial"/>
        <family val="2"/>
      </rPr>
      <t xml:space="preserve"> 26/9/2019</t>
    </r>
  </si>
  <si>
    <t>Hasta el veinte (20) de agosto del 2021, contando a partir del perfeccionamiento del mismo, expedición del registro presupuestal, aprobación de garantía y suscripción del acta de inicio.</t>
  </si>
  <si>
    <t>208-2019</t>
  </si>
  <si>
    <t>ALL TECHNOLOGICAL SERVICES ATS SAS</t>
  </si>
  <si>
    <t>Prestar el servicio de soporte técnico y mantenimiento preventivo y correctivo de los aires acondicionados del auditorio del edificio sede del Departamento Administrativo de la Función Pública, ubicado en la carrera 6 N° 12- 62 de la cuidad de Bogotá D.C</t>
  </si>
  <si>
    <t>A-02-02-01-003-002-07 LIBROS DE REGISTROS, LIBROS DE CONTASBILIDAD, CUADENILLOS DE NOTAS, BLOQUES PARA CARTAS, AGENDAS, ARTICULOS SIMILARES, SECANTES, ENCUADERNADORES, CLASIFICADORES PARA ARCHIVOS, FORMULARIOS Y OTROS ARTÍCULOS DE ESCRITORIO, DE PAPEL O CARTÓN</t>
  </si>
  <si>
    <t>A-02-02-01-003-008-09 OTROS ARTÍCULOS MANUFACTURADOS N.C.P.</t>
  </si>
  <si>
    <t>A -02-01-01-004-007-02 APARATOS TRANSMISORES DE TELEVISIÓN Y RADIO; TELEVISIÓN , VIDEO Y CÁMARAS DIGITALES; TELÉFONOS</t>
  </si>
  <si>
    <t>SUMINISTRO E INSTALACIÓN DE  TELEVISOR PARA AUDITORIO</t>
  </si>
  <si>
    <t>SISTEMA DE PARARRAYOS EDIFICIO SEDE DAFP</t>
  </si>
  <si>
    <t>214-2019</t>
  </si>
  <si>
    <t>LILIA MARINA MONTES RODRÍGUEZ</t>
  </si>
  <si>
    <t>Prestar los servicios profesionales en la Dirección de Participación, Transparencia y Servicio al ciudadano para apoyar en la implementación de la estrategia  de comunicac ión de  los componentes  de  la  política  pública de transparencia, integridad y legalidad; en el marco del cumplimiento de la meta del Plan Nacional de Desarrollo 2018 - 2022: Pacto por Colombia, Pacto por la Equidad" y demás iniciativas del gobierno nacional para la lucha contra la corrupción.</t>
  </si>
  <si>
    <t>Tres (3) pagos, así: a) Dos (2) mensualidades vencidas cada una por valor de SIETE MILLONES DE PESOS ($7'000.000) M/CTE., incluidos impuestos y demás gastos asociados a la ejecución , previa presentación del informe correspondiente, y del certificado de cumplimiento y evaluación del contratista firmado por el supervisor ; y, b) Un tercer y último pago con corte al veinte (20) de diciembre de 2019, por valor de UN MILLON CUATROC IENTOS MIL PESOS ($1'400.000) M/CTE.</t>
  </si>
  <si>
    <t>Hasta el veinte (20) de diciembre de 2019, contados a partir del perfeccionamiento del mismo y expedición del reoistro presupuestal.</t>
  </si>
  <si>
    <t xml:space="preserve">FERNANDO AUGUSTO SEGURA RESTREPO                  </t>
  </si>
  <si>
    <t xml:space="preserve">DIRECCIÓN DE PARTICIPACIÓN, TRANSPARENCIA Y SERVICIO AL CIUDADANO                                             </t>
  </si>
  <si>
    <t>215-2019</t>
  </si>
  <si>
    <t>Adquirir los Tóner para las impresoras Ricoh MP 305 Monocromáticas y las Unidades de imagen Lexmark para Función Pública, de conformidad con los lineamientos establecidos en la Tienda Virtual del Estado Colombiano – Grandes Superficies.</t>
  </si>
  <si>
    <t>Función Pública pagará el valor del contrato en un (1) solo pago, por un valor estimado de TRES MILLONES CATORCE MIL OCHOCIENTOS SESENTA Y CINCO PESOS M/CTE ($3’014.865,00), incluido IVA y demás gastos asociados, dentro de los treinta (30) días calendario siguientes a la presentación de la factura y a la expedición del certificado de recibido a satisfacción por parte del Supervisor del Contrato, sin que el monto total de los servicios prestados pueda exceder la cuantía total del mismo.</t>
  </si>
  <si>
    <t xml:space="preserve">Cuarenta y cinco (45) días calendario contados a partir del registro presupuestal. En todo caso el Contratista deberá entregar al Departamento Administrativo de la Función Pública, los bienes a más tardar dentro de los veinte (20) días calendario siguientes, a la fecha de la colocación de la Orden de Compra en la Tienda Virtual del Estado Colombiano. </t>
  </si>
  <si>
    <t>217-2019</t>
  </si>
  <si>
    <t xml:space="preserve">EXTINTORES PROTECCION Y SEÑALIZACIONES DE COLOMBIA  SAS </t>
  </si>
  <si>
    <t>Prestar el servicio de revisión, mantenimiento, recarga y etiquetado de los extintores de propiedad de Función Pública para su correcto y normal funcionamiento, incluyendo el suministro de los repuestos a que haya lugar, conforme a las cantidades y especificaciones técnicas solicitadas por la Entidad.</t>
  </si>
  <si>
    <t>IVAN ADOLFO MORANTES MOJICA</t>
  </si>
  <si>
    <t>207-2019</t>
  </si>
  <si>
    <t xml:space="preserve">GAMA COMPAÑÍA SAS </t>
  </si>
  <si>
    <t>Instalar y certificar nuevos puntos de cableado estructurado, en el edificio sede del Departamento Administrativo de la Función Pública.</t>
  </si>
  <si>
    <t>Función Pública pagará el valor del Contrato, en un (1) solo pago, una vez se haya realizado la Instalación y certificación del cableado estructurado en el edificio sede de Función Pública, previa presentación de los siguientes documentos.</t>
  </si>
  <si>
    <t>Un (1) mes contado  a partir del perfeccionamiento  del mismo, registro  presupuesta!  y aprobación de pólizas.</t>
  </si>
  <si>
    <t>209-2019</t>
  </si>
  <si>
    <t>AUGUSTO HERNÁNDEZ BECERRA</t>
  </si>
  <si>
    <t>Prestar los servicios profesionales en la Subdirección de Función Pública, para apoyar la revisión, redacción y concertación del articulado de los proyectos de decreto ley, en el marco de la implementación de las facultades extraordinarias conferidas en los artículos 331 y 333 de la Ley 1955 de 2019 .</t>
  </si>
  <si>
    <t xml:space="preserve">Función Pública cancelará el valor total del contrato en tres (3) pagos, así: a) dos (2) pagos mensuales por valor de DIECINUEVE MILLONES OCHOCIENTOS TREINTA Y TRES MIL TRESCIENTOS TREINTA Y TRES
PESOS ($19.833.333) M/CTE., incluido IVA y demás gastos asociados a la ejecución, previa presentación del informe correspondiente, de la entrega de los productos encomendados y del certificado de cumplimiento y evaluación del contratista firmado por el supervisor; y, b) un último pago, con corte al 20 de diciembre de 2019 , por valor de DIECINUEVE MILLONES OCHOCIENTOS TREINTA  Y  TRES  MIL TRESC IENTOS  TREINTA  Y  CUATRO    PESOS
($19.833.334) M/CTE., incluido IVA y demás gastos asociados a la ejecución, previa presentación del informe correspondiente , de la  entrega  de  los productos encomendados y del certificado de cumplimiento y evaluación del contratista firmado por el supervisor , sin que el monto total de los servicios prestados pueda exceder la cuantía total pactada.
</t>
  </si>
  <si>
    <t>Hasta el veinte (20) de diciembre de 2019, contados a partir del perfeccionamiento del mismo y expedición del reQistro oresupuestal.</t>
  </si>
  <si>
    <t>MARIA DEL PILAR GARCIA GONZALEZ</t>
  </si>
  <si>
    <t>DIRECCIÓN DE GESTIÓN Y DESEMPEÑO INSTITUCIONAL</t>
  </si>
  <si>
    <t>206-2019</t>
  </si>
  <si>
    <t>Contratar la actualización y renovación del servicio de soporte del Software Update License and Support (SULS) para todo el licenciamiento Oracle y los Servicios de Soporte Técnico de Hardware Oracle Premier Support for Systems para los tres equipos ODA que posee Función Pública, conforme a los lineamientos establecidos en el contrato de Agregación de Demanda N° CCE- 211-AG-2015, con cargo al proyecto de inversión "IMPLEMENTACiÓN Y FORTALECIMIENTO DE LAS POLíTICAS LIDERADAS POR FUNCiÓN PÚBLICA A NIVEL NACIONAL.</t>
  </si>
  <si>
    <t>Función Pública pagará el valor del contrato, de conformidad con las condiciones estipuladas por Colombia Compra Eficiente en el Contrato de Agregación de Demanda CCE-211-AG-2015, para la adquisición del Soporte Oracle, previa presentación de la respectiva factura y expedición del certificado de recibido a
satisfacción por parte del Supervisor del Contrato, sin que el monto total de los servicios suministrados pueda exceder la cuantía total del contrato.</t>
  </si>
  <si>
    <t>Hasta el 4 de octubre de 2020, previa
expedición del registro presupuestal.</t>
  </si>
  <si>
    <t xml:space="preserve">RAFAEL RODRIGUEZ BARRIOS </t>
  </si>
  <si>
    <t>218-2019</t>
  </si>
  <si>
    <t>Adquisición de sillas ergonómicas giratorias para dotar las diferentes dependencias del Departamento Administrativo de la Función Pública, según las especificaciones mínimas establecidas.</t>
  </si>
  <si>
    <t>Función Pública pagará el valor del contrato en un (1) solo pago, por un valor estimado de VE INTITRÉS MILLONES DE PESOS ($23.000.000)  M/CTE, incluido IVA y demás
gastos asociados , dentro de los treinta (30) días calendar io siguientes a la presentación de la factura y a la expedición del certificado de recibido a satisfacción por parte del supervisor del Contrato, sin que el monto total de los servicios prestados pueda exceder la cuantía total del mismo.</t>
  </si>
  <si>
    <t>Será de cuarenta y cinco (45) días calendario contado a partir de la expedición del registro presupuestal.</t>
  </si>
  <si>
    <t>DICIEMBRE</t>
  </si>
  <si>
    <t>221-2019</t>
  </si>
  <si>
    <t>LADOINSA LABORES DOTACIONES INDUSTRIALES SAS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</si>
  <si>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</si>
  <si>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Función Pública pagará el valor del Contrato, de conformidad con las condiciones estipuladas por Colombia Compra Eficiente, en el Acuerdo Marco de Precios,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</si>
  <si>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Doce (12) meses, contados a partir del dieciocho (18) de noviembre de 2019, previa expedición de la Orden de Compra y Registro Presupuestal.</t>
  </si>
  <si>
    <t>227-2019</t>
  </si>
  <si>
    <t>ARUS S.A.</t>
  </si>
  <si>
    <t>Contratar la adquisición y puesta en funcionamiento de una solución de hiperconvergencia, para Función Pública, acorde con el requerimiento detallado en la ficha técnica.</t>
  </si>
  <si>
    <t xml:space="preserve">Función Pública pagará el valor del contrato en dos (2) pagos así: a) Un primer pago a la entrega del SISTEMA HIPERCONVERGENTE, SWITCHES ToR y SOFTWARE DE BACKUP previa presentación de la respectiva factura y expedición del certificado de recibido a satisfacción por parte del Supervisor del Contrato y el ingreso de los bienes al almacén.
b) Un segundo y último pago a la finalización de la instalación y migración de la solución, previa entrega del software y las garantías de la solución previa presentación de la respectiva factura y expedición del certificado de recibido a satisfacción por parte del Supervisor del Contrato.
</t>
  </si>
  <si>
    <r>
      <rPr>
        <b/>
        <sz val="15"/>
        <rFont val="Arial"/>
        <family val="2"/>
      </rPr>
      <t>25619</t>
    </r>
    <r>
      <rPr>
        <sz val="15"/>
        <rFont val="Arial"/>
        <family val="2"/>
      </rPr>
      <t xml:space="preserve"> 4/9/2019</t>
    </r>
  </si>
  <si>
    <t xml:space="preserve">Será hasta el veintisiete (27) de diciembre de 2019, a partir perfeccionamiento del mismo, expedición del registro presupuestal y aprobación de las garantías.  </t>
  </si>
  <si>
    <t>EDWIN ALBERTO VARGAS ANTOLINEZ                       EVELIO LOPEZ SUAREZ</t>
  </si>
  <si>
    <t>232-2019</t>
  </si>
  <si>
    <t>ENTELGY COLOMBIA SAS</t>
  </si>
  <si>
    <t>Contratar la suscripción al servicio de soporte y las Licencias para los productos Linux Red Hat detallados en la Ficha técnica para Función Pública.</t>
  </si>
  <si>
    <t>Función Pública pagará el valor del contrato en un (1) único pago, previa entrega de todas las suscripciones al Supervisor del Contrato, presentación de la respectiva factura y expedición del certificado de recibido a satisfacción por parte del Supervisor del Contrato y el ingreso al almacén de las licencias y suscripciones, sin que el monto total de los servicios suministrados pueda exceder la cuantía total del Contrato.</t>
  </si>
  <si>
    <r>
      <rPr>
        <b/>
        <sz val="15"/>
        <rFont val="Arial"/>
        <family val="2"/>
      </rPr>
      <t>26019</t>
    </r>
    <r>
      <rPr>
        <sz val="15"/>
        <rFont val="Arial"/>
        <family val="2"/>
      </rPr>
      <t xml:space="preserve"> 6/9/2019</t>
    </r>
  </si>
  <si>
    <t>Será de un (1) año y diez (10) días calendario, previo perfeccionamiento del contrato, registro presupuestal y aprobación de pólizas.</t>
  </si>
  <si>
    <t>220-2019</t>
  </si>
  <si>
    <t>DIGITAL WARE S.A .S.</t>
  </si>
  <si>
    <t>Contratar el Licenciamiento a perpetuidad del Software de Nómina Kactus HCM bajo la modalidad de extensión del Licenciamiento que le fue otorgada por la ESAP a través del convenio 210 de 2019; así como los servicios de instalación, implementación , migración y transferencia de conocimientos requeridos para la puesta en producción del Software de Nomina en Función Pública.</t>
  </si>
  <si>
    <t xml:space="preserve">Un (1) primer pago por valor de SETENTA Y UN MILLONES CUATROCIENTOS MIL PESOS ($71.400.000) M/CTE, incluido iva y
demás gastos asociados, a la entrega del licenciamiento del Software de Nomina Kactus HCM, previa presentación del informe de ejecución correspondiente y del certificado de cumplimiento y evaluación del contratista firmado por el superv isor, sin que el monto total  de los servicios prestados pueda exceder la cuantía total de cada contrato.
Un segundo pago por valor de SESENTA Y NUEVE MILLONES SEISCIENTOS QUINCE MIL PESOS ($69.615.000) M/CTE, incluido IVA
y demás gastos asociados a plan de trabajo detallado del proyecto, la entrega de software instalado, entrega del certificado de sitio seguro entrega de la estructura de datos requerida para la migración y cumplimiento del 50% de horas asignadas (350 horas)
y último pago por valor de SESENTA Y NUEVE MILLONES SEISCIENTOS QUINCE MIL PESOS ($69.615.000) M/CTE, incluido IVA
y demás gastos asociados a la entrega de la implementación, migración, cargue de información, transferencia de conocimientos y cumplimiento del 50% de horas asignadas (350 horas) requeridos para la puesta en producción del Software de Nomina en la Función Pública.
</t>
  </si>
  <si>
    <t>LINA ESPERANZA ESCOBAR RODRIGUEZ                     JULIAN FELIPE AGUILAR ARBOLEDA</t>
  </si>
  <si>
    <t xml:space="preserve">17719                                                                   17619 </t>
  </si>
  <si>
    <t>233-2019</t>
  </si>
  <si>
    <t>CORPORACIÓN COLOMBIA DIGITAL</t>
  </si>
  <si>
    <t>Implementación IPv6 en doble pila para los equipos de usuario final en la red interna y el Portal Web Institucional , del Departamento Administrativo de la Función Pública utilizando el direccionamiento IPv6 propiedad de la Entidad, acorde a lo solicitado en la Ficha Técnica.</t>
  </si>
  <si>
    <t xml:space="preserve">Función Pública cancelará el valor total del contrato en dos (2) pagos así:
a) Un primer pago correspondiente al cincuenta por ciento (50%), del valor total del contrato a la entrega de los siguientes productos: Plan de trabajo, Matriz de riesgos de transición a IPV6, Planeamiento, Análisis y Distribución del Direccionamiento IPV6 y Pruebas de funcionalidad, con el fin de validar que todos los PCs de la red sean alcanzables desde el DHCP
b) Un segundo pago correspondiente al cincuenta por ciento (50
%) restante del valor total del contrato , una vez realizada la entrega de los productos: Pruebas de funcionalidad del Portal de la entidad en Protocolo 1Pv6, Configuración de objetos y políticas en el FW para proteger equipos 1Pv6 definidos y Resultado de pruebas externas.
Lo anterior, previa presentación de la respectiva factura por parte del Contratista y expedición del certificado de recibido a satisfacción por parte del Supervisor del contrato, sin que el monto total de los servicios prestados pueda exceder la cuantía total del contrato
</t>
  </si>
  <si>
    <t>Será hasta el treinta (30) de diciembre de 2019, contado a partir del perfeccionamiento del mismo, previo registro presupuesta!, aprobación de pólizas y a la firma del acta de inicio.</t>
  </si>
  <si>
    <t>216-2019</t>
  </si>
  <si>
    <t>Adquisición, entrega e instalación de una (1) maquina impresora y sus insumos, para el carnet de identificación de funcionarios, contratistas y pasantes del Departamento Administrativo de la Función Pública.</t>
  </si>
  <si>
    <t>Función Pública cancelará el valor total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</si>
  <si>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229-2019</t>
  </si>
  <si>
    <t>Prestar  los  servicios profesionales en  la  Dirección de  Empleo  Público de Función  Pública ,  para  apoyar  la  revisión, documentación  y  presentación metodológica de los contenidos de los módulos del curso virtual sobre empleo público.</t>
  </si>
  <si>
    <t>Función Pública cancelará el valor total del contrato en un (1) pago por valor de DIECINUEVE    MILLONES    SETECIENTOS    OCHENTA    MIL    PESOS ($19.780 .000) M/CTE., incluido IVA y demás gastos asociados a la ejecución,
previa presentación del informe correspondiente,de la entrega de los productos encomendados y del certificado de cumplimiento y evaluación del contratista firmado por el supervisor, sin que el monto total de los servicios prestados pueda exceder la cuantía total pactada.</t>
  </si>
  <si>
    <t>Treinta (30) días calendario, contados a partir del perfeccionamiento del mismo
y expedición del registro presupuestal.</t>
  </si>
  <si>
    <t>219-2019</t>
  </si>
  <si>
    <t>Adquirir los elementos y materiales de ferretería que se requieren para el mantenimiento y conservacion de las intslaciones fisicas del Departamento Administrativo de la Función püblica, según las especificaciones mínimas establecidas.</t>
  </si>
  <si>
    <t>Función Pública pagará el valor del contrato en un (1) solo pago, por el valor total de la
orden de compra, incluido IVA y demás gastos asociados, dentro de los treinta (30) días
calendario siguientes a la presentación de la factura y a la expedición del certificado de
recibido a satisfacción por parte del Supervisor del Contrato, sin que el monto total de la
compra pueda exceder la cuantía total del mismo.</t>
  </si>
  <si>
    <t>226-2019</t>
  </si>
  <si>
    <t>Adquisición de elementos de papelería, útiles de escritorio y oficina, necesarios para el cumplimiento de metas institucionales y el normal funcionamiento de Función Pública, con los lineamientos establecidos en la Tienda Virtual del Estado Colombiano – Grandes Superficies.</t>
  </si>
  <si>
    <t>Función Pública pagará el valor de los contratos en un (1) único pago, a la entrega de los elementos, previa presentación de las dos (2) facturas (factura por cada rubro con el cual se financian los elementos), expedición de los certificados de recibido a satisfacción por parte del Supervisor del Contrato, sin que el monto total pueda exceder la cuantía total del mismo.</t>
  </si>
  <si>
    <t xml:space="preserve">Un (1) mes contado a partir de la expedición del registro presupuestal. En todo caso el Contratista deberá entregar al Departamento Administrativo de la Función Pública, los bienes a más tardar dentro de los quince (15) días calendario siguientes, a la fecha de la colocación de la Orden de Compra en la Tienda Virtual del Estado Colombiano.  </t>
  </si>
  <si>
    <t xml:space="preserve">MARIA PRISCILA RODRIGUEZ </t>
  </si>
  <si>
    <t>228-2019</t>
  </si>
  <si>
    <t>SOCIEDAD CAMERAL DE CERTIFICACIÓN DIGITAL CERTICAMARA S.A.</t>
  </si>
  <si>
    <t>Adquirir tokens con sus certificados digitales compatibles con el sistema de gestión documental de Función Pública y el servicio estándar de soporte de suscriptor por un (1) año.</t>
  </si>
  <si>
    <t>Función Pública pagará el valor total del contrato en un (1) único pago, previa entrega, instalación y verificación por parte del supervisor de la compatibilidad e integración de los certificados digitales con su respectivo dispositivo de almacenamiento (token), con el sistema de gestión documental de la entidad y a la expedición del certificado de recibido a satisfacción y evaluación del contratista por parte del supervisor del contrato, así como a la presentación de la respectiva factura.</t>
  </si>
  <si>
    <t>El plazo de ejecución del contrato será hasta el año siguiente a la activación de la totalidad de tokens, contado a partir del perfeccionamiento del mismo, previa expedición del registro presupuestal y aprobación de pólizas.</t>
  </si>
  <si>
    <t>GRUPO DE GESTIÓN DOCUMENTAL</t>
  </si>
  <si>
    <t>222-2019</t>
  </si>
  <si>
    <t>ORIGIN IT SAS</t>
  </si>
  <si>
    <t>Adquisición de equipos de cómputo para el Departamento Administrativo de la Función Pública, de conformidad con las especificaciones de la ficha técnica del Acuerdo Marco de Precios.</t>
  </si>
  <si>
    <t>Función Pública pagará el valor del Contrato, de conformidad con las condiciones estipuladas por Colombia Compra Eficiente, en el Acuerdo Marco de Precios resultante de la Licitación Pública LP-AMP-138-2017, para la adquisición de computadores y periféricos, previa presentación de la respectiva factura y expedición del certificado de recibido a satisfacción por parte del Supervisor del Contrato, sin que el monto total de los servicios de soporte pueda exceder la cuantía total del contrato.</t>
  </si>
  <si>
    <t>El plazo de ejecución del contrato será hasta el veinte (20) de diciembre del 2019.</t>
  </si>
  <si>
    <t>223-2019</t>
  </si>
  <si>
    <t>SISTETRONICS LTDA</t>
  </si>
  <si>
    <t>224-2019</t>
  </si>
  <si>
    <t>SUMIMAS SAS</t>
  </si>
  <si>
    <r>
      <rPr>
        <b/>
        <sz val="15"/>
        <rFont val="Arial"/>
        <family val="2"/>
      </rPr>
      <t>27519</t>
    </r>
    <r>
      <rPr>
        <sz val="15"/>
        <rFont val="Arial"/>
        <family val="2"/>
      </rPr>
      <t xml:space="preserve"> 16/10/2019</t>
    </r>
  </si>
  <si>
    <t xml:space="preserve">$               6.100.000,00 </t>
  </si>
  <si>
    <t>capturado de video  para facebook life</t>
  </si>
  <si>
    <t>Prestar servicios profesionales en la Dirección de Desarrollo Organizacional</t>
  </si>
  <si>
    <t>22 DIAS</t>
  </si>
  <si>
    <t>25 DIAS</t>
  </si>
  <si>
    <t>234-2019</t>
  </si>
  <si>
    <t>BUSINESSMIND COLOMBIA S.A.</t>
  </si>
  <si>
    <t>Adquirir la suscripción al servicio de soporte especializado del fabricante, para todo el licenciamiento del software TOAD que posee Función Pública, de acuerdo con las especificaciones técnicas mínimas establecidas.</t>
  </si>
  <si>
    <t>Función Pública pagará el valor del contrato en un (1) único pago, previa entrega del documento donde indique la suscripción al servicio de soporte del fabricante para el licenciamiento del software TOAD que posee Función Pública y la entrega del documento del soporte especializado, previa presentación de la respectiva factura y expedición del certificado de recibido a satisfacción por parte del Supervisor del Contrato, sin que el monto total de los bienes suministrados pueda exceder la cuantía total del Contrato.</t>
  </si>
  <si>
    <t>Hasta el catorce (14) de diciembre de 2020, previo perfeccionamiento del mismo, expedición del registro presupuestal y aprobación de pólizas.</t>
  </si>
  <si>
    <t xml:space="preserve">EDUARD ALFONSO GAVIRIA VERA </t>
  </si>
  <si>
    <t>235-2019</t>
  </si>
  <si>
    <t xml:space="preserve">CORPORACIÓN AGENCIA NACIONAL DE GOBIERNO DIGITAL </t>
  </si>
  <si>
    <t>Aunar esfuerzos entre la FUNCiÓN PÚBLICA Y la AGENCIA  NACIONAL DIGITAL, con el fin de diseñar, desarrollar e implementar la nueva versión del Sistema de Información para la gestión del Formulario Único Reporte de Avances de la Gestión (FURAG).</t>
  </si>
  <si>
    <t xml:space="preserve">APORTES   DE  FUNCiÓN  PÚBLICA;  Hasta  por  MIL QUINIENTOS  TREINTA  Y CINCO MILLONES SEISCIENTOS MIL PESOS ($1.535'600.000)  MCTE, los cuales
serán cubiertos con cargo al Presupuesto de Inversión, proyecto "IMPLEMENTACiÓN  y  FORTALECIMIENTO DE  LAS  POLíTICAS  LIDERADAS
POR FUNCiÓN  PÚBLICA A NIVEL NACIONAL distribuidos así:
Vigencia 2019: La suma de hasta DOSCIENTOS TREINTA Y UN MILLONES DE PESOS ($231 '000.000) MICTE, recursos que serán cubiertos con cargo al presupuesto de Inversión de la presente vigencia fiscal, de conformidad con el certificado de disponibilidad  presupuestal número 26719 de octubre de 2019.
Vigencia   2020:  La  suma  de  hasta  MIL  TRESCIENTOS CUATRO   MILLONES SEISCIENTOS  MIL PESOS MCTE ($1.304.600.000),  de conformidad  con el oficio de aprobación  de vigencia futura  con radicado  N° 2-2019-042425,  incluido  IVAy demás gastos asociados.
</t>
  </si>
  <si>
    <t>Será de once (11) meses, contado a  partir del acta de inicio, previa expedición del registro presupuestal y aprobación de las garantías.</t>
  </si>
  <si>
    <t xml:space="preserve">MARÍA DEL PILAR GARCÍA GONZÁLEZ                             JULIO CESAR RIVERA MORATO   </t>
  </si>
  <si>
    <t>236-2019</t>
  </si>
  <si>
    <t>GRUPO MICROSISTEMAS COLOMBIA SAS</t>
  </si>
  <si>
    <t>Adquirir la renovación de la suscripción al Licenciamiento del Antivirus y la protección de los buzones de correo, así como el servicio de soporte para los productos Kaspersky detallados en las condiciones técnicas del proceso.</t>
  </si>
  <si>
    <t xml:space="preserve">Función Pública pagará el valor del contrato en un (1) único pago, una vez realizado el perfeccionamiento del contrato, expedido el registro presupuestal, efectuada la aprobación de pólizas y realizada la entrega del licenciamiento y documento donde se relacione el derecho a usar los servicios de soporte por un (1) año para todos los productos Kaspersky que posee Función Pública. </t>
  </si>
  <si>
    <t>Hasta el veintiocho (28) de diciembre de 2020, contado a partir del perfeccionamiento del mismo, expedición del registro presupuestal y aprobación de las garantías.</t>
  </si>
  <si>
    <t>237-2019</t>
  </si>
  <si>
    <t>SEGURIDAD ORIENTAL LTDA</t>
  </si>
  <si>
    <t>Prestación del servicio integral de vigilancia, seguridad privada y recepción, con armas y sin armas de fuego, con medios de apoyo humano, para la protección de los funcionarios, usuarios, bienes muebles e inmuebles de las instalaciones de la sede del Departamento Administrativo de la Función Pública, ubicado en la Carrera 6 N° 12 – 62 de la ciudad de BOGOTÁ D.C, de conformidad con lo establecido en el anexo técnico.</t>
  </si>
  <si>
    <t>Función Pública pagará el valor del contrato así: a.) Para la vigencia 2019, un (1) pago por valor de hasta DIECISIETE MILLONES NOVECIENTOS TREINTA Y DOS MIL NOVECIENTOS CUARENTA Y SEIS PESOS ($17’932.946) M/CTE incluido IVA, Gastos de Administración y Supervisión, para el periodo del primero (1) de diciembre al treinta y uno (31) de diciembre de 2019, previa presentación de la respectiva factura y expedición del certificado de recibido a satisfacción por parte del Supervisor del Contrato. b.) Para la vigencia 2020: Un primer pago por valor DIECINUEVE MILLONES CIENTO CATORCE MIL SEISCIENTOS SEIS PESOS CON 67 CENTAVOS ($19'114.606,67) M/CTE, y once (11) pagos cada uno por valor de hasta DIECINUEVE MILLONES CIENTO CATORCE
4
MIL SEISCIENTOS CINCO PESOS CON 67 CENTAVOS ($19'114.605,67) M/CTE, incluido IVA, Gastos de Administración y Supervisión, previa presentación de la respectiva factura y expedición del certificado de recibido a satisfacción por parte del Supervisor del Contrato,. c) Para la vigencia 2021, once (11) pagos por valor de hasta VEINTE MILLONES TRESCIENTOS SETENTA Y CUATRO MIL CIENTO TREINTA PESOS CON 36 CENTAVOS ($20'374.130,36) M/CTE, incluido IVA, Gastos de Administración y Supervisión, previa presentación de la respectiva factura y expedición del certificado de recibido a satisfacción por parte del Supervisor del Contrato.</t>
  </si>
  <si>
    <t>será de veinticuatro (24) meses, contado a partir del primero (01) de diciembre de 2019, previo perfeccionamiento del mismo, expedición del registro presupuestal y aprobación de las garantías.</t>
  </si>
  <si>
    <t>238-2019</t>
  </si>
  <si>
    <t>TICBRIDGE SAS</t>
  </si>
  <si>
    <t>Contratar la renovación de la garantía extendida de Fábrica
para el Switch de Core HP7506 Serie CN60HH101N, incluidos todos sus componentes, acorde
con la Ficha Técnica del proceso.</t>
  </si>
  <si>
    <t>Función Pública pagará el valor del contrato en un (1) único pago, previa entrega de la certificación de la garantía extendida de Fábrica para el Switch de Core HP7506 Serie CN60HH101N, previa presentación de la respectiva factura y expedición del certificado de recibido a satisfacción por parte del Supervisor del Contrato, sin que el monto total de los servicios prestados pueda exceder la cuantía total del Contrato.</t>
  </si>
  <si>
    <t>Será hasta el siete (07) de diciembre de 2020, contado a partir del perfeccionamiento del contrato, registró presupuestal, aprobación de pólizas y entrega del documento de garantía extendida. Nota: En todo caso la garantía extendida de Fabrica tendrá una vigencia de un (1) año contados a partir del ocho (8) de diciembre de 2019.</t>
  </si>
  <si>
    <t>LEONARDO CALDERÓN BARRIOS</t>
  </si>
  <si>
    <t>225-2019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</si>
</sst>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6" formatCode="&quot;$&quot;\ #,##0_);[Red]\(&quot;$&quot;\ #,##0\)"/>
    <numFmt numFmtId="41" formatCode="_(* #,##0_);_(* \(#,##0\);_(* &quot;-&quot;_);_(@_)"/>
    <numFmt numFmtId="44" formatCode="_(&quot;$&quot;\ * #,##0.00_);_(&quot;$&quot;\ * \(#,##0.00\);_(&quot;$&quot;\ * &quot;-&quot;??_);_(@_)"/>
    <numFmt numFmtId="164" formatCode="_-&quot;$&quot;\ * #,##0_-;\-&quot;$&quot;\ * #,##0_-;_-&quot;$&quot;\ * &quot;-&quot;_-;_-@_-"/>
    <numFmt numFmtId="165" formatCode="_-* #,##0_-;\-* #,##0_-;_-* &quot;-&quot;_-;_-@_-"/>
    <numFmt numFmtId="166" formatCode="_-&quot;$&quot;\ * #,##0.00_-;\-&quot;$&quot;\ * #,##0.00_-;_-&quot;$&quot;\ * &quot;-&quot;??_-;_-@_-"/>
    <numFmt numFmtId="167" formatCode="_-&quot;$&quot;* #,##0_-;\-&quot;$&quot;* #,##0_-;_-&quot;$&quot;* &quot;-&quot;_-;_-@_-"/>
    <numFmt numFmtId="168" formatCode="_-&quot;$&quot;* #,##0.00_-;\-&quot;$&quot;* #,##0.00_-;_-&quot;$&quot;* &quot;-&quot;_-;_-@_-"/>
    <numFmt numFmtId="169" formatCode="_(&quot;$&quot;\ * #,##0_);_(&quot;$&quot;\ * \(#,##0\);_(&quot;$&quot;\ * &quot;-&quot;??_);_(@_)"/>
    <numFmt numFmtId="170" formatCode="_([$$-240A]\ * #,##0.00_);_([$$-240A]\ * \(#,##0.00\);_([$$-240A]\ * &quot;-&quot;??_);_(@_)"/>
    <numFmt numFmtId="171" formatCode="&quot;$&quot;\ #,##0.00"/>
  </numFmts>
  <fonts count="76" x14ac:knownFonts="1">
    <font>
      <sz val="16"/>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6"/>
      <color theme="1"/>
      <name val="Calibri"/>
      <family val="2"/>
      <scheme val="minor"/>
    </font>
    <font>
      <b/>
      <sz val="16"/>
      <color theme="1"/>
      <name val="Calibri"/>
      <family val="2"/>
      <scheme val="minor"/>
    </font>
    <font>
      <sz val="16"/>
      <color theme="0"/>
      <name val="Calibri"/>
      <family val="2"/>
      <scheme val="minor"/>
    </font>
    <font>
      <b/>
      <sz val="36"/>
      <color theme="5" tint="-0.499984740745262"/>
      <name val="Calibri"/>
      <family val="2"/>
      <scheme val="minor"/>
    </font>
    <font>
      <b/>
      <sz val="16"/>
      <color theme="5" tint="-0.499984740745262"/>
      <name val="Calibri"/>
      <family val="2"/>
      <scheme val="minor"/>
    </font>
    <font>
      <sz val="14"/>
      <color theme="1"/>
      <name val="Calibri"/>
      <family val="2"/>
      <scheme val="minor"/>
    </font>
    <font>
      <sz val="12"/>
      <color theme="1"/>
      <name val="Arial"/>
      <family val="2"/>
    </font>
    <font>
      <sz val="11"/>
      <color theme="1"/>
      <name val="Calibri"/>
      <family val="2"/>
      <scheme val="minor"/>
    </font>
    <font>
      <sz val="11"/>
      <color rgb="FFFF0000"/>
      <name val="Calibri"/>
      <family val="2"/>
      <scheme val="minor"/>
    </font>
    <font>
      <sz val="20"/>
      <color theme="5" tint="-0.499984740745262"/>
      <name val="Calibri"/>
      <family val="2"/>
      <scheme val="minor"/>
    </font>
    <font>
      <sz val="12"/>
      <color theme="1"/>
      <name val="Calibri"/>
      <family val="2"/>
      <scheme val="minor"/>
    </font>
    <font>
      <b/>
      <sz val="36"/>
      <color theme="1"/>
      <name val="Calibri"/>
      <family val="2"/>
      <scheme val="minor"/>
    </font>
    <font>
      <b/>
      <sz val="20"/>
      <color rgb="FFFF0000"/>
      <name val="Calibri"/>
      <family val="2"/>
      <scheme val="minor"/>
    </font>
    <font>
      <b/>
      <sz val="11"/>
      <color theme="1"/>
      <name val="Calibri"/>
      <family val="2"/>
      <scheme val="minor"/>
    </font>
    <font>
      <sz val="16"/>
      <name val="Calibri"/>
      <family val="2"/>
      <scheme val="minor"/>
    </font>
    <font>
      <sz val="18"/>
      <color theme="1"/>
      <name val="Calibri"/>
      <family val="2"/>
      <scheme val="minor"/>
    </font>
    <font>
      <u/>
      <sz val="11"/>
      <color rgb="FF0000FF"/>
      <name val="Calibri"/>
      <family val="2"/>
      <scheme val="minor"/>
    </font>
    <font>
      <u/>
      <sz val="11"/>
      <color theme="10"/>
      <name val="Calibri"/>
      <family val="2"/>
      <scheme val="minor"/>
    </font>
    <font>
      <b/>
      <sz val="12"/>
      <color theme="1"/>
      <name val="Calibri"/>
      <family val="2"/>
      <scheme val="minor"/>
    </font>
    <font>
      <b/>
      <sz val="22"/>
      <color theme="5" tint="-0.499984740745262"/>
      <name val="Calibri"/>
      <family val="2"/>
      <scheme val="minor"/>
    </font>
    <font>
      <b/>
      <sz val="22"/>
      <color theme="1"/>
      <name val="Calibri"/>
      <family val="2"/>
      <scheme val="minor"/>
    </font>
    <font>
      <sz val="20"/>
      <color theme="1"/>
      <name val="Calibri"/>
      <family val="2"/>
      <scheme val="minor"/>
    </font>
    <font>
      <b/>
      <sz val="26"/>
      <name val="Calibri"/>
      <family val="2"/>
      <scheme val="minor"/>
    </font>
    <font>
      <b/>
      <sz val="26"/>
      <color theme="1"/>
      <name val="Calibri"/>
      <family val="2"/>
      <scheme val="minor"/>
    </font>
    <font>
      <sz val="11"/>
      <name val="Calibri"/>
      <family val="2"/>
      <scheme val="minor"/>
    </font>
    <font>
      <b/>
      <sz val="48"/>
      <color theme="1"/>
      <name val="Calibri"/>
      <family val="2"/>
      <scheme val="minor"/>
    </font>
    <font>
      <b/>
      <sz val="12"/>
      <color theme="1"/>
      <name val="Arial"/>
      <family val="2"/>
    </font>
    <font>
      <b/>
      <sz val="28"/>
      <color rgb="FFFF0000"/>
      <name val="Calibri"/>
      <family val="2"/>
      <scheme val="minor"/>
    </font>
    <font>
      <b/>
      <sz val="14"/>
      <color rgb="FFFF0000"/>
      <name val="Calibri"/>
      <family val="2"/>
      <scheme val="minor"/>
    </font>
    <font>
      <b/>
      <sz val="26"/>
      <color rgb="FF002060"/>
      <name val="Arial Narrow"/>
      <family val="2"/>
    </font>
    <font>
      <b/>
      <sz val="24"/>
      <color rgb="FF002060"/>
      <name val="Arial Narrow"/>
      <family val="2"/>
    </font>
    <font>
      <b/>
      <sz val="24"/>
      <name val="Arial Narrow"/>
      <family val="2"/>
    </font>
    <font>
      <b/>
      <sz val="36"/>
      <name val="Arial"/>
      <family val="2"/>
    </font>
    <font>
      <sz val="24"/>
      <name val="Arial"/>
      <family val="2"/>
    </font>
    <font>
      <strike/>
      <sz val="24"/>
      <name val="Arial"/>
      <family val="2"/>
    </font>
    <font>
      <b/>
      <sz val="15"/>
      <name val="Arial"/>
      <family val="2"/>
    </font>
    <font>
      <sz val="15"/>
      <name val="Arial"/>
      <family val="2"/>
    </font>
    <font>
      <b/>
      <sz val="20"/>
      <name val="Arial"/>
      <family val="2"/>
    </font>
    <font>
      <sz val="15"/>
      <color theme="1"/>
      <name val="Arial"/>
      <family val="2"/>
    </font>
    <font>
      <b/>
      <strike/>
      <sz val="36"/>
      <name val="Arial"/>
      <family val="2"/>
    </font>
    <font>
      <b/>
      <sz val="15"/>
      <color theme="1"/>
      <name val="Arial"/>
      <family val="2"/>
    </font>
    <font>
      <strike/>
      <sz val="16"/>
      <color theme="1"/>
      <name val="Calibri"/>
      <family val="2"/>
      <scheme val="minor"/>
    </font>
    <font>
      <b/>
      <sz val="24"/>
      <name val="Arial"/>
      <family val="2"/>
    </font>
    <font>
      <sz val="18"/>
      <name val="Arial"/>
      <family val="2"/>
    </font>
    <font>
      <b/>
      <sz val="36"/>
      <name val="Arial Narrow"/>
      <family val="2"/>
    </font>
    <font>
      <b/>
      <sz val="9"/>
      <color indexed="81"/>
      <name val="Tahoma"/>
      <family val="2"/>
    </font>
    <font>
      <sz val="9"/>
      <color indexed="81"/>
      <name val="Tahoma"/>
      <family val="2"/>
    </font>
    <font>
      <sz val="11"/>
      <color rgb="FF000000"/>
      <name val="Calibri"/>
      <family val="2"/>
      <scheme val="minor"/>
    </font>
    <font>
      <strike/>
      <sz val="24"/>
      <color theme="1"/>
      <name val="Arial"/>
      <family val="2"/>
    </font>
    <font>
      <b/>
      <sz val="20"/>
      <color indexed="81"/>
      <name val="Tahoma"/>
      <family val="2"/>
    </font>
    <font>
      <sz val="20"/>
      <color indexed="81"/>
      <name val="Tahoma"/>
      <family val="2"/>
    </font>
    <font>
      <sz val="24"/>
      <name val="Calibri"/>
      <family val="2"/>
      <scheme val="minor"/>
    </font>
    <font>
      <strike/>
      <sz val="24"/>
      <name val="Calibri"/>
      <family val="2"/>
      <scheme val="minor"/>
    </font>
    <font>
      <sz val="26"/>
      <color theme="1"/>
      <name val="Calibri"/>
      <family val="2"/>
      <scheme val="minor"/>
    </font>
    <font>
      <sz val="26"/>
      <color theme="0"/>
      <name val="Calibri"/>
      <family val="2"/>
      <scheme val="minor"/>
    </font>
    <font>
      <b/>
      <sz val="26"/>
      <color rgb="FFFF0000"/>
      <name val="Calibri"/>
      <family val="2"/>
      <scheme val="minor"/>
    </font>
    <font>
      <sz val="26"/>
      <name val="Arial"/>
      <family val="2"/>
    </font>
    <font>
      <b/>
      <sz val="26"/>
      <name val="Arial"/>
      <family val="2"/>
    </font>
    <font>
      <sz val="26"/>
      <color theme="1"/>
      <name val="Arial"/>
      <family val="2"/>
    </font>
    <font>
      <b/>
      <sz val="26"/>
      <color theme="1"/>
      <name val="Arial"/>
      <family val="2"/>
    </font>
    <font>
      <strike/>
      <sz val="26"/>
      <color theme="1"/>
      <name val="Calibri"/>
      <family val="2"/>
      <scheme val="minor"/>
    </font>
  </fonts>
  <fills count="8">
    <fill>
      <patternFill patternType="none"/>
    </fill>
    <fill>
      <patternFill patternType="gray125"/>
    </fill>
    <fill>
      <patternFill patternType="solid">
        <fgColor theme="4"/>
      </patternFill>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theme="4" tint="0.59999389629810485"/>
        <bgColor indexed="64"/>
      </patternFill>
    </fill>
    <fill>
      <patternFill patternType="solid">
        <fgColor rgb="FF92D050"/>
        <bgColor indexed="64"/>
      </patternFill>
    </fill>
  </fills>
  <borders count="21">
    <border>
      <left/>
      <right/>
      <top/>
      <bottom/>
      <diagonal/>
    </border>
    <border>
      <left/>
      <right style="thick">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medium">
        <color indexed="64"/>
      </right>
      <top style="hair">
        <color indexed="64"/>
      </top>
      <bottom style="hair">
        <color indexed="64"/>
      </bottom>
      <diagonal/>
    </border>
  </borders>
  <cellStyleXfs count="93">
    <xf numFmtId="0" fontId="0" fillId="0" borderId="0"/>
    <xf numFmtId="0" fontId="17" fillId="2" borderId="0" applyNumberFormat="0" applyBorder="0" applyAlignment="0" applyProtection="0"/>
    <xf numFmtId="165" fontId="22" fillId="0" borderId="0" applyFont="0" applyFill="0" applyBorder="0" applyAlignment="0" applyProtection="0"/>
    <xf numFmtId="0" fontId="31" fillId="0" borderId="0" applyNumberFormat="0" applyFill="0" applyBorder="0" applyAlignment="0" applyProtection="0"/>
    <xf numFmtId="167" fontId="22" fillId="0" borderId="0" applyFont="0" applyFill="0" applyBorder="0" applyAlignment="0" applyProtection="0"/>
    <xf numFmtId="44" fontId="22" fillId="0" borderId="0" applyFont="0" applyFill="0" applyBorder="0" applyAlignment="0" applyProtection="0"/>
    <xf numFmtId="41" fontId="22" fillId="0" borderId="0" applyFont="0" applyFill="0" applyBorder="0" applyAlignment="0" applyProtection="0"/>
    <xf numFmtId="44" fontId="15" fillId="0" borderId="0" applyFont="0" applyFill="0" applyBorder="0" applyAlignment="0" applyProtection="0"/>
    <xf numFmtId="165" fontId="22" fillId="0" borderId="0" applyFont="0" applyFill="0" applyBorder="0" applyAlignment="0" applyProtection="0"/>
    <xf numFmtId="0" fontId="62" fillId="0" borderId="0"/>
    <xf numFmtId="0" fontId="22" fillId="0" borderId="0"/>
    <xf numFmtId="9" fontId="22" fillId="0" borderId="0" applyFont="0" applyFill="0" applyBorder="0" applyAlignment="0" applyProtection="0"/>
    <xf numFmtId="165" fontId="14" fillId="0" borderId="0" applyFont="0" applyFill="0" applyBorder="0" applyAlignment="0" applyProtection="0"/>
    <xf numFmtId="167" fontId="14" fillId="0" borderId="0" applyFont="0" applyFill="0" applyBorder="0" applyAlignment="0" applyProtection="0"/>
    <xf numFmtId="44" fontId="14" fillId="0" borderId="0" applyFont="0" applyFill="0" applyBorder="0" applyAlignment="0" applyProtection="0"/>
    <xf numFmtId="41" fontId="14" fillId="0" borderId="0" applyFont="0" applyFill="0" applyBorder="0" applyAlignment="0" applyProtection="0"/>
    <xf numFmtId="165" fontId="14" fillId="0" borderId="0" applyFont="0" applyFill="0" applyBorder="0" applyAlignment="0" applyProtection="0"/>
    <xf numFmtId="165" fontId="13" fillId="0" borderId="0" applyFont="0" applyFill="0" applyBorder="0" applyAlignment="0" applyProtection="0"/>
    <xf numFmtId="167" fontId="13" fillId="0" borderId="0" applyFont="0" applyFill="0" applyBorder="0" applyAlignment="0" applyProtection="0"/>
    <xf numFmtId="44" fontId="13" fillId="0" borderId="0" applyFont="0" applyFill="0" applyBorder="0" applyAlignment="0" applyProtection="0"/>
    <xf numFmtId="41" fontId="13" fillId="0" borderId="0" applyFont="0" applyFill="0" applyBorder="0" applyAlignment="0" applyProtection="0"/>
    <xf numFmtId="165" fontId="13"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44" fontId="12" fillId="0" borderId="0" applyFont="0" applyFill="0" applyBorder="0" applyAlignment="0" applyProtection="0"/>
    <xf numFmtId="41" fontId="12" fillId="0" borderId="0" applyFont="0" applyFill="0" applyBorder="0" applyAlignment="0" applyProtection="0"/>
    <xf numFmtId="165" fontId="12"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44" fontId="11" fillId="0" borderId="0" applyFont="0" applyFill="0" applyBorder="0" applyAlignment="0" applyProtection="0"/>
    <xf numFmtId="41" fontId="11" fillId="0" borderId="0" applyFont="0" applyFill="0" applyBorder="0" applyAlignment="0" applyProtection="0"/>
    <xf numFmtId="165" fontId="11"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44" fontId="10" fillId="0" borderId="0" applyFont="0" applyFill="0" applyBorder="0" applyAlignment="0" applyProtection="0"/>
    <xf numFmtId="41" fontId="10" fillId="0" borderId="0" applyFont="0" applyFill="0" applyBorder="0" applyAlignment="0" applyProtection="0"/>
    <xf numFmtId="165" fontId="10"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44" fontId="9" fillId="0" borderId="0" applyFont="0" applyFill="0" applyBorder="0" applyAlignment="0" applyProtection="0"/>
    <xf numFmtId="41" fontId="9" fillId="0" borderId="0" applyFont="0" applyFill="0" applyBorder="0" applyAlignment="0" applyProtection="0"/>
    <xf numFmtId="165" fontId="9" fillId="0" borderId="0" applyFont="0" applyFill="0" applyBorder="0" applyAlignment="0" applyProtection="0"/>
    <xf numFmtId="0" fontId="8" fillId="0" borderId="0"/>
    <xf numFmtId="9" fontId="8" fillId="0" borderId="0" applyFont="0" applyFill="0" applyBorder="0" applyAlignment="0" applyProtection="0"/>
    <xf numFmtId="164" fontId="8" fillId="0" borderId="0" applyFont="0" applyFill="0" applyBorder="0" applyAlignment="0" applyProtection="0"/>
    <xf numFmtId="165" fontId="7" fillId="0" borderId="0" applyFont="0" applyFill="0" applyBorder="0" applyAlignment="0" applyProtection="0"/>
    <xf numFmtId="167" fontId="7" fillId="0" borderId="0" applyFont="0" applyFill="0" applyBorder="0" applyAlignment="0" applyProtection="0"/>
    <xf numFmtId="44" fontId="7" fillId="0" borderId="0" applyFont="0" applyFill="0" applyBorder="0" applyAlignment="0" applyProtection="0"/>
    <xf numFmtId="41" fontId="7" fillId="0" borderId="0" applyFont="0" applyFill="0" applyBorder="0" applyAlignment="0" applyProtection="0"/>
    <xf numFmtId="165" fontId="7"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44" fontId="6" fillId="0" borderId="0" applyFont="0" applyFill="0" applyBorder="0" applyAlignment="0" applyProtection="0"/>
    <xf numFmtId="41"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7" fontId="5" fillId="0" borderId="0" applyFont="0" applyFill="0" applyBorder="0" applyAlignment="0" applyProtection="0"/>
    <xf numFmtId="44" fontId="5" fillId="0" borderId="0" applyFont="0" applyFill="0" applyBorder="0" applyAlignment="0" applyProtection="0"/>
    <xf numFmtId="41"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4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1" fontId="4" fillId="0" borderId="0" applyFont="0" applyFill="0" applyBorder="0" applyAlignment="0" applyProtection="0"/>
    <xf numFmtId="167" fontId="4" fillId="0" borderId="0" applyFont="0" applyFill="0" applyBorder="0" applyAlignment="0" applyProtection="0"/>
    <xf numFmtId="165" fontId="3" fillId="0" borderId="0" applyFont="0" applyFill="0" applyBorder="0" applyAlignment="0" applyProtection="0"/>
    <xf numFmtId="167" fontId="3"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44" fontId="3" fillId="0" borderId="0" applyFont="0" applyFill="0" applyBorder="0" applyAlignment="0" applyProtection="0"/>
    <xf numFmtId="165" fontId="2" fillId="0" borderId="0" applyFont="0" applyFill="0" applyBorder="0" applyAlignment="0" applyProtection="0"/>
    <xf numFmtId="167" fontId="2" fillId="0" borderId="0" applyFont="0" applyFill="0" applyBorder="0" applyAlignment="0" applyProtection="0"/>
    <xf numFmtId="44" fontId="2" fillId="0" borderId="0" applyFont="0" applyFill="0" applyBorder="0" applyAlignment="0" applyProtection="0"/>
    <xf numFmtId="41"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44" fontId="2" fillId="0" borderId="0" applyFont="0" applyFill="0" applyBorder="0" applyAlignment="0" applyProtection="0"/>
    <xf numFmtId="0" fontId="2" fillId="0" borderId="0"/>
    <xf numFmtId="167"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4" fontId="15" fillId="0" borderId="0" applyFont="0" applyFill="0" applyBorder="0" applyAlignment="0" applyProtection="0"/>
  </cellStyleXfs>
  <cellXfs count="241">
    <xf numFmtId="0" fontId="0" fillId="0" borderId="0" xfId="0"/>
    <xf numFmtId="0" fontId="18"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21" fillId="0" borderId="0" xfId="0" applyFont="1" applyBorder="1" applyAlignment="1">
      <alignment vertical="center" wrapText="1"/>
    </xf>
    <xf numFmtId="0" fontId="0" fillId="0" borderId="0" xfId="0" applyFont="1" applyFill="1" applyBorder="1" applyAlignment="1">
      <alignment horizontal="center" vertical="center" wrapText="1"/>
    </xf>
    <xf numFmtId="0" fontId="0" fillId="0" borderId="0" xfId="0" applyFont="1" applyBorder="1" applyAlignment="1">
      <alignment horizontal="right" vertical="center" wrapText="1"/>
    </xf>
    <xf numFmtId="0" fontId="23" fillId="4" borderId="0" xfId="0" applyFont="1" applyFill="1" applyBorder="1" applyAlignment="1">
      <alignment vertical="center" wrapText="1"/>
    </xf>
    <xf numFmtId="0" fontId="0" fillId="0" borderId="0" xfId="0" applyFont="1" applyAlignment="1">
      <alignment horizontal="center" vertical="center" wrapText="1"/>
    </xf>
    <xf numFmtId="0" fontId="25" fillId="0" borderId="0" xfId="0" applyFont="1" applyAlignment="1">
      <alignment wrapText="1"/>
    </xf>
    <xf numFmtId="0" fontId="0" fillId="0" borderId="0" xfId="0" applyFont="1" applyAlignment="1">
      <alignment wrapText="1"/>
    </xf>
    <xf numFmtId="0" fontId="0" fillId="0" borderId="1" xfId="0" applyFont="1" applyBorder="1" applyAlignment="1">
      <alignment wrapText="1"/>
    </xf>
    <xf numFmtId="0" fontId="18" fillId="0" borderId="0" xfId="0" applyFont="1" applyFill="1" applyAlignment="1">
      <alignment horizontal="center" wrapText="1"/>
    </xf>
    <xf numFmtId="0" fontId="19" fillId="0" borderId="0" xfId="0" applyFont="1" applyFill="1" applyAlignment="1">
      <alignment horizontal="center" wrapText="1"/>
    </xf>
    <xf numFmtId="0" fontId="27" fillId="4" borderId="0" xfId="0" applyFont="1" applyFill="1" applyBorder="1" applyAlignment="1">
      <alignment horizontal="center" vertical="center" wrapText="1"/>
    </xf>
    <xf numFmtId="0" fontId="28" fillId="0" borderId="0" xfId="0" applyFont="1" applyBorder="1" applyAlignment="1">
      <alignment horizontal="center" vertical="center" wrapText="1"/>
    </xf>
    <xf numFmtId="0" fontId="21" fillId="0" borderId="0" xfId="0" applyFont="1" applyBorder="1" applyAlignment="1">
      <alignment horizontal="left" vertical="center" wrapText="1"/>
    </xf>
    <xf numFmtId="0" fontId="18" fillId="0" borderId="0" xfId="0" applyFont="1" applyFill="1" applyAlignment="1">
      <alignment horizontal="center" vertical="center" wrapText="1"/>
    </xf>
    <xf numFmtId="0" fontId="19" fillId="0" borderId="0" xfId="0" applyFont="1" applyFill="1" applyAlignment="1">
      <alignment horizontal="center" vertical="center" wrapText="1"/>
    </xf>
    <xf numFmtId="0" fontId="20" fillId="3" borderId="0" xfId="0" applyFont="1" applyFill="1" applyAlignment="1">
      <alignment horizontal="center" vertical="center" wrapText="1"/>
    </xf>
    <xf numFmtId="0" fontId="20" fillId="0" borderId="2" xfId="0" applyFont="1" applyBorder="1" applyAlignment="1">
      <alignment horizontal="center" vertical="center" wrapText="1"/>
    </xf>
    <xf numFmtId="0" fontId="23" fillId="4" borderId="0" xfId="0" applyFont="1" applyFill="1" applyAlignment="1">
      <alignment vertical="center" wrapText="1"/>
    </xf>
    <xf numFmtId="0" fontId="20"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32" fillId="0" borderId="0" xfId="3" quotePrefix="1" applyFont="1" applyBorder="1" applyAlignment="1">
      <alignment horizontal="center" vertical="center" wrapText="1"/>
    </xf>
    <xf numFmtId="0" fontId="16" fillId="0" borderId="2" xfId="0"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Alignment="1">
      <alignment horizontal="right" vertical="center" wrapText="1"/>
    </xf>
    <xf numFmtId="0" fontId="33" fillId="0" borderId="2" xfId="0" applyFont="1" applyBorder="1" applyAlignment="1">
      <alignment horizontal="center" vertical="center" wrapText="1"/>
    </xf>
    <xf numFmtId="44" fontId="23" fillId="4" borderId="0" xfId="0" applyNumberFormat="1" applyFont="1" applyFill="1" applyAlignment="1">
      <alignment vertical="center" wrapText="1"/>
    </xf>
    <xf numFmtId="171" fontId="23" fillId="4" borderId="0" xfId="0" applyNumberFormat="1" applyFont="1" applyFill="1" applyAlignment="1">
      <alignment vertical="center" wrapText="1"/>
    </xf>
    <xf numFmtId="0" fontId="45" fillId="6" borderId="16" xfId="1" applyFont="1" applyFill="1" applyBorder="1" applyAlignment="1">
      <alignment horizontal="center" vertical="center" wrapText="1"/>
    </xf>
    <xf numFmtId="0" fontId="46" fillId="4" borderId="17" xfId="1" applyFont="1" applyFill="1" applyBorder="1" applyAlignment="1">
      <alignment horizontal="center" vertical="center" wrapText="1"/>
    </xf>
    <xf numFmtId="0" fontId="0" fillId="4" borderId="0" xfId="0" applyFill="1"/>
    <xf numFmtId="0" fontId="0" fillId="0" borderId="0" xfId="0" applyFill="1"/>
    <xf numFmtId="0" fontId="47" fillId="0" borderId="2"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5" xfId="0" applyFont="1" applyFill="1" applyBorder="1" applyAlignment="1">
      <alignment horizontal="center" vertical="center" wrapText="1"/>
    </xf>
    <xf numFmtId="0" fontId="49" fillId="0" borderId="2" xfId="0" applyFont="1" applyFill="1" applyBorder="1" applyAlignment="1">
      <alignment horizontal="center" vertical="center" wrapText="1"/>
    </xf>
    <xf numFmtId="0" fontId="49" fillId="0" borderId="5" xfId="0" applyFont="1" applyFill="1" applyBorder="1" applyAlignment="1">
      <alignment horizontal="center" vertical="center" wrapText="1"/>
    </xf>
    <xf numFmtId="0" fontId="49" fillId="0" borderId="2" xfId="0" applyFont="1" applyFill="1" applyBorder="1" applyAlignment="1">
      <alignment horizontal="left" vertical="center" wrapText="1"/>
    </xf>
    <xf numFmtId="0" fontId="54" fillId="0" borderId="2" xfId="0" applyFont="1" applyFill="1" applyBorder="1" applyAlignment="1">
      <alignment horizontal="center" vertical="center" wrapText="1"/>
    </xf>
    <xf numFmtId="0" fontId="56" fillId="4" borderId="0" xfId="0" applyFont="1" applyFill="1"/>
    <xf numFmtId="0" fontId="56" fillId="0" borderId="0" xfId="0" applyFont="1" applyFill="1"/>
    <xf numFmtId="0" fontId="48" fillId="4" borderId="2" xfId="0" applyFont="1" applyFill="1" applyBorder="1" applyAlignment="1">
      <alignment horizontal="center" vertical="center" wrapText="1"/>
    </xf>
    <xf numFmtId="0" fontId="48" fillId="4" borderId="0" xfId="0" applyFont="1" applyFill="1" applyBorder="1" applyAlignment="1">
      <alignment horizontal="center" vertical="center" wrapText="1"/>
    </xf>
    <xf numFmtId="0" fontId="59" fillId="0" borderId="0" xfId="1" applyFont="1" applyFill="1" applyBorder="1" applyAlignment="1">
      <alignment horizontal="center" vertical="center" wrapText="1"/>
    </xf>
    <xf numFmtId="39" fontId="52" fillId="3" borderId="2" xfId="9" applyNumberFormat="1" applyFont="1" applyFill="1" applyBorder="1" applyAlignment="1">
      <alignment horizontal="right" vertical="center" wrapText="1"/>
    </xf>
    <xf numFmtId="0" fontId="0" fillId="3" borderId="0" xfId="0" applyFill="1"/>
    <xf numFmtId="0" fontId="44" fillId="7" borderId="16" xfId="1" applyFont="1" applyFill="1" applyBorder="1" applyAlignment="1">
      <alignment horizontal="center" vertical="center" wrapText="1"/>
    </xf>
    <xf numFmtId="0" fontId="45" fillId="7" borderId="16" xfId="1" applyFont="1" applyFill="1" applyBorder="1" applyAlignment="1">
      <alignment horizontal="center" vertical="center" wrapText="1"/>
    </xf>
    <xf numFmtId="0" fontId="18" fillId="3" borderId="0" xfId="0" applyFont="1" applyFill="1" applyAlignment="1">
      <alignment horizontal="center" vertical="center" wrapText="1"/>
    </xf>
    <xf numFmtId="0" fontId="19" fillId="3" borderId="0" xfId="0" applyFont="1" applyFill="1" applyAlignment="1">
      <alignment horizontal="center" vertical="center" wrapText="1"/>
    </xf>
    <xf numFmtId="0" fontId="20" fillId="3" borderId="3" xfId="0" applyFont="1" applyFill="1" applyBorder="1" applyAlignment="1">
      <alignment horizontal="center" vertical="center" wrapText="1"/>
    </xf>
    <xf numFmtId="0" fontId="0" fillId="3" borderId="0" xfId="0" applyFont="1" applyFill="1" applyAlignment="1">
      <alignment horizontal="center" vertical="center" wrapText="1"/>
    </xf>
    <xf numFmtId="0" fontId="33" fillId="3" borderId="2" xfId="0" applyFont="1" applyFill="1" applyBorder="1" applyAlignment="1">
      <alignment horizontal="center" vertical="center" wrapText="1"/>
    </xf>
    <xf numFmtId="0" fontId="0" fillId="3" borderId="0" xfId="0" applyFont="1" applyFill="1" applyAlignment="1">
      <alignment wrapText="1"/>
    </xf>
    <xf numFmtId="0" fontId="0" fillId="3" borderId="1" xfId="0" applyFont="1" applyFill="1" applyBorder="1" applyAlignment="1">
      <alignment wrapText="1"/>
    </xf>
    <xf numFmtId="169" fontId="0" fillId="3" borderId="0" xfId="0" applyNumberFormat="1" applyFont="1" applyFill="1" applyBorder="1" applyAlignment="1">
      <alignment horizontal="center" vertical="center" wrapText="1"/>
    </xf>
    <xf numFmtId="0" fontId="35" fillId="3" borderId="2" xfId="0" applyFont="1" applyFill="1" applyBorder="1" applyAlignment="1">
      <alignment horizontal="center" vertical="center" wrapText="1"/>
    </xf>
    <xf numFmtId="170" fontId="0" fillId="3" borderId="0"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166" fontId="15" fillId="3" borderId="2" xfId="0" applyNumberFormat="1" applyFont="1" applyFill="1" applyBorder="1" applyAlignment="1">
      <alignment wrapText="1"/>
    </xf>
    <xf numFmtId="0" fontId="20" fillId="3" borderId="11" xfId="0" applyFont="1" applyFill="1" applyBorder="1" applyAlignment="1">
      <alignment horizontal="center" vertical="center" wrapText="1"/>
    </xf>
    <xf numFmtId="14" fontId="39" fillId="3" borderId="0" xfId="0" applyNumberFormat="1" applyFont="1" applyFill="1" applyBorder="1" applyAlignment="1">
      <alignment horizontal="center" vertical="center" wrapText="1"/>
    </xf>
    <xf numFmtId="166" fontId="0" fillId="3" borderId="0" xfId="0" applyNumberFormat="1" applyFont="1" applyFill="1" applyAlignment="1">
      <alignment horizontal="center" vertical="center" wrapText="1"/>
    </xf>
    <xf numFmtId="14" fontId="21" fillId="3" borderId="0" xfId="0" applyNumberFormat="1" applyFont="1" applyFill="1" applyBorder="1" applyAlignment="1">
      <alignment horizontal="center" vertical="center" wrapText="1"/>
    </xf>
    <xf numFmtId="14" fontId="0" fillId="3" borderId="0" xfId="0" applyNumberFormat="1" applyFont="1" applyFill="1" applyBorder="1" applyAlignment="1">
      <alignment horizontal="center" vertical="center" wrapText="1"/>
    </xf>
    <xf numFmtId="171" fontId="0" fillId="3" borderId="0" xfId="0" applyNumberFormat="1" applyFont="1" applyFill="1" applyBorder="1" applyAlignment="1">
      <alignment horizontal="center" vertical="center" wrapText="1"/>
    </xf>
    <xf numFmtId="0" fontId="0" fillId="3" borderId="0" xfId="0" applyFill="1" applyAlignment="1">
      <alignment wrapText="1"/>
    </xf>
    <xf numFmtId="0" fontId="0" fillId="3" borderId="0" xfId="0" applyFont="1" applyFill="1" applyBorder="1" applyAlignment="1">
      <alignment horizontal="right" vertical="center" wrapText="1"/>
    </xf>
    <xf numFmtId="44" fontId="0" fillId="3" borderId="0" xfId="0" applyNumberFormat="1" applyFont="1" applyFill="1" applyAlignment="1">
      <alignment horizontal="center" vertical="center" wrapText="1"/>
    </xf>
    <xf numFmtId="0" fontId="25" fillId="3" borderId="0" xfId="0" applyFont="1" applyFill="1" applyAlignment="1">
      <alignment wrapText="1"/>
    </xf>
    <xf numFmtId="171" fontId="15" fillId="3" borderId="0" xfId="0" applyNumberFormat="1" applyFont="1" applyFill="1" applyBorder="1" applyAlignment="1">
      <alignment horizontal="center" vertical="center" wrapText="1"/>
    </xf>
    <xf numFmtId="171" fontId="40" fillId="3" borderId="0" xfId="0" applyNumberFormat="1" applyFont="1" applyFill="1" applyAlignment="1">
      <alignment horizontal="center" vertical="center" wrapText="1"/>
    </xf>
    <xf numFmtId="171" fontId="0" fillId="3" borderId="0" xfId="0" applyNumberFormat="1" applyFont="1" applyFill="1" applyAlignment="1">
      <alignment horizontal="center" vertical="center" wrapText="1"/>
    </xf>
    <xf numFmtId="0" fontId="28" fillId="3" borderId="0" xfId="0" applyFont="1" applyFill="1" applyBorder="1" applyAlignment="1">
      <alignment horizontal="center" vertical="center" wrapText="1"/>
    </xf>
    <xf numFmtId="0" fontId="41" fillId="3" borderId="0" xfId="0" applyFont="1" applyFill="1" applyBorder="1" applyAlignment="1">
      <alignment horizontal="left" vertical="center" wrapText="1"/>
    </xf>
    <xf numFmtId="0" fontId="15" fillId="3" borderId="0" xfId="0" applyFont="1" applyFill="1" applyBorder="1" applyAlignment="1">
      <alignment horizontal="center" vertical="center" wrapText="1"/>
    </xf>
    <xf numFmtId="0" fontId="49" fillId="0" borderId="17" xfId="0" applyFont="1" applyFill="1" applyBorder="1" applyAlignment="1">
      <alignment horizontal="center" vertical="center" wrapText="1"/>
    </xf>
    <xf numFmtId="0" fontId="49" fillId="0" borderId="17" xfId="0" applyFont="1" applyFill="1" applyBorder="1" applyAlignment="1">
      <alignment horizontal="left" vertical="center" wrapText="1"/>
    </xf>
    <xf numFmtId="14" fontId="49" fillId="0" borderId="2" xfId="0" applyNumberFormat="1" applyFont="1" applyFill="1" applyBorder="1" applyAlignment="1">
      <alignment horizontal="center" vertical="center" wrapText="1"/>
    </xf>
    <xf numFmtId="0" fontId="63" fillId="0" borderId="2" xfId="0" applyFont="1" applyFill="1" applyBorder="1" applyAlignment="1">
      <alignment horizontal="left" vertical="center" wrapText="1"/>
    </xf>
    <xf numFmtId="0" fontId="50" fillId="0" borderId="0" xfId="0" applyFont="1" applyFill="1" applyBorder="1" applyAlignment="1">
      <alignment horizontal="center" vertical="center" wrapText="1"/>
    </xf>
    <xf numFmtId="15" fontId="51" fillId="0" borderId="0" xfId="0" applyNumberFormat="1" applyFont="1" applyFill="1" applyBorder="1" applyAlignment="1">
      <alignment horizontal="center" vertical="center" wrapText="1"/>
    </xf>
    <xf numFmtId="0" fontId="51" fillId="0" borderId="0" xfId="0" applyFont="1" applyFill="1" applyBorder="1" applyAlignment="1">
      <alignment horizontal="left" vertical="center" wrapText="1"/>
    </xf>
    <xf numFmtId="0" fontId="51" fillId="0" borderId="0" xfId="0" applyFont="1" applyFill="1" applyBorder="1" applyAlignment="1">
      <alignment horizontal="center" vertical="center" wrapText="1"/>
    </xf>
    <xf numFmtId="169" fontId="51" fillId="0" borderId="0" xfId="7" applyNumberFormat="1"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7" fillId="3" borderId="0" xfId="0" applyFont="1" applyFill="1" applyBorder="1" applyAlignment="1">
      <alignment horizontal="center" vertical="center" wrapText="1"/>
    </xf>
    <xf numFmtId="0" fontId="48" fillId="3" borderId="0" xfId="0" applyFont="1" applyFill="1" applyBorder="1" applyAlignment="1">
      <alignment horizontal="left" vertical="center" wrapText="1"/>
    </xf>
    <xf numFmtId="0" fontId="0" fillId="0" borderId="0" xfId="0" applyAlignment="1">
      <alignment horizontal="center" vertical="center"/>
    </xf>
    <xf numFmtId="0" fontId="48" fillId="3" borderId="0" xfId="0" applyFont="1" applyFill="1" applyBorder="1" applyAlignment="1">
      <alignment horizontal="center" vertical="center" wrapText="1"/>
    </xf>
    <xf numFmtId="14" fontId="48" fillId="3" borderId="0" xfId="0" applyNumberFormat="1" applyFont="1" applyFill="1" applyBorder="1" applyAlignment="1">
      <alignment horizontal="center" vertical="center" wrapText="1"/>
    </xf>
    <xf numFmtId="0" fontId="68" fillId="0" borderId="0" xfId="0" applyFont="1" applyAlignment="1">
      <alignment wrapText="1"/>
    </xf>
    <xf numFmtId="0" fontId="68" fillId="0" borderId="0" xfId="0" applyFont="1" applyAlignment="1">
      <alignment horizontal="center" vertical="center" wrapText="1"/>
    </xf>
    <xf numFmtId="44" fontId="68" fillId="0" borderId="0" xfId="0" applyNumberFormat="1" applyFont="1" applyAlignment="1">
      <alignment wrapText="1"/>
    </xf>
    <xf numFmtId="0" fontId="68" fillId="3" borderId="0" xfId="0" applyFont="1" applyFill="1" applyAlignment="1">
      <alignment wrapText="1"/>
    </xf>
    <xf numFmtId="0" fontId="68" fillId="3" borderId="0" xfId="0" applyFont="1" applyFill="1" applyAlignment="1">
      <alignment horizontal="center" vertical="center" wrapText="1"/>
    </xf>
    <xf numFmtId="44" fontId="68" fillId="3" borderId="0" xfId="0" applyNumberFormat="1" applyFont="1" applyFill="1" applyAlignment="1">
      <alignment wrapText="1"/>
    </xf>
    <xf numFmtId="166" fontId="68" fillId="3" borderId="0" xfId="0" applyNumberFormat="1" applyFont="1" applyFill="1" applyAlignment="1">
      <alignment wrapText="1"/>
    </xf>
    <xf numFmtId="44" fontId="69" fillId="3" borderId="0" xfId="0" applyNumberFormat="1" applyFont="1" applyFill="1" applyAlignment="1">
      <alignment wrapText="1"/>
    </xf>
    <xf numFmtId="171" fontId="68" fillId="3" borderId="0" xfId="0" applyNumberFormat="1" applyFont="1" applyFill="1" applyAlignment="1">
      <alignment wrapText="1"/>
    </xf>
    <xf numFmtId="171" fontId="68" fillId="3" borderId="0" xfId="0" applyNumberFormat="1" applyFont="1" applyFill="1" applyAlignment="1">
      <alignment horizontal="center" vertical="center" wrapText="1"/>
    </xf>
    <xf numFmtId="44" fontId="38" fillId="3" borderId="0" xfId="0" applyNumberFormat="1" applyFont="1" applyFill="1" applyAlignment="1">
      <alignment horizontal="center" vertical="center" wrapText="1"/>
    </xf>
    <xf numFmtId="0" fontId="44" fillId="6" borderId="16" xfId="1" applyFont="1" applyFill="1" applyBorder="1" applyAlignment="1">
      <alignment horizontal="center" vertical="center" wrapText="1"/>
    </xf>
    <xf numFmtId="0" fontId="68" fillId="0" borderId="0" xfId="0" applyFont="1" applyFill="1"/>
    <xf numFmtId="0" fontId="68" fillId="3" borderId="0" xfId="0" applyFont="1" applyFill="1"/>
    <xf numFmtId="0" fontId="68" fillId="0" borderId="0" xfId="0" applyFont="1"/>
    <xf numFmtId="0" fontId="46" fillId="0" borderId="0" xfId="1" applyFont="1" applyFill="1" applyBorder="1" applyAlignment="1">
      <alignment horizontal="center" vertical="center" wrapText="1"/>
    </xf>
    <xf numFmtId="165" fontId="2" fillId="0" borderId="0" xfId="79" applyFont="1" applyBorder="1" applyAlignment="1">
      <alignment horizontal="right" vertical="center" wrapText="1"/>
    </xf>
    <xf numFmtId="0" fontId="24" fillId="0" borderId="0" xfId="79" applyNumberFormat="1" applyFont="1" applyAlignment="1">
      <alignment horizontal="left" wrapText="1"/>
    </xf>
    <xf numFmtId="0" fontId="19" fillId="0" borderId="2" xfId="79" applyNumberFormat="1" applyFont="1" applyBorder="1" applyAlignment="1">
      <alignment horizontal="center" vertical="center" wrapText="1"/>
    </xf>
    <xf numFmtId="165" fontId="2" fillId="0" borderId="0" xfId="79" applyFont="1" applyFill="1" applyAlignment="1">
      <alignment horizontal="right" vertical="center" wrapText="1"/>
    </xf>
    <xf numFmtId="168" fontId="34" fillId="0" borderId="2" xfId="80" applyNumberFormat="1" applyFont="1" applyBorder="1" applyAlignment="1">
      <alignment horizontal="left" wrapText="1"/>
    </xf>
    <xf numFmtId="168" fontId="35" fillId="0" borderId="2" xfId="80" applyNumberFormat="1" applyFont="1" applyBorder="1" applyAlignment="1">
      <alignment wrapText="1"/>
    </xf>
    <xf numFmtId="168" fontId="34" fillId="3" borderId="2" xfId="80" applyNumberFormat="1" applyFont="1" applyFill="1" applyBorder="1" applyAlignment="1">
      <alignment horizontal="left" wrapText="1"/>
    </xf>
    <xf numFmtId="168" fontId="35" fillId="3" borderId="2" xfId="80" applyNumberFormat="1" applyFont="1" applyFill="1" applyBorder="1" applyAlignment="1">
      <alignment wrapText="1"/>
    </xf>
    <xf numFmtId="0" fontId="24" fillId="3" borderId="2" xfId="79" applyNumberFormat="1" applyFont="1" applyFill="1" applyBorder="1" applyAlignment="1">
      <alignment horizontal="left" wrapText="1"/>
    </xf>
    <xf numFmtId="165" fontId="2" fillId="3" borderId="0" xfId="79" applyFont="1" applyFill="1" applyBorder="1" applyAlignment="1">
      <alignment horizontal="right" vertical="center" wrapText="1"/>
    </xf>
    <xf numFmtId="0" fontId="24" fillId="3" borderId="0" xfId="79" applyNumberFormat="1" applyFont="1" applyFill="1" applyAlignment="1">
      <alignment horizontal="left" wrapText="1"/>
    </xf>
    <xf numFmtId="167" fontId="15" fillId="3" borderId="0" xfId="80" applyFont="1" applyFill="1" applyBorder="1" applyAlignment="1">
      <alignment horizontal="center" wrapText="1"/>
    </xf>
    <xf numFmtId="165" fontId="40" fillId="3" borderId="0" xfId="79" applyFont="1" applyFill="1" applyAlignment="1">
      <alignment horizontal="center" vertical="center" wrapText="1"/>
    </xf>
    <xf numFmtId="166" fontId="24" fillId="3" borderId="0" xfId="79" applyNumberFormat="1" applyFont="1" applyFill="1" applyAlignment="1">
      <alignment horizontal="left" wrapText="1"/>
    </xf>
    <xf numFmtId="167" fontId="15" fillId="3" borderId="0" xfId="80" applyFont="1" applyFill="1" applyBorder="1" applyAlignment="1">
      <alignment horizontal="center" vertical="center" wrapText="1"/>
    </xf>
    <xf numFmtId="44" fontId="42" fillId="3" borderId="0" xfId="81" applyFont="1" applyFill="1" applyAlignment="1">
      <alignment horizontal="right" vertical="center" wrapText="1"/>
    </xf>
    <xf numFmtId="44" fontId="70" fillId="3" borderId="0" xfId="81" applyFont="1" applyFill="1" applyAlignment="1">
      <alignment horizontal="right" vertical="center" wrapText="1"/>
    </xf>
    <xf numFmtId="44" fontId="43" fillId="3" borderId="0" xfId="81" applyFont="1" applyFill="1" applyAlignment="1">
      <alignment horizontal="right" vertical="center" wrapText="1"/>
    </xf>
    <xf numFmtId="41" fontId="45" fillId="7" borderId="16" xfId="82" applyFont="1" applyFill="1" applyBorder="1" applyAlignment="1">
      <alignment horizontal="center" vertical="center" wrapText="1"/>
    </xf>
    <xf numFmtId="170" fontId="49" fillId="0" borderId="17" xfId="79" applyNumberFormat="1" applyFont="1" applyFill="1" applyBorder="1" applyAlignment="1">
      <alignment vertical="center" wrapText="1"/>
    </xf>
    <xf numFmtId="44" fontId="49" fillId="0" borderId="17" xfId="81" applyNumberFormat="1" applyFont="1" applyFill="1" applyBorder="1" applyAlignment="1">
      <alignment vertical="center" wrapText="1"/>
    </xf>
    <xf numFmtId="170" fontId="49" fillId="0" borderId="2" xfId="79" applyNumberFormat="1" applyFont="1" applyFill="1" applyBorder="1" applyAlignment="1">
      <alignment horizontal="right" vertical="center" wrapText="1"/>
    </xf>
    <xf numFmtId="44" fontId="49" fillId="0" borderId="2" xfId="81" applyNumberFormat="1" applyFont="1" applyFill="1" applyBorder="1" applyAlignment="1">
      <alignment horizontal="center" vertical="center" wrapText="1"/>
    </xf>
    <xf numFmtId="0" fontId="56" fillId="0" borderId="0" xfId="0" applyFont="1"/>
    <xf numFmtId="170" fontId="49" fillId="0" borderId="2" xfId="84" applyNumberFormat="1" applyFont="1" applyFill="1" applyBorder="1" applyAlignment="1">
      <alignment horizontal="right" vertical="center" wrapText="1"/>
    </xf>
    <xf numFmtId="0" fontId="56" fillId="3" borderId="0" xfId="0" applyFont="1" applyFill="1"/>
    <xf numFmtId="170" fontId="48" fillId="3" borderId="0" xfId="79" applyNumberFormat="1" applyFont="1" applyFill="1" applyBorder="1" applyAlignment="1">
      <alignment horizontal="right" vertical="center" wrapText="1"/>
    </xf>
    <xf numFmtId="44" fontId="48" fillId="3" borderId="0" xfId="81" applyNumberFormat="1" applyFont="1" applyFill="1" applyBorder="1" applyAlignment="1">
      <alignment horizontal="center" vertical="center" wrapText="1"/>
    </xf>
    <xf numFmtId="0" fontId="75" fillId="0" borderId="0" xfId="0" applyFont="1" applyFill="1"/>
    <xf numFmtId="44" fontId="71" fillId="0" borderId="0" xfId="7" applyFont="1" applyFill="1" applyBorder="1" applyAlignment="1">
      <alignment horizontal="center" vertical="center" wrapText="1"/>
    </xf>
    <xf numFmtId="169" fontId="72" fillId="0" borderId="0" xfId="7" applyNumberFormat="1" applyFont="1" applyFill="1" applyBorder="1" applyAlignment="1">
      <alignment horizontal="center" vertical="center" wrapText="1"/>
    </xf>
    <xf numFmtId="0" fontId="26" fillId="0" borderId="0" xfId="0" applyFont="1" applyBorder="1" applyAlignment="1">
      <alignment horizontal="center" vertical="center" wrapText="1"/>
    </xf>
    <xf numFmtId="0" fontId="28" fillId="0" borderId="0" xfId="0" applyFont="1" applyBorder="1" applyAlignment="1">
      <alignment horizontal="left" vertical="center" wrapText="1"/>
    </xf>
    <xf numFmtId="0" fontId="29"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0" fontId="29" fillId="0" borderId="2" xfId="0" quotePrefix="1" applyFont="1" applyBorder="1" applyAlignment="1">
      <alignment horizontal="center" vertical="center" wrapText="1"/>
    </xf>
    <xf numFmtId="0" fontId="29" fillId="0" borderId="0" xfId="0" quotePrefix="1" applyFont="1" applyAlignment="1">
      <alignment horizontal="center" vertical="center" wrapText="1"/>
    </xf>
    <xf numFmtId="0" fontId="29" fillId="3" borderId="2" xfId="0" applyFont="1" applyFill="1" applyBorder="1" applyAlignment="1">
      <alignment horizontal="center" vertical="center" wrapText="1"/>
    </xf>
    <xf numFmtId="0" fontId="29" fillId="3" borderId="4" xfId="0" applyFont="1" applyFill="1" applyBorder="1" applyAlignment="1">
      <alignment horizontal="left" vertical="center" wrapText="1"/>
    </xf>
    <xf numFmtId="0" fontId="29" fillId="3" borderId="5" xfId="0" applyFont="1" applyFill="1" applyBorder="1" applyAlignment="1">
      <alignment horizontal="left" vertical="center" wrapText="1"/>
    </xf>
    <xf numFmtId="0" fontId="36" fillId="3" borderId="6" xfId="0" applyFont="1" applyFill="1" applyBorder="1" applyAlignment="1">
      <alignment horizontal="center" vertical="center" wrapText="1"/>
    </xf>
    <xf numFmtId="0" fontId="36" fillId="3" borderId="7" xfId="0" applyFont="1" applyFill="1" applyBorder="1" applyAlignment="1">
      <alignment horizontal="center" vertical="center" wrapText="1"/>
    </xf>
    <xf numFmtId="0" fontId="36" fillId="3" borderId="8" xfId="0" applyFont="1" applyFill="1" applyBorder="1" applyAlignment="1">
      <alignment horizontal="center" vertical="center" wrapText="1"/>
    </xf>
    <xf numFmtId="0" fontId="36" fillId="3" borderId="9" xfId="0" applyFont="1" applyFill="1" applyBorder="1" applyAlignment="1">
      <alignment horizontal="center" vertical="center" wrapText="1"/>
    </xf>
    <xf numFmtId="0" fontId="36" fillId="3" borderId="0" xfId="0" applyFont="1" applyFill="1" applyBorder="1" applyAlignment="1">
      <alignment horizontal="center" vertical="center" wrapText="1"/>
    </xf>
    <xf numFmtId="0" fontId="36" fillId="3" borderId="10" xfId="0" applyFont="1" applyFill="1" applyBorder="1" applyAlignment="1">
      <alignment horizontal="center" vertical="center" wrapText="1"/>
    </xf>
    <xf numFmtId="0" fontId="36" fillId="3" borderId="12" xfId="0" applyFont="1" applyFill="1" applyBorder="1" applyAlignment="1">
      <alignment horizontal="center" vertical="center" wrapText="1"/>
    </xf>
    <xf numFmtId="0" fontId="36" fillId="3" borderId="13" xfId="0" applyFont="1" applyFill="1" applyBorder="1" applyAlignment="1">
      <alignment horizontal="center" vertical="center" wrapText="1"/>
    </xf>
    <xf numFmtId="0" fontId="36" fillId="3" borderId="14" xfId="0" applyFont="1" applyFill="1" applyBorder="1" applyAlignment="1">
      <alignment horizontal="center" vertical="center" wrapText="1"/>
    </xf>
    <xf numFmtId="169" fontId="37" fillId="3" borderId="4" xfId="0" applyNumberFormat="1" applyFont="1" applyFill="1" applyBorder="1" applyAlignment="1">
      <alignment horizontal="right" vertical="center" wrapText="1"/>
    </xf>
    <xf numFmtId="169" fontId="37" fillId="3" borderId="5" xfId="0" applyNumberFormat="1" applyFont="1" applyFill="1" applyBorder="1" applyAlignment="1">
      <alignment horizontal="right" vertical="center" wrapText="1"/>
    </xf>
    <xf numFmtId="170" fontId="38" fillId="3" borderId="2" xfId="0" applyNumberFormat="1" applyFont="1" applyFill="1" applyBorder="1" applyAlignment="1">
      <alignment horizontal="right" vertical="center" wrapText="1"/>
    </xf>
    <xf numFmtId="167" fontId="38" fillId="3" borderId="2" xfId="80" applyFont="1" applyFill="1" applyBorder="1" applyAlignment="1">
      <alignment horizontal="right" vertical="center" wrapText="1"/>
    </xf>
    <xf numFmtId="14" fontId="37" fillId="5" borderId="4" xfId="0" applyNumberFormat="1" applyFont="1" applyFill="1" applyBorder="1" applyAlignment="1">
      <alignment horizontal="right" vertical="center" wrapText="1"/>
    </xf>
    <xf numFmtId="14" fontId="37" fillId="5" borderId="5" xfId="0" applyNumberFormat="1" applyFont="1" applyFill="1" applyBorder="1" applyAlignment="1">
      <alignment horizontal="right" vertical="center" wrapText="1"/>
    </xf>
    <xf numFmtId="0" fontId="28" fillId="3" borderId="15" xfId="0" applyFont="1" applyFill="1" applyBorder="1" applyAlignment="1">
      <alignment horizontal="left" vertical="center" wrapText="1"/>
    </xf>
    <xf numFmtId="167" fontId="15" fillId="3" borderId="0" xfId="80" applyFont="1" applyFill="1" applyBorder="1" applyAlignment="1">
      <alignment horizontal="center" wrapText="1"/>
    </xf>
    <xf numFmtId="167" fontId="15" fillId="3" borderId="0" xfId="80" applyFont="1" applyFill="1" applyBorder="1" applyAlignment="1">
      <alignment horizontal="center" vertical="center" wrapText="1"/>
    </xf>
    <xf numFmtId="0" fontId="46" fillId="0" borderId="0" xfId="1" applyFont="1" applyFill="1" applyBorder="1" applyAlignment="1">
      <alignment horizontal="center" vertical="center" wrapText="1"/>
    </xf>
    <xf numFmtId="0" fontId="47" fillId="0" borderId="17" xfId="0" applyFont="1" applyFill="1" applyBorder="1" applyAlignment="1">
      <alignment horizontal="center" vertical="center" wrapText="1"/>
    </xf>
    <xf numFmtId="0" fontId="48" fillId="0" borderId="17" xfId="0" applyFont="1" applyFill="1" applyBorder="1" applyAlignment="1">
      <alignment horizontal="center" vertical="center" wrapText="1"/>
    </xf>
    <xf numFmtId="0" fontId="48" fillId="0" borderId="2" xfId="0" applyFont="1" applyFill="1" applyBorder="1" applyAlignment="1">
      <alignment horizontal="left" vertical="center" wrapText="1"/>
    </xf>
    <xf numFmtId="14" fontId="48" fillId="0" borderId="2" xfId="0" applyNumberFormat="1" applyFont="1" applyFill="1" applyBorder="1" applyAlignment="1">
      <alignment horizontal="center" vertical="center" wrapText="1"/>
    </xf>
    <xf numFmtId="170" fontId="48" fillId="0" borderId="2" xfId="79" applyNumberFormat="1" applyFont="1" applyFill="1" applyBorder="1" applyAlignment="1">
      <alignment horizontal="right" vertical="center" wrapText="1"/>
    </xf>
    <xf numFmtId="44" fontId="48" fillId="0" borderId="2" xfId="81" applyNumberFormat="1" applyFont="1" applyFill="1" applyBorder="1" applyAlignment="1">
      <alignment horizontal="center" vertical="center" wrapText="1"/>
    </xf>
    <xf numFmtId="0" fontId="47" fillId="0" borderId="19" xfId="0" applyFont="1" applyFill="1" applyBorder="1" applyAlignment="1">
      <alignment horizontal="center" vertical="center" wrapText="1"/>
    </xf>
    <xf numFmtId="0" fontId="48" fillId="0" borderId="19" xfId="0" applyFont="1" applyFill="1" applyBorder="1" applyAlignment="1">
      <alignment horizontal="center" vertical="center" wrapText="1"/>
    </xf>
    <xf numFmtId="170" fontId="48" fillId="0" borderId="17" xfId="79" applyNumberFormat="1" applyFont="1" applyFill="1" applyBorder="1" applyAlignment="1">
      <alignment horizontal="right" vertical="center" wrapText="1"/>
    </xf>
    <xf numFmtId="44" fontId="48" fillId="0" borderId="17" xfId="81" applyNumberFormat="1" applyFont="1" applyFill="1" applyBorder="1" applyAlignment="1">
      <alignment horizontal="center" vertical="center" wrapText="1"/>
    </xf>
    <xf numFmtId="0" fontId="47" fillId="0" borderId="18" xfId="0" applyFont="1" applyFill="1" applyBorder="1" applyAlignment="1">
      <alignment horizontal="center" vertical="center" wrapText="1"/>
    </xf>
    <xf numFmtId="0" fontId="48" fillId="0" borderId="18" xfId="0" applyFont="1" applyFill="1" applyBorder="1" applyAlignment="1">
      <alignment horizontal="center" vertical="center" wrapText="1"/>
    </xf>
    <xf numFmtId="0" fontId="48" fillId="0" borderId="17" xfId="0" applyFont="1" applyFill="1" applyBorder="1" applyAlignment="1">
      <alignment horizontal="center" vertical="center" wrapText="1"/>
    </xf>
    <xf numFmtId="16" fontId="48" fillId="0" borderId="2" xfId="0" applyNumberFormat="1" applyFont="1" applyFill="1" applyBorder="1" applyAlignment="1">
      <alignment horizontal="center" vertical="center" wrapText="1"/>
    </xf>
    <xf numFmtId="0" fontId="48" fillId="0" borderId="8" xfId="0" applyFont="1" applyFill="1" applyBorder="1" applyAlignment="1">
      <alignment horizontal="center" vertical="center" wrapText="1"/>
    </xf>
    <xf numFmtId="0" fontId="48" fillId="0" borderId="2" xfId="0" applyFont="1" applyFill="1" applyBorder="1" applyAlignment="1">
      <alignment vertical="center" wrapText="1"/>
    </xf>
    <xf numFmtId="170" fontId="48" fillId="0" borderId="2" xfId="79" applyNumberFormat="1" applyFont="1" applyFill="1" applyBorder="1" applyAlignment="1">
      <alignment vertical="center" wrapText="1"/>
    </xf>
    <xf numFmtId="0" fontId="67" fillId="0" borderId="20" xfId="0" applyFont="1" applyFill="1" applyBorder="1" applyAlignment="1">
      <alignment horizontal="center" vertical="center" wrapText="1"/>
    </xf>
    <xf numFmtId="170" fontId="49" fillId="0" borderId="2" xfId="79" applyNumberFormat="1" applyFont="1" applyFill="1" applyBorder="1" applyAlignment="1">
      <alignment vertical="center" wrapText="1"/>
    </xf>
    <xf numFmtId="0" fontId="48" fillId="0" borderId="19" xfId="0" applyFont="1" applyFill="1" applyBorder="1" applyAlignment="1">
      <alignment horizontal="center" vertical="center" wrapText="1"/>
    </xf>
    <xf numFmtId="44" fontId="48" fillId="0" borderId="2" xfId="81" applyNumberFormat="1" applyFont="1" applyFill="1" applyBorder="1" applyAlignment="1">
      <alignment vertical="center" wrapText="1"/>
    </xf>
    <xf numFmtId="0" fontId="66" fillId="0" borderId="20" xfId="0" applyFont="1" applyFill="1" applyBorder="1" applyAlignment="1">
      <alignment horizontal="center" vertical="center" wrapText="1"/>
    </xf>
    <xf numFmtId="0" fontId="48" fillId="0" borderId="17" xfId="0" applyFont="1" applyFill="1" applyBorder="1" applyAlignment="1">
      <alignment vertical="center" wrapText="1"/>
    </xf>
    <xf numFmtId="170" fontId="48" fillId="0" borderId="17" xfId="83" applyNumberFormat="1" applyFont="1" applyFill="1" applyBorder="1" applyAlignment="1">
      <alignment vertical="center" wrapText="1"/>
    </xf>
    <xf numFmtId="170" fontId="48" fillId="0" borderId="2" xfId="50" applyNumberFormat="1" applyFont="1" applyFill="1" applyBorder="1" applyAlignment="1">
      <alignment horizontal="right" vertical="center" wrapText="1"/>
    </xf>
    <xf numFmtId="0" fontId="48" fillId="0" borderId="2" xfId="0" applyNumberFormat="1" applyFont="1" applyFill="1" applyBorder="1" applyAlignment="1">
      <alignment horizontal="center" vertical="center" wrapText="1"/>
    </xf>
    <xf numFmtId="0" fontId="57" fillId="0" borderId="2" xfId="0" applyFont="1" applyFill="1" applyBorder="1" applyAlignment="1">
      <alignment horizontal="center" vertical="center" wrapText="1"/>
    </xf>
    <xf numFmtId="0" fontId="58" fillId="0" borderId="2" xfId="0" applyFont="1" applyFill="1" applyBorder="1" applyAlignment="1">
      <alignment horizontal="center" vertical="center" wrapText="1"/>
    </xf>
    <xf numFmtId="170" fontId="48" fillId="0" borderId="2" xfId="84" applyNumberFormat="1" applyFont="1" applyFill="1" applyBorder="1" applyAlignment="1">
      <alignment horizontal="right" vertical="center" wrapText="1"/>
    </xf>
    <xf numFmtId="17" fontId="48" fillId="0" borderId="2" xfId="0" applyNumberFormat="1" applyFont="1" applyFill="1" applyBorder="1" applyAlignment="1">
      <alignment horizontal="center" vertical="center" wrapText="1"/>
    </xf>
    <xf numFmtId="6" fontId="48" fillId="0" borderId="2" xfId="81" applyNumberFormat="1" applyFont="1" applyFill="1" applyBorder="1" applyAlignment="1">
      <alignment horizontal="right" vertical="center" wrapText="1"/>
    </xf>
    <xf numFmtId="44" fontId="48" fillId="0" borderId="2" xfId="81" applyNumberFormat="1" applyFont="1" applyFill="1" applyBorder="1" applyAlignment="1">
      <alignment horizontal="right" vertical="center" wrapText="1"/>
    </xf>
    <xf numFmtId="170" fontId="48" fillId="0" borderId="2" xfId="85" applyNumberFormat="1" applyFont="1" applyFill="1" applyBorder="1" applyAlignment="1">
      <alignment horizontal="right" vertical="center" wrapText="1"/>
    </xf>
    <xf numFmtId="44" fontId="48" fillId="0" borderId="2" xfId="86" applyNumberFormat="1" applyFont="1" applyFill="1" applyBorder="1" applyAlignment="1">
      <alignment horizontal="center" vertical="center" wrapText="1"/>
    </xf>
    <xf numFmtId="170" fontId="49" fillId="0" borderId="2" xfId="85" applyNumberFormat="1" applyFont="1" applyFill="1" applyBorder="1" applyAlignment="1">
      <alignment horizontal="right" vertical="center" wrapText="1"/>
    </xf>
    <xf numFmtId="44" fontId="49" fillId="0" borderId="2" xfId="86" applyNumberFormat="1"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8" xfId="0" applyFont="1" applyFill="1" applyBorder="1" applyAlignment="1">
      <alignment horizontal="center" vertical="center" wrapText="1"/>
    </xf>
    <xf numFmtId="170" fontId="48" fillId="0" borderId="17" xfId="79" applyNumberFormat="1" applyFont="1" applyFill="1" applyBorder="1" applyAlignment="1">
      <alignment horizontal="center" vertical="center" wrapText="1"/>
    </xf>
    <xf numFmtId="44" fontId="48" fillId="0" borderId="17" xfId="81" applyNumberFormat="1" applyFont="1" applyFill="1" applyBorder="1" applyAlignment="1">
      <alignment horizontal="center" vertical="center" wrapText="1"/>
    </xf>
    <xf numFmtId="0" fontId="47" fillId="0" borderId="10" xfId="0" applyFont="1" applyFill="1" applyBorder="1" applyAlignment="1">
      <alignment horizontal="center" vertical="center" wrapText="1"/>
    </xf>
    <xf numFmtId="170" fontId="48" fillId="0" borderId="19" xfId="79" applyNumberFormat="1" applyFont="1" applyFill="1" applyBorder="1" applyAlignment="1">
      <alignment horizontal="center" vertical="center" wrapText="1"/>
    </xf>
    <xf numFmtId="44" fontId="48" fillId="0" borderId="19" xfId="81" applyNumberFormat="1" applyFont="1" applyFill="1" applyBorder="1" applyAlignment="1">
      <alignment horizontal="center" vertical="center" wrapText="1"/>
    </xf>
    <xf numFmtId="0" fontId="47" fillId="0" borderId="14" xfId="0" applyFont="1" applyFill="1" applyBorder="1" applyAlignment="1">
      <alignment horizontal="center" vertical="center" wrapText="1"/>
    </xf>
    <xf numFmtId="170" fontId="48" fillId="0" borderId="18" xfId="79" applyNumberFormat="1" applyFont="1" applyFill="1" applyBorder="1" applyAlignment="1">
      <alignment horizontal="center" vertical="center" wrapText="1"/>
    </xf>
    <xf numFmtId="44" fontId="48" fillId="0" borderId="18" xfId="81" applyNumberFormat="1" applyFont="1" applyFill="1" applyBorder="1" applyAlignment="1">
      <alignment horizontal="center" vertical="center" wrapText="1"/>
    </xf>
    <xf numFmtId="0" fontId="54" fillId="0" borderId="5" xfId="0" applyFont="1" applyFill="1" applyBorder="1" applyAlignment="1">
      <alignment horizontal="center" vertical="center" wrapText="1"/>
    </xf>
    <xf numFmtId="0" fontId="50" fillId="0" borderId="2" xfId="0" applyFont="1" applyFill="1" applyBorder="1" applyAlignment="1">
      <alignment horizontal="center" vertical="center" wrapText="1"/>
    </xf>
    <xf numFmtId="15" fontId="51" fillId="0" borderId="2" xfId="0" applyNumberFormat="1" applyFont="1" applyFill="1" applyBorder="1" applyAlignment="1">
      <alignment horizontal="center" vertical="center" wrapText="1"/>
    </xf>
    <xf numFmtId="0" fontId="51" fillId="0" borderId="2" xfId="0" applyFont="1" applyFill="1" applyBorder="1" applyAlignment="1">
      <alignment horizontal="left" vertical="center" wrapText="1"/>
    </xf>
    <xf numFmtId="0" fontId="51" fillId="0" borderId="2" xfId="0" applyFont="1" applyFill="1" applyBorder="1" applyAlignment="1">
      <alignment horizontal="center" vertical="center" wrapText="1"/>
    </xf>
    <xf numFmtId="44" fontId="71" fillId="0" borderId="2" xfId="7" applyFont="1" applyFill="1" applyBorder="1" applyAlignment="1">
      <alignment horizontal="center" vertical="center" wrapText="1"/>
    </xf>
    <xf numFmtId="169" fontId="72" fillId="0" borderId="2" xfId="7" applyNumberFormat="1" applyFont="1" applyFill="1" applyBorder="1" applyAlignment="1">
      <alignment horizontal="center" vertical="center" wrapText="1"/>
    </xf>
    <xf numFmtId="169" fontId="51" fillId="0" borderId="2" xfId="7" applyNumberFormat="1" applyFont="1" applyFill="1" applyBorder="1" applyAlignment="1">
      <alignment horizontal="center" vertical="center" wrapText="1"/>
    </xf>
    <xf numFmtId="0" fontId="51" fillId="0" borderId="2" xfId="7" applyNumberFormat="1" applyFont="1" applyFill="1" applyBorder="1" applyAlignment="1">
      <alignment horizontal="center" vertical="center" wrapText="1"/>
    </xf>
    <xf numFmtId="0" fontId="53" fillId="0" borderId="2" xfId="0" applyFont="1" applyFill="1" applyBorder="1" applyAlignment="1">
      <alignment horizontal="left" vertical="center" wrapText="1"/>
    </xf>
    <xf numFmtId="15" fontId="53" fillId="0" borderId="2" xfId="0" applyNumberFormat="1" applyFont="1" applyFill="1" applyBorder="1" applyAlignment="1">
      <alignment horizontal="center" vertical="center" wrapText="1"/>
    </xf>
    <xf numFmtId="0" fontId="53" fillId="0" borderId="2" xfId="0" applyFont="1" applyFill="1" applyBorder="1" applyAlignment="1">
      <alignment horizontal="center" vertical="center" wrapText="1"/>
    </xf>
    <xf numFmtId="0" fontId="29" fillId="0" borderId="2" xfId="0" applyFont="1" applyFill="1" applyBorder="1"/>
    <xf numFmtId="44" fontId="73" fillId="0" borderId="2" xfId="7" applyFont="1" applyFill="1" applyBorder="1" applyAlignment="1">
      <alignment horizontal="center" vertical="center" wrapText="1"/>
    </xf>
    <xf numFmtId="169" fontId="74" fillId="0" borderId="2" xfId="7" applyNumberFormat="1" applyFont="1" applyFill="1" applyBorder="1" applyAlignment="1">
      <alignment horizontal="center" vertical="center" wrapText="1"/>
    </xf>
    <xf numFmtId="0" fontId="55" fillId="0" borderId="2" xfId="0" applyFont="1" applyFill="1" applyBorder="1" applyAlignment="1">
      <alignment horizontal="center" vertical="center" wrapText="1"/>
    </xf>
    <xf numFmtId="0" fontId="53" fillId="0" borderId="2" xfId="7" applyNumberFormat="1" applyFont="1" applyFill="1" applyBorder="1" applyAlignment="1">
      <alignment horizontal="center" vertical="center" wrapText="1"/>
    </xf>
    <xf numFmtId="169" fontId="53" fillId="0" borderId="2" xfId="7" applyNumberFormat="1" applyFont="1" applyFill="1" applyBorder="1" applyAlignment="1">
      <alignment horizontal="center" vertical="center" wrapText="1"/>
    </xf>
    <xf numFmtId="44" fontId="71" fillId="0" borderId="2" xfId="81" applyNumberFormat="1" applyFont="1" applyFill="1" applyBorder="1" applyAlignment="1">
      <alignment horizontal="center" vertical="center" wrapText="1"/>
    </xf>
    <xf numFmtId="0" fontId="0" fillId="0" borderId="2" xfId="0" applyFill="1" applyBorder="1"/>
    <xf numFmtId="44" fontId="51" fillId="0" borderId="2" xfId="92" applyFont="1" applyFill="1" applyBorder="1" applyAlignment="1">
      <alignment horizontal="center" vertical="center" wrapText="1"/>
    </xf>
    <xf numFmtId="169" fontId="52" fillId="0" borderId="2" xfId="92" applyNumberFormat="1" applyFont="1" applyFill="1" applyBorder="1" applyAlignment="1">
      <alignment horizontal="center" vertical="center" wrapText="1"/>
    </xf>
    <xf numFmtId="0" fontId="51" fillId="0" borderId="2" xfId="92" applyNumberFormat="1" applyFont="1" applyFill="1" applyBorder="1" applyAlignment="1">
      <alignment horizontal="center" vertical="center" wrapText="1"/>
    </xf>
    <xf numFmtId="14" fontId="51" fillId="0" borderId="2" xfId="0" applyNumberFormat="1" applyFont="1" applyFill="1" applyBorder="1" applyAlignment="1">
      <alignment horizontal="center" vertical="center" wrapText="1"/>
    </xf>
  </cellXfs>
  <cellStyles count="93">
    <cellStyle name="Énfasis1" xfId="1" builtinId="29"/>
    <cellStyle name="Hipervínculo" xfId="3" builtinId="8"/>
    <cellStyle name="Millares [0] 2" xfId="2"/>
    <cellStyle name="Millares [0] 2 2" xfId="8"/>
    <cellStyle name="Millares [0] 2 2 2" xfId="16"/>
    <cellStyle name="Millares [0] 2 2 2 2" xfId="21"/>
    <cellStyle name="Millares [0] 2 2 2 2 2" xfId="26"/>
    <cellStyle name="Millares [0] 2 2 2 2 2 2" xfId="31"/>
    <cellStyle name="Millares [0] 2 2 2 2 2 3" xfId="36"/>
    <cellStyle name="Millares [0] 2 2 2 2 2 4" xfId="41"/>
    <cellStyle name="Millares [0] 2 2 2 2 2 4 2" xfId="49"/>
    <cellStyle name="Millares [0] 2 2 2 2 2 4 2 2" xfId="61"/>
    <cellStyle name="Millares [0] 2 2 2 2 2 4 2 2 2" xfId="66"/>
    <cellStyle name="Millares [0] 2 2 2 2 2 4 2 3" xfId="77"/>
    <cellStyle name="Millares [0] 2 2 2 2 2 4 2 4" xfId="85"/>
    <cellStyle name="Millares [0] 2 2 2 2 2 4 3" xfId="54"/>
    <cellStyle name="Millares [0] 2 2 2 2 2 4 3 2" xfId="60"/>
    <cellStyle name="Millares [0] 2 2 2 2 2 4 3 2 2" xfId="67"/>
    <cellStyle name="Millares [0] 2 2 2 2 2 4 3 3" xfId="76"/>
    <cellStyle name="Millares [0] 2 2 2 2 2 4 3 4" xfId="84"/>
    <cellStyle name="Millares [0] 2 3" xfId="12"/>
    <cellStyle name="Millares [0] 2 3 2" xfId="17"/>
    <cellStyle name="Millares [0] 2 3 2 2" xfId="22"/>
    <cellStyle name="Millares [0] 2 3 2 2 2" xfId="27"/>
    <cellStyle name="Millares [0] 2 3 2 2 3" xfId="32"/>
    <cellStyle name="Millares [0] 2 3 2 2 4" xfId="37"/>
    <cellStyle name="Millares [0] 2 3 2 2 4 2" xfId="45"/>
    <cellStyle name="Millares [0] 2 3 2 2 4 2 2" xfId="59"/>
    <cellStyle name="Millares [0] 2 3 2 2 4 2 2 2" xfId="68"/>
    <cellStyle name="Millares [0] 2 3 2 2 4 2 3" xfId="75"/>
    <cellStyle name="Millares [0] 2 3 2 2 4 2 4" xfId="83"/>
    <cellStyle name="Millares [0] 2 3 2 2 4 3" xfId="50"/>
    <cellStyle name="Millares [0] 2 3 2 2 4 3 2" xfId="55"/>
    <cellStyle name="Millares [0] 2 3 2 2 4 3 2 2" xfId="64"/>
    <cellStyle name="Millares [0] 2 3 2 2 4 3 3" xfId="71"/>
    <cellStyle name="Millares [0] 2 3 2 2 4 3 4" xfId="79"/>
    <cellStyle name="Millares [0] 3" xfId="6"/>
    <cellStyle name="Millares [0] 3 2" xfId="15"/>
    <cellStyle name="Millares [0] 3 2 2" xfId="20"/>
    <cellStyle name="Millares [0] 3 2 2 2" xfId="25"/>
    <cellStyle name="Millares [0] 3 2 2 2 2" xfId="30"/>
    <cellStyle name="Millares [0] 3 2 2 2 3" xfId="35"/>
    <cellStyle name="Millares [0] 3 2 2 2 4" xfId="40"/>
    <cellStyle name="Millares [0] 3 2 2 2 4 2" xfId="48"/>
    <cellStyle name="Millares [0] 3 2 2 2 4 3" xfId="53"/>
    <cellStyle name="Millares [0] 3 2 2 2 4 3 2" xfId="58"/>
    <cellStyle name="Millares [0] 3 2 2 2 4 3 2 2" xfId="69"/>
    <cellStyle name="Millares [0] 3 2 2 2 4 3 3" xfId="74"/>
    <cellStyle name="Millares [0] 3 2 2 2 4 3 4" xfId="82"/>
    <cellStyle name="Moneda" xfId="92" builtinId="4"/>
    <cellStyle name="Moneda [0] 2" xfId="44"/>
    <cellStyle name="Moneda [0] 2 2" xfId="4"/>
    <cellStyle name="Moneda [0] 2 2 2" xfId="13"/>
    <cellStyle name="Moneda [0] 2 2 2 2" xfId="18"/>
    <cellStyle name="Moneda [0] 2 2 2 2 2" xfId="23"/>
    <cellStyle name="Moneda [0] 2 2 2 2 2 2" xfId="28"/>
    <cellStyle name="Moneda [0] 2 2 2 2 2 3" xfId="33"/>
    <cellStyle name="Moneda [0] 2 2 2 2 2 4" xfId="38"/>
    <cellStyle name="Moneda [0] 2 2 2 2 2 4 2" xfId="46"/>
    <cellStyle name="Moneda [0] 2 2 2 2 2 4 3" xfId="51"/>
    <cellStyle name="Moneda [0] 2 2 2 2 2 4 3 2" xfId="56"/>
    <cellStyle name="Moneda [0] 2 2 2 2 2 4 3 2 2" xfId="70"/>
    <cellStyle name="Moneda [0] 2 2 2 2 2 4 3 3" xfId="72"/>
    <cellStyle name="Moneda [0] 2 2 2 2 2 4 3 4" xfId="80"/>
    <cellStyle name="Moneda [0] 2 2 3" xfId="88"/>
    <cellStyle name="Moneda 2" xfId="7"/>
    <cellStyle name="Moneda 2 2" xfId="5"/>
    <cellStyle name="Moneda 2 2 2" xfId="14"/>
    <cellStyle name="Moneda 2 2 2 2" xfId="19"/>
    <cellStyle name="Moneda 2 2 2 2 2" xfId="24"/>
    <cellStyle name="Moneda 2 2 2 2 2 2" xfId="29"/>
    <cellStyle name="Moneda 2 2 2 2 2 3" xfId="34"/>
    <cellStyle name="Moneda 2 2 2 2 2 4" xfId="39"/>
    <cellStyle name="Moneda 2 2 2 2 2 4 2" xfId="47"/>
    <cellStyle name="Moneda 2 2 2 2 2 4 2 2" xfId="62"/>
    <cellStyle name="Moneda 2 2 2 2 2 4 2 2 2" xfId="65"/>
    <cellStyle name="Moneda 2 2 2 2 2 4 2 3" xfId="78"/>
    <cellStyle name="Moneda 2 2 2 2 2 4 2 4" xfId="86"/>
    <cellStyle name="Moneda 2 2 2 2 2 4 3" xfId="52"/>
    <cellStyle name="Moneda 2 2 2 2 2 4 3 2" xfId="57"/>
    <cellStyle name="Moneda 2 2 2 2 2 4 3 2 2" xfId="63"/>
    <cellStyle name="Moneda 2 2 2 2 2 4 3 3" xfId="73"/>
    <cellStyle name="Moneda 2 2 2 2 2 4 3 4" xfId="81"/>
    <cellStyle name="Moneda 2 2 3" xfId="91"/>
    <cellStyle name="Normal" xfId="0" builtinId="0"/>
    <cellStyle name="Normal 2" xfId="9"/>
    <cellStyle name="Normal 3" xfId="10"/>
    <cellStyle name="Normal 3 2" xfId="87"/>
    <cellStyle name="Normal 3 3" xfId="90"/>
    <cellStyle name="Normal 4" xfId="42"/>
    <cellStyle name="Porcentaje 2" xfId="11"/>
    <cellStyle name="Porcentaje 2 2" xfId="89"/>
    <cellStyle name="Porcentaje 3" xfId="4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giraldo\planes\PLAN%20COMPRAS\PLAN%202004\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mgonzalez\Documents\2019\CONTRATACION\2019-01-03_Necesidades_cpspyag_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yara\AppData\Local\Microsoft\Windows\Temporary%20Internet%20Files\Content.Outlook\ZHB26R28\Copia%20de%20CUADRO%20DE%20REPARTO%20GGC%20Y%20CUADRO%20DE%20SEGUIMIENTO%20A%20LOS%20CONTRATOS%202019-JUNI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aksa\12002ggc\2019\DOCUMENTOS_APOYO\PLAN_ANUAL_ADQUISICIONES_2019\BASE%20DE%20DATOS%20CONTRATOS\BASES%20CONTRATOS\CUADRO%20DE%20REPARTO%20GGC%20Y%20CUADRO%20DE%20SEGUIMIENTO%20A%20LOS%20CONTRATOS%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almacén"/>
      <sheetName val="Aprobado Comité de L y A 2004"/>
      <sheetName val="Aprob Comité 2004"/>
      <sheetName val="PLAN COMPRAS_2003"/>
      <sheetName val="Hoja2"/>
      <sheetName val="Hoja3"/>
      <sheetName val="Aprob Comité 2004 (2)"/>
    </sheetNames>
    <sheetDataSet>
      <sheetData sheetId="0"/>
      <sheetData sheetId="1"/>
      <sheetData sheetId="2"/>
      <sheetData sheetId="3">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os de PSPYAG 2019"/>
      <sheetName val="meritocracia y entrevista"/>
      <sheetName val="Hoja2"/>
    </sheetNames>
    <sheetDataSet>
      <sheetData sheetId="0">
        <row r="5">
          <cell r="B5" t="str">
            <v>Línea PAA</v>
          </cell>
          <cell r="C5" t="str">
            <v>Nombre producto (llave articuladora) Solo para proyectos de inversión.</v>
          </cell>
        </row>
        <row r="6">
          <cell r="B6">
            <v>98</v>
          </cell>
          <cell r="C6" t="str">
            <v>Servicio de diseño, desarrollo e implementación de la Estrategia Territorial</v>
          </cell>
        </row>
        <row r="7">
          <cell r="B7">
            <v>99</v>
          </cell>
          <cell r="C7" t="str">
            <v>Servicio de asistencia técnica para la implementación del los Planes de Acción Técnicos</v>
          </cell>
        </row>
        <row r="8">
          <cell r="B8">
            <v>100</v>
          </cell>
          <cell r="C8" t="str">
            <v>Servicio de diseño, desarrollo e implementación de la Estrategia Territorial</v>
          </cell>
        </row>
        <row r="9">
          <cell r="B9">
            <v>101</v>
          </cell>
          <cell r="C9" t="str">
            <v>Servicio de asistencia técnica para la implementación del los Planes de Acción Técnicos</v>
          </cell>
        </row>
        <row r="10">
          <cell r="B10">
            <v>102</v>
          </cell>
          <cell r="C10" t="str">
            <v>Servicio de seguimiento a la gestión territorial</v>
          </cell>
        </row>
        <row r="11">
          <cell r="B11">
            <v>103</v>
          </cell>
          <cell r="C11" t="str">
            <v>Servicio de seguimiento a la gestión territorial</v>
          </cell>
        </row>
        <row r="12">
          <cell r="B12">
            <v>104</v>
          </cell>
          <cell r="C12" t="str">
            <v>Servicio de diseño, desarrollo e implementación de la Estrategia Territorial</v>
          </cell>
        </row>
        <row r="13">
          <cell r="B13">
            <v>105</v>
          </cell>
          <cell r="C13" t="str">
            <v>Servicio de asistencia técnica para la implementación del los Planes de Acción Técnicos</v>
          </cell>
        </row>
        <row r="14">
          <cell r="B14">
            <v>106</v>
          </cell>
          <cell r="C14" t="str">
            <v>Servicio de asistencia técnica para la implementación del los Planes de Acción Técnicos</v>
          </cell>
        </row>
        <row r="15">
          <cell r="B15">
            <v>107</v>
          </cell>
          <cell r="C15" t="str">
            <v>Servicio de asistencia técnica para la implementación del los Planes de Acción Técnicos</v>
          </cell>
        </row>
        <row r="16">
          <cell r="B16">
            <v>108</v>
          </cell>
          <cell r="C16" t="str">
            <v>Servicio de asistencia técnica para la implementación del los Planes de Acción Técnicos</v>
          </cell>
        </row>
        <row r="17">
          <cell r="B17">
            <v>109</v>
          </cell>
          <cell r="C17" t="str">
            <v>Servicio de asistencia técnica para la implementación del los Planes de Acción Técnicos</v>
          </cell>
        </row>
        <row r="18">
          <cell r="B18">
            <v>110</v>
          </cell>
          <cell r="C18" t="str">
            <v>Servicio de asistencia técnica para la implementación del los Planes de Acción Técnicos</v>
          </cell>
        </row>
        <row r="19">
          <cell r="B19">
            <v>111</v>
          </cell>
          <cell r="C19" t="str">
            <v>Servicio de asistencia técnica para la implementación del los Planes de Acción Técnicos</v>
          </cell>
        </row>
        <row r="20">
          <cell r="B20">
            <v>112</v>
          </cell>
          <cell r="C20" t="str">
            <v>Servicio de asistencia técnica para la implementación del los Planes de Acción Técnicos</v>
          </cell>
        </row>
        <row r="21">
          <cell r="B21">
            <v>113</v>
          </cell>
          <cell r="C21" t="str">
            <v>Servicio de asistencia técnica para la implementación del los Planes de Acción Técnicos</v>
          </cell>
        </row>
        <row r="22">
          <cell r="B22">
            <v>114</v>
          </cell>
          <cell r="C22" t="str">
            <v>Servicio de asistencia técnica para la implementación del los Planes de Acción Técnicos</v>
          </cell>
        </row>
        <row r="23">
          <cell r="B23">
            <v>115</v>
          </cell>
          <cell r="C23" t="str">
            <v>Servicio de asistencia técnica para la implementación del los Planes de Acción Técnicos</v>
          </cell>
        </row>
        <row r="24">
          <cell r="B24">
            <v>116</v>
          </cell>
          <cell r="C24" t="str">
            <v>Servicio de asistencia técnica para la implementación del los Planes de Acción Técnicos</v>
          </cell>
        </row>
        <row r="25">
          <cell r="B25">
            <v>117</v>
          </cell>
          <cell r="C25" t="str">
            <v>Servicio de asistencia técnica para la implementación del los Planes de Acción Técnicos</v>
          </cell>
        </row>
        <row r="26">
          <cell r="B26">
            <v>118</v>
          </cell>
          <cell r="C26" t="str">
            <v>Servicio de asistencia técnica para la implementación del los Planes de Acción Técnicos</v>
          </cell>
        </row>
        <row r="27">
          <cell r="B27">
            <v>119</v>
          </cell>
          <cell r="C27" t="str">
            <v>Servicio de asistencia técnica para la implementación del los Planes de Acción Técnicos</v>
          </cell>
        </row>
        <row r="28">
          <cell r="B28">
            <v>120</v>
          </cell>
          <cell r="C28" t="str">
            <v>Servicio de asistencia técnica para la implementación del los Planes de Acción Técnicos</v>
          </cell>
        </row>
        <row r="29">
          <cell r="B29">
            <v>121</v>
          </cell>
          <cell r="C29" t="str">
            <v>Servicios de asistencia técnica para el diseño institucional de las entidades del orden nacional</v>
          </cell>
        </row>
        <row r="30">
          <cell r="B30">
            <v>122</v>
          </cell>
          <cell r="C30" t="str">
            <v>Servicios de asistencia técnica para el diseño institucional de las entidades del orden nacional</v>
          </cell>
        </row>
        <row r="31">
          <cell r="B31">
            <v>123</v>
          </cell>
          <cell r="C31" t="str">
            <v>Diseñar y evaluar herramientas y material de apoyo para la asesoría y acompañamiento de las entidades territoriales priorizadas</v>
          </cell>
        </row>
        <row r="32">
          <cell r="B32">
            <v>124</v>
          </cell>
          <cell r="C32" t="str">
            <v>Diseñar y evaluar herramientas y material de apoyo para la asesoría y acompañamiento de las entidades territoriales priorizadas</v>
          </cell>
        </row>
        <row r="33">
          <cell r="B33">
            <v>125</v>
          </cell>
          <cell r="C33" t="str">
            <v>Servicios de asistencia técnica para el diseño institucional de las entidades del orden nacional</v>
          </cell>
        </row>
        <row r="34">
          <cell r="B34">
            <v>126</v>
          </cell>
          <cell r="C34" t="str">
            <v>Servicio de Asistencia Técnica en la implementación de la política de empleo público</v>
          </cell>
        </row>
        <row r="35">
          <cell r="B35">
            <v>127</v>
          </cell>
          <cell r="C35" t="str">
            <v>Sistemas de Información de Gestión Pública</v>
          </cell>
        </row>
        <row r="36">
          <cell r="B36">
            <v>128</v>
          </cell>
          <cell r="C36" t="str">
            <v>Sistemas de Información de Gestión Pública</v>
          </cell>
        </row>
        <row r="37">
          <cell r="B37">
            <v>129</v>
          </cell>
          <cell r="C37" t="str">
            <v>Servicio de Asistencia Técnica en la implementación de la política de empleo público</v>
          </cell>
        </row>
        <row r="38">
          <cell r="B38">
            <v>130</v>
          </cell>
          <cell r="C38" t="str">
            <v>Documentos metodológicos</v>
          </cell>
        </row>
        <row r="39">
          <cell r="B39">
            <v>131</v>
          </cell>
          <cell r="C39" t="str">
            <v>Documentos de lineamientos técnicos</v>
          </cell>
        </row>
        <row r="40">
          <cell r="B40">
            <v>132</v>
          </cell>
          <cell r="C40" t="str">
            <v>Documentos de lineamientos técnicos</v>
          </cell>
        </row>
        <row r="41">
          <cell r="B41">
            <v>133</v>
          </cell>
          <cell r="C41" t="str">
            <v>Documentos de lineamientos técnicos</v>
          </cell>
        </row>
        <row r="42">
          <cell r="B42">
            <v>134</v>
          </cell>
          <cell r="C42" t="str">
            <v>Servicio de asistencia técnica en la implementación del Modelo Integrado de Planeación y Gestión</v>
          </cell>
        </row>
        <row r="43">
          <cell r="B43">
            <v>135</v>
          </cell>
          <cell r="C43" t="str">
            <v>Servicio de asistencia técnica en la implementación del Modelo Integrado de Planeación y Gestión</v>
          </cell>
        </row>
        <row r="44">
          <cell r="B44">
            <v>136</v>
          </cell>
          <cell r="C44" t="str">
            <v>Servicio de asistencia técnica en la implementación del Modelo Integrado de Planeación y Gestión</v>
          </cell>
        </row>
        <row r="45">
          <cell r="B45">
            <v>137</v>
          </cell>
          <cell r="C45" t="str">
            <v>Servicio de asistencia técnica en la implementación del Modelo Integrado de Planeación y Gestión</v>
          </cell>
        </row>
        <row r="46">
          <cell r="B46">
            <v>138</v>
          </cell>
          <cell r="C46" t="str">
            <v>Servicio de asistencia técnica en la implementación del Modelo Integrado de Planeación y Gestión</v>
          </cell>
        </row>
        <row r="47">
          <cell r="B47">
            <v>139</v>
          </cell>
          <cell r="C47" t="str">
            <v>Sistema de Control Interno</v>
          </cell>
        </row>
        <row r="48">
          <cell r="B48">
            <v>140</v>
          </cell>
          <cell r="C48" t="str">
            <v>Servicio de asistencia técnica en el diseño e implementación de incentivos a la gestión Pública</v>
          </cell>
        </row>
        <row r="49">
          <cell r="B49">
            <v>141</v>
          </cell>
          <cell r="C49" t="str">
            <v>Sistema de Control Interno</v>
          </cell>
        </row>
        <row r="50">
          <cell r="B50">
            <v>142</v>
          </cell>
          <cell r="C50" t="str">
            <v>Servicio de Asistencia técnica en la implementación de las políticas de Función Pública</v>
          </cell>
        </row>
        <row r="51">
          <cell r="B51">
            <v>143</v>
          </cell>
          <cell r="C51" t="str">
            <v>Documentos de lineamientos técnicos</v>
          </cell>
        </row>
        <row r="52">
          <cell r="B52">
            <v>144</v>
          </cell>
          <cell r="C52" t="str">
            <v>Servicio de asistencia técnica para la implementación de la política de trámites</v>
          </cell>
        </row>
        <row r="53">
          <cell r="B53">
            <v>145</v>
          </cell>
          <cell r="C53" t="str">
            <v>Servicio de educación informal de Multiplicadores en procesos de control social</v>
          </cell>
        </row>
        <row r="54">
          <cell r="B54">
            <v>146</v>
          </cell>
          <cell r="C54" t="str">
            <v>Servicio de asistencia técnica para la implementación de la política de trámites</v>
          </cell>
        </row>
        <row r="55">
          <cell r="B55">
            <v>147</v>
          </cell>
          <cell r="C55" t="str">
            <v>Servicios de asistencia técnica en Políticas y lineamientos para incrementar la participación ciudadana en la gestión, transparencia y acceso a la información</v>
          </cell>
        </row>
        <row r="56">
          <cell r="B56">
            <v>148</v>
          </cell>
          <cell r="C56" t="str">
            <v>Servicio de Asistencia técnica en la implementación de las políticas de Función Pública</v>
          </cell>
        </row>
        <row r="57">
          <cell r="B57">
            <v>149</v>
          </cell>
          <cell r="C57" t="str">
            <v>Servicio de Asistencia técnica en la implementación de las políticas de Función Pública</v>
          </cell>
        </row>
        <row r="58">
          <cell r="B58">
            <v>150</v>
          </cell>
          <cell r="C58" t="str">
            <v>Servicio de Asistencia técnica en la implementación de las políticas de Función Pública</v>
          </cell>
        </row>
        <row r="59">
          <cell r="B59">
            <v>151</v>
          </cell>
          <cell r="C59" t="str">
            <v>Servicio de Asistencia técnica en la implementación de las políticas de Función Pública</v>
          </cell>
        </row>
        <row r="60">
          <cell r="B60">
            <v>152</v>
          </cell>
          <cell r="C60" t="str">
            <v>Documentos normativos</v>
          </cell>
        </row>
        <row r="61">
          <cell r="B61">
            <v>153</v>
          </cell>
          <cell r="C61" t="str">
            <v>Servicio de información de gestión pública</v>
          </cell>
        </row>
        <row r="62">
          <cell r="B62">
            <v>154</v>
          </cell>
          <cell r="C62" t="str">
            <v>Servicio de información de gestión pública</v>
          </cell>
        </row>
        <row r="63">
          <cell r="B63">
            <v>155</v>
          </cell>
          <cell r="C63" t="str">
            <v>Servicio de información de gestión pública</v>
          </cell>
        </row>
        <row r="64">
          <cell r="B64">
            <v>156</v>
          </cell>
          <cell r="C64" t="str">
            <v>Servicio de información de gestión pública</v>
          </cell>
        </row>
        <row r="65">
          <cell r="B65">
            <v>157</v>
          </cell>
          <cell r="C65" t="str">
            <v>Servicio de información de gestión pública</v>
          </cell>
        </row>
        <row r="66">
          <cell r="B66">
            <v>158</v>
          </cell>
          <cell r="C66" t="str">
            <v>Sistemas de Información de Gestión Pública</v>
          </cell>
        </row>
        <row r="67">
          <cell r="B67">
            <v>159</v>
          </cell>
          <cell r="C67" t="str">
            <v>Servicio de información de gestión pública</v>
          </cell>
        </row>
        <row r="68">
          <cell r="B68">
            <v>160</v>
          </cell>
          <cell r="C68" t="str">
            <v>Documentos normativos</v>
          </cell>
        </row>
        <row r="69">
          <cell r="B69">
            <v>161</v>
          </cell>
          <cell r="C69" t="str">
            <v>Documentos normativos</v>
          </cell>
        </row>
        <row r="70">
          <cell r="B70">
            <v>162</v>
          </cell>
          <cell r="C70" t="str">
            <v>Sistemas de Información de Gestión Pública</v>
          </cell>
        </row>
        <row r="71">
          <cell r="B71">
            <v>163</v>
          </cell>
          <cell r="C71" t="str">
            <v xml:space="preserve">Elaboración del estudio y diagnostico para determinar la modificación, actualización, derogatoria o expedición de una nueva normatividad relacionada con las normas sobre organización y funcionamiento de las entidades del orden nacional </v>
          </cell>
        </row>
        <row r="72">
          <cell r="B72">
            <v>164</v>
          </cell>
          <cell r="C72" t="str">
            <v>Documentos normativos</v>
          </cell>
        </row>
        <row r="73">
          <cell r="B73">
            <v>165</v>
          </cell>
          <cell r="C73" t="str">
            <v>Documentos normativos</v>
          </cell>
        </row>
        <row r="74">
          <cell r="B74">
            <v>166</v>
          </cell>
          <cell r="C74" t="str">
            <v>Documentos normativos</v>
          </cell>
        </row>
        <row r="75">
          <cell r="B75">
            <v>167</v>
          </cell>
          <cell r="C75" t="str">
            <v>Documentos normativos</v>
          </cell>
        </row>
        <row r="76">
          <cell r="B76">
            <v>168</v>
          </cell>
          <cell r="C76" t="str">
            <v>NO APLICA</v>
          </cell>
        </row>
        <row r="77">
          <cell r="B77">
            <v>169</v>
          </cell>
          <cell r="C77" t="str">
            <v>NO APLICA</v>
          </cell>
        </row>
        <row r="78">
          <cell r="B78">
            <v>170</v>
          </cell>
          <cell r="C78" t="str">
            <v>Servicio de Asistencia técnica en la implementación de las políticas de Función Pública</v>
          </cell>
        </row>
        <row r="79">
          <cell r="B79">
            <v>171</v>
          </cell>
          <cell r="C79" t="str">
            <v>Servicio de Asistencia técnica en la implementación de las políticas de Función Pública</v>
          </cell>
        </row>
        <row r="80">
          <cell r="B80">
            <v>172</v>
          </cell>
          <cell r="C80" t="str">
            <v>Servicio de Asistencia técnica en la implementación de las políticas de Función Pública</v>
          </cell>
        </row>
        <row r="81">
          <cell r="B81">
            <v>173</v>
          </cell>
          <cell r="C81" t="str">
            <v>Servicio de Asistencia técnica en la implementación de las políticas de Función Pública</v>
          </cell>
        </row>
        <row r="82">
          <cell r="B82">
            <v>174</v>
          </cell>
          <cell r="C82" t="str">
            <v>Servicio de Asistencia técnica en la implementación de las políticas de Función Pública</v>
          </cell>
        </row>
        <row r="83">
          <cell r="B83">
            <v>175</v>
          </cell>
          <cell r="C83" t="str">
            <v>Servicio de Asistencia técnica en la implementación de las políticas de Función Pública</v>
          </cell>
        </row>
        <row r="84">
          <cell r="B84">
            <v>176</v>
          </cell>
          <cell r="C84" t="str">
            <v>Servicio de Asistencia técnica en la implementación de las políticas de Función Pública</v>
          </cell>
        </row>
        <row r="85">
          <cell r="B85">
            <v>177</v>
          </cell>
          <cell r="C85" t="str">
            <v>Servicio de Asistencia técnica en la implementación de las políticas de Función Pública</v>
          </cell>
        </row>
        <row r="86">
          <cell r="B86">
            <v>178</v>
          </cell>
          <cell r="C86" t="str">
            <v>Servicio de Asistencia técnica en la implementación de las políticas de Función Pública</v>
          </cell>
        </row>
        <row r="87">
          <cell r="B87">
            <v>179</v>
          </cell>
          <cell r="C87" t="str">
            <v>Servicio de Asistencia técnica en la implementación de las políticas de Función Pública</v>
          </cell>
        </row>
        <row r="88">
          <cell r="B88">
            <v>180</v>
          </cell>
          <cell r="C88" t="str">
            <v>Servicio de Asistencia técnica en la implementación de las políticas de Función Pública</v>
          </cell>
        </row>
        <row r="89">
          <cell r="B89">
            <v>181</v>
          </cell>
          <cell r="C89" t="str">
            <v>Documentos metodológicos</v>
          </cell>
        </row>
        <row r="90">
          <cell r="B90">
            <v>182</v>
          </cell>
          <cell r="C90" t="str">
            <v>Documentos metodológicos</v>
          </cell>
        </row>
        <row r="91">
          <cell r="B91">
            <v>183</v>
          </cell>
          <cell r="C91" t="str">
            <v>Servicio de Asistencia técnica en la implementación de las políticas de Función Pública</v>
          </cell>
        </row>
        <row r="92">
          <cell r="B92">
            <v>184</v>
          </cell>
          <cell r="C92" t="str">
            <v>Servicio de Asistencia técnica en la implementación de las políticas de Función Pública</v>
          </cell>
        </row>
        <row r="93">
          <cell r="B93">
            <v>185</v>
          </cell>
          <cell r="C93" t="str">
            <v>Servicio de Asistencia técnica en la implementación de las políticas de Función Pública</v>
          </cell>
        </row>
        <row r="94">
          <cell r="B94">
            <v>186</v>
          </cell>
          <cell r="C94" t="str">
            <v>Documentos metodológicos</v>
          </cell>
        </row>
        <row r="95">
          <cell r="B95">
            <v>187</v>
          </cell>
          <cell r="C95" t="str">
            <v>Documentos metodológicos</v>
          </cell>
        </row>
        <row r="96">
          <cell r="B96">
            <v>188</v>
          </cell>
          <cell r="C96" t="str">
            <v>Administrar la Estrategia de Gestión Territorial de la Función Pública</v>
          </cell>
        </row>
        <row r="97">
          <cell r="B97">
            <v>189</v>
          </cell>
          <cell r="C97" t="str">
            <v>Servicio de Asistencia técnica en la implementación de las políticas de Función Pública</v>
          </cell>
        </row>
        <row r="98">
          <cell r="B98">
            <v>190</v>
          </cell>
          <cell r="C98" t="str">
            <v>Documentos de Planeación</v>
          </cell>
        </row>
        <row r="99">
          <cell r="B99">
            <v>191</v>
          </cell>
          <cell r="C99" t="str">
            <v>Documentos de Planeación</v>
          </cell>
        </row>
        <row r="100">
          <cell r="B100">
            <v>192</v>
          </cell>
          <cell r="C100" t="str">
            <v>Servicio de Asistencia técnica en la implementación de las políticas de Función Pública</v>
          </cell>
        </row>
        <row r="101">
          <cell r="B101">
            <v>193</v>
          </cell>
          <cell r="C101" t="str">
            <v>Documentos de Planeación</v>
          </cell>
        </row>
        <row r="102">
          <cell r="B102">
            <v>194</v>
          </cell>
          <cell r="C102" t="str">
            <v>Documentos de Planeación</v>
          </cell>
        </row>
        <row r="103">
          <cell r="B103">
            <v>195</v>
          </cell>
          <cell r="C103" t="str">
            <v>Documentos de Planeación</v>
          </cell>
        </row>
        <row r="104">
          <cell r="B104">
            <v>196</v>
          </cell>
          <cell r="C104" t="str">
            <v>Documentos de Planeación</v>
          </cell>
        </row>
        <row r="105">
          <cell r="B105">
            <v>197</v>
          </cell>
          <cell r="C105" t="str">
            <v>Sistema de Control Interno</v>
          </cell>
        </row>
        <row r="106">
          <cell r="B106">
            <v>198</v>
          </cell>
          <cell r="C106" t="str">
            <v>Servicio de información de gestión pública</v>
          </cell>
        </row>
        <row r="107">
          <cell r="B107">
            <v>199</v>
          </cell>
          <cell r="C107" t="str">
            <v>Servicio de información de gestión pública</v>
          </cell>
        </row>
        <row r="108">
          <cell r="B108">
            <v>200</v>
          </cell>
          <cell r="C108" t="str">
            <v xml:space="preserve"> Documento para la planeación estratégica en TI</v>
          </cell>
        </row>
        <row r="109">
          <cell r="B109">
            <v>201</v>
          </cell>
          <cell r="C109" t="str">
            <v xml:space="preserve"> Documento para la planeación estratégica en TI</v>
          </cell>
        </row>
        <row r="110">
          <cell r="B110">
            <v>202</v>
          </cell>
          <cell r="C110" t="str">
            <v xml:space="preserve"> Documento para la planeación estratégica en TI</v>
          </cell>
        </row>
        <row r="111">
          <cell r="B111">
            <v>203</v>
          </cell>
          <cell r="C111" t="str">
            <v>Servicios de información actualizado</v>
          </cell>
        </row>
        <row r="112">
          <cell r="B112">
            <v>204</v>
          </cell>
          <cell r="C112" t="str">
            <v>Servicios de información actualizado</v>
          </cell>
        </row>
        <row r="113">
          <cell r="B113">
            <v>205</v>
          </cell>
          <cell r="C113" t="str">
            <v>Servicios de información actualizado</v>
          </cell>
        </row>
        <row r="114">
          <cell r="B114">
            <v>206</v>
          </cell>
          <cell r="C114" t="str">
            <v>Servicios de información actualizado</v>
          </cell>
        </row>
        <row r="115">
          <cell r="B115">
            <v>207</v>
          </cell>
          <cell r="C115" t="str">
            <v>Servicios de información actualizado</v>
          </cell>
        </row>
        <row r="116">
          <cell r="B116">
            <v>208</v>
          </cell>
          <cell r="C116" t="str">
            <v>Sistemas de Información de Gestión Pública</v>
          </cell>
        </row>
        <row r="117">
          <cell r="B117">
            <v>209</v>
          </cell>
          <cell r="C117" t="str">
            <v>Sistemas de Información de Gestión Pública</v>
          </cell>
        </row>
        <row r="118">
          <cell r="B118">
            <v>210</v>
          </cell>
          <cell r="C118" t="str">
            <v>Sistemas de Información de Gestión Pública</v>
          </cell>
        </row>
        <row r="119">
          <cell r="B119">
            <v>211</v>
          </cell>
          <cell r="C119" t="str">
            <v>Sistemas de Información de Gestión Pública</v>
          </cell>
        </row>
        <row r="120">
          <cell r="B120">
            <v>212</v>
          </cell>
          <cell r="C120" t="str">
            <v>Sistemas de Información de Gestión Pública</v>
          </cell>
        </row>
        <row r="121">
          <cell r="B121">
            <v>213</v>
          </cell>
          <cell r="C121" t="str">
            <v>Sistemas de Información de Gestión Pública</v>
          </cell>
        </row>
        <row r="122">
          <cell r="B122">
            <v>214</v>
          </cell>
          <cell r="C122" t="str">
            <v>Sistemas de Información de Gestión Pública</v>
          </cell>
        </row>
        <row r="123">
          <cell r="B123">
            <v>215</v>
          </cell>
          <cell r="C123" t="str">
            <v>Sistemas de Información de Gestión Pública</v>
          </cell>
        </row>
        <row r="124">
          <cell r="B124">
            <v>216</v>
          </cell>
          <cell r="C124" t="str">
            <v>Sistemas de Información de Gestión Pública</v>
          </cell>
        </row>
        <row r="125">
          <cell r="B125">
            <v>217</v>
          </cell>
          <cell r="C125" t="str">
            <v>Sistemas de Información de Gestión Pública</v>
          </cell>
        </row>
        <row r="126">
          <cell r="B126">
            <v>218</v>
          </cell>
          <cell r="C126" t="str">
            <v>Sistemas de Información de Gestión Pública</v>
          </cell>
        </row>
        <row r="127">
          <cell r="B127">
            <v>219</v>
          </cell>
          <cell r="C127" t="str">
            <v>Sistemas de Información de Gestión Pública</v>
          </cell>
        </row>
        <row r="128">
          <cell r="B128">
            <v>220</v>
          </cell>
          <cell r="C128" t="str">
            <v>Sistemas de Información de Gestión Pública</v>
          </cell>
        </row>
        <row r="129">
          <cell r="B129">
            <v>221</v>
          </cell>
          <cell r="C129" t="str">
            <v>Servicios de información actualizado</v>
          </cell>
        </row>
        <row r="130">
          <cell r="B130">
            <v>222</v>
          </cell>
          <cell r="C130" t="str">
            <v>NO APLICA</v>
          </cell>
        </row>
        <row r="131">
          <cell r="B131">
            <v>223</v>
          </cell>
          <cell r="C131" t="str">
            <v>Servicio de Asistencia técnica en la implementación de las políticas de Función Pública</v>
          </cell>
        </row>
        <row r="132">
          <cell r="B132">
            <v>224</v>
          </cell>
          <cell r="C132" t="str">
            <v>Servicio de Asistencia técnica en la implementación de las políticas de Función Pública</v>
          </cell>
        </row>
        <row r="133">
          <cell r="B133">
            <v>225</v>
          </cell>
          <cell r="C133" t="str">
            <v>Servicio de Asistencia técnica en la implementación de las políticas de Función Pública</v>
          </cell>
        </row>
        <row r="134">
          <cell r="B134">
            <v>226</v>
          </cell>
          <cell r="C134" t="str">
            <v>Servicio de Asistencia técnica en la implementación de las políticas de Función Pública</v>
          </cell>
        </row>
        <row r="135">
          <cell r="B135">
            <v>227</v>
          </cell>
          <cell r="C135" t="str">
            <v>Servicio de Asistencia técnica en la implementación de las políticas de Función Pública</v>
          </cell>
        </row>
        <row r="136">
          <cell r="B136">
            <v>230</v>
          </cell>
          <cell r="C136" t="str">
            <v>Servicio de Asistencia técnica en la implementación de las políticas de Función Pública</v>
          </cell>
        </row>
        <row r="137">
          <cell r="B137">
            <v>231</v>
          </cell>
          <cell r="C137" t="str">
            <v>Servicio de Asistencia técnica en la implementación de las políticas de Función Pública</v>
          </cell>
        </row>
        <row r="138">
          <cell r="B138">
            <v>232</v>
          </cell>
          <cell r="C138" t="str">
            <v>Servicio de Asistencia técnica en la implementación de las políticas de Función Pública</v>
          </cell>
        </row>
        <row r="139">
          <cell r="B139">
            <v>233</v>
          </cell>
          <cell r="C139" t="str">
            <v>Servicio de Asistencia técnica en la implementación de las políticas de Función Pública</v>
          </cell>
        </row>
        <row r="140">
          <cell r="B140">
            <v>234</v>
          </cell>
          <cell r="C140" t="str">
            <v>Servicio de Asistencia técnica en la implementación de las políticas de Función Pública</v>
          </cell>
        </row>
        <row r="141">
          <cell r="B141">
            <v>235</v>
          </cell>
          <cell r="C141" t="str">
            <v>Servicio de Asistencia técnica en la implementación de las políticas de Función Pública</v>
          </cell>
        </row>
      </sheetData>
      <sheetData sheetId="1"/>
      <sheetData sheetId="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VISORES"/>
      <sheetName val="TABLA DINAMICA"/>
      <sheetName val="SEGUIMIENTO CONTRATOS 2019"/>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310"/>
  <sheetViews>
    <sheetView tabSelected="1" zoomScale="25" zoomScaleNormal="25" zoomScaleSheetLayoutView="11" zoomScalePageLayoutView="24" workbookViewId="0">
      <selection activeCell="Y267" sqref="Y267"/>
    </sheetView>
  </sheetViews>
  <sheetFormatPr baseColWidth="10" defaultRowHeight="272.45" customHeight="1" x14ac:dyDescent="0.5"/>
  <cols>
    <col min="1" max="1" width="12.7265625" customWidth="1"/>
    <col min="2" max="2" width="13.1796875" customWidth="1"/>
    <col min="3" max="3" width="31.90625" customWidth="1"/>
    <col min="4" max="4" width="31.1796875" customWidth="1"/>
    <col min="5" max="5" width="42.7265625" customWidth="1"/>
    <col min="6" max="6" width="15.7265625" customWidth="1"/>
    <col min="7" max="7" width="18.08984375" customWidth="1"/>
    <col min="8" max="8" width="24.81640625" customWidth="1"/>
    <col min="9" max="9" width="18.54296875" customWidth="1"/>
    <col min="10" max="10" width="27.36328125" style="93" customWidth="1"/>
    <col min="11" max="11" width="31.453125" customWidth="1"/>
    <col min="12" max="12" width="49.90625" customWidth="1"/>
    <col min="13" max="14" width="39.36328125" customWidth="1"/>
    <col min="15" max="15" width="12" customWidth="1"/>
    <col min="16" max="16" width="20.26953125" customWidth="1"/>
    <col min="17" max="17" width="36.81640625" customWidth="1"/>
    <col min="18" max="18" width="3.90625" style="35" customWidth="1"/>
    <col min="19" max="19" width="13.7265625" customWidth="1"/>
    <col min="20" max="20" width="31.08984375" customWidth="1"/>
    <col min="21" max="21" width="22" customWidth="1"/>
    <col min="22" max="22" width="39.08984375" customWidth="1"/>
    <col min="23" max="23" width="25.6328125" customWidth="1"/>
    <col min="24" max="24" width="47.90625" style="110" customWidth="1"/>
    <col min="25" max="26" width="39.7265625" style="110" customWidth="1"/>
    <col min="27" max="27" width="44.453125" customWidth="1"/>
    <col min="28" max="28" width="31.453125" customWidth="1"/>
    <col min="29" max="29" width="35.26953125" customWidth="1"/>
    <col min="30" max="31" width="15.08984375" customWidth="1"/>
    <col min="32" max="32" width="25.08984375" customWidth="1"/>
    <col min="33" max="33" width="30.26953125" customWidth="1"/>
  </cols>
  <sheetData>
    <row r="1" spans="1:33" ht="46.5" x14ac:dyDescent="0.5">
      <c r="A1" s="1"/>
      <c r="B1" s="2"/>
      <c r="C1" s="3"/>
      <c r="D1" s="4"/>
      <c r="E1" s="5"/>
      <c r="F1" s="4"/>
      <c r="G1" s="4"/>
      <c r="H1" s="4"/>
      <c r="I1" s="4"/>
      <c r="J1" s="4"/>
      <c r="K1" s="6"/>
      <c r="L1" s="4"/>
      <c r="M1" s="112"/>
      <c r="N1" s="7"/>
      <c r="O1" s="4"/>
      <c r="P1" s="4"/>
      <c r="Q1" s="4"/>
      <c r="R1" s="8"/>
      <c r="S1" s="9"/>
      <c r="T1" s="113"/>
      <c r="U1" s="10"/>
      <c r="V1" s="11"/>
      <c r="W1" s="11"/>
      <c r="X1" s="96"/>
      <c r="Y1" s="97"/>
      <c r="Z1" s="98"/>
      <c r="AA1" s="11"/>
      <c r="AB1" s="11"/>
      <c r="AC1" s="11"/>
      <c r="AD1" s="11"/>
      <c r="AE1" s="11"/>
      <c r="AF1" s="11"/>
      <c r="AG1" s="12"/>
    </row>
    <row r="2" spans="1:33" ht="46.5" x14ac:dyDescent="0.7">
      <c r="A2" s="13"/>
      <c r="B2" s="14"/>
      <c r="C2" s="143" t="s">
        <v>0</v>
      </c>
      <c r="D2" s="143"/>
      <c r="E2" s="143"/>
      <c r="F2" s="143"/>
      <c r="G2" s="143"/>
      <c r="H2" s="143"/>
      <c r="I2" s="143"/>
      <c r="J2" s="143"/>
      <c r="K2" s="143"/>
      <c r="L2" s="143"/>
      <c r="M2" s="143"/>
      <c r="N2" s="143"/>
      <c r="O2" s="143"/>
      <c r="P2" s="143"/>
      <c r="Q2" s="143"/>
      <c r="R2" s="15"/>
      <c r="S2" s="9"/>
      <c r="T2" s="113"/>
      <c r="U2" s="10"/>
      <c r="V2" s="11"/>
      <c r="W2" s="11"/>
      <c r="X2" s="96"/>
      <c r="Y2" s="97"/>
      <c r="Z2" s="98"/>
      <c r="AA2" s="11"/>
      <c r="AB2" s="11"/>
      <c r="AC2" s="11"/>
      <c r="AD2" s="11"/>
      <c r="AE2" s="11"/>
      <c r="AF2" s="11"/>
      <c r="AG2" s="12"/>
    </row>
    <row r="3" spans="1:33" ht="46.5" x14ac:dyDescent="0.5">
      <c r="A3" s="1"/>
      <c r="B3" s="2"/>
      <c r="C3" s="3"/>
      <c r="D3" s="16"/>
      <c r="E3" s="17"/>
      <c r="F3" s="4"/>
      <c r="G3" s="4"/>
      <c r="H3" s="4"/>
      <c r="I3" s="4"/>
      <c r="J3" s="4"/>
      <c r="K3" s="6"/>
      <c r="L3" s="4"/>
      <c r="M3" s="112"/>
      <c r="N3" s="7"/>
      <c r="O3" s="4"/>
      <c r="P3" s="4"/>
      <c r="Q3" s="4"/>
      <c r="R3" s="8"/>
      <c r="S3" s="9"/>
      <c r="T3" s="113"/>
      <c r="U3" s="10"/>
      <c r="V3" s="11"/>
      <c r="W3" s="11"/>
      <c r="X3" s="96"/>
      <c r="Y3" s="97"/>
      <c r="Z3" s="98"/>
      <c r="AA3" s="11"/>
      <c r="AB3" s="11"/>
      <c r="AC3" s="11"/>
      <c r="AD3" s="11"/>
      <c r="AE3" s="11"/>
      <c r="AF3" s="11"/>
      <c r="AG3" s="12"/>
    </row>
    <row r="4" spans="1:33" ht="46.5" x14ac:dyDescent="0.5">
      <c r="A4" s="1"/>
      <c r="B4" s="2"/>
      <c r="C4" s="3"/>
      <c r="D4" s="144" t="s">
        <v>1</v>
      </c>
      <c r="E4" s="144"/>
      <c r="F4" s="4"/>
      <c r="G4" s="4"/>
      <c r="H4" s="4"/>
      <c r="I4" s="4"/>
      <c r="J4" s="4"/>
      <c r="K4" s="6"/>
      <c r="L4" s="4"/>
      <c r="M4" s="112"/>
      <c r="N4" s="7"/>
      <c r="O4" s="4"/>
      <c r="P4" s="4"/>
      <c r="Q4" s="4"/>
      <c r="R4" s="8"/>
      <c r="S4" s="9"/>
      <c r="T4" s="113"/>
      <c r="U4" s="10"/>
      <c r="V4" s="11"/>
      <c r="W4" s="11"/>
      <c r="X4" s="96"/>
      <c r="Y4" s="97"/>
      <c r="Z4" s="98"/>
      <c r="AA4" s="11"/>
      <c r="AB4" s="11"/>
      <c r="AC4" s="11"/>
      <c r="AD4" s="11"/>
      <c r="AE4" s="11"/>
      <c r="AF4" s="11"/>
      <c r="AG4" s="12"/>
    </row>
    <row r="5" spans="1:33" ht="46.5" x14ac:dyDescent="0.5">
      <c r="A5" s="18"/>
      <c r="B5" s="19"/>
      <c r="C5" s="20"/>
      <c r="D5" s="21" t="s">
        <v>2</v>
      </c>
      <c r="E5" s="145" t="s">
        <v>3</v>
      </c>
      <c r="F5" s="145"/>
      <c r="G5" s="4"/>
      <c r="H5" s="9"/>
      <c r="I5" s="9"/>
      <c r="J5" s="146" t="s">
        <v>4</v>
      </c>
      <c r="K5" s="146"/>
      <c r="L5" s="146"/>
      <c r="M5" s="146"/>
      <c r="N5" s="146"/>
      <c r="O5" s="9"/>
      <c r="P5" s="9"/>
      <c r="Q5" s="9"/>
      <c r="R5" s="22"/>
      <c r="S5" s="9"/>
      <c r="T5" s="113"/>
      <c r="U5" s="10"/>
      <c r="V5" s="11"/>
      <c r="W5" s="11"/>
      <c r="X5" s="96"/>
      <c r="Y5" s="97"/>
      <c r="Z5" s="98"/>
      <c r="AA5" s="11"/>
      <c r="AB5" s="11"/>
      <c r="AC5" s="11"/>
      <c r="AD5" s="11"/>
      <c r="AE5" s="11"/>
      <c r="AF5" s="11"/>
      <c r="AG5" s="12"/>
    </row>
    <row r="6" spans="1:33" ht="46.5" x14ac:dyDescent="0.5">
      <c r="A6" s="18"/>
      <c r="B6" s="19"/>
      <c r="C6" s="20"/>
      <c r="D6" s="23" t="s">
        <v>5</v>
      </c>
      <c r="E6" s="145" t="s">
        <v>6</v>
      </c>
      <c r="F6" s="145"/>
      <c r="G6" s="4"/>
      <c r="H6" s="9"/>
      <c r="I6" s="9"/>
      <c r="J6" s="146"/>
      <c r="K6" s="146"/>
      <c r="L6" s="146"/>
      <c r="M6" s="146"/>
      <c r="N6" s="146"/>
      <c r="O6" s="9"/>
      <c r="P6" s="9"/>
      <c r="Q6" s="9"/>
      <c r="R6" s="22"/>
      <c r="S6" s="9"/>
      <c r="T6" s="113"/>
      <c r="U6" s="10"/>
      <c r="V6" s="11"/>
      <c r="W6" s="11"/>
      <c r="X6" s="96"/>
      <c r="Y6" s="97"/>
      <c r="Z6" s="98"/>
      <c r="AA6" s="11"/>
      <c r="AB6" s="11"/>
      <c r="AC6" s="11"/>
      <c r="AD6" s="11"/>
      <c r="AE6" s="11"/>
      <c r="AF6" s="11"/>
      <c r="AG6" s="12"/>
    </row>
    <row r="7" spans="1:33" ht="46.5" x14ac:dyDescent="0.5">
      <c r="A7" s="18"/>
      <c r="B7" s="19"/>
      <c r="C7" s="20"/>
      <c r="D7" s="23" t="s">
        <v>7</v>
      </c>
      <c r="E7" s="147">
        <v>7395656</v>
      </c>
      <c r="F7" s="147"/>
      <c r="G7" s="24"/>
      <c r="H7" s="9"/>
      <c r="I7" s="9"/>
      <c r="J7" s="146"/>
      <c r="K7" s="146"/>
      <c r="L7" s="146"/>
      <c r="M7" s="146"/>
      <c r="N7" s="146"/>
      <c r="O7" s="9"/>
      <c r="P7" s="9"/>
      <c r="Q7" s="9"/>
      <c r="R7" s="22"/>
      <c r="S7" s="9"/>
      <c r="T7" s="113"/>
      <c r="U7" s="10" t="s">
        <v>8</v>
      </c>
      <c r="V7" s="11"/>
      <c r="W7" s="11"/>
      <c r="X7" s="96"/>
      <c r="Y7" s="97"/>
      <c r="Z7" s="98"/>
      <c r="AA7" s="11"/>
      <c r="AB7" s="11"/>
      <c r="AC7" s="11"/>
      <c r="AD7" s="11"/>
      <c r="AE7" s="11"/>
      <c r="AF7" s="11"/>
      <c r="AG7" s="12"/>
    </row>
    <row r="8" spans="1:33" ht="46.5" x14ac:dyDescent="0.5">
      <c r="A8" s="18"/>
      <c r="B8" s="19"/>
      <c r="C8" s="20"/>
      <c r="D8" s="23" t="s">
        <v>9</v>
      </c>
      <c r="E8" s="148" t="s">
        <v>10</v>
      </c>
      <c r="F8" s="148"/>
      <c r="G8" s="25"/>
      <c r="H8" s="9"/>
      <c r="I8" s="9"/>
      <c r="J8" s="146"/>
      <c r="K8" s="146"/>
      <c r="L8" s="146"/>
      <c r="M8" s="146"/>
      <c r="N8" s="146"/>
      <c r="O8" s="9"/>
      <c r="P8" s="9"/>
      <c r="Q8" s="9"/>
      <c r="R8" s="22"/>
      <c r="S8" s="9"/>
      <c r="T8" s="113"/>
      <c r="U8" s="10"/>
      <c r="V8" s="11"/>
      <c r="W8" s="11"/>
      <c r="X8" s="96"/>
      <c r="Y8" s="97"/>
      <c r="Z8" s="98"/>
      <c r="AA8" s="11"/>
      <c r="AB8" s="11"/>
      <c r="AC8" s="11"/>
      <c r="AD8" s="11"/>
      <c r="AE8" s="11"/>
      <c r="AF8" s="11"/>
      <c r="AG8" s="12"/>
    </row>
    <row r="9" spans="1:33" ht="46.5" x14ac:dyDescent="0.5">
      <c r="A9" s="18"/>
      <c r="B9" s="19"/>
      <c r="C9" s="20"/>
      <c r="D9" s="23" t="s">
        <v>11</v>
      </c>
      <c r="E9" s="145" t="s">
        <v>12</v>
      </c>
      <c r="F9" s="145"/>
      <c r="G9" s="4"/>
      <c r="H9" s="9"/>
      <c r="I9" s="9"/>
      <c r="J9" s="146"/>
      <c r="K9" s="146"/>
      <c r="L9" s="146"/>
      <c r="M9" s="146"/>
      <c r="N9" s="146"/>
      <c r="O9" s="9"/>
      <c r="P9" s="9"/>
      <c r="Q9" s="9"/>
      <c r="R9" s="22"/>
      <c r="S9" s="26" t="s">
        <v>13</v>
      </c>
      <c r="T9" s="114" t="s">
        <v>14</v>
      </c>
      <c r="U9" s="26" t="s">
        <v>15</v>
      </c>
      <c r="V9" s="26" t="s">
        <v>16</v>
      </c>
      <c r="W9" s="11"/>
      <c r="X9" s="96"/>
      <c r="Y9" s="97"/>
      <c r="Z9" s="98"/>
      <c r="AA9" s="11"/>
      <c r="AB9" s="11"/>
      <c r="AC9" s="11"/>
      <c r="AD9" s="11"/>
      <c r="AE9" s="11"/>
      <c r="AF9" s="11"/>
      <c r="AG9" s="12"/>
    </row>
    <row r="10" spans="1:33" ht="46.5" x14ac:dyDescent="0.5">
      <c r="A10" s="18"/>
      <c r="B10" s="19"/>
      <c r="C10" s="20"/>
      <c r="D10" s="23" t="s">
        <v>17</v>
      </c>
      <c r="E10" s="149" t="s">
        <v>18</v>
      </c>
      <c r="F10" s="149"/>
      <c r="G10" s="27"/>
      <c r="H10" s="9"/>
      <c r="I10" s="9"/>
      <c r="J10" s="28"/>
      <c r="K10" s="28"/>
      <c r="L10" s="28"/>
      <c r="M10" s="115"/>
      <c r="N10" s="29"/>
      <c r="O10" s="9"/>
      <c r="P10" s="9"/>
      <c r="Q10" s="9"/>
      <c r="R10" s="22"/>
      <c r="S10" s="30" t="s">
        <v>19</v>
      </c>
      <c r="T10" s="116" t="e">
        <f>SUM(#REF!)</f>
        <v>#REF!</v>
      </c>
      <c r="U10" s="117" t="e">
        <f>SUM(#REF!)</f>
        <v>#REF!</v>
      </c>
      <c r="V10" s="117" t="e">
        <f>SUM(#REF!)</f>
        <v>#REF!</v>
      </c>
      <c r="W10" s="11"/>
      <c r="X10" s="96"/>
      <c r="Y10" s="97"/>
      <c r="Z10" s="98"/>
      <c r="AA10" s="11"/>
      <c r="AB10" s="11"/>
      <c r="AC10" s="11"/>
      <c r="AD10" s="11"/>
      <c r="AE10" s="11"/>
      <c r="AF10" s="11"/>
      <c r="AG10" s="12"/>
    </row>
    <row r="11" spans="1:33" s="50" customFormat="1" ht="46.5" x14ac:dyDescent="0.5">
      <c r="A11" s="53"/>
      <c r="B11" s="54"/>
      <c r="C11" s="20"/>
      <c r="D11" s="55" t="s">
        <v>20</v>
      </c>
      <c r="E11" s="150" t="s">
        <v>21</v>
      </c>
      <c r="F11" s="151"/>
      <c r="G11" s="27"/>
      <c r="H11" s="56"/>
      <c r="I11" s="56"/>
      <c r="J11" s="152" t="s">
        <v>22</v>
      </c>
      <c r="K11" s="153"/>
      <c r="L11" s="153"/>
      <c r="M11" s="153"/>
      <c r="N11" s="154"/>
      <c r="O11" s="56"/>
      <c r="P11" s="56"/>
      <c r="Q11" s="56"/>
      <c r="R11" s="22"/>
      <c r="S11" s="57" t="s">
        <v>23</v>
      </c>
      <c r="T11" s="118" t="e">
        <f>SUM(#REF!)</f>
        <v>#REF!</v>
      </c>
      <c r="U11" s="119" t="e">
        <f>SUM(#REF!)</f>
        <v>#REF!</v>
      </c>
      <c r="V11" s="119" t="e">
        <f>SUM(#REF!)</f>
        <v>#REF!</v>
      </c>
      <c r="W11" s="58"/>
      <c r="X11" s="99"/>
      <c r="Y11" s="100"/>
      <c r="Z11" s="101"/>
      <c r="AA11" s="58"/>
      <c r="AB11" s="58"/>
      <c r="AC11" s="58"/>
      <c r="AD11" s="58"/>
      <c r="AE11" s="58"/>
      <c r="AF11" s="58"/>
      <c r="AG11" s="59"/>
    </row>
    <row r="12" spans="1:33" s="50" customFormat="1" ht="46.5" x14ac:dyDescent="0.5">
      <c r="A12" s="53"/>
      <c r="B12" s="54"/>
      <c r="C12" s="20"/>
      <c r="D12" s="55" t="s">
        <v>24</v>
      </c>
      <c r="E12" s="161">
        <f>SUM(N18)</f>
        <v>17625127713</v>
      </c>
      <c r="F12" s="162"/>
      <c r="G12" s="60"/>
      <c r="H12" s="56"/>
      <c r="I12" s="56"/>
      <c r="J12" s="155"/>
      <c r="K12" s="156"/>
      <c r="L12" s="156"/>
      <c r="M12" s="156"/>
      <c r="N12" s="157"/>
      <c r="O12" s="56"/>
      <c r="P12" s="56"/>
      <c r="Q12" s="56"/>
      <c r="R12" s="22"/>
      <c r="S12" s="61" t="s">
        <v>25</v>
      </c>
      <c r="T12" s="118" t="e">
        <f>SUM(T10:T11)</f>
        <v>#REF!</v>
      </c>
      <c r="U12" s="118" t="e">
        <f>SUM(U10:U11)</f>
        <v>#REF!</v>
      </c>
      <c r="V12" s="118" t="e">
        <f>SUM(V10:V11)</f>
        <v>#REF!</v>
      </c>
      <c r="W12" s="58"/>
      <c r="X12" s="99"/>
      <c r="Y12" s="100"/>
      <c r="Z12" s="101"/>
      <c r="AA12" s="58"/>
      <c r="AB12" s="58"/>
      <c r="AC12" s="58"/>
      <c r="AD12" s="58"/>
      <c r="AE12" s="58"/>
      <c r="AF12" s="58"/>
      <c r="AG12" s="59"/>
    </row>
    <row r="13" spans="1:33" s="50" customFormat="1" ht="46.5" x14ac:dyDescent="0.5">
      <c r="A13" s="53"/>
      <c r="B13" s="54"/>
      <c r="C13" s="20"/>
      <c r="D13" s="55" t="s">
        <v>26</v>
      </c>
      <c r="E13" s="163" t="s">
        <v>27</v>
      </c>
      <c r="F13" s="163"/>
      <c r="G13" s="62"/>
      <c r="H13" s="56"/>
      <c r="I13" s="56"/>
      <c r="J13" s="155"/>
      <c r="K13" s="156"/>
      <c r="L13" s="156"/>
      <c r="M13" s="156"/>
      <c r="N13" s="157"/>
      <c r="O13" s="56"/>
      <c r="P13" s="56"/>
      <c r="Q13" s="27"/>
      <c r="R13" s="22"/>
      <c r="S13" s="63"/>
      <c r="T13" s="120"/>
      <c r="U13" s="120" t="s">
        <v>28</v>
      </c>
      <c r="V13" s="64" t="e">
        <f>SUM(T10-U10)</f>
        <v>#REF!</v>
      </c>
      <c r="W13" s="58"/>
      <c r="X13" s="99"/>
      <c r="Y13" s="100"/>
      <c r="Z13" s="101"/>
      <c r="AA13" s="58"/>
      <c r="AB13" s="58"/>
      <c r="AC13" s="58"/>
      <c r="AD13" s="58"/>
      <c r="AE13" s="58"/>
      <c r="AF13" s="58"/>
      <c r="AG13" s="59"/>
    </row>
    <row r="14" spans="1:33" s="50" customFormat="1" ht="46.5" x14ac:dyDescent="0.5">
      <c r="A14" s="53"/>
      <c r="B14" s="54"/>
      <c r="C14" s="20"/>
      <c r="D14" s="55" t="s">
        <v>29</v>
      </c>
      <c r="E14" s="164" t="s">
        <v>30</v>
      </c>
      <c r="F14" s="164"/>
      <c r="G14" s="62"/>
      <c r="H14" s="56"/>
      <c r="I14" s="56"/>
      <c r="J14" s="155"/>
      <c r="K14" s="156"/>
      <c r="L14" s="156"/>
      <c r="M14" s="156"/>
      <c r="N14" s="157"/>
      <c r="O14" s="56"/>
      <c r="P14" s="56"/>
      <c r="Q14" s="56"/>
      <c r="R14" s="22"/>
      <c r="S14" s="63"/>
      <c r="T14" s="120"/>
      <c r="U14" s="120" t="s">
        <v>28</v>
      </c>
      <c r="V14" s="64" t="e">
        <f>SUM(T11-U11)</f>
        <v>#REF!</v>
      </c>
      <c r="W14" s="58"/>
      <c r="X14" s="102"/>
      <c r="Y14" s="100"/>
      <c r="Z14" s="101"/>
      <c r="AA14" s="58"/>
      <c r="AB14" s="58"/>
      <c r="AC14" s="58"/>
      <c r="AD14" s="58"/>
      <c r="AE14" s="58"/>
      <c r="AF14" s="58"/>
      <c r="AG14" s="59"/>
    </row>
    <row r="15" spans="1:33" s="50" customFormat="1" ht="47.25" thickBot="1" x14ac:dyDescent="0.55000000000000004">
      <c r="A15" s="53"/>
      <c r="B15" s="54"/>
      <c r="C15" s="20"/>
      <c r="D15" s="65" t="s">
        <v>31</v>
      </c>
      <c r="E15" s="165">
        <v>43805</v>
      </c>
      <c r="F15" s="166"/>
      <c r="G15" s="66"/>
      <c r="H15" s="56"/>
      <c r="I15" s="56"/>
      <c r="J15" s="158"/>
      <c r="K15" s="159"/>
      <c r="L15" s="159"/>
      <c r="M15" s="159"/>
      <c r="N15" s="160"/>
      <c r="O15" s="56"/>
      <c r="P15" s="67"/>
      <c r="Q15" s="56"/>
      <c r="R15" s="22"/>
      <c r="S15" s="63"/>
      <c r="T15" s="120"/>
      <c r="U15" s="120" t="s">
        <v>28</v>
      </c>
      <c r="V15" s="64" t="e">
        <f>SUM(T12-U12)</f>
        <v>#REF!</v>
      </c>
      <c r="W15" s="58"/>
      <c r="X15" s="99"/>
      <c r="Y15" s="100"/>
      <c r="Z15" s="101"/>
      <c r="AA15" s="58"/>
      <c r="AB15" s="58"/>
      <c r="AC15" s="58"/>
      <c r="AD15" s="58"/>
      <c r="AE15" s="58"/>
      <c r="AF15" s="58"/>
      <c r="AG15" s="59"/>
    </row>
    <row r="16" spans="1:33" s="50" customFormat="1" ht="46.5" x14ac:dyDescent="0.5">
      <c r="A16" s="53"/>
      <c r="B16" s="54"/>
      <c r="C16" s="20"/>
      <c r="D16" s="27"/>
      <c r="E16" s="68"/>
      <c r="F16" s="69"/>
      <c r="G16" s="69"/>
      <c r="H16" s="56"/>
      <c r="I16" s="56"/>
      <c r="J16" s="27"/>
      <c r="K16" s="70"/>
      <c r="L16" s="71"/>
      <c r="M16" s="121"/>
      <c r="N16" s="72"/>
      <c r="O16" s="56"/>
      <c r="P16" s="56"/>
      <c r="Q16" s="73"/>
      <c r="R16" s="31"/>
      <c r="S16" s="56"/>
      <c r="T16" s="122"/>
      <c r="U16" s="74"/>
      <c r="V16" s="58"/>
      <c r="W16" s="58"/>
      <c r="X16" s="103"/>
      <c r="Y16" s="100"/>
      <c r="Z16" s="101"/>
      <c r="AA16" s="58"/>
      <c r="AB16" s="58"/>
      <c r="AC16" s="58"/>
      <c r="AD16" s="58"/>
      <c r="AE16" s="58"/>
      <c r="AF16" s="58"/>
      <c r="AG16" s="59"/>
    </row>
    <row r="17" spans="1:33" s="50" customFormat="1" ht="62.25" thickBot="1" x14ac:dyDescent="0.55000000000000004">
      <c r="A17" s="53"/>
      <c r="B17" s="54"/>
      <c r="C17" s="20"/>
      <c r="D17" s="167" t="s">
        <v>32</v>
      </c>
      <c r="E17" s="167"/>
      <c r="F17" s="56"/>
      <c r="G17" s="75"/>
      <c r="H17" s="168"/>
      <c r="I17" s="168"/>
      <c r="J17" s="56"/>
      <c r="K17" s="75"/>
      <c r="L17" s="123"/>
      <c r="M17" s="124" t="s">
        <v>33</v>
      </c>
      <c r="N17" s="76" t="s">
        <v>34</v>
      </c>
      <c r="O17" s="56"/>
      <c r="P17" s="56"/>
      <c r="Q17" s="77"/>
      <c r="R17" s="32"/>
      <c r="S17" s="56"/>
      <c r="T17" s="125"/>
      <c r="U17" s="74"/>
      <c r="V17" s="58"/>
      <c r="W17" s="58"/>
      <c r="X17" s="104"/>
      <c r="Y17" s="105"/>
      <c r="Z17" s="106" t="s">
        <v>35</v>
      </c>
      <c r="AA17" s="49"/>
      <c r="AB17" s="58"/>
      <c r="AC17" s="58"/>
      <c r="AD17" s="58"/>
      <c r="AE17" s="58"/>
      <c r="AF17" s="58"/>
      <c r="AG17" s="59"/>
    </row>
    <row r="18" spans="1:33" s="50" customFormat="1" ht="67.5" customHeight="1" x14ac:dyDescent="0.4">
      <c r="A18" s="53"/>
      <c r="B18" s="54"/>
      <c r="C18" s="20"/>
      <c r="D18" s="78"/>
      <c r="E18" s="79"/>
      <c r="F18" s="56"/>
      <c r="G18" s="80"/>
      <c r="H18" s="169"/>
      <c r="I18" s="169"/>
      <c r="J18" s="56"/>
      <c r="K18" s="80"/>
      <c r="L18" s="126"/>
      <c r="M18" s="127">
        <f>SUBTOTAL(9,M20:M308)</f>
        <v>21350842253</v>
      </c>
      <c r="N18" s="127">
        <f>SUBTOTAL(9,N20:N308)</f>
        <v>17625127713</v>
      </c>
      <c r="O18" s="127"/>
      <c r="P18" s="56"/>
      <c r="Q18" s="56"/>
      <c r="R18" s="22"/>
      <c r="S18" s="56"/>
      <c r="T18" s="122"/>
      <c r="U18" s="74"/>
      <c r="V18" s="58"/>
      <c r="W18" s="58"/>
      <c r="X18" s="128">
        <f>SUBTOTAL(9,X20:X308)</f>
        <v>17304820840.02</v>
      </c>
      <c r="Y18" s="128">
        <f>SUBTOTAL(9,Y20:Y308)</f>
        <v>-79895400</v>
      </c>
      <c r="Z18" s="128">
        <f>SUBTOTAL(9,Z20:Z308)</f>
        <v>16940201331.210001</v>
      </c>
      <c r="AA18" s="129"/>
      <c r="AB18" s="129"/>
      <c r="AC18" s="58"/>
      <c r="AD18" s="58"/>
      <c r="AE18" s="58"/>
      <c r="AF18" s="58"/>
      <c r="AG18" s="59"/>
    </row>
    <row r="19" spans="1:33" ht="272.45" customHeight="1" x14ac:dyDescent="0.35">
      <c r="A19" s="51" t="s">
        <v>36</v>
      </c>
      <c r="B19" s="52" t="s">
        <v>37</v>
      </c>
      <c r="C19" s="52" t="s">
        <v>38</v>
      </c>
      <c r="D19" s="52" t="s">
        <v>39</v>
      </c>
      <c r="E19" s="52" t="s">
        <v>40</v>
      </c>
      <c r="F19" s="52" t="s">
        <v>41</v>
      </c>
      <c r="G19" s="52" t="s">
        <v>42</v>
      </c>
      <c r="H19" s="52" t="s">
        <v>43</v>
      </c>
      <c r="I19" s="52" t="s">
        <v>44</v>
      </c>
      <c r="J19" s="52" t="s">
        <v>45</v>
      </c>
      <c r="K19" s="52" t="s">
        <v>46</v>
      </c>
      <c r="L19" s="52" t="s">
        <v>47</v>
      </c>
      <c r="M19" s="130" t="s">
        <v>48</v>
      </c>
      <c r="N19" s="52" t="s">
        <v>49</v>
      </c>
      <c r="O19" s="52" t="s">
        <v>50</v>
      </c>
      <c r="P19" s="52" t="s">
        <v>51</v>
      </c>
      <c r="Q19" s="52" t="s">
        <v>52</v>
      </c>
      <c r="R19" s="34"/>
      <c r="S19" s="33" t="s">
        <v>53</v>
      </c>
      <c r="T19" s="33" t="s">
        <v>54</v>
      </c>
      <c r="U19" s="33" t="s">
        <v>55</v>
      </c>
      <c r="V19" s="33" t="s">
        <v>56</v>
      </c>
      <c r="W19" s="33" t="s">
        <v>57</v>
      </c>
      <c r="X19" s="107" t="s">
        <v>58</v>
      </c>
      <c r="Y19" s="107" t="s">
        <v>59</v>
      </c>
      <c r="Z19" s="107" t="s">
        <v>1320</v>
      </c>
      <c r="AA19" s="33" t="s">
        <v>60</v>
      </c>
      <c r="AB19" s="33" t="s">
        <v>61</v>
      </c>
      <c r="AC19" s="33" t="s">
        <v>62</v>
      </c>
      <c r="AD19" s="33" t="s">
        <v>63</v>
      </c>
      <c r="AE19" s="33" t="s">
        <v>64</v>
      </c>
      <c r="AF19" s="33" t="s">
        <v>65</v>
      </c>
      <c r="AG19" s="33" t="s">
        <v>66</v>
      </c>
    </row>
    <row r="20" spans="1:33" s="45" customFormat="1" ht="272.45" customHeight="1" x14ac:dyDescent="0.5">
      <c r="A20" s="43">
        <v>1</v>
      </c>
      <c r="B20" s="40"/>
      <c r="C20" s="40" t="s">
        <v>67</v>
      </c>
      <c r="D20" s="41">
        <v>25172504</v>
      </c>
      <c r="E20" s="42" t="s">
        <v>68</v>
      </c>
      <c r="F20" s="40" t="s">
        <v>69</v>
      </c>
      <c r="G20" s="40">
        <v>1</v>
      </c>
      <c r="H20" s="83" t="s">
        <v>92</v>
      </c>
      <c r="I20" s="40">
        <v>1</v>
      </c>
      <c r="J20" s="40" t="s">
        <v>71</v>
      </c>
      <c r="K20" s="40" t="s">
        <v>72</v>
      </c>
      <c r="L20" s="40" t="s">
        <v>73</v>
      </c>
      <c r="M20" s="133"/>
      <c r="N20" s="134"/>
      <c r="O20" s="40" t="s">
        <v>74</v>
      </c>
      <c r="P20" s="40" t="s">
        <v>75</v>
      </c>
      <c r="Q20" s="40" t="s">
        <v>76</v>
      </c>
      <c r="R20" s="35"/>
      <c r="X20" s="140"/>
      <c r="Y20" s="140"/>
      <c r="Z20" s="140"/>
    </row>
    <row r="21" spans="1:33" ht="361.5" customHeight="1" x14ac:dyDescent="0.35">
      <c r="A21" s="171">
        <f>SUM(A20+1)</f>
        <v>2</v>
      </c>
      <c r="B21" s="172"/>
      <c r="C21" s="38" t="s">
        <v>67</v>
      </c>
      <c r="D21" s="39" t="s">
        <v>77</v>
      </c>
      <c r="E21" s="173" t="s">
        <v>78</v>
      </c>
      <c r="F21" s="38" t="s">
        <v>69</v>
      </c>
      <c r="G21" s="38">
        <v>1</v>
      </c>
      <c r="H21" s="174" t="s">
        <v>79</v>
      </c>
      <c r="I21" s="38">
        <v>2</v>
      </c>
      <c r="J21" s="38" t="s">
        <v>1060</v>
      </c>
      <c r="K21" s="38" t="s">
        <v>72</v>
      </c>
      <c r="L21" s="38" t="s">
        <v>81</v>
      </c>
      <c r="M21" s="175">
        <v>17380745</v>
      </c>
      <c r="N21" s="176">
        <v>17380745</v>
      </c>
      <c r="O21" s="38" t="s">
        <v>74</v>
      </c>
      <c r="P21" s="38" t="s">
        <v>75</v>
      </c>
      <c r="Q21" s="38" t="s">
        <v>76</v>
      </c>
      <c r="S21" s="218" t="s">
        <v>1111</v>
      </c>
      <c r="T21" s="218" t="s">
        <v>211</v>
      </c>
      <c r="U21" s="219">
        <v>43629</v>
      </c>
      <c r="V21" s="220" t="s">
        <v>1112</v>
      </c>
      <c r="W21" s="221" t="s">
        <v>142</v>
      </c>
      <c r="X21" s="222">
        <v>1861480</v>
      </c>
      <c r="Y21" s="223">
        <v>0</v>
      </c>
      <c r="Z21" s="222">
        <v>1861480</v>
      </c>
      <c r="AA21" s="220" t="s">
        <v>1113</v>
      </c>
      <c r="AB21" s="221">
        <v>21019</v>
      </c>
      <c r="AC21" s="220" t="s">
        <v>214</v>
      </c>
      <c r="AD21" s="219">
        <v>43630</v>
      </c>
      <c r="AE21" s="219">
        <v>43659</v>
      </c>
      <c r="AF21" s="221" t="s">
        <v>131</v>
      </c>
      <c r="AG21" s="224" t="s">
        <v>115</v>
      </c>
    </row>
    <row r="22" spans="1:33" ht="360" customHeight="1" x14ac:dyDescent="0.35">
      <c r="A22" s="177"/>
      <c r="B22" s="178"/>
      <c r="C22" s="38" t="s">
        <v>67</v>
      </c>
      <c r="D22" s="39" t="s">
        <v>77</v>
      </c>
      <c r="E22" s="173" t="s">
        <v>78</v>
      </c>
      <c r="F22" s="38" t="s">
        <v>69</v>
      </c>
      <c r="G22" s="38">
        <v>1</v>
      </c>
      <c r="H22" s="174" t="s">
        <v>79</v>
      </c>
      <c r="I22" s="38">
        <v>2</v>
      </c>
      <c r="J22" s="38" t="s">
        <v>1060</v>
      </c>
      <c r="K22" s="38" t="s">
        <v>72</v>
      </c>
      <c r="L22" s="38" t="s">
        <v>1343</v>
      </c>
      <c r="M22" s="179">
        <v>5960800</v>
      </c>
      <c r="N22" s="180">
        <v>5960800</v>
      </c>
      <c r="O22" s="38" t="s">
        <v>74</v>
      </c>
      <c r="P22" s="38" t="s">
        <v>75</v>
      </c>
      <c r="Q22" s="38" t="s">
        <v>76</v>
      </c>
      <c r="S22" s="218" t="s">
        <v>1111</v>
      </c>
      <c r="T22" s="218" t="s">
        <v>211</v>
      </c>
      <c r="U22" s="219">
        <v>43630</v>
      </c>
      <c r="V22" s="220" t="s">
        <v>1112</v>
      </c>
      <c r="W22" s="221" t="s">
        <v>142</v>
      </c>
      <c r="X22" s="222">
        <v>5960800</v>
      </c>
      <c r="Y22" s="223">
        <v>0</v>
      </c>
      <c r="Z22" s="222">
        <v>5960800</v>
      </c>
      <c r="AA22" s="220" t="s">
        <v>1113</v>
      </c>
      <c r="AB22" s="221">
        <v>21020</v>
      </c>
      <c r="AC22" s="220" t="s">
        <v>214</v>
      </c>
      <c r="AD22" s="219">
        <v>43630</v>
      </c>
      <c r="AE22" s="219">
        <v>43659</v>
      </c>
      <c r="AF22" s="221" t="s">
        <v>131</v>
      </c>
      <c r="AG22" s="224" t="s">
        <v>115</v>
      </c>
    </row>
    <row r="23" spans="1:33" ht="321.60000000000002" customHeight="1" x14ac:dyDescent="0.35">
      <c r="A23" s="181"/>
      <c r="B23" s="182"/>
      <c r="C23" s="38" t="s">
        <v>67</v>
      </c>
      <c r="D23" s="39" t="s">
        <v>77</v>
      </c>
      <c r="E23" s="173" t="s">
        <v>78</v>
      </c>
      <c r="F23" s="38" t="s">
        <v>69</v>
      </c>
      <c r="G23" s="38">
        <v>1</v>
      </c>
      <c r="H23" s="174" t="s">
        <v>79</v>
      </c>
      <c r="I23" s="38">
        <v>2</v>
      </c>
      <c r="J23" s="38" t="s">
        <v>1060</v>
      </c>
      <c r="K23" s="38" t="s">
        <v>72</v>
      </c>
      <c r="L23" s="38" t="s">
        <v>1344</v>
      </c>
      <c r="M23" s="179">
        <v>1658455</v>
      </c>
      <c r="N23" s="180">
        <v>1658455</v>
      </c>
      <c r="O23" s="38" t="s">
        <v>74</v>
      </c>
      <c r="P23" s="38" t="s">
        <v>75</v>
      </c>
      <c r="Q23" s="38" t="s">
        <v>76</v>
      </c>
      <c r="S23" s="218" t="s">
        <v>1111</v>
      </c>
      <c r="T23" s="218" t="s">
        <v>211</v>
      </c>
      <c r="U23" s="219">
        <v>43631</v>
      </c>
      <c r="V23" s="220" t="s">
        <v>1112</v>
      </c>
      <c r="W23" s="221" t="s">
        <v>142</v>
      </c>
      <c r="X23" s="222">
        <v>1656680</v>
      </c>
      <c r="Y23" s="223">
        <v>0</v>
      </c>
      <c r="Z23" s="222">
        <v>1656680</v>
      </c>
      <c r="AA23" s="220" t="s">
        <v>1113</v>
      </c>
      <c r="AB23" s="221">
        <v>21021</v>
      </c>
      <c r="AC23" s="220" t="s">
        <v>214</v>
      </c>
      <c r="AD23" s="219">
        <v>43630</v>
      </c>
      <c r="AE23" s="219">
        <v>43659</v>
      </c>
      <c r="AF23" s="221" t="s">
        <v>131</v>
      </c>
      <c r="AG23" s="224" t="s">
        <v>115</v>
      </c>
    </row>
    <row r="24" spans="1:33" ht="272.45" customHeight="1" x14ac:dyDescent="0.5">
      <c r="A24" s="90">
        <f>SUM(A21+1)</f>
        <v>3</v>
      </c>
      <c r="B24" s="81"/>
      <c r="C24" s="40" t="s">
        <v>67</v>
      </c>
      <c r="D24" s="81">
        <v>44103103</v>
      </c>
      <c r="E24" s="82" t="s">
        <v>82</v>
      </c>
      <c r="F24" s="81" t="s">
        <v>69</v>
      </c>
      <c r="G24" s="81">
        <v>0</v>
      </c>
      <c r="H24" s="83" t="s">
        <v>92</v>
      </c>
      <c r="I24" s="40">
        <v>2</v>
      </c>
      <c r="J24" s="40" t="s">
        <v>80</v>
      </c>
      <c r="K24" s="81" t="s">
        <v>72</v>
      </c>
      <c r="L24" s="40" t="s">
        <v>84</v>
      </c>
      <c r="M24" s="131"/>
      <c r="N24" s="132"/>
      <c r="O24" s="81" t="s">
        <v>74</v>
      </c>
      <c r="P24" s="81" t="s">
        <v>75</v>
      </c>
      <c r="Q24" s="40" t="s">
        <v>76</v>
      </c>
      <c r="S24" s="36"/>
      <c r="T24" s="36"/>
      <c r="U24" s="36"/>
      <c r="V24" s="36"/>
      <c r="W24" s="36"/>
      <c r="X24" s="108"/>
      <c r="Y24" s="108"/>
      <c r="Z24" s="108"/>
      <c r="AA24" s="36"/>
      <c r="AB24" s="36"/>
      <c r="AC24" s="36"/>
      <c r="AD24" s="36"/>
      <c r="AE24" s="36"/>
      <c r="AF24" s="36"/>
      <c r="AG24" s="36"/>
    </row>
    <row r="25" spans="1:33" ht="272.45" customHeight="1" x14ac:dyDescent="0.35">
      <c r="A25" s="37">
        <f>SUM(A24+1)</f>
        <v>4</v>
      </c>
      <c r="B25" s="38"/>
      <c r="C25" s="38" t="s">
        <v>67</v>
      </c>
      <c r="D25" s="39">
        <v>44103103</v>
      </c>
      <c r="E25" s="173" t="s">
        <v>82</v>
      </c>
      <c r="F25" s="38" t="s">
        <v>69</v>
      </c>
      <c r="G25" s="38">
        <v>1</v>
      </c>
      <c r="H25" s="174" t="s">
        <v>92</v>
      </c>
      <c r="I25" s="38">
        <v>2</v>
      </c>
      <c r="J25" s="38" t="s">
        <v>71</v>
      </c>
      <c r="K25" s="38" t="s">
        <v>72</v>
      </c>
      <c r="L25" s="38" t="s">
        <v>84</v>
      </c>
      <c r="M25" s="175">
        <v>1500000</v>
      </c>
      <c r="N25" s="175">
        <v>1500000</v>
      </c>
      <c r="O25" s="38" t="s">
        <v>74</v>
      </c>
      <c r="P25" s="38" t="s">
        <v>75</v>
      </c>
      <c r="Q25" s="38" t="s">
        <v>76</v>
      </c>
      <c r="S25" s="218" t="s">
        <v>1355</v>
      </c>
      <c r="T25" s="218" t="s">
        <v>140</v>
      </c>
      <c r="U25" s="219">
        <v>43755</v>
      </c>
      <c r="V25" s="220" t="s">
        <v>1356</v>
      </c>
      <c r="W25" s="221" t="s">
        <v>142</v>
      </c>
      <c r="X25" s="222">
        <v>1468460</v>
      </c>
      <c r="Y25" s="223">
        <v>0</v>
      </c>
      <c r="Z25" s="222">
        <v>1468460</v>
      </c>
      <c r="AA25" s="225" t="s">
        <v>1357</v>
      </c>
      <c r="AB25" s="221">
        <v>26619</v>
      </c>
      <c r="AC25" s="226" t="s">
        <v>1358</v>
      </c>
      <c r="AD25" s="227">
        <v>43755</v>
      </c>
      <c r="AE25" s="227">
        <v>43800</v>
      </c>
      <c r="AF25" s="228" t="s">
        <v>131</v>
      </c>
      <c r="AG25" s="228" t="s">
        <v>1222</v>
      </c>
    </row>
    <row r="26" spans="1:33" ht="272.45" customHeight="1" x14ac:dyDescent="0.35">
      <c r="A26" s="37">
        <f>SUM(A25+1)</f>
        <v>5</v>
      </c>
      <c r="B26" s="38"/>
      <c r="C26" s="38" t="s">
        <v>67</v>
      </c>
      <c r="D26" s="39">
        <v>72101506</v>
      </c>
      <c r="E26" s="173" t="s">
        <v>86</v>
      </c>
      <c r="F26" s="38" t="s">
        <v>69</v>
      </c>
      <c r="G26" s="38">
        <v>1</v>
      </c>
      <c r="H26" s="174" t="s">
        <v>85</v>
      </c>
      <c r="I26" s="38">
        <v>24</v>
      </c>
      <c r="J26" s="38" t="s">
        <v>125</v>
      </c>
      <c r="K26" s="38" t="s">
        <v>72</v>
      </c>
      <c r="L26" s="38" t="s">
        <v>88</v>
      </c>
      <c r="M26" s="175">
        <v>89000000</v>
      </c>
      <c r="N26" s="176">
        <v>20000000</v>
      </c>
      <c r="O26" s="38" t="s">
        <v>89</v>
      </c>
      <c r="P26" s="38" t="s">
        <v>90</v>
      </c>
      <c r="Q26" s="38" t="s">
        <v>76</v>
      </c>
      <c r="S26" s="218" t="s">
        <v>1298</v>
      </c>
      <c r="T26" s="218" t="s">
        <v>1299</v>
      </c>
      <c r="U26" s="219">
        <v>43707</v>
      </c>
      <c r="V26" s="220" t="s">
        <v>1300</v>
      </c>
      <c r="W26" s="221" t="s">
        <v>1234</v>
      </c>
      <c r="X26" s="222">
        <v>85191667</v>
      </c>
      <c r="Y26" s="223">
        <v>0</v>
      </c>
      <c r="Z26" s="222">
        <v>19166667</v>
      </c>
      <c r="AA26" s="225" t="s">
        <v>1301</v>
      </c>
      <c r="AB26" s="221">
        <v>22919</v>
      </c>
      <c r="AC26" s="229"/>
      <c r="AD26" s="229"/>
      <c r="AE26" s="229"/>
      <c r="AF26" s="221" t="s">
        <v>1302</v>
      </c>
      <c r="AG26" s="221" t="s">
        <v>1222</v>
      </c>
    </row>
    <row r="27" spans="1:33" ht="272.45" customHeight="1" x14ac:dyDescent="0.35">
      <c r="A27" s="37">
        <v>6</v>
      </c>
      <c r="B27" s="38"/>
      <c r="C27" s="38" t="s">
        <v>67</v>
      </c>
      <c r="D27" s="39">
        <v>72102900</v>
      </c>
      <c r="E27" s="173" t="s">
        <v>91</v>
      </c>
      <c r="F27" s="38" t="s">
        <v>69</v>
      </c>
      <c r="G27" s="38">
        <v>1</v>
      </c>
      <c r="H27" s="174" t="s">
        <v>105</v>
      </c>
      <c r="I27" s="38">
        <v>12</v>
      </c>
      <c r="J27" s="38" t="s">
        <v>93</v>
      </c>
      <c r="K27" s="38" t="s">
        <v>72</v>
      </c>
      <c r="L27" s="38" t="s">
        <v>94</v>
      </c>
      <c r="M27" s="175">
        <v>289525000</v>
      </c>
      <c r="N27" s="176">
        <v>32170000</v>
      </c>
      <c r="O27" s="38" t="s">
        <v>89</v>
      </c>
      <c r="P27" s="38" t="s">
        <v>1269</v>
      </c>
      <c r="Q27" s="38" t="s">
        <v>76</v>
      </c>
      <c r="S27" s="218" t="s">
        <v>1385</v>
      </c>
      <c r="T27" s="218" t="s">
        <v>1386</v>
      </c>
      <c r="U27" s="219">
        <v>43775</v>
      </c>
      <c r="V27" s="220" t="s">
        <v>1387</v>
      </c>
      <c r="W27" s="221" t="s">
        <v>1234</v>
      </c>
      <c r="X27" s="222">
        <v>239847644.36000001</v>
      </c>
      <c r="Y27" s="223">
        <v>0</v>
      </c>
      <c r="Z27" s="222">
        <v>29980955.550000001</v>
      </c>
      <c r="AA27" s="225" t="s">
        <v>1388</v>
      </c>
      <c r="AB27" s="221">
        <v>22619</v>
      </c>
      <c r="AC27" s="220" t="s">
        <v>1389</v>
      </c>
      <c r="AD27" s="219">
        <v>43787</v>
      </c>
      <c r="AE27" s="219">
        <v>44152</v>
      </c>
      <c r="AF27" s="221" t="s">
        <v>114</v>
      </c>
      <c r="AG27" s="221" t="s">
        <v>1222</v>
      </c>
    </row>
    <row r="28" spans="1:33" s="50" customFormat="1" ht="272.45" customHeight="1" x14ac:dyDescent="0.35">
      <c r="A28" s="37">
        <f>SUM(A27+1)</f>
        <v>7</v>
      </c>
      <c r="B28" s="38"/>
      <c r="C28" s="38" t="s">
        <v>67</v>
      </c>
      <c r="D28" s="39">
        <v>84131603</v>
      </c>
      <c r="E28" s="173" t="s">
        <v>95</v>
      </c>
      <c r="F28" s="38" t="s">
        <v>69</v>
      </c>
      <c r="G28" s="38">
        <v>1</v>
      </c>
      <c r="H28" s="174" t="s">
        <v>83</v>
      </c>
      <c r="I28" s="38">
        <v>1</v>
      </c>
      <c r="J28" s="38" t="s">
        <v>1085</v>
      </c>
      <c r="K28" s="38" t="s">
        <v>72</v>
      </c>
      <c r="L28" s="38" t="s">
        <v>96</v>
      </c>
      <c r="M28" s="175">
        <v>4650000</v>
      </c>
      <c r="N28" s="176">
        <v>4650000</v>
      </c>
      <c r="O28" s="38" t="s">
        <v>74</v>
      </c>
      <c r="P28" s="38" t="s">
        <v>75</v>
      </c>
      <c r="Q28" s="38" t="s">
        <v>76</v>
      </c>
      <c r="R28" s="35"/>
      <c r="S28" s="218" t="s">
        <v>1114</v>
      </c>
      <c r="T28" s="218" t="s">
        <v>1115</v>
      </c>
      <c r="U28" s="219">
        <v>43629</v>
      </c>
      <c r="V28" s="220" t="s">
        <v>1116</v>
      </c>
      <c r="W28" s="221" t="s">
        <v>142</v>
      </c>
      <c r="X28" s="222">
        <v>2916650</v>
      </c>
      <c r="Y28" s="223"/>
      <c r="Z28" s="222">
        <v>2916650</v>
      </c>
      <c r="AA28" s="220" t="s">
        <v>1117</v>
      </c>
      <c r="AB28" s="221">
        <v>5519</v>
      </c>
      <c r="AC28" s="220" t="s">
        <v>1118</v>
      </c>
      <c r="AD28" s="219">
        <v>43630</v>
      </c>
      <c r="AE28" s="219">
        <v>43830</v>
      </c>
      <c r="AF28" s="221" t="s">
        <v>994</v>
      </c>
      <c r="AG28" s="224" t="s">
        <v>115</v>
      </c>
    </row>
    <row r="29" spans="1:33" ht="272.45" customHeight="1" x14ac:dyDescent="0.5">
      <c r="A29" s="37">
        <f>SUM(A28+1)</f>
        <v>8</v>
      </c>
      <c r="B29" s="40"/>
      <c r="C29" s="40" t="s">
        <v>67</v>
      </c>
      <c r="D29" s="41" t="s">
        <v>97</v>
      </c>
      <c r="E29" s="42" t="s">
        <v>98</v>
      </c>
      <c r="F29" s="40" t="s">
        <v>69</v>
      </c>
      <c r="G29" s="40">
        <v>0</v>
      </c>
      <c r="H29" s="83" t="s">
        <v>99</v>
      </c>
      <c r="I29" s="40">
        <v>1</v>
      </c>
      <c r="J29" s="40" t="s">
        <v>100</v>
      </c>
      <c r="K29" s="40" t="s">
        <v>72</v>
      </c>
      <c r="L29" s="40" t="s">
        <v>101</v>
      </c>
      <c r="M29" s="133"/>
      <c r="N29" s="134"/>
      <c r="O29" s="40" t="s">
        <v>74</v>
      </c>
      <c r="P29" s="40" t="s">
        <v>75</v>
      </c>
      <c r="Q29" s="40" t="s">
        <v>76</v>
      </c>
      <c r="S29" s="36"/>
      <c r="T29" s="36"/>
      <c r="U29" s="36"/>
      <c r="V29" s="36"/>
      <c r="W29" s="36"/>
      <c r="X29" s="108"/>
      <c r="Y29" s="108"/>
      <c r="Z29" s="108"/>
      <c r="AA29" s="36"/>
      <c r="AB29" s="36"/>
      <c r="AC29" s="36"/>
      <c r="AD29" s="36"/>
      <c r="AE29" s="36"/>
      <c r="AF29" s="36"/>
      <c r="AG29" s="36"/>
    </row>
    <row r="30" spans="1:33" ht="272.45" customHeight="1" x14ac:dyDescent="0.5">
      <c r="A30" s="37">
        <v>9</v>
      </c>
      <c r="B30" s="38"/>
      <c r="C30" s="38" t="s">
        <v>67</v>
      </c>
      <c r="D30" s="41">
        <v>72101516</v>
      </c>
      <c r="E30" s="42" t="s">
        <v>102</v>
      </c>
      <c r="F30" s="40" t="s">
        <v>69</v>
      </c>
      <c r="G30" s="40">
        <v>0</v>
      </c>
      <c r="H30" s="83" t="s">
        <v>103</v>
      </c>
      <c r="I30" s="40">
        <v>2</v>
      </c>
      <c r="J30" s="40" t="s">
        <v>100</v>
      </c>
      <c r="K30" s="40" t="s">
        <v>72</v>
      </c>
      <c r="L30" s="40" t="s">
        <v>104</v>
      </c>
      <c r="M30" s="133"/>
      <c r="N30" s="134"/>
      <c r="O30" s="40" t="s">
        <v>74</v>
      </c>
      <c r="P30" s="40" t="s">
        <v>75</v>
      </c>
      <c r="Q30" s="40" t="s">
        <v>76</v>
      </c>
      <c r="S30" s="36"/>
      <c r="T30" s="36"/>
      <c r="U30" s="36"/>
      <c r="V30" s="36"/>
      <c r="W30" s="36"/>
      <c r="X30" s="108"/>
      <c r="Y30" s="108"/>
      <c r="Z30" s="108"/>
      <c r="AA30" s="36"/>
      <c r="AB30" s="36"/>
      <c r="AC30" s="36"/>
      <c r="AD30" s="36"/>
      <c r="AE30" s="36"/>
      <c r="AF30" s="36"/>
      <c r="AG30" s="36"/>
    </row>
    <row r="31" spans="1:33" ht="272.45" customHeight="1" x14ac:dyDescent="0.35">
      <c r="A31" s="90">
        <v>10</v>
      </c>
      <c r="B31" s="183"/>
      <c r="C31" s="38" t="s">
        <v>67</v>
      </c>
      <c r="D31" s="39">
        <v>72101517</v>
      </c>
      <c r="E31" s="173" t="s">
        <v>102</v>
      </c>
      <c r="F31" s="38" t="s">
        <v>69</v>
      </c>
      <c r="G31" s="38">
        <v>1</v>
      </c>
      <c r="H31" s="174" t="s">
        <v>105</v>
      </c>
      <c r="I31" s="38">
        <v>2</v>
      </c>
      <c r="J31" s="38" t="s">
        <v>100</v>
      </c>
      <c r="K31" s="38" t="s">
        <v>72</v>
      </c>
      <c r="L31" s="38" t="s">
        <v>104</v>
      </c>
      <c r="M31" s="175">
        <v>3500000</v>
      </c>
      <c r="N31" s="176">
        <v>3500000</v>
      </c>
      <c r="O31" s="38" t="s">
        <v>74</v>
      </c>
      <c r="P31" s="38" t="s">
        <v>75</v>
      </c>
      <c r="Q31" s="38" t="s">
        <v>76</v>
      </c>
      <c r="S31" s="218" t="s">
        <v>1359</v>
      </c>
      <c r="T31" s="218" t="s">
        <v>1360</v>
      </c>
      <c r="U31" s="219">
        <v>43763</v>
      </c>
      <c r="V31" s="220" t="s">
        <v>1361</v>
      </c>
      <c r="W31" s="221" t="s">
        <v>1234</v>
      </c>
      <c r="X31" s="222">
        <v>932000</v>
      </c>
      <c r="Y31" s="223">
        <v>0</v>
      </c>
      <c r="Z31" s="222">
        <v>932000</v>
      </c>
      <c r="AA31" s="225"/>
      <c r="AB31" s="221">
        <v>26119</v>
      </c>
      <c r="AC31" s="220"/>
      <c r="AD31" s="219"/>
      <c r="AE31" s="219"/>
      <c r="AF31" s="221" t="s">
        <v>1362</v>
      </c>
      <c r="AG31" s="221" t="s">
        <v>1222</v>
      </c>
    </row>
    <row r="32" spans="1:33" ht="272.45" customHeight="1" x14ac:dyDescent="0.35">
      <c r="A32" s="90">
        <v>11</v>
      </c>
      <c r="B32" s="183"/>
      <c r="C32" s="38" t="s">
        <v>67</v>
      </c>
      <c r="D32" s="39" t="s">
        <v>106</v>
      </c>
      <c r="E32" s="173" t="s">
        <v>107</v>
      </c>
      <c r="F32" s="38" t="s">
        <v>69</v>
      </c>
      <c r="G32" s="38">
        <v>1</v>
      </c>
      <c r="H32" s="174" t="s">
        <v>103</v>
      </c>
      <c r="I32" s="38">
        <v>9</v>
      </c>
      <c r="J32" s="38" t="s">
        <v>100</v>
      </c>
      <c r="K32" s="38" t="s">
        <v>72</v>
      </c>
      <c r="L32" s="38" t="s">
        <v>104</v>
      </c>
      <c r="M32" s="175">
        <v>22000000</v>
      </c>
      <c r="N32" s="176">
        <v>22000000</v>
      </c>
      <c r="O32" s="38" t="s">
        <v>74</v>
      </c>
      <c r="P32" s="38" t="s">
        <v>75</v>
      </c>
      <c r="Q32" s="38" t="s">
        <v>76</v>
      </c>
      <c r="S32" s="218" t="s">
        <v>108</v>
      </c>
      <c r="T32" s="218" t="s">
        <v>109</v>
      </c>
      <c r="U32" s="219">
        <v>43563</v>
      </c>
      <c r="V32" s="220" t="s">
        <v>110</v>
      </c>
      <c r="W32" s="221" t="s">
        <v>111</v>
      </c>
      <c r="X32" s="230">
        <v>10679000</v>
      </c>
      <c r="Y32" s="231">
        <v>5070000</v>
      </c>
      <c r="Z32" s="230">
        <f>X32+Y32</f>
        <v>15749000</v>
      </c>
      <c r="AA32" s="220" t="s">
        <v>112</v>
      </c>
      <c r="AB32" s="221">
        <v>17319</v>
      </c>
      <c r="AC32" s="220" t="s">
        <v>113</v>
      </c>
      <c r="AD32" s="219">
        <v>43566</v>
      </c>
      <c r="AE32" s="219">
        <v>43814</v>
      </c>
      <c r="AF32" s="221" t="s">
        <v>114</v>
      </c>
      <c r="AG32" s="224" t="s">
        <v>115</v>
      </c>
    </row>
    <row r="33" spans="1:33" s="135" customFormat="1" ht="272.45" customHeight="1" x14ac:dyDescent="0.5">
      <c r="A33" s="43">
        <v>12</v>
      </c>
      <c r="B33" s="40"/>
      <c r="C33" s="40" t="s">
        <v>67</v>
      </c>
      <c r="D33" s="41">
        <v>72152302</v>
      </c>
      <c r="E33" s="42" t="s">
        <v>1321</v>
      </c>
      <c r="F33" s="40" t="s">
        <v>69</v>
      </c>
      <c r="G33" s="40">
        <v>1</v>
      </c>
      <c r="H33" s="83" t="s">
        <v>1384</v>
      </c>
      <c r="I33" s="40">
        <v>1</v>
      </c>
      <c r="J33" s="40" t="s">
        <v>100</v>
      </c>
      <c r="K33" s="40" t="s">
        <v>72</v>
      </c>
      <c r="L33" s="40" t="s">
        <v>1059</v>
      </c>
      <c r="M33" s="133"/>
      <c r="N33" s="134"/>
      <c r="O33" s="40" t="s">
        <v>74</v>
      </c>
      <c r="P33" s="40" t="s">
        <v>75</v>
      </c>
      <c r="Q33" s="40" t="s">
        <v>76</v>
      </c>
      <c r="R33" s="44"/>
      <c r="S33" s="45"/>
      <c r="T33" s="45"/>
      <c r="U33" s="45"/>
      <c r="V33" s="45"/>
      <c r="W33" s="45"/>
      <c r="X33" s="140"/>
      <c r="Y33" s="140"/>
      <c r="Z33" s="140"/>
      <c r="AA33" s="45"/>
      <c r="AB33" s="45"/>
      <c r="AC33" s="45"/>
      <c r="AD33" s="45"/>
      <c r="AE33" s="45"/>
      <c r="AF33" s="45"/>
      <c r="AG33" s="45"/>
    </row>
    <row r="34" spans="1:33" ht="272.45" customHeight="1" x14ac:dyDescent="0.35">
      <c r="A34" s="37">
        <f>SUM(A33+1)</f>
        <v>13</v>
      </c>
      <c r="B34" s="38"/>
      <c r="C34" s="38" t="s">
        <v>67</v>
      </c>
      <c r="D34" s="39" t="s">
        <v>116</v>
      </c>
      <c r="E34" s="173" t="s">
        <v>117</v>
      </c>
      <c r="F34" s="38" t="s">
        <v>69</v>
      </c>
      <c r="G34" s="38">
        <v>1</v>
      </c>
      <c r="H34" s="174" t="s">
        <v>79</v>
      </c>
      <c r="I34" s="38">
        <v>1</v>
      </c>
      <c r="J34" s="38" t="s">
        <v>71</v>
      </c>
      <c r="K34" s="38" t="s">
        <v>72</v>
      </c>
      <c r="L34" s="38" t="s">
        <v>118</v>
      </c>
      <c r="M34" s="175">
        <v>5500000</v>
      </c>
      <c r="N34" s="176">
        <v>5500000</v>
      </c>
      <c r="O34" s="38" t="s">
        <v>74</v>
      </c>
      <c r="P34" s="38" t="s">
        <v>75</v>
      </c>
      <c r="Q34" s="38" t="s">
        <v>76</v>
      </c>
      <c r="S34" s="218" t="s">
        <v>1094</v>
      </c>
      <c r="T34" s="218" t="s">
        <v>211</v>
      </c>
      <c r="U34" s="219">
        <v>43613</v>
      </c>
      <c r="V34" s="220" t="s">
        <v>1095</v>
      </c>
      <c r="W34" s="221" t="s">
        <v>142</v>
      </c>
      <c r="X34" s="222">
        <v>5500000</v>
      </c>
      <c r="Y34" s="223">
        <v>0</v>
      </c>
      <c r="Z34" s="222">
        <v>5500000</v>
      </c>
      <c r="AA34" s="220" t="s">
        <v>1096</v>
      </c>
      <c r="AB34" s="221">
        <v>20719</v>
      </c>
      <c r="AC34" s="220" t="s">
        <v>214</v>
      </c>
      <c r="AD34" s="219">
        <v>43613</v>
      </c>
      <c r="AE34" s="219">
        <v>43643</v>
      </c>
      <c r="AF34" s="221" t="s">
        <v>131</v>
      </c>
      <c r="AG34" s="224" t="s">
        <v>115</v>
      </c>
    </row>
    <row r="35" spans="1:33" ht="272.45" customHeight="1" x14ac:dyDescent="0.35">
      <c r="A35" s="37">
        <f t="shared" ref="A35:A43" si="0">SUM(A34+1)</f>
        <v>14</v>
      </c>
      <c r="B35" s="38"/>
      <c r="C35" s="38" t="s">
        <v>67</v>
      </c>
      <c r="D35" s="39" t="s">
        <v>116</v>
      </c>
      <c r="E35" s="173" t="s">
        <v>119</v>
      </c>
      <c r="F35" s="38" t="s">
        <v>69</v>
      </c>
      <c r="G35" s="38">
        <v>1</v>
      </c>
      <c r="H35" s="174" t="s">
        <v>79</v>
      </c>
      <c r="I35" s="38">
        <v>1</v>
      </c>
      <c r="J35" s="38" t="s">
        <v>71</v>
      </c>
      <c r="K35" s="38" t="s">
        <v>72</v>
      </c>
      <c r="L35" s="38" t="s">
        <v>120</v>
      </c>
      <c r="M35" s="175">
        <v>8900000</v>
      </c>
      <c r="N35" s="176">
        <v>8900000</v>
      </c>
      <c r="O35" s="38" t="s">
        <v>74</v>
      </c>
      <c r="P35" s="38" t="s">
        <v>75</v>
      </c>
      <c r="Q35" s="38" t="s">
        <v>76</v>
      </c>
      <c r="S35" s="218" t="s">
        <v>1094</v>
      </c>
      <c r="T35" s="218" t="s">
        <v>211</v>
      </c>
      <c r="U35" s="219">
        <v>43613</v>
      </c>
      <c r="V35" s="220" t="s">
        <v>1095</v>
      </c>
      <c r="W35" s="221" t="s">
        <v>142</v>
      </c>
      <c r="X35" s="222">
        <v>8900000</v>
      </c>
      <c r="Y35" s="223">
        <v>0</v>
      </c>
      <c r="Z35" s="222">
        <v>8900000</v>
      </c>
      <c r="AA35" s="220" t="s">
        <v>1096</v>
      </c>
      <c r="AB35" s="221">
        <v>20719</v>
      </c>
      <c r="AC35" s="220" t="s">
        <v>214</v>
      </c>
      <c r="AD35" s="219">
        <v>43613</v>
      </c>
      <c r="AE35" s="219">
        <v>43643</v>
      </c>
      <c r="AF35" s="221" t="s">
        <v>131</v>
      </c>
      <c r="AG35" s="224" t="s">
        <v>115</v>
      </c>
    </row>
    <row r="36" spans="1:33" ht="272.45" customHeight="1" x14ac:dyDescent="0.35">
      <c r="A36" s="37">
        <f t="shared" si="0"/>
        <v>15</v>
      </c>
      <c r="B36" s="38"/>
      <c r="C36" s="38" t="s">
        <v>67</v>
      </c>
      <c r="D36" s="39">
        <v>84131512</v>
      </c>
      <c r="E36" s="173" t="s">
        <v>121</v>
      </c>
      <c r="F36" s="38" t="s">
        <v>69</v>
      </c>
      <c r="G36" s="38">
        <v>1</v>
      </c>
      <c r="H36" s="174" t="s">
        <v>85</v>
      </c>
      <c r="I36" s="38">
        <v>12</v>
      </c>
      <c r="J36" s="38" t="s">
        <v>80</v>
      </c>
      <c r="K36" s="38" t="s">
        <v>72</v>
      </c>
      <c r="L36" s="38" t="s">
        <v>122</v>
      </c>
      <c r="M36" s="175">
        <v>23000000</v>
      </c>
      <c r="N36" s="176">
        <v>23000000</v>
      </c>
      <c r="O36" s="38" t="s">
        <v>74</v>
      </c>
      <c r="P36" s="38" t="s">
        <v>75</v>
      </c>
      <c r="Q36" s="38" t="s">
        <v>76</v>
      </c>
      <c r="S36" s="232" t="s">
        <v>1270</v>
      </c>
      <c r="T36" s="232" t="s">
        <v>1115</v>
      </c>
      <c r="U36" s="227">
        <v>43703</v>
      </c>
      <c r="V36" s="226" t="s">
        <v>1271</v>
      </c>
      <c r="W36" s="228" t="s">
        <v>1272</v>
      </c>
      <c r="X36" s="230">
        <v>18601971</v>
      </c>
      <c r="Y36" s="231">
        <v>0</v>
      </c>
      <c r="Z36" s="230">
        <v>18601971</v>
      </c>
      <c r="AA36" s="233" t="s">
        <v>1273</v>
      </c>
      <c r="AB36" s="228">
        <v>24619</v>
      </c>
      <c r="AC36" s="226" t="s">
        <v>1274</v>
      </c>
      <c r="AD36" s="227"/>
      <c r="AE36" s="227"/>
      <c r="AF36" s="228" t="s">
        <v>711</v>
      </c>
      <c r="AG36" s="228" t="s">
        <v>1222</v>
      </c>
    </row>
    <row r="37" spans="1:33" s="36" customFormat="1" ht="272.45" customHeight="1" x14ac:dyDescent="0.35">
      <c r="A37" s="37">
        <f t="shared" si="0"/>
        <v>16</v>
      </c>
      <c r="B37" s="183"/>
      <c r="C37" s="38" t="s">
        <v>67</v>
      </c>
      <c r="D37" s="39">
        <v>81111820</v>
      </c>
      <c r="E37" s="173" t="s">
        <v>123</v>
      </c>
      <c r="F37" s="38" t="s">
        <v>69</v>
      </c>
      <c r="G37" s="38">
        <v>1</v>
      </c>
      <c r="H37" s="174" t="s">
        <v>124</v>
      </c>
      <c r="I37" s="38">
        <v>12</v>
      </c>
      <c r="J37" s="38" t="s">
        <v>125</v>
      </c>
      <c r="K37" s="38" t="s">
        <v>72</v>
      </c>
      <c r="L37" s="38" t="s">
        <v>104</v>
      </c>
      <c r="M37" s="175">
        <v>6800000</v>
      </c>
      <c r="N37" s="176">
        <v>6800000</v>
      </c>
      <c r="O37" s="38" t="s">
        <v>74</v>
      </c>
      <c r="P37" s="38" t="s">
        <v>75</v>
      </c>
      <c r="Q37" s="38" t="s">
        <v>76</v>
      </c>
      <c r="R37" s="35"/>
      <c r="S37" s="218" t="s">
        <v>126</v>
      </c>
      <c r="T37" s="218" t="s">
        <v>127</v>
      </c>
      <c r="U37" s="227">
        <v>43500</v>
      </c>
      <c r="V37" s="220" t="s">
        <v>128</v>
      </c>
      <c r="W37" s="221" t="s">
        <v>111</v>
      </c>
      <c r="X37" s="222">
        <v>6428328</v>
      </c>
      <c r="Y37" s="223">
        <v>0</v>
      </c>
      <c r="Z37" s="222">
        <v>6428328</v>
      </c>
      <c r="AA37" s="220" t="s">
        <v>129</v>
      </c>
      <c r="AB37" s="225">
        <v>5619</v>
      </c>
      <c r="AC37" s="226" t="s">
        <v>130</v>
      </c>
      <c r="AD37" s="227">
        <v>43504</v>
      </c>
      <c r="AE37" s="227">
        <v>43868</v>
      </c>
      <c r="AF37" s="228" t="s">
        <v>131</v>
      </c>
      <c r="AG37" s="234" t="s">
        <v>115</v>
      </c>
    </row>
    <row r="38" spans="1:33" ht="272.45" customHeight="1" x14ac:dyDescent="0.35">
      <c r="A38" s="37">
        <f t="shared" si="0"/>
        <v>17</v>
      </c>
      <c r="B38" s="38"/>
      <c r="C38" s="38" t="s">
        <v>132</v>
      </c>
      <c r="D38" s="39">
        <v>43211701</v>
      </c>
      <c r="E38" s="173" t="s">
        <v>133</v>
      </c>
      <c r="F38" s="38" t="s">
        <v>69</v>
      </c>
      <c r="G38" s="38">
        <v>1</v>
      </c>
      <c r="H38" s="174" t="s">
        <v>79</v>
      </c>
      <c r="I38" s="38">
        <v>1</v>
      </c>
      <c r="J38" s="38" t="s">
        <v>71</v>
      </c>
      <c r="K38" s="38" t="s">
        <v>72</v>
      </c>
      <c r="L38" s="38" t="s">
        <v>134</v>
      </c>
      <c r="M38" s="175">
        <v>17700000</v>
      </c>
      <c r="N38" s="176">
        <v>17700000</v>
      </c>
      <c r="O38" s="38" t="s">
        <v>74</v>
      </c>
      <c r="P38" s="38" t="s">
        <v>75</v>
      </c>
      <c r="Q38" s="38" t="s">
        <v>135</v>
      </c>
      <c r="S38" s="218" t="s">
        <v>1097</v>
      </c>
      <c r="T38" s="218" t="s">
        <v>211</v>
      </c>
      <c r="U38" s="227">
        <v>43613</v>
      </c>
      <c r="V38" s="220" t="s">
        <v>1098</v>
      </c>
      <c r="W38" s="221" t="s">
        <v>142</v>
      </c>
      <c r="X38" s="222">
        <v>17684810</v>
      </c>
      <c r="Y38" s="223">
        <v>0</v>
      </c>
      <c r="Z38" s="222">
        <v>17684810</v>
      </c>
      <c r="AA38" s="220" t="s">
        <v>1099</v>
      </c>
      <c r="AB38" s="225">
        <v>20619</v>
      </c>
      <c r="AC38" s="226" t="s">
        <v>214</v>
      </c>
      <c r="AD38" s="227">
        <v>43613</v>
      </c>
      <c r="AE38" s="227">
        <v>43643</v>
      </c>
      <c r="AF38" s="228" t="s">
        <v>131</v>
      </c>
      <c r="AG38" s="234" t="s">
        <v>115</v>
      </c>
    </row>
    <row r="39" spans="1:33" ht="272.45" customHeight="1" x14ac:dyDescent="0.35">
      <c r="A39" s="37">
        <f t="shared" si="0"/>
        <v>18</v>
      </c>
      <c r="B39" s="38"/>
      <c r="C39" s="38" t="s">
        <v>67</v>
      </c>
      <c r="D39" s="39">
        <v>44101706</v>
      </c>
      <c r="E39" s="173" t="s">
        <v>136</v>
      </c>
      <c r="F39" s="38" t="s">
        <v>69</v>
      </c>
      <c r="G39" s="38">
        <v>1</v>
      </c>
      <c r="H39" s="174" t="s">
        <v>190</v>
      </c>
      <c r="I39" s="38">
        <v>2</v>
      </c>
      <c r="J39" s="38" t="s">
        <v>71</v>
      </c>
      <c r="K39" s="38" t="s">
        <v>72</v>
      </c>
      <c r="L39" s="38" t="s">
        <v>84</v>
      </c>
      <c r="M39" s="175">
        <v>1600000</v>
      </c>
      <c r="N39" s="175">
        <v>1600000</v>
      </c>
      <c r="O39" s="38" t="s">
        <v>74</v>
      </c>
      <c r="P39" s="38" t="s">
        <v>75</v>
      </c>
      <c r="Q39" s="38" t="s">
        <v>76</v>
      </c>
      <c r="S39" s="218" t="s">
        <v>1355</v>
      </c>
      <c r="T39" s="218" t="s">
        <v>140</v>
      </c>
      <c r="U39" s="219">
        <v>43755</v>
      </c>
      <c r="V39" s="220" t="s">
        <v>1356</v>
      </c>
      <c r="W39" s="221" t="s">
        <v>142</v>
      </c>
      <c r="X39" s="222">
        <v>1546405</v>
      </c>
      <c r="Y39" s="223">
        <v>0</v>
      </c>
      <c r="Z39" s="222">
        <v>1546405</v>
      </c>
      <c r="AA39" s="225" t="s">
        <v>1357</v>
      </c>
      <c r="AB39" s="221">
        <v>26619</v>
      </c>
      <c r="AC39" s="226" t="s">
        <v>1358</v>
      </c>
      <c r="AD39" s="227">
        <v>43755</v>
      </c>
      <c r="AE39" s="227">
        <v>43800</v>
      </c>
      <c r="AF39" s="228" t="s">
        <v>131</v>
      </c>
      <c r="AG39" s="228" t="s">
        <v>1222</v>
      </c>
    </row>
    <row r="40" spans="1:33" ht="272.45" customHeight="1" x14ac:dyDescent="0.35">
      <c r="A40" s="37">
        <f t="shared" si="0"/>
        <v>19</v>
      </c>
      <c r="B40" s="38"/>
      <c r="C40" s="38" t="s">
        <v>67</v>
      </c>
      <c r="D40" s="39">
        <v>56120000</v>
      </c>
      <c r="E40" s="173" t="s">
        <v>137</v>
      </c>
      <c r="F40" s="38" t="s">
        <v>69</v>
      </c>
      <c r="G40" s="38">
        <v>1</v>
      </c>
      <c r="H40" s="174" t="s">
        <v>70</v>
      </c>
      <c r="I40" s="38">
        <v>2</v>
      </c>
      <c r="J40" s="38" t="s">
        <v>71</v>
      </c>
      <c r="K40" s="38" t="s">
        <v>72</v>
      </c>
      <c r="L40" s="38" t="s">
        <v>138</v>
      </c>
      <c r="M40" s="175">
        <v>20000000</v>
      </c>
      <c r="N40" s="176">
        <v>20000000</v>
      </c>
      <c r="O40" s="38" t="s">
        <v>74</v>
      </c>
      <c r="P40" s="38" t="s">
        <v>75</v>
      </c>
      <c r="Q40" s="38" t="s">
        <v>76</v>
      </c>
      <c r="S40" s="218" t="s">
        <v>139</v>
      </c>
      <c r="T40" s="218" t="s">
        <v>140</v>
      </c>
      <c r="U40" s="219">
        <v>43585</v>
      </c>
      <c r="V40" s="220" t="s">
        <v>141</v>
      </c>
      <c r="W40" s="221" t="s">
        <v>142</v>
      </c>
      <c r="X40" s="222">
        <v>19908938</v>
      </c>
      <c r="Y40" s="223">
        <v>0</v>
      </c>
      <c r="Z40" s="222">
        <v>19908938</v>
      </c>
      <c r="AA40" s="220" t="s">
        <v>143</v>
      </c>
      <c r="AB40" s="221">
        <v>19719</v>
      </c>
      <c r="AC40" s="220" t="s">
        <v>144</v>
      </c>
      <c r="AD40" s="219">
        <v>43585</v>
      </c>
      <c r="AE40" s="219">
        <v>43614</v>
      </c>
      <c r="AF40" s="221" t="s">
        <v>131</v>
      </c>
      <c r="AG40" s="224" t="s">
        <v>115</v>
      </c>
    </row>
    <row r="41" spans="1:33" ht="272.45" customHeight="1" x14ac:dyDescent="0.35">
      <c r="A41" s="37">
        <f t="shared" si="0"/>
        <v>20</v>
      </c>
      <c r="B41" s="38"/>
      <c r="C41" s="38" t="s">
        <v>67</v>
      </c>
      <c r="D41" s="39">
        <v>45111800</v>
      </c>
      <c r="E41" s="173" t="s">
        <v>1215</v>
      </c>
      <c r="F41" s="38" t="s">
        <v>69</v>
      </c>
      <c r="G41" s="38">
        <v>1</v>
      </c>
      <c r="H41" s="174" t="s">
        <v>85</v>
      </c>
      <c r="I41" s="38">
        <v>4</v>
      </c>
      <c r="J41" s="38" t="s">
        <v>125</v>
      </c>
      <c r="K41" s="38" t="s">
        <v>72</v>
      </c>
      <c r="L41" s="38" t="s">
        <v>104</v>
      </c>
      <c r="M41" s="175">
        <v>5000000</v>
      </c>
      <c r="N41" s="176">
        <v>5000000</v>
      </c>
      <c r="O41" s="38" t="s">
        <v>74</v>
      </c>
      <c r="P41" s="38" t="s">
        <v>75</v>
      </c>
      <c r="Q41" s="38" t="s">
        <v>76</v>
      </c>
      <c r="S41" s="218" t="s">
        <v>1303</v>
      </c>
      <c r="T41" s="218" t="s">
        <v>1304</v>
      </c>
      <c r="U41" s="219">
        <v>43707</v>
      </c>
      <c r="V41" s="220" t="s">
        <v>1305</v>
      </c>
      <c r="W41" s="221" t="s">
        <v>1234</v>
      </c>
      <c r="X41" s="222">
        <v>5000000</v>
      </c>
      <c r="Y41" s="223">
        <v>0</v>
      </c>
      <c r="Z41" s="222">
        <v>5000000</v>
      </c>
      <c r="AA41" s="225" t="s">
        <v>1306</v>
      </c>
      <c r="AB41" s="221">
        <v>24319</v>
      </c>
      <c r="AC41" s="220"/>
      <c r="AD41" s="219"/>
      <c r="AE41" s="219"/>
      <c r="AF41" s="221" t="s">
        <v>131</v>
      </c>
      <c r="AG41" s="224" t="s">
        <v>1222</v>
      </c>
    </row>
    <row r="42" spans="1:33" ht="272.45" customHeight="1" x14ac:dyDescent="0.35">
      <c r="A42" s="90">
        <f t="shared" si="0"/>
        <v>21</v>
      </c>
      <c r="B42" s="38"/>
      <c r="C42" s="38" t="s">
        <v>67</v>
      </c>
      <c r="D42" s="39" t="s">
        <v>145</v>
      </c>
      <c r="E42" s="173" t="s">
        <v>146</v>
      </c>
      <c r="F42" s="38" t="s">
        <v>69</v>
      </c>
      <c r="G42" s="38">
        <v>1</v>
      </c>
      <c r="H42" s="174" t="s">
        <v>103</v>
      </c>
      <c r="I42" s="38">
        <v>9</v>
      </c>
      <c r="J42" s="38" t="s">
        <v>87</v>
      </c>
      <c r="K42" s="38" t="s">
        <v>72</v>
      </c>
      <c r="L42" s="38" t="s">
        <v>147</v>
      </c>
      <c r="M42" s="175">
        <v>164000000</v>
      </c>
      <c r="N42" s="176">
        <v>164000000</v>
      </c>
      <c r="O42" s="38" t="s">
        <v>74</v>
      </c>
      <c r="P42" s="38" t="s">
        <v>75</v>
      </c>
      <c r="Q42" s="38" t="s">
        <v>76</v>
      </c>
      <c r="S42" s="218" t="s">
        <v>1061</v>
      </c>
      <c r="T42" s="218" t="s">
        <v>1062</v>
      </c>
      <c r="U42" s="219">
        <v>43592</v>
      </c>
      <c r="V42" s="220" t="s">
        <v>1063</v>
      </c>
      <c r="W42" s="221" t="s">
        <v>111</v>
      </c>
      <c r="X42" s="222">
        <v>131793000</v>
      </c>
      <c r="Y42" s="223">
        <v>0</v>
      </c>
      <c r="Z42" s="222">
        <v>131793000</v>
      </c>
      <c r="AA42" s="220" t="s">
        <v>1064</v>
      </c>
      <c r="AB42" s="221">
        <v>16019</v>
      </c>
      <c r="AC42" s="220" t="s">
        <v>1065</v>
      </c>
      <c r="AD42" s="219">
        <v>43594</v>
      </c>
      <c r="AE42" s="219">
        <v>43889</v>
      </c>
      <c r="AF42" s="221" t="s">
        <v>131</v>
      </c>
      <c r="AG42" s="224" t="s">
        <v>115</v>
      </c>
    </row>
    <row r="43" spans="1:33" ht="272.45" customHeight="1" x14ac:dyDescent="0.35">
      <c r="A43" s="171">
        <f t="shared" si="0"/>
        <v>22</v>
      </c>
      <c r="B43" s="39"/>
      <c r="C43" s="38" t="s">
        <v>67</v>
      </c>
      <c r="D43" s="39" t="s">
        <v>148</v>
      </c>
      <c r="E43" s="173" t="s">
        <v>149</v>
      </c>
      <c r="F43" s="38" t="s">
        <v>69</v>
      </c>
      <c r="G43" s="38">
        <v>1</v>
      </c>
      <c r="H43" s="174" t="s">
        <v>150</v>
      </c>
      <c r="I43" s="184" t="s">
        <v>151</v>
      </c>
      <c r="J43" s="38" t="s">
        <v>100</v>
      </c>
      <c r="K43" s="38" t="s">
        <v>72</v>
      </c>
      <c r="L43" s="38" t="s">
        <v>152</v>
      </c>
      <c r="M43" s="175">
        <v>3000000</v>
      </c>
      <c r="N43" s="176">
        <v>3000000</v>
      </c>
      <c r="O43" s="38" t="s">
        <v>74</v>
      </c>
      <c r="P43" s="38" t="s">
        <v>75</v>
      </c>
      <c r="Q43" s="38" t="s">
        <v>76</v>
      </c>
      <c r="S43" s="218" t="s">
        <v>153</v>
      </c>
      <c r="T43" s="218" t="s">
        <v>154</v>
      </c>
      <c r="U43" s="219">
        <v>43521</v>
      </c>
      <c r="V43" s="220" t="s">
        <v>155</v>
      </c>
      <c r="W43" s="221" t="s">
        <v>156</v>
      </c>
      <c r="X43" s="222">
        <v>3000000</v>
      </c>
      <c r="Y43" s="223">
        <v>0</v>
      </c>
      <c r="Z43" s="222">
        <v>3000000</v>
      </c>
      <c r="AA43" s="220" t="s">
        <v>157</v>
      </c>
      <c r="AB43" s="221">
        <v>9919</v>
      </c>
      <c r="AC43" s="226" t="s">
        <v>158</v>
      </c>
      <c r="AD43" s="227">
        <v>43522</v>
      </c>
      <c r="AE43" s="227">
        <v>43585</v>
      </c>
      <c r="AF43" s="228" t="s">
        <v>159</v>
      </c>
      <c r="AG43" s="234" t="s">
        <v>115</v>
      </c>
    </row>
    <row r="44" spans="1:33" ht="272.45" customHeight="1" x14ac:dyDescent="0.35">
      <c r="A44" s="181"/>
      <c r="B44" s="185"/>
      <c r="C44" s="38" t="s">
        <v>160</v>
      </c>
      <c r="D44" s="39" t="s">
        <v>148</v>
      </c>
      <c r="E44" s="173" t="s">
        <v>149</v>
      </c>
      <c r="F44" s="38" t="s">
        <v>69</v>
      </c>
      <c r="G44" s="38">
        <v>1</v>
      </c>
      <c r="H44" s="174" t="s">
        <v>150</v>
      </c>
      <c r="I44" s="184" t="s">
        <v>151</v>
      </c>
      <c r="J44" s="38" t="s">
        <v>100</v>
      </c>
      <c r="K44" s="38" t="s">
        <v>161</v>
      </c>
      <c r="L44" s="38" t="s">
        <v>162</v>
      </c>
      <c r="M44" s="175">
        <v>20000000</v>
      </c>
      <c r="N44" s="176">
        <v>20000000</v>
      </c>
      <c r="O44" s="38" t="s">
        <v>74</v>
      </c>
      <c r="P44" s="38" t="s">
        <v>75</v>
      </c>
      <c r="Q44" s="38" t="s">
        <v>163</v>
      </c>
      <c r="S44" s="218" t="s">
        <v>153</v>
      </c>
      <c r="T44" s="218" t="s">
        <v>154</v>
      </c>
      <c r="U44" s="219">
        <v>43521</v>
      </c>
      <c r="V44" s="220" t="s">
        <v>155</v>
      </c>
      <c r="W44" s="221" t="s">
        <v>156</v>
      </c>
      <c r="X44" s="222">
        <v>20000000</v>
      </c>
      <c r="Y44" s="223"/>
      <c r="Z44" s="222">
        <v>20000000</v>
      </c>
      <c r="AA44" s="220" t="s">
        <v>157</v>
      </c>
      <c r="AB44" s="221">
        <v>9919</v>
      </c>
      <c r="AC44" s="226" t="s">
        <v>158</v>
      </c>
      <c r="AD44" s="227">
        <v>43522</v>
      </c>
      <c r="AE44" s="227">
        <v>43585</v>
      </c>
      <c r="AF44" s="228" t="s">
        <v>159</v>
      </c>
      <c r="AG44" s="234" t="s">
        <v>115</v>
      </c>
    </row>
    <row r="45" spans="1:33" s="36" customFormat="1" ht="272.45" customHeight="1" x14ac:dyDescent="0.35">
      <c r="A45" s="37">
        <f>SUM(A43+1)</f>
        <v>23</v>
      </c>
      <c r="B45" s="39"/>
      <c r="C45" s="38" t="s">
        <v>67</v>
      </c>
      <c r="D45" s="38" t="s">
        <v>1168</v>
      </c>
      <c r="E45" s="173" t="s">
        <v>164</v>
      </c>
      <c r="F45" s="38" t="s">
        <v>69</v>
      </c>
      <c r="G45" s="38">
        <v>1</v>
      </c>
      <c r="H45" s="174" t="s">
        <v>85</v>
      </c>
      <c r="I45" s="38">
        <v>3</v>
      </c>
      <c r="J45" s="38" t="s">
        <v>100</v>
      </c>
      <c r="K45" s="38" t="s">
        <v>72</v>
      </c>
      <c r="L45" s="38" t="s">
        <v>165</v>
      </c>
      <c r="M45" s="176">
        <v>23187000</v>
      </c>
      <c r="N45" s="176">
        <v>23187000</v>
      </c>
      <c r="O45" s="38" t="s">
        <v>74</v>
      </c>
      <c r="P45" s="38" t="s">
        <v>75</v>
      </c>
      <c r="Q45" s="38" t="s">
        <v>76</v>
      </c>
      <c r="R45" s="35"/>
      <c r="S45" s="218" t="s">
        <v>1363</v>
      </c>
      <c r="T45" s="218" t="s">
        <v>1364</v>
      </c>
      <c r="U45" s="219">
        <v>43734</v>
      </c>
      <c r="V45" s="220" t="s">
        <v>1365</v>
      </c>
      <c r="W45" s="221" t="s">
        <v>1234</v>
      </c>
      <c r="X45" s="222">
        <v>15500000</v>
      </c>
      <c r="Y45" s="223">
        <v>0</v>
      </c>
      <c r="Z45" s="222">
        <v>15500000</v>
      </c>
      <c r="AA45" s="225" t="s">
        <v>1366</v>
      </c>
      <c r="AB45" s="221">
        <v>24219</v>
      </c>
      <c r="AC45" s="220" t="s">
        <v>1367</v>
      </c>
      <c r="AD45" s="219">
        <v>43742</v>
      </c>
      <c r="AE45" s="219">
        <v>43772</v>
      </c>
      <c r="AF45" s="221" t="s">
        <v>114</v>
      </c>
      <c r="AG45" s="221" t="s">
        <v>1222</v>
      </c>
    </row>
    <row r="46" spans="1:33" ht="272.45" customHeight="1" x14ac:dyDescent="0.35">
      <c r="A46" s="37">
        <f>SUM(A45+1)</f>
        <v>24</v>
      </c>
      <c r="B46" s="38"/>
      <c r="C46" s="38" t="s">
        <v>166</v>
      </c>
      <c r="D46" s="38" t="s">
        <v>167</v>
      </c>
      <c r="E46" s="173" t="s">
        <v>168</v>
      </c>
      <c r="F46" s="38" t="s">
        <v>69</v>
      </c>
      <c r="G46" s="38">
        <v>1</v>
      </c>
      <c r="H46" s="174" t="s">
        <v>103</v>
      </c>
      <c r="I46" s="38">
        <v>1</v>
      </c>
      <c r="J46" s="38" t="s">
        <v>71</v>
      </c>
      <c r="K46" s="38" t="s">
        <v>72</v>
      </c>
      <c r="L46" s="38" t="s">
        <v>81</v>
      </c>
      <c r="M46" s="175">
        <v>3200000</v>
      </c>
      <c r="N46" s="176">
        <v>3200000</v>
      </c>
      <c r="O46" s="38" t="s">
        <v>74</v>
      </c>
      <c r="P46" s="38" t="s">
        <v>75</v>
      </c>
      <c r="Q46" s="38" t="s">
        <v>169</v>
      </c>
      <c r="S46" s="218" t="s">
        <v>170</v>
      </c>
      <c r="T46" s="218" t="s">
        <v>140</v>
      </c>
      <c r="U46" s="219">
        <v>43585</v>
      </c>
      <c r="V46" s="220" t="s">
        <v>171</v>
      </c>
      <c r="W46" s="221" t="s">
        <v>142</v>
      </c>
      <c r="X46" s="222">
        <v>3174801</v>
      </c>
      <c r="Y46" s="223">
        <v>0</v>
      </c>
      <c r="Z46" s="222">
        <v>3174801</v>
      </c>
      <c r="AA46" s="220" t="s">
        <v>172</v>
      </c>
      <c r="AB46" s="221">
        <v>18419</v>
      </c>
      <c r="AC46" s="220" t="s">
        <v>144</v>
      </c>
      <c r="AD46" s="219">
        <v>43585</v>
      </c>
      <c r="AE46" s="219">
        <v>43614</v>
      </c>
      <c r="AF46" s="221" t="s">
        <v>173</v>
      </c>
      <c r="AG46" s="224" t="s">
        <v>174</v>
      </c>
    </row>
    <row r="47" spans="1:33" s="36" customFormat="1" ht="272.45" customHeight="1" x14ac:dyDescent="0.35">
      <c r="A47" s="90">
        <f>SUM(A46+1)</f>
        <v>25</v>
      </c>
      <c r="B47" s="39"/>
      <c r="C47" s="38" t="s">
        <v>175</v>
      </c>
      <c r="D47" s="38" t="s">
        <v>176</v>
      </c>
      <c r="E47" s="173" t="s">
        <v>177</v>
      </c>
      <c r="F47" s="186" t="s">
        <v>69</v>
      </c>
      <c r="G47" s="38">
        <v>1</v>
      </c>
      <c r="H47" s="174" t="s">
        <v>103</v>
      </c>
      <c r="I47" s="38">
        <v>9</v>
      </c>
      <c r="J47" s="38" t="s">
        <v>100</v>
      </c>
      <c r="K47" s="38" t="s">
        <v>72</v>
      </c>
      <c r="L47" s="38" t="s">
        <v>178</v>
      </c>
      <c r="M47" s="187">
        <v>23000000</v>
      </c>
      <c r="N47" s="187">
        <v>23000000</v>
      </c>
      <c r="O47" s="186" t="s">
        <v>74</v>
      </c>
      <c r="P47" s="38" t="s">
        <v>75</v>
      </c>
      <c r="Q47" s="38" t="s">
        <v>179</v>
      </c>
      <c r="R47" s="35"/>
      <c r="S47" s="218" t="s">
        <v>180</v>
      </c>
      <c r="T47" s="218" t="s">
        <v>181</v>
      </c>
      <c r="U47" s="219">
        <v>43580</v>
      </c>
      <c r="V47" s="220" t="s">
        <v>182</v>
      </c>
      <c r="W47" s="221" t="s">
        <v>156</v>
      </c>
      <c r="X47" s="222">
        <v>16080000</v>
      </c>
      <c r="Y47" s="223">
        <v>0</v>
      </c>
      <c r="Z47" s="222">
        <v>16080000</v>
      </c>
      <c r="AA47" s="220" t="s">
        <v>183</v>
      </c>
      <c r="AB47" s="221">
        <v>18619</v>
      </c>
      <c r="AC47" s="220" t="s">
        <v>184</v>
      </c>
      <c r="AD47" s="219">
        <v>43584</v>
      </c>
      <c r="AE47" s="219">
        <v>43826</v>
      </c>
      <c r="AF47" s="221" t="s">
        <v>185</v>
      </c>
      <c r="AG47" s="224" t="s">
        <v>186</v>
      </c>
    </row>
    <row r="48" spans="1:33" ht="272.45" customHeight="1" x14ac:dyDescent="0.35">
      <c r="A48" s="37">
        <f>SUM(A47+1)</f>
        <v>26</v>
      </c>
      <c r="B48" s="38"/>
      <c r="C48" s="38" t="s">
        <v>175</v>
      </c>
      <c r="D48" s="38" t="s">
        <v>1216</v>
      </c>
      <c r="E48" s="173" t="s">
        <v>187</v>
      </c>
      <c r="F48" s="38" t="s">
        <v>69</v>
      </c>
      <c r="G48" s="38">
        <v>1</v>
      </c>
      <c r="H48" s="174" t="s">
        <v>85</v>
      </c>
      <c r="I48" s="38">
        <v>9</v>
      </c>
      <c r="J48" s="38" t="s">
        <v>100</v>
      </c>
      <c r="K48" s="38" t="s">
        <v>72</v>
      </c>
      <c r="L48" s="38" t="s">
        <v>178</v>
      </c>
      <c r="M48" s="175">
        <v>3000000</v>
      </c>
      <c r="N48" s="187">
        <v>3000000</v>
      </c>
      <c r="O48" s="38" t="s">
        <v>74</v>
      </c>
      <c r="P48" s="38" t="s">
        <v>75</v>
      </c>
      <c r="Q48" s="38" t="s">
        <v>1107</v>
      </c>
      <c r="S48" s="232" t="s">
        <v>1275</v>
      </c>
      <c r="T48" s="232" t="s">
        <v>1276</v>
      </c>
      <c r="U48" s="227">
        <v>43693</v>
      </c>
      <c r="V48" s="226" t="s">
        <v>1277</v>
      </c>
      <c r="W48" s="228" t="s">
        <v>156</v>
      </c>
      <c r="X48" s="230">
        <v>1789200</v>
      </c>
      <c r="Y48" s="231">
        <v>0</v>
      </c>
      <c r="Z48" s="230">
        <v>1789200</v>
      </c>
      <c r="AA48" s="233" t="s">
        <v>1278</v>
      </c>
      <c r="AB48" s="228">
        <v>21919</v>
      </c>
      <c r="AC48" s="226" t="s">
        <v>1279</v>
      </c>
      <c r="AD48" s="227">
        <v>43697</v>
      </c>
      <c r="AE48" s="227">
        <v>43826</v>
      </c>
      <c r="AF48" s="228" t="s">
        <v>1280</v>
      </c>
      <c r="AG48" s="228" t="s">
        <v>1258</v>
      </c>
    </row>
    <row r="49" spans="1:33" ht="272.45" customHeight="1" x14ac:dyDescent="0.5">
      <c r="A49" s="43">
        <f>SUM(A48+1)</f>
        <v>27</v>
      </c>
      <c r="B49" s="40"/>
      <c r="C49" s="40" t="s">
        <v>175</v>
      </c>
      <c r="D49" s="188" t="s">
        <v>1296</v>
      </c>
      <c r="E49" s="188" t="s">
        <v>1297</v>
      </c>
      <c r="F49" s="40" t="s">
        <v>69</v>
      </c>
      <c r="G49" s="40">
        <v>1</v>
      </c>
      <c r="H49" s="83" t="s">
        <v>105</v>
      </c>
      <c r="I49" s="40">
        <v>3</v>
      </c>
      <c r="J49" s="40" t="s">
        <v>125</v>
      </c>
      <c r="K49" s="40" t="s">
        <v>72</v>
      </c>
      <c r="L49" s="40" t="s">
        <v>188</v>
      </c>
      <c r="M49" s="133"/>
      <c r="N49" s="189"/>
      <c r="O49" s="40" t="s">
        <v>74</v>
      </c>
      <c r="P49" s="40" t="s">
        <v>75</v>
      </c>
      <c r="Q49" s="40" t="s">
        <v>1107</v>
      </c>
      <c r="S49" s="36"/>
      <c r="T49" s="36"/>
      <c r="U49" s="36"/>
      <c r="V49" s="36"/>
      <c r="W49" s="36"/>
      <c r="X49" s="108"/>
      <c r="Y49" s="108"/>
      <c r="Z49" s="108"/>
      <c r="AA49" s="36"/>
      <c r="AB49" s="36"/>
      <c r="AC49" s="36"/>
      <c r="AD49" s="36"/>
      <c r="AE49" s="36"/>
      <c r="AF49" s="36"/>
      <c r="AG49" s="36"/>
    </row>
    <row r="50" spans="1:33" ht="272.45" customHeight="1" x14ac:dyDescent="0.5">
      <c r="A50" s="37">
        <f t="shared" ref="A50:A113" si="1">SUM(A49+1)</f>
        <v>28</v>
      </c>
      <c r="B50" s="38"/>
      <c r="C50" s="38" t="s">
        <v>175</v>
      </c>
      <c r="D50" s="38" t="s">
        <v>1296</v>
      </c>
      <c r="E50" s="173" t="s">
        <v>1297</v>
      </c>
      <c r="F50" s="38" t="s">
        <v>69</v>
      </c>
      <c r="G50" s="38">
        <v>1</v>
      </c>
      <c r="H50" s="174" t="s">
        <v>190</v>
      </c>
      <c r="I50" s="38">
        <v>1</v>
      </c>
      <c r="J50" s="38" t="s">
        <v>125</v>
      </c>
      <c r="K50" s="38" t="s">
        <v>72</v>
      </c>
      <c r="L50" s="38" t="s">
        <v>188</v>
      </c>
      <c r="M50" s="175">
        <v>40000000</v>
      </c>
      <c r="N50" s="176">
        <v>40000000</v>
      </c>
      <c r="O50" s="38" t="s">
        <v>74</v>
      </c>
      <c r="P50" s="38" t="s">
        <v>75</v>
      </c>
      <c r="Q50" s="38" t="s">
        <v>1107</v>
      </c>
      <c r="S50" s="36"/>
      <c r="T50" s="36"/>
      <c r="U50" s="36"/>
      <c r="V50" s="36"/>
      <c r="W50" s="36"/>
      <c r="X50" s="108"/>
      <c r="Y50" s="108"/>
      <c r="Z50" s="108"/>
      <c r="AA50" s="36"/>
      <c r="AB50" s="36"/>
      <c r="AC50" s="36"/>
      <c r="AD50" s="36"/>
      <c r="AE50" s="36"/>
      <c r="AF50" s="36"/>
      <c r="AG50" s="36"/>
    </row>
    <row r="51" spans="1:33" ht="272.45" customHeight="1" x14ac:dyDescent="0.5">
      <c r="A51" s="43">
        <f t="shared" si="1"/>
        <v>29</v>
      </c>
      <c r="B51" s="40"/>
      <c r="C51" s="40" t="s">
        <v>132</v>
      </c>
      <c r="D51" s="40">
        <v>81112502</v>
      </c>
      <c r="E51" s="42" t="s">
        <v>189</v>
      </c>
      <c r="F51" s="40" t="s">
        <v>69</v>
      </c>
      <c r="G51" s="40">
        <v>0</v>
      </c>
      <c r="H51" s="83" t="s">
        <v>190</v>
      </c>
      <c r="I51" s="40">
        <v>13</v>
      </c>
      <c r="J51" s="40" t="s">
        <v>80</v>
      </c>
      <c r="K51" s="40" t="s">
        <v>72</v>
      </c>
      <c r="L51" s="40" t="s">
        <v>191</v>
      </c>
      <c r="M51" s="134"/>
      <c r="N51" s="134"/>
      <c r="O51" s="40" t="s">
        <v>89</v>
      </c>
      <c r="P51" s="38" t="s">
        <v>90</v>
      </c>
      <c r="Q51" s="40" t="s">
        <v>135</v>
      </c>
      <c r="S51" s="36"/>
      <c r="T51" s="36"/>
      <c r="U51" s="36"/>
      <c r="V51" s="36"/>
      <c r="W51" s="36"/>
      <c r="X51" s="108"/>
      <c r="Y51" s="108"/>
      <c r="Z51" s="108"/>
      <c r="AA51" s="36"/>
      <c r="AB51" s="36"/>
      <c r="AC51" s="36"/>
      <c r="AD51" s="36"/>
      <c r="AE51" s="36"/>
      <c r="AF51" s="36"/>
      <c r="AG51" s="36"/>
    </row>
    <row r="52" spans="1:33" ht="272.45" customHeight="1" x14ac:dyDescent="0.5">
      <c r="A52" s="37">
        <f t="shared" si="1"/>
        <v>30</v>
      </c>
      <c r="B52" s="38"/>
      <c r="C52" s="38" t="s">
        <v>132</v>
      </c>
      <c r="D52" s="38">
        <v>43211507</v>
      </c>
      <c r="E52" s="42" t="s">
        <v>192</v>
      </c>
      <c r="F52" s="40" t="s">
        <v>69</v>
      </c>
      <c r="G52" s="40">
        <v>0</v>
      </c>
      <c r="H52" s="83" t="s">
        <v>83</v>
      </c>
      <c r="I52" s="40">
        <v>2</v>
      </c>
      <c r="J52" s="40" t="s">
        <v>80</v>
      </c>
      <c r="K52" s="40" t="s">
        <v>72</v>
      </c>
      <c r="L52" s="40" t="s">
        <v>134</v>
      </c>
      <c r="M52" s="134"/>
      <c r="N52" s="134"/>
      <c r="O52" s="40" t="s">
        <v>74</v>
      </c>
      <c r="P52" s="40" t="s">
        <v>75</v>
      </c>
      <c r="Q52" s="40" t="s">
        <v>135</v>
      </c>
      <c r="S52" s="36"/>
      <c r="T52" s="36"/>
      <c r="U52" s="36"/>
      <c r="V52" s="36"/>
      <c r="W52" s="36"/>
      <c r="X52" s="108"/>
      <c r="Y52" s="108"/>
      <c r="Z52" s="108"/>
      <c r="AA52" s="36"/>
      <c r="AB52" s="36"/>
      <c r="AC52" s="36"/>
      <c r="AD52" s="36"/>
      <c r="AE52" s="36"/>
      <c r="AF52" s="36"/>
      <c r="AG52" s="36"/>
    </row>
    <row r="53" spans="1:33" ht="272.45" customHeight="1" x14ac:dyDescent="0.5">
      <c r="A53" s="43">
        <f t="shared" si="1"/>
        <v>31</v>
      </c>
      <c r="B53" s="40"/>
      <c r="C53" s="40" t="s">
        <v>132</v>
      </c>
      <c r="D53" s="40">
        <v>81112006</v>
      </c>
      <c r="E53" s="42" t="s">
        <v>193</v>
      </c>
      <c r="F53" s="40" t="s">
        <v>69</v>
      </c>
      <c r="G53" s="40">
        <v>0</v>
      </c>
      <c r="H53" s="83" t="s">
        <v>150</v>
      </c>
      <c r="I53" s="40">
        <v>12</v>
      </c>
      <c r="J53" s="40" t="s">
        <v>100</v>
      </c>
      <c r="K53" s="40" t="s">
        <v>72</v>
      </c>
      <c r="L53" s="40" t="s">
        <v>191</v>
      </c>
      <c r="M53" s="133"/>
      <c r="N53" s="134"/>
      <c r="O53" s="40" t="s">
        <v>74</v>
      </c>
      <c r="P53" s="38" t="s">
        <v>75</v>
      </c>
      <c r="Q53" s="40" t="s">
        <v>135</v>
      </c>
      <c r="S53" s="36"/>
      <c r="T53" s="36"/>
      <c r="U53" s="36"/>
      <c r="V53" s="36"/>
      <c r="W53" s="36"/>
      <c r="X53" s="108"/>
      <c r="Y53" s="108"/>
      <c r="Z53" s="108"/>
      <c r="AA53" s="36"/>
      <c r="AB53" s="36"/>
      <c r="AC53" s="36"/>
      <c r="AD53" s="36"/>
      <c r="AE53" s="36"/>
      <c r="AF53" s="36"/>
      <c r="AG53" s="36"/>
    </row>
    <row r="54" spans="1:33" ht="272.45" customHeight="1" x14ac:dyDescent="0.35">
      <c r="A54" s="37">
        <f t="shared" si="1"/>
        <v>32</v>
      </c>
      <c r="B54" s="38"/>
      <c r="C54" s="38" t="s">
        <v>194</v>
      </c>
      <c r="D54" s="38">
        <v>32101617</v>
      </c>
      <c r="E54" s="173" t="s">
        <v>195</v>
      </c>
      <c r="F54" s="38" t="s">
        <v>69</v>
      </c>
      <c r="G54" s="38">
        <v>1</v>
      </c>
      <c r="H54" s="174" t="s">
        <v>85</v>
      </c>
      <c r="I54" s="38">
        <v>12</v>
      </c>
      <c r="J54" s="38" t="s">
        <v>100</v>
      </c>
      <c r="K54" s="38" t="s">
        <v>72</v>
      </c>
      <c r="L54" s="38" t="s">
        <v>134</v>
      </c>
      <c r="M54" s="175">
        <v>5000000</v>
      </c>
      <c r="N54" s="176">
        <v>5000000</v>
      </c>
      <c r="O54" s="38" t="s">
        <v>74</v>
      </c>
      <c r="P54" s="38" t="s">
        <v>75</v>
      </c>
      <c r="Q54" s="38" t="s">
        <v>196</v>
      </c>
      <c r="S54" s="232" t="s">
        <v>1281</v>
      </c>
      <c r="T54" s="232" t="s">
        <v>1282</v>
      </c>
      <c r="U54" s="227">
        <v>43693</v>
      </c>
      <c r="V54" s="226" t="s">
        <v>1283</v>
      </c>
      <c r="W54" s="228" t="s">
        <v>142</v>
      </c>
      <c r="X54" s="230">
        <v>2142000</v>
      </c>
      <c r="Y54" s="231">
        <v>0</v>
      </c>
      <c r="Z54" s="230">
        <v>2142000</v>
      </c>
      <c r="AA54" s="233" t="s">
        <v>1284</v>
      </c>
      <c r="AB54" s="228">
        <v>23319</v>
      </c>
      <c r="AC54" s="226" t="s">
        <v>1285</v>
      </c>
      <c r="AD54" s="227">
        <v>43697</v>
      </c>
      <c r="AE54" s="227">
        <v>44062</v>
      </c>
      <c r="AF54" s="228" t="s">
        <v>1286</v>
      </c>
      <c r="AG54" s="228" t="s">
        <v>1287</v>
      </c>
    </row>
    <row r="55" spans="1:33" ht="272.45" customHeight="1" x14ac:dyDescent="0.5">
      <c r="A55" s="37">
        <v>33</v>
      </c>
      <c r="B55" s="38"/>
      <c r="C55" s="38" t="s">
        <v>197</v>
      </c>
      <c r="D55" s="38">
        <v>81100000</v>
      </c>
      <c r="E55" s="173" t="s">
        <v>198</v>
      </c>
      <c r="F55" s="38" t="s">
        <v>69</v>
      </c>
      <c r="G55" s="38">
        <v>1</v>
      </c>
      <c r="H55" s="174" t="s">
        <v>92</v>
      </c>
      <c r="I55" s="38">
        <v>12</v>
      </c>
      <c r="J55" s="38" t="s">
        <v>100</v>
      </c>
      <c r="K55" s="38" t="s">
        <v>72</v>
      </c>
      <c r="L55" s="38" t="s">
        <v>191</v>
      </c>
      <c r="M55" s="175">
        <v>5900000</v>
      </c>
      <c r="N55" s="176">
        <v>5900000</v>
      </c>
      <c r="O55" s="38" t="s">
        <v>74</v>
      </c>
      <c r="P55" s="38" t="s">
        <v>75</v>
      </c>
      <c r="Q55" s="38" t="s">
        <v>199</v>
      </c>
      <c r="S55" s="36"/>
      <c r="T55" s="36"/>
      <c r="U55" s="36"/>
      <c r="V55" s="36"/>
      <c r="W55" s="36"/>
      <c r="X55" s="108"/>
      <c r="Y55" s="108"/>
      <c r="Z55" s="108"/>
      <c r="AA55" s="36"/>
      <c r="AB55" s="36"/>
      <c r="AC55" s="36"/>
      <c r="AD55" s="36"/>
      <c r="AE55" s="36"/>
      <c r="AF55" s="36"/>
      <c r="AG55" s="36"/>
    </row>
    <row r="56" spans="1:33" ht="272.45" customHeight="1" x14ac:dyDescent="0.5">
      <c r="A56" s="37">
        <f t="shared" si="1"/>
        <v>34</v>
      </c>
      <c r="B56" s="40"/>
      <c r="C56" s="40" t="s">
        <v>197</v>
      </c>
      <c r="D56" s="40" t="s">
        <v>200</v>
      </c>
      <c r="E56" s="42" t="s">
        <v>201</v>
      </c>
      <c r="F56" s="40" t="s">
        <v>69</v>
      </c>
      <c r="G56" s="40">
        <v>0</v>
      </c>
      <c r="H56" s="83" t="s">
        <v>124</v>
      </c>
      <c r="I56" s="40">
        <v>12</v>
      </c>
      <c r="J56" s="40" t="s">
        <v>100</v>
      </c>
      <c r="K56" s="40" t="s">
        <v>72</v>
      </c>
      <c r="L56" s="40" t="s">
        <v>202</v>
      </c>
      <c r="M56" s="133"/>
      <c r="N56" s="134"/>
      <c r="O56" s="40" t="s">
        <v>74</v>
      </c>
      <c r="P56" s="40" t="s">
        <v>75</v>
      </c>
      <c r="Q56" s="40" t="s">
        <v>199</v>
      </c>
      <c r="S56" s="36"/>
      <c r="T56" s="36"/>
      <c r="U56" s="36"/>
      <c r="V56" s="36"/>
      <c r="W56" s="36"/>
      <c r="X56" s="108"/>
      <c r="Y56" s="108"/>
      <c r="Z56" s="108"/>
      <c r="AA56" s="36"/>
      <c r="AB56" s="36"/>
      <c r="AC56" s="36"/>
      <c r="AD56" s="36"/>
      <c r="AE56" s="36"/>
      <c r="AF56" s="36"/>
      <c r="AG56" s="36"/>
    </row>
    <row r="57" spans="1:33" s="50" customFormat="1" ht="272.45" customHeight="1" x14ac:dyDescent="0.5">
      <c r="A57" s="37">
        <f t="shared" si="1"/>
        <v>35</v>
      </c>
      <c r="B57" s="40"/>
      <c r="C57" s="40" t="s">
        <v>67</v>
      </c>
      <c r="D57" s="40">
        <v>80141623</v>
      </c>
      <c r="E57" s="84" t="s">
        <v>1090</v>
      </c>
      <c r="F57" s="40" t="s">
        <v>69</v>
      </c>
      <c r="G57" s="40">
        <v>0</v>
      </c>
      <c r="H57" s="83" t="s">
        <v>70</v>
      </c>
      <c r="I57" s="40">
        <v>7</v>
      </c>
      <c r="J57" s="40" t="s">
        <v>125</v>
      </c>
      <c r="K57" s="40" t="s">
        <v>72</v>
      </c>
      <c r="L57" s="40" t="s">
        <v>203</v>
      </c>
      <c r="M57" s="133"/>
      <c r="N57" s="134"/>
      <c r="O57" s="40" t="s">
        <v>74</v>
      </c>
      <c r="P57" s="40" t="s">
        <v>75</v>
      </c>
      <c r="Q57" s="40" t="s">
        <v>76</v>
      </c>
      <c r="R57" s="35"/>
      <c r="S57" s="36"/>
      <c r="T57" s="36"/>
      <c r="U57" s="36"/>
      <c r="V57" s="36"/>
      <c r="W57" s="36"/>
      <c r="X57" s="108"/>
      <c r="Y57" s="108"/>
      <c r="Z57" s="108"/>
      <c r="AA57" s="36"/>
      <c r="AB57" s="36"/>
      <c r="AC57" s="36"/>
      <c r="AD57" s="36"/>
      <c r="AE57" s="36"/>
      <c r="AF57" s="36"/>
      <c r="AG57" s="36"/>
    </row>
    <row r="58" spans="1:33" s="45" customFormat="1" ht="272.45" customHeight="1" x14ac:dyDescent="0.5">
      <c r="A58" s="43">
        <f t="shared" si="1"/>
        <v>36</v>
      </c>
      <c r="B58" s="40"/>
      <c r="C58" s="40" t="s">
        <v>67</v>
      </c>
      <c r="D58" s="40" t="s">
        <v>204</v>
      </c>
      <c r="E58" s="42" t="s">
        <v>205</v>
      </c>
      <c r="F58" s="40" t="s">
        <v>69</v>
      </c>
      <c r="G58" s="40">
        <v>1</v>
      </c>
      <c r="H58" s="83" t="s">
        <v>92</v>
      </c>
      <c r="I58" s="40">
        <v>4.5</v>
      </c>
      <c r="J58" s="40" t="s">
        <v>100</v>
      </c>
      <c r="K58" s="40" t="s">
        <v>72</v>
      </c>
      <c r="L58" s="40" t="s">
        <v>206</v>
      </c>
      <c r="M58" s="133"/>
      <c r="N58" s="134"/>
      <c r="O58" s="40" t="s">
        <v>74</v>
      </c>
      <c r="P58" s="40" t="s">
        <v>75</v>
      </c>
      <c r="Q58" s="40" t="s">
        <v>76</v>
      </c>
      <c r="R58" s="35"/>
      <c r="X58" s="140"/>
      <c r="Y58" s="140"/>
      <c r="Z58" s="140"/>
    </row>
    <row r="59" spans="1:33" ht="272.45" customHeight="1" x14ac:dyDescent="0.35">
      <c r="A59" s="37">
        <f t="shared" si="1"/>
        <v>37</v>
      </c>
      <c r="B59" s="38"/>
      <c r="C59" s="38" t="s">
        <v>67</v>
      </c>
      <c r="D59" s="38" t="s">
        <v>207</v>
      </c>
      <c r="E59" s="173" t="s">
        <v>208</v>
      </c>
      <c r="F59" s="38" t="s">
        <v>69</v>
      </c>
      <c r="G59" s="38">
        <v>1</v>
      </c>
      <c r="H59" s="174" t="s">
        <v>103</v>
      </c>
      <c r="I59" s="38">
        <v>2</v>
      </c>
      <c r="J59" s="38" t="s">
        <v>71</v>
      </c>
      <c r="K59" s="38" t="s">
        <v>72</v>
      </c>
      <c r="L59" s="38" t="s">
        <v>209</v>
      </c>
      <c r="M59" s="175">
        <v>6000000</v>
      </c>
      <c r="N59" s="176">
        <v>6000000</v>
      </c>
      <c r="O59" s="38" t="s">
        <v>74</v>
      </c>
      <c r="P59" s="38" t="s">
        <v>75</v>
      </c>
      <c r="Q59" s="38" t="s">
        <v>76</v>
      </c>
      <c r="S59" s="218" t="s">
        <v>210</v>
      </c>
      <c r="T59" s="218" t="s">
        <v>211</v>
      </c>
      <c r="U59" s="219">
        <v>43564</v>
      </c>
      <c r="V59" s="220" t="s">
        <v>212</v>
      </c>
      <c r="W59" s="221" t="s">
        <v>142</v>
      </c>
      <c r="X59" s="222">
        <v>5991860</v>
      </c>
      <c r="Y59" s="223">
        <v>0</v>
      </c>
      <c r="Z59" s="222">
        <v>5991860</v>
      </c>
      <c r="AA59" s="220" t="s">
        <v>213</v>
      </c>
      <c r="AB59" s="221">
        <v>18219</v>
      </c>
      <c r="AC59" s="220" t="s">
        <v>214</v>
      </c>
      <c r="AD59" s="219">
        <v>43566</v>
      </c>
      <c r="AE59" s="219">
        <v>43595</v>
      </c>
      <c r="AF59" s="221" t="s">
        <v>131</v>
      </c>
      <c r="AG59" s="224" t="s">
        <v>115</v>
      </c>
    </row>
    <row r="60" spans="1:33" ht="272.45" customHeight="1" x14ac:dyDescent="0.35">
      <c r="A60" s="37">
        <f t="shared" si="1"/>
        <v>38</v>
      </c>
      <c r="B60" s="38"/>
      <c r="C60" s="38" t="s">
        <v>67</v>
      </c>
      <c r="D60" s="39" t="s">
        <v>215</v>
      </c>
      <c r="E60" s="173" t="s">
        <v>1161</v>
      </c>
      <c r="F60" s="38" t="s">
        <v>69</v>
      </c>
      <c r="G60" s="38">
        <v>1</v>
      </c>
      <c r="H60" s="174" t="s">
        <v>70</v>
      </c>
      <c r="I60" s="38">
        <v>2</v>
      </c>
      <c r="J60" s="38" t="s">
        <v>71</v>
      </c>
      <c r="K60" s="38" t="s">
        <v>72</v>
      </c>
      <c r="L60" s="38" t="s">
        <v>138</v>
      </c>
      <c r="M60" s="175">
        <v>16720000</v>
      </c>
      <c r="N60" s="176">
        <v>16720000</v>
      </c>
      <c r="O60" s="38" t="s">
        <v>74</v>
      </c>
      <c r="P60" s="38" t="s">
        <v>75</v>
      </c>
      <c r="Q60" s="38" t="s">
        <v>76</v>
      </c>
      <c r="S60" s="218" t="s">
        <v>1183</v>
      </c>
      <c r="T60" s="218" t="s">
        <v>211</v>
      </c>
      <c r="U60" s="219">
        <v>43664</v>
      </c>
      <c r="V60" s="220" t="s">
        <v>1184</v>
      </c>
      <c r="W60" s="221" t="s">
        <v>142</v>
      </c>
      <c r="X60" s="222">
        <v>16720000</v>
      </c>
      <c r="Y60" s="223">
        <v>0</v>
      </c>
      <c r="Z60" s="222">
        <v>16720000</v>
      </c>
      <c r="AA60" s="220" t="s">
        <v>1185</v>
      </c>
      <c r="AB60" s="221">
        <v>23419</v>
      </c>
      <c r="AC60" s="220" t="s">
        <v>1186</v>
      </c>
      <c r="AD60" s="219">
        <v>43665</v>
      </c>
      <c r="AE60" s="219">
        <v>43695</v>
      </c>
      <c r="AF60" s="221" t="s">
        <v>131</v>
      </c>
      <c r="AG60" s="224" t="s">
        <v>115</v>
      </c>
    </row>
    <row r="61" spans="1:33" ht="272.45" customHeight="1" x14ac:dyDescent="0.35">
      <c r="A61" s="37">
        <f t="shared" si="1"/>
        <v>39</v>
      </c>
      <c r="B61" s="38"/>
      <c r="C61" s="38" t="s">
        <v>67</v>
      </c>
      <c r="D61" s="38">
        <v>24112700</v>
      </c>
      <c r="E61" s="173" t="s">
        <v>216</v>
      </c>
      <c r="F61" s="38" t="s">
        <v>69</v>
      </c>
      <c r="G61" s="38">
        <v>1</v>
      </c>
      <c r="H61" s="174" t="s">
        <v>103</v>
      </c>
      <c r="I61" s="38">
        <v>1</v>
      </c>
      <c r="J61" s="38" t="s">
        <v>71</v>
      </c>
      <c r="K61" s="38" t="s">
        <v>72</v>
      </c>
      <c r="L61" s="38" t="s">
        <v>209</v>
      </c>
      <c r="M61" s="175">
        <v>3000000</v>
      </c>
      <c r="N61" s="175">
        <v>3000000</v>
      </c>
      <c r="O61" s="38" t="s">
        <v>74</v>
      </c>
      <c r="P61" s="38" t="s">
        <v>75</v>
      </c>
      <c r="Q61" s="38" t="s">
        <v>76</v>
      </c>
      <c r="S61" s="232" t="s">
        <v>217</v>
      </c>
      <c r="T61" s="232" t="s">
        <v>211</v>
      </c>
      <c r="U61" s="227">
        <v>43530</v>
      </c>
      <c r="V61" s="226" t="s">
        <v>218</v>
      </c>
      <c r="W61" s="228" t="s">
        <v>142</v>
      </c>
      <c r="X61" s="230">
        <v>3000000</v>
      </c>
      <c r="Y61" s="231">
        <v>0</v>
      </c>
      <c r="Z61" s="230">
        <v>3000000</v>
      </c>
      <c r="AA61" s="226" t="s">
        <v>219</v>
      </c>
      <c r="AB61" s="228">
        <v>14919</v>
      </c>
      <c r="AC61" s="226" t="s">
        <v>214</v>
      </c>
      <c r="AD61" s="227">
        <v>43530</v>
      </c>
      <c r="AE61" s="227">
        <v>43560</v>
      </c>
      <c r="AF61" s="228" t="s">
        <v>131</v>
      </c>
      <c r="AG61" s="234" t="s">
        <v>115</v>
      </c>
    </row>
    <row r="62" spans="1:33" ht="272.45" customHeight="1" x14ac:dyDescent="0.35">
      <c r="A62" s="37">
        <v>40</v>
      </c>
      <c r="B62" s="190"/>
      <c r="C62" s="38" t="s">
        <v>175</v>
      </c>
      <c r="D62" s="39" t="s">
        <v>220</v>
      </c>
      <c r="E62" s="173" t="s">
        <v>221</v>
      </c>
      <c r="F62" s="38" t="s">
        <v>69</v>
      </c>
      <c r="G62" s="38">
        <v>1</v>
      </c>
      <c r="H62" s="174" t="s">
        <v>85</v>
      </c>
      <c r="I62" s="38">
        <v>1</v>
      </c>
      <c r="J62" s="38" t="s">
        <v>71</v>
      </c>
      <c r="K62" s="38" t="s">
        <v>72</v>
      </c>
      <c r="L62" s="38" t="s">
        <v>81</v>
      </c>
      <c r="M62" s="187">
        <v>1500000</v>
      </c>
      <c r="N62" s="191">
        <v>1500000</v>
      </c>
      <c r="O62" s="38" t="s">
        <v>74</v>
      </c>
      <c r="P62" s="38" t="s">
        <v>75</v>
      </c>
      <c r="Q62" s="183" t="s">
        <v>179</v>
      </c>
      <c r="S62" s="232" t="s">
        <v>222</v>
      </c>
      <c r="T62" s="232" t="s">
        <v>223</v>
      </c>
      <c r="U62" s="227">
        <v>43532</v>
      </c>
      <c r="V62" s="226" t="s">
        <v>224</v>
      </c>
      <c r="W62" s="228" t="s">
        <v>142</v>
      </c>
      <c r="X62" s="230">
        <v>1485000</v>
      </c>
      <c r="Y62" s="231">
        <v>0</v>
      </c>
      <c r="Z62" s="230">
        <v>1485000</v>
      </c>
      <c r="AA62" s="226" t="s">
        <v>225</v>
      </c>
      <c r="AB62" s="228">
        <v>17519</v>
      </c>
      <c r="AC62" s="226" t="s">
        <v>226</v>
      </c>
      <c r="AD62" s="227">
        <v>43532</v>
      </c>
      <c r="AE62" s="227">
        <v>43554</v>
      </c>
      <c r="AF62" s="228" t="s">
        <v>227</v>
      </c>
      <c r="AG62" s="234" t="s">
        <v>186</v>
      </c>
    </row>
    <row r="63" spans="1:33" ht="272.45" customHeight="1" x14ac:dyDescent="0.35">
      <c r="A63" s="37">
        <f t="shared" si="1"/>
        <v>41</v>
      </c>
      <c r="B63" s="38"/>
      <c r="C63" s="38" t="s">
        <v>175</v>
      </c>
      <c r="D63" s="39" t="s">
        <v>228</v>
      </c>
      <c r="E63" s="173" t="s">
        <v>229</v>
      </c>
      <c r="F63" s="38" t="s">
        <v>69</v>
      </c>
      <c r="G63" s="38">
        <v>1</v>
      </c>
      <c r="H63" s="174" t="s">
        <v>103</v>
      </c>
      <c r="I63" s="38">
        <v>9</v>
      </c>
      <c r="J63" s="38" t="s">
        <v>71</v>
      </c>
      <c r="K63" s="38" t="s">
        <v>72</v>
      </c>
      <c r="L63" s="38" t="s">
        <v>206</v>
      </c>
      <c r="M63" s="187">
        <v>2500000</v>
      </c>
      <c r="N63" s="191">
        <v>2500000</v>
      </c>
      <c r="O63" s="38" t="s">
        <v>74</v>
      </c>
      <c r="P63" s="38" t="s">
        <v>75</v>
      </c>
      <c r="Q63" s="183" t="s">
        <v>179</v>
      </c>
      <c r="S63" s="232" t="s">
        <v>222</v>
      </c>
      <c r="T63" s="232" t="s">
        <v>223</v>
      </c>
      <c r="U63" s="227">
        <v>43532</v>
      </c>
      <c r="V63" s="226" t="s">
        <v>224</v>
      </c>
      <c r="W63" s="228" t="s">
        <v>142</v>
      </c>
      <c r="X63" s="230">
        <v>1125000</v>
      </c>
      <c r="Y63" s="231">
        <v>0</v>
      </c>
      <c r="Z63" s="230">
        <v>1125000</v>
      </c>
      <c r="AA63" s="226" t="s">
        <v>225</v>
      </c>
      <c r="AB63" s="228">
        <v>17419</v>
      </c>
      <c r="AC63" s="226" t="s">
        <v>226</v>
      </c>
      <c r="AD63" s="227">
        <v>43532</v>
      </c>
      <c r="AE63" s="227">
        <v>43554</v>
      </c>
      <c r="AF63" s="228" t="s">
        <v>227</v>
      </c>
      <c r="AG63" s="234" t="s">
        <v>186</v>
      </c>
    </row>
    <row r="64" spans="1:33" ht="272.45" customHeight="1" x14ac:dyDescent="0.35">
      <c r="A64" s="37">
        <f t="shared" si="1"/>
        <v>42</v>
      </c>
      <c r="B64" s="38"/>
      <c r="C64" s="38" t="s">
        <v>67</v>
      </c>
      <c r="D64" s="39">
        <v>48101909</v>
      </c>
      <c r="E64" s="173" t="s">
        <v>1165</v>
      </c>
      <c r="F64" s="38" t="s">
        <v>69</v>
      </c>
      <c r="G64" s="38">
        <v>1</v>
      </c>
      <c r="H64" s="174" t="s">
        <v>85</v>
      </c>
      <c r="I64" s="38">
        <v>2</v>
      </c>
      <c r="J64" s="38" t="s">
        <v>71</v>
      </c>
      <c r="K64" s="38" t="s">
        <v>72</v>
      </c>
      <c r="L64" s="38" t="s">
        <v>230</v>
      </c>
      <c r="M64" s="175">
        <v>2200000</v>
      </c>
      <c r="N64" s="175">
        <v>2200000</v>
      </c>
      <c r="O64" s="38" t="s">
        <v>74</v>
      </c>
      <c r="P64" s="38" t="s">
        <v>75</v>
      </c>
      <c r="Q64" s="38" t="s">
        <v>76</v>
      </c>
      <c r="S64" s="232" t="s">
        <v>1288</v>
      </c>
      <c r="T64" s="232" t="s">
        <v>1289</v>
      </c>
      <c r="U64" s="227">
        <v>43693</v>
      </c>
      <c r="V64" s="226" t="s">
        <v>1290</v>
      </c>
      <c r="W64" s="228" t="s">
        <v>142</v>
      </c>
      <c r="X64" s="222">
        <v>1350000</v>
      </c>
      <c r="Y64" s="223">
        <v>0</v>
      </c>
      <c r="Z64" s="222">
        <v>1350000</v>
      </c>
      <c r="AA64" s="233" t="s">
        <v>1291</v>
      </c>
      <c r="AB64" s="228">
        <v>24519</v>
      </c>
      <c r="AC64" s="226" t="s">
        <v>214</v>
      </c>
      <c r="AD64" s="227">
        <v>43693</v>
      </c>
      <c r="AE64" s="227">
        <v>43723</v>
      </c>
      <c r="AF64" s="228" t="s">
        <v>131</v>
      </c>
      <c r="AG64" s="228" t="s">
        <v>1222</v>
      </c>
    </row>
    <row r="65" spans="1:33" ht="272.45" customHeight="1" x14ac:dyDescent="0.5">
      <c r="A65" s="37">
        <f t="shared" si="1"/>
        <v>43</v>
      </c>
      <c r="B65" s="40"/>
      <c r="C65" s="40" t="s">
        <v>67</v>
      </c>
      <c r="D65" s="40">
        <v>26111601</v>
      </c>
      <c r="E65" s="42" t="s">
        <v>231</v>
      </c>
      <c r="F65" s="40" t="s">
        <v>69</v>
      </c>
      <c r="G65" s="40">
        <v>0</v>
      </c>
      <c r="H65" s="40" t="s">
        <v>150</v>
      </c>
      <c r="I65" s="40">
        <v>2</v>
      </c>
      <c r="J65" s="40" t="s">
        <v>87</v>
      </c>
      <c r="K65" s="40" t="s">
        <v>72</v>
      </c>
      <c r="L65" s="40" t="s">
        <v>232</v>
      </c>
      <c r="M65" s="133"/>
      <c r="N65" s="133"/>
      <c r="O65" s="40" t="s">
        <v>74</v>
      </c>
      <c r="P65" s="40" t="s">
        <v>75</v>
      </c>
      <c r="Q65" s="40" t="s">
        <v>76</v>
      </c>
      <c r="S65" s="36"/>
      <c r="T65" s="36"/>
      <c r="U65" s="36"/>
      <c r="V65" s="36"/>
      <c r="W65" s="36"/>
      <c r="X65" s="108"/>
      <c r="Y65" s="108"/>
      <c r="Z65" s="108"/>
      <c r="AA65" s="36"/>
      <c r="AB65" s="36"/>
      <c r="AC65" s="36"/>
      <c r="AD65" s="36"/>
      <c r="AE65" s="36"/>
      <c r="AF65" s="36"/>
      <c r="AG65" s="36"/>
    </row>
    <row r="66" spans="1:33" ht="272.45" customHeight="1" x14ac:dyDescent="0.35">
      <c r="A66" s="37">
        <f t="shared" si="1"/>
        <v>44</v>
      </c>
      <c r="B66" s="38"/>
      <c r="C66" s="38" t="s">
        <v>67</v>
      </c>
      <c r="D66" s="38" t="s">
        <v>233</v>
      </c>
      <c r="E66" s="173" t="s">
        <v>234</v>
      </c>
      <c r="F66" s="38" t="s">
        <v>69</v>
      </c>
      <c r="G66" s="38">
        <v>1</v>
      </c>
      <c r="H66" s="174" t="s">
        <v>79</v>
      </c>
      <c r="I66" s="38">
        <v>2</v>
      </c>
      <c r="J66" s="38" t="s">
        <v>71</v>
      </c>
      <c r="K66" s="38" t="s">
        <v>72</v>
      </c>
      <c r="L66" s="38" t="s">
        <v>235</v>
      </c>
      <c r="M66" s="175">
        <v>5356000</v>
      </c>
      <c r="N66" s="175">
        <v>5356000</v>
      </c>
      <c r="O66" s="38" t="s">
        <v>74</v>
      </c>
      <c r="P66" s="38" t="s">
        <v>75</v>
      </c>
      <c r="Q66" s="38" t="s">
        <v>76</v>
      </c>
      <c r="S66" s="218" t="s">
        <v>1094</v>
      </c>
      <c r="T66" s="218" t="s">
        <v>211</v>
      </c>
      <c r="U66" s="219">
        <v>43613</v>
      </c>
      <c r="V66" s="220" t="s">
        <v>1095</v>
      </c>
      <c r="W66" s="221" t="s">
        <v>142</v>
      </c>
      <c r="X66" s="222">
        <v>5258001</v>
      </c>
      <c r="Y66" s="223">
        <v>0</v>
      </c>
      <c r="Z66" s="222">
        <v>5258001</v>
      </c>
      <c r="AA66" s="220" t="s">
        <v>1096</v>
      </c>
      <c r="AB66" s="221">
        <v>20719</v>
      </c>
      <c r="AC66" s="220" t="s">
        <v>214</v>
      </c>
      <c r="AD66" s="219">
        <v>43613</v>
      </c>
      <c r="AE66" s="219">
        <v>43643</v>
      </c>
      <c r="AF66" s="221" t="s">
        <v>131</v>
      </c>
      <c r="AG66" s="224" t="s">
        <v>115</v>
      </c>
    </row>
    <row r="67" spans="1:33" ht="272.45" customHeight="1" x14ac:dyDescent="0.5">
      <c r="A67" s="37">
        <f t="shared" si="1"/>
        <v>45</v>
      </c>
      <c r="B67" s="40"/>
      <c r="C67" s="40" t="s">
        <v>67</v>
      </c>
      <c r="D67" s="40" t="s">
        <v>236</v>
      </c>
      <c r="E67" s="42" t="s">
        <v>237</v>
      </c>
      <c r="F67" s="40" t="s">
        <v>69</v>
      </c>
      <c r="G67" s="40">
        <v>0</v>
      </c>
      <c r="H67" s="40" t="s">
        <v>70</v>
      </c>
      <c r="I67" s="40">
        <v>2</v>
      </c>
      <c r="J67" s="40" t="s">
        <v>71</v>
      </c>
      <c r="K67" s="40" t="s">
        <v>72</v>
      </c>
      <c r="L67" s="40" t="s">
        <v>165</v>
      </c>
      <c r="M67" s="133"/>
      <c r="N67" s="133"/>
      <c r="O67" s="40" t="s">
        <v>74</v>
      </c>
      <c r="P67" s="40" t="s">
        <v>75</v>
      </c>
      <c r="Q67" s="40" t="s">
        <v>76</v>
      </c>
      <c r="S67" s="36"/>
      <c r="T67" s="36"/>
      <c r="U67" s="36"/>
      <c r="V67" s="36"/>
      <c r="W67" s="36"/>
      <c r="X67" s="108"/>
      <c r="Y67" s="108"/>
      <c r="Z67" s="108"/>
      <c r="AA67" s="36"/>
      <c r="AB67" s="36"/>
      <c r="AC67" s="36"/>
      <c r="AD67" s="36"/>
      <c r="AE67" s="36"/>
      <c r="AF67" s="36"/>
      <c r="AG67" s="36"/>
    </row>
    <row r="68" spans="1:33" ht="272.45" customHeight="1" x14ac:dyDescent="0.35">
      <c r="A68" s="37">
        <f t="shared" si="1"/>
        <v>46</v>
      </c>
      <c r="B68" s="38"/>
      <c r="C68" s="38" t="s">
        <v>67</v>
      </c>
      <c r="D68" s="38">
        <v>81141804</v>
      </c>
      <c r="E68" s="173" t="s">
        <v>238</v>
      </c>
      <c r="F68" s="38" t="s">
        <v>69</v>
      </c>
      <c r="G68" s="38">
        <v>1</v>
      </c>
      <c r="H68" s="174" t="s">
        <v>85</v>
      </c>
      <c r="I68" s="38">
        <v>1</v>
      </c>
      <c r="J68" s="38" t="s">
        <v>100</v>
      </c>
      <c r="K68" s="38" t="s">
        <v>72</v>
      </c>
      <c r="L68" s="38" t="s">
        <v>203</v>
      </c>
      <c r="M68" s="175">
        <v>1600000</v>
      </c>
      <c r="N68" s="175">
        <v>1600000</v>
      </c>
      <c r="O68" s="38" t="s">
        <v>74</v>
      </c>
      <c r="P68" s="38" t="s">
        <v>75</v>
      </c>
      <c r="Q68" s="38" t="s">
        <v>76</v>
      </c>
      <c r="S68" s="218" t="s">
        <v>1307</v>
      </c>
      <c r="T68" s="218" t="s">
        <v>1308</v>
      </c>
      <c r="U68" s="219">
        <v>43707</v>
      </c>
      <c r="V68" s="220" t="s">
        <v>1309</v>
      </c>
      <c r="W68" s="221" t="s">
        <v>1234</v>
      </c>
      <c r="X68" s="222">
        <v>660000</v>
      </c>
      <c r="Y68" s="223">
        <v>0</v>
      </c>
      <c r="Z68" s="222">
        <v>660000</v>
      </c>
      <c r="AA68" s="225" t="s">
        <v>1310</v>
      </c>
      <c r="AB68" s="221">
        <v>24419</v>
      </c>
      <c r="AC68" s="229"/>
      <c r="AD68" s="229"/>
      <c r="AE68" s="229"/>
      <c r="AF68" s="221" t="s">
        <v>1302</v>
      </c>
      <c r="AG68" s="221" t="s">
        <v>1222</v>
      </c>
    </row>
    <row r="69" spans="1:33" ht="272.45" customHeight="1" x14ac:dyDescent="0.35">
      <c r="A69" s="37">
        <f t="shared" si="1"/>
        <v>47</v>
      </c>
      <c r="B69" s="38"/>
      <c r="C69" s="38" t="s">
        <v>67</v>
      </c>
      <c r="D69" s="38">
        <v>80100000</v>
      </c>
      <c r="E69" s="173" t="s">
        <v>239</v>
      </c>
      <c r="F69" s="38" t="s">
        <v>69</v>
      </c>
      <c r="G69" s="38">
        <v>1</v>
      </c>
      <c r="H69" s="38" t="s">
        <v>79</v>
      </c>
      <c r="I69" s="38">
        <v>2</v>
      </c>
      <c r="J69" s="38" t="s">
        <v>100</v>
      </c>
      <c r="K69" s="38" t="s">
        <v>72</v>
      </c>
      <c r="L69" s="38" t="s">
        <v>203</v>
      </c>
      <c r="M69" s="175">
        <v>23000000</v>
      </c>
      <c r="N69" s="175">
        <v>23000000</v>
      </c>
      <c r="O69" s="38" t="s">
        <v>74</v>
      </c>
      <c r="P69" s="38" t="s">
        <v>75</v>
      </c>
      <c r="Q69" s="38" t="s">
        <v>76</v>
      </c>
      <c r="S69" s="218" t="s">
        <v>1066</v>
      </c>
      <c r="T69" s="218" t="s">
        <v>1067</v>
      </c>
      <c r="U69" s="219">
        <v>43588</v>
      </c>
      <c r="V69" s="220" t="s">
        <v>1068</v>
      </c>
      <c r="W69" s="221" t="s">
        <v>1069</v>
      </c>
      <c r="X69" s="222">
        <v>10300000</v>
      </c>
      <c r="Y69" s="223">
        <v>0</v>
      </c>
      <c r="Z69" s="222">
        <v>10300000</v>
      </c>
      <c r="AA69" s="220" t="s">
        <v>1070</v>
      </c>
      <c r="AB69" s="221">
        <v>18019</v>
      </c>
      <c r="AC69" s="220" t="s">
        <v>1071</v>
      </c>
      <c r="AD69" s="219">
        <v>43592</v>
      </c>
      <c r="AE69" s="219">
        <v>43652</v>
      </c>
      <c r="AF69" s="221" t="s">
        <v>1072</v>
      </c>
      <c r="AG69" s="224" t="s">
        <v>115</v>
      </c>
    </row>
    <row r="70" spans="1:33" s="36" customFormat="1" ht="272.45" customHeight="1" x14ac:dyDescent="0.35">
      <c r="A70" s="37">
        <f t="shared" si="1"/>
        <v>48</v>
      </c>
      <c r="B70" s="38"/>
      <c r="C70" s="38" t="s">
        <v>132</v>
      </c>
      <c r="D70" s="38" t="s">
        <v>240</v>
      </c>
      <c r="E70" s="173" t="s">
        <v>241</v>
      </c>
      <c r="F70" s="38" t="s">
        <v>69</v>
      </c>
      <c r="G70" s="38">
        <v>1</v>
      </c>
      <c r="H70" s="38" t="s">
        <v>150</v>
      </c>
      <c r="I70" s="38">
        <v>12</v>
      </c>
      <c r="J70" s="38" t="s">
        <v>125</v>
      </c>
      <c r="K70" s="38" t="s">
        <v>161</v>
      </c>
      <c r="L70" s="38" t="s">
        <v>242</v>
      </c>
      <c r="M70" s="175">
        <v>90000000</v>
      </c>
      <c r="N70" s="175">
        <v>90000000</v>
      </c>
      <c r="O70" s="38" t="s">
        <v>74</v>
      </c>
      <c r="P70" s="38" t="s">
        <v>75</v>
      </c>
      <c r="Q70" s="38" t="s">
        <v>135</v>
      </c>
      <c r="R70" s="35"/>
      <c r="S70" s="218" t="s">
        <v>243</v>
      </c>
      <c r="T70" s="218" t="s">
        <v>244</v>
      </c>
      <c r="U70" s="227">
        <v>43496</v>
      </c>
      <c r="V70" s="220" t="s">
        <v>245</v>
      </c>
      <c r="W70" s="221" t="s">
        <v>111</v>
      </c>
      <c r="X70" s="222">
        <v>62400000</v>
      </c>
      <c r="Y70" s="223">
        <v>0</v>
      </c>
      <c r="Z70" s="222">
        <v>62400000</v>
      </c>
      <c r="AA70" s="220" t="s">
        <v>246</v>
      </c>
      <c r="AB70" s="221">
        <v>12519</v>
      </c>
      <c r="AC70" s="226" t="s">
        <v>247</v>
      </c>
      <c r="AD70" s="227">
        <v>43497</v>
      </c>
      <c r="AE70" s="227">
        <v>43861</v>
      </c>
      <c r="AF70" s="228" t="s">
        <v>248</v>
      </c>
      <c r="AG70" s="234" t="s">
        <v>249</v>
      </c>
    </row>
    <row r="71" spans="1:33" s="36" customFormat="1" ht="272.45" customHeight="1" x14ac:dyDescent="0.35">
      <c r="A71" s="37">
        <f t="shared" si="1"/>
        <v>49</v>
      </c>
      <c r="B71" s="38" t="s">
        <v>250</v>
      </c>
      <c r="C71" s="38" t="s">
        <v>67</v>
      </c>
      <c r="D71" s="39" t="s">
        <v>251</v>
      </c>
      <c r="E71" s="173" t="s">
        <v>252</v>
      </c>
      <c r="F71" s="38" t="s">
        <v>69</v>
      </c>
      <c r="G71" s="38">
        <v>1</v>
      </c>
      <c r="H71" s="38" t="s">
        <v>70</v>
      </c>
      <c r="I71" s="38">
        <v>5</v>
      </c>
      <c r="J71" s="38" t="s">
        <v>125</v>
      </c>
      <c r="K71" s="38" t="s">
        <v>161</v>
      </c>
      <c r="L71" s="38" t="s">
        <v>254</v>
      </c>
      <c r="M71" s="175">
        <v>300000000</v>
      </c>
      <c r="N71" s="175">
        <v>300000000</v>
      </c>
      <c r="O71" s="38" t="s">
        <v>74</v>
      </c>
      <c r="P71" s="38" t="s">
        <v>75</v>
      </c>
      <c r="Q71" s="38" t="s">
        <v>76</v>
      </c>
      <c r="R71" s="35"/>
      <c r="S71" s="218" t="s">
        <v>1217</v>
      </c>
      <c r="T71" s="218" t="s">
        <v>1218</v>
      </c>
      <c r="U71" s="227">
        <v>43665</v>
      </c>
      <c r="V71" s="220" t="s">
        <v>1219</v>
      </c>
      <c r="W71" s="221" t="s">
        <v>1013</v>
      </c>
      <c r="X71" s="222">
        <v>300000000</v>
      </c>
      <c r="Y71" s="223">
        <v>0</v>
      </c>
      <c r="Z71" s="222">
        <v>300000000</v>
      </c>
      <c r="AA71" s="220" t="s">
        <v>1220</v>
      </c>
      <c r="AB71" s="221">
        <v>20919</v>
      </c>
      <c r="AC71" s="226" t="s">
        <v>1221</v>
      </c>
      <c r="AD71" s="227">
        <v>43672</v>
      </c>
      <c r="AE71" s="227">
        <v>43778</v>
      </c>
      <c r="AF71" s="228" t="s">
        <v>114</v>
      </c>
      <c r="AG71" s="234" t="s">
        <v>1222</v>
      </c>
    </row>
    <row r="72" spans="1:33" s="36" customFormat="1" ht="272.45" customHeight="1" x14ac:dyDescent="0.35">
      <c r="A72" s="37">
        <f t="shared" si="1"/>
        <v>50</v>
      </c>
      <c r="B72" s="38"/>
      <c r="C72" s="38" t="s">
        <v>67</v>
      </c>
      <c r="D72" s="192">
        <v>72101511</v>
      </c>
      <c r="E72" s="173" t="s">
        <v>1164</v>
      </c>
      <c r="F72" s="38" t="s">
        <v>69</v>
      </c>
      <c r="G72" s="38">
        <v>1</v>
      </c>
      <c r="H72" s="174" t="s">
        <v>105</v>
      </c>
      <c r="I72" s="38">
        <v>12</v>
      </c>
      <c r="J72" s="38" t="s">
        <v>100</v>
      </c>
      <c r="K72" s="38" t="s">
        <v>72</v>
      </c>
      <c r="L72" s="38" t="s">
        <v>88</v>
      </c>
      <c r="M72" s="175">
        <v>13454140</v>
      </c>
      <c r="N72" s="176">
        <v>1643000</v>
      </c>
      <c r="O72" s="38" t="s">
        <v>89</v>
      </c>
      <c r="P72" s="38" t="s">
        <v>90</v>
      </c>
      <c r="Q72" s="38" t="s">
        <v>76</v>
      </c>
      <c r="R72" s="35"/>
      <c r="S72" s="218" t="s">
        <v>1340</v>
      </c>
      <c r="T72" s="218" t="s">
        <v>1341</v>
      </c>
      <c r="U72" s="219">
        <v>43735</v>
      </c>
      <c r="V72" s="220" t="s">
        <v>1342</v>
      </c>
      <c r="W72" s="221" t="s">
        <v>1234</v>
      </c>
      <c r="X72" s="235">
        <v>9953210</v>
      </c>
      <c r="Y72" s="235"/>
      <c r="Z72" s="235">
        <v>1120790</v>
      </c>
      <c r="AA72" s="225" t="s">
        <v>1337</v>
      </c>
      <c r="AB72" s="221" t="s">
        <v>1338</v>
      </c>
      <c r="AC72" s="220" t="s">
        <v>1339</v>
      </c>
      <c r="AD72" s="219">
        <v>43738</v>
      </c>
      <c r="AE72" s="219">
        <v>44428</v>
      </c>
      <c r="AF72" s="221" t="s">
        <v>114</v>
      </c>
      <c r="AG72" s="221" t="s">
        <v>1222</v>
      </c>
    </row>
    <row r="73" spans="1:33" s="36" customFormat="1" ht="272.45" customHeight="1" x14ac:dyDescent="0.5">
      <c r="A73" s="37">
        <f t="shared" si="1"/>
        <v>51</v>
      </c>
      <c r="B73" s="40" t="s">
        <v>255</v>
      </c>
      <c r="C73" s="40" t="s">
        <v>256</v>
      </c>
      <c r="D73" s="41">
        <v>80141607</v>
      </c>
      <c r="E73" s="42" t="s">
        <v>257</v>
      </c>
      <c r="F73" s="40" t="s">
        <v>69</v>
      </c>
      <c r="G73" s="40">
        <v>0</v>
      </c>
      <c r="H73" s="40" t="s">
        <v>190</v>
      </c>
      <c r="I73" s="40">
        <v>1</v>
      </c>
      <c r="J73" s="40" t="s">
        <v>258</v>
      </c>
      <c r="K73" s="40" t="s">
        <v>161</v>
      </c>
      <c r="L73" s="40"/>
      <c r="M73" s="133"/>
      <c r="N73" s="133"/>
      <c r="O73" s="40" t="s">
        <v>74</v>
      </c>
      <c r="P73" s="40" t="s">
        <v>75</v>
      </c>
      <c r="Q73" s="40" t="s">
        <v>259</v>
      </c>
      <c r="R73" s="35"/>
      <c r="X73" s="108"/>
      <c r="Y73" s="108"/>
      <c r="Z73" s="108"/>
    </row>
    <row r="74" spans="1:33" s="36" customFormat="1" ht="272.45" customHeight="1" x14ac:dyDescent="0.5">
      <c r="A74" s="37">
        <f t="shared" si="1"/>
        <v>52</v>
      </c>
      <c r="B74" s="40" t="s">
        <v>255</v>
      </c>
      <c r="C74" s="40" t="s">
        <v>256</v>
      </c>
      <c r="D74" s="41">
        <v>80141607</v>
      </c>
      <c r="E74" s="42" t="s">
        <v>260</v>
      </c>
      <c r="F74" s="40" t="s">
        <v>69</v>
      </c>
      <c r="G74" s="40">
        <v>0</v>
      </c>
      <c r="H74" s="40" t="s">
        <v>92</v>
      </c>
      <c r="I74" s="40">
        <v>1</v>
      </c>
      <c r="J74" s="40" t="s">
        <v>258</v>
      </c>
      <c r="K74" s="40" t="s">
        <v>161</v>
      </c>
      <c r="L74" s="40"/>
      <c r="M74" s="133"/>
      <c r="N74" s="133"/>
      <c r="O74" s="40" t="s">
        <v>74</v>
      </c>
      <c r="P74" s="40" t="s">
        <v>75</v>
      </c>
      <c r="Q74" s="40" t="s">
        <v>259</v>
      </c>
      <c r="R74" s="35"/>
      <c r="X74" s="108"/>
      <c r="Y74" s="108"/>
      <c r="Z74" s="108"/>
    </row>
    <row r="75" spans="1:33" s="45" customFormat="1" ht="272.45" customHeight="1" x14ac:dyDescent="0.5">
      <c r="A75" s="43">
        <f t="shared" si="1"/>
        <v>53</v>
      </c>
      <c r="B75" s="40"/>
      <c r="C75" s="40" t="s">
        <v>261</v>
      </c>
      <c r="D75" s="41">
        <v>86101705</v>
      </c>
      <c r="E75" s="42" t="s">
        <v>262</v>
      </c>
      <c r="F75" s="40" t="s">
        <v>69</v>
      </c>
      <c r="G75" s="40">
        <v>0</v>
      </c>
      <c r="H75" s="40" t="s">
        <v>83</v>
      </c>
      <c r="I75" s="40">
        <v>1</v>
      </c>
      <c r="J75" s="40" t="s">
        <v>125</v>
      </c>
      <c r="K75" s="40" t="s">
        <v>72</v>
      </c>
      <c r="L75" s="40" t="s">
        <v>263</v>
      </c>
      <c r="M75" s="133"/>
      <c r="N75" s="133"/>
      <c r="O75" s="40" t="s">
        <v>74</v>
      </c>
      <c r="P75" s="40" t="s">
        <v>75</v>
      </c>
      <c r="Q75" s="40" t="s">
        <v>264</v>
      </c>
      <c r="R75" s="44"/>
      <c r="X75" s="140"/>
      <c r="Y75" s="140"/>
      <c r="Z75" s="140"/>
    </row>
    <row r="76" spans="1:33" ht="272.45" customHeight="1" x14ac:dyDescent="0.35">
      <c r="A76" s="37">
        <f t="shared" si="1"/>
        <v>54</v>
      </c>
      <c r="B76" s="38"/>
      <c r="C76" s="38" t="s">
        <v>265</v>
      </c>
      <c r="D76" s="39">
        <v>52161520</v>
      </c>
      <c r="E76" s="173" t="s">
        <v>266</v>
      </c>
      <c r="F76" s="38" t="s">
        <v>69</v>
      </c>
      <c r="G76" s="38">
        <v>1</v>
      </c>
      <c r="H76" s="38" t="s">
        <v>79</v>
      </c>
      <c r="I76" s="38">
        <v>2</v>
      </c>
      <c r="J76" s="38" t="s">
        <v>71</v>
      </c>
      <c r="K76" s="38" t="s">
        <v>72</v>
      </c>
      <c r="L76" s="38" t="s">
        <v>267</v>
      </c>
      <c r="M76" s="175">
        <v>4500000</v>
      </c>
      <c r="N76" s="175">
        <v>4500000</v>
      </c>
      <c r="O76" s="38" t="s">
        <v>74</v>
      </c>
      <c r="P76" s="38" t="s">
        <v>75</v>
      </c>
      <c r="Q76" s="38" t="s">
        <v>268</v>
      </c>
      <c r="S76" s="218" t="s">
        <v>1086</v>
      </c>
      <c r="T76" s="218" t="s">
        <v>211</v>
      </c>
      <c r="U76" s="219">
        <v>43595</v>
      </c>
      <c r="V76" s="220" t="s">
        <v>1087</v>
      </c>
      <c r="W76" s="221" t="s">
        <v>142</v>
      </c>
      <c r="X76" s="222">
        <v>4500000</v>
      </c>
      <c r="Y76" s="223">
        <v>0</v>
      </c>
      <c r="Z76" s="222">
        <v>4500000</v>
      </c>
      <c r="AA76" s="220" t="s">
        <v>1088</v>
      </c>
      <c r="AB76" s="221">
        <v>19919</v>
      </c>
      <c r="AC76" s="220" t="s">
        <v>144</v>
      </c>
      <c r="AD76" s="219">
        <v>43595</v>
      </c>
      <c r="AE76" s="219">
        <v>43625</v>
      </c>
      <c r="AF76" s="221" t="s">
        <v>1089</v>
      </c>
      <c r="AG76" s="224" t="s">
        <v>778</v>
      </c>
    </row>
    <row r="77" spans="1:33" s="50" customFormat="1" ht="272.45" customHeight="1" x14ac:dyDescent="0.5">
      <c r="A77" s="43">
        <f t="shared" si="1"/>
        <v>55</v>
      </c>
      <c r="B77" s="40"/>
      <c r="C77" s="40" t="s">
        <v>265</v>
      </c>
      <c r="D77" s="41">
        <v>26111704</v>
      </c>
      <c r="E77" s="42" t="s">
        <v>269</v>
      </c>
      <c r="F77" s="40" t="s">
        <v>69</v>
      </c>
      <c r="G77" s="40">
        <v>0</v>
      </c>
      <c r="H77" s="40" t="s">
        <v>79</v>
      </c>
      <c r="I77" s="40">
        <v>2</v>
      </c>
      <c r="J77" s="40" t="s">
        <v>71</v>
      </c>
      <c r="K77" s="40" t="s">
        <v>72</v>
      </c>
      <c r="L77" s="40" t="s">
        <v>270</v>
      </c>
      <c r="M77" s="133"/>
      <c r="N77" s="133"/>
      <c r="O77" s="40" t="s">
        <v>74</v>
      </c>
      <c r="P77" s="40" t="s">
        <v>75</v>
      </c>
      <c r="Q77" s="40" t="s">
        <v>268</v>
      </c>
      <c r="R77" s="35"/>
      <c r="S77" s="36"/>
      <c r="T77" s="36"/>
      <c r="U77" s="36"/>
      <c r="V77" s="36"/>
      <c r="W77" s="36"/>
      <c r="X77" s="108"/>
      <c r="Y77" s="108"/>
      <c r="Z77" s="108"/>
      <c r="AA77" s="36"/>
      <c r="AB77" s="36"/>
      <c r="AC77" s="36"/>
      <c r="AD77" s="36"/>
      <c r="AE77" s="36"/>
      <c r="AF77" s="36"/>
      <c r="AG77" s="36"/>
    </row>
    <row r="78" spans="1:33" ht="272.45" customHeight="1" x14ac:dyDescent="0.35">
      <c r="A78" s="37">
        <f t="shared" si="1"/>
        <v>56</v>
      </c>
      <c r="B78" s="38"/>
      <c r="C78" s="38" t="s">
        <v>265</v>
      </c>
      <c r="D78" s="39">
        <v>52161535</v>
      </c>
      <c r="E78" s="173" t="s">
        <v>271</v>
      </c>
      <c r="F78" s="38" t="s">
        <v>69</v>
      </c>
      <c r="G78" s="38">
        <v>1</v>
      </c>
      <c r="H78" s="38" t="s">
        <v>79</v>
      </c>
      <c r="I78" s="38">
        <v>2</v>
      </c>
      <c r="J78" s="38" t="s">
        <v>71</v>
      </c>
      <c r="K78" s="38" t="s">
        <v>72</v>
      </c>
      <c r="L78" s="38" t="s">
        <v>267</v>
      </c>
      <c r="M78" s="175">
        <v>400000</v>
      </c>
      <c r="N78" s="175">
        <v>400000</v>
      </c>
      <c r="O78" s="38" t="s">
        <v>272</v>
      </c>
      <c r="P78" s="38" t="s">
        <v>75</v>
      </c>
      <c r="Q78" s="38" t="s">
        <v>268</v>
      </c>
      <c r="S78" s="218" t="s">
        <v>1086</v>
      </c>
      <c r="T78" s="218" t="s">
        <v>211</v>
      </c>
      <c r="U78" s="219">
        <v>43595</v>
      </c>
      <c r="V78" s="220" t="s">
        <v>1087</v>
      </c>
      <c r="W78" s="221" t="s">
        <v>142</v>
      </c>
      <c r="X78" s="222">
        <v>400000</v>
      </c>
      <c r="Y78" s="223">
        <v>0</v>
      </c>
      <c r="Z78" s="222">
        <v>400000</v>
      </c>
      <c r="AA78" s="220" t="s">
        <v>1088</v>
      </c>
      <c r="AB78" s="221">
        <v>19919</v>
      </c>
      <c r="AC78" s="220" t="s">
        <v>144</v>
      </c>
      <c r="AD78" s="219">
        <v>43595</v>
      </c>
      <c r="AE78" s="219">
        <v>43625</v>
      </c>
      <c r="AF78" s="221" t="s">
        <v>1089</v>
      </c>
      <c r="AG78" s="224" t="s">
        <v>778</v>
      </c>
    </row>
    <row r="79" spans="1:33" ht="272.45" customHeight="1" x14ac:dyDescent="0.5">
      <c r="A79" s="37">
        <f t="shared" si="1"/>
        <v>57</v>
      </c>
      <c r="B79" s="38"/>
      <c r="C79" s="40" t="s">
        <v>265</v>
      </c>
      <c r="D79" s="41">
        <v>43202222</v>
      </c>
      <c r="E79" s="42" t="s">
        <v>273</v>
      </c>
      <c r="F79" s="40" t="s">
        <v>69</v>
      </c>
      <c r="G79" s="40">
        <v>0</v>
      </c>
      <c r="H79" s="40" t="s">
        <v>274</v>
      </c>
      <c r="I79" s="40">
        <v>2</v>
      </c>
      <c r="J79" s="40" t="s">
        <v>100</v>
      </c>
      <c r="K79" s="40" t="s">
        <v>72</v>
      </c>
      <c r="L79" s="40" t="s">
        <v>134</v>
      </c>
      <c r="M79" s="133"/>
      <c r="N79" s="133"/>
      <c r="O79" s="40" t="s">
        <v>74</v>
      </c>
      <c r="P79" s="40" t="s">
        <v>75</v>
      </c>
      <c r="Q79" s="40" t="s">
        <v>268</v>
      </c>
      <c r="S79" s="36"/>
      <c r="T79" s="36"/>
      <c r="U79" s="36"/>
      <c r="V79" s="36"/>
      <c r="W79" s="36"/>
      <c r="X79" s="108"/>
      <c r="Y79" s="108"/>
      <c r="Z79" s="108"/>
      <c r="AA79" s="36"/>
      <c r="AB79" s="36"/>
      <c r="AC79" s="36"/>
      <c r="AD79" s="36"/>
      <c r="AE79" s="36"/>
      <c r="AF79" s="36"/>
      <c r="AG79" s="36"/>
    </row>
    <row r="80" spans="1:33" ht="272.45" customHeight="1" x14ac:dyDescent="0.35">
      <c r="A80" s="37">
        <f t="shared" si="1"/>
        <v>58</v>
      </c>
      <c r="B80" s="38"/>
      <c r="C80" s="38" t="s">
        <v>265</v>
      </c>
      <c r="D80" s="39">
        <v>45121601</v>
      </c>
      <c r="E80" s="173" t="s">
        <v>275</v>
      </c>
      <c r="F80" s="38" t="s">
        <v>69</v>
      </c>
      <c r="G80" s="38">
        <v>1</v>
      </c>
      <c r="H80" s="38" t="s">
        <v>79</v>
      </c>
      <c r="I80" s="38">
        <v>2</v>
      </c>
      <c r="J80" s="38" t="s">
        <v>71</v>
      </c>
      <c r="K80" s="38" t="s">
        <v>72</v>
      </c>
      <c r="L80" s="38" t="s">
        <v>267</v>
      </c>
      <c r="M80" s="175">
        <v>900000</v>
      </c>
      <c r="N80" s="175">
        <v>900000</v>
      </c>
      <c r="O80" s="38" t="s">
        <v>74</v>
      </c>
      <c r="P80" s="38" t="s">
        <v>75</v>
      </c>
      <c r="Q80" s="38" t="s">
        <v>268</v>
      </c>
      <c r="S80" s="218" t="s">
        <v>1086</v>
      </c>
      <c r="T80" s="218" t="s">
        <v>211</v>
      </c>
      <c r="U80" s="219">
        <v>43595</v>
      </c>
      <c r="V80" s="220" t="s">
        <v>1087</v>
      </c>
      <c r="W80" s="221" t="s">
        <v>142</v>
      </c>
      <c r="X80" s="222">
        <v>800000</v>
      </c>
      <c r="Y80" s="223">
        <v>0</v>
      </c>
      <c r="Z80" s="222">
        <v>800000</v>
      </c>
      <c r="AA80" s="220" t="s">
        <v>1088</v>
      </c>
      <c r="AB80" s="221">
        <v>19919</v>
      </c>
      <c r="AC80" s="220" t="s">
        <v>144</v>
      </c>
      <c r="AD80" s="219">
        <v>43595</v>
      </c>
      <c r="AE80" s="219">
        <v>43625</v>
      </c>
      <c r="AF80" s="221" t="s">
        <v>1089</v>
      </c>
      <c r="AG80" s="224" t="s">
        <v>778</v>
      </c>
    </row>
    <row r="81" spans="1:33" ht="272.45" customHeight="1" x14ac:dyDescent="0.35">
      <c r="A81" s="37">
        <f t="shared" si="1"/>
        <v>59</v>
      </c>
      <c r="B81" s="38"/>
      <c r="C81" s="38" t="s">
        <v>265</v>
      </c>
      <c r="D81" s="39" t="s">
        <v>276</v>
      </c>
      <c r="E81" s="173" t="s">
        <v>277</v>
      </c>
      <c r="F81" s="38" t="s">
        <v>69</v>
      </c>
      <c r="G81" s="38">
        <v>1</v>
      </c>
      <c r="H81" s="38" t="s">
        <v>79</v>
      </c>
      <c r="I81" s="38">
        <v>7</v>
      </c>
      <c r="J81" s="38" t="s">
        <v>100</v>
      </c>
      <c r="K81" s="38" t="s">
        <v>72</v>
      </c>
      <c r="L81" s="38" t="s">
        <v>278</v>
      </c>
      <c r="M81" s="175">
        <v>23000000</v>
      </c>
      <c r="N81" s="175">
        <v>23000000</v>
      </c>
      <c r="O81" s="38" t="s">
        <v>74</v>
      </c>
      <c r="P81" s="38" t="s">
        <v>75</v>
      </c>
      <c r="Q81" s="38" t="s">
        <v>268</v>
      </c>
      <c r="S81" s="218" t="s">
        <v>1119</v>
      </c>
      <c r="T81" s="218" t="s">
        <v>1120</v>
      </c>
      <c r="U81" s="219">
        <v>43623</v>
      </c>
      <c r="V81" s="220" t="s">
        <v>1121</v>
      </c>
      <c r="W81" s="221" t="s">
        <v>111</v>
      </c>
      <c r="X81" s="222">
        <v>15948003</v>
      </c>
      <c r="Y81" s="223"/>
      <c r="Z81" s="222">
        <v>15948003</v>
      </c>
      <c r="AA81" s="220"/>
      <c r="AB81" s="221">
        <v>19819</v>
      </c>
      <c r="AC81" s="220" t="s">
        <v>1122</v>
      </c>
      <c r="AD81" s="219">
        <v>43627</v>
      </c>
      <c r="AE81" s="219">
        <v>43817</v>
      </c>
      <c r="AF81" s="221" t="s">
        <v>1123</v>
      </c>
      <c r="AG81" s="221" t="s">
        <v>1124</v>
      </c>
    </row>
    <row r="82" spans="1:33" ht="272.45" customHeight="1" x14ac:dyDescent="0.5">
      <c r="A82" s="37">
        <f t="shared" si="1"/>
        <v>60</v>
      </c>
      <c r="B82" s="40"/>
      <c r="C82" s="40" t="s">
        <v>265</v>
      </c>
      <c r="D82" s="41">
        <v>72103302</v>
      </c>
      <c r="E82" s="42" t="s">
        <v>279</v>
      </c>
      <c r="F82" s="40" t="s">
        <v>69</v>
      </c>
      <c r="G82" s="40">
        <v>0</v>
      </c>
      <c r="H82" s="40" t="s">
        <v>280</v>
      </c>
      <c r="I82" s="40">
        <v>10</v>
      </c>
      <c r="J82" s="40" t="s">
        <v>100</v>
      </c>
      <c r="K82" s="40" t="s">
        <v>72</v>
      </c>
      <c r="L82" s="40" t="s">
        <v>88</v>
      </c>
      <c r="M82" s="133"/>
      <c r="N82" s="133"/>
      <c r="O82" s="40" t="s">
        <v>74</v>
      </c>
      <c r="P82" s="40" t="s">
        <v>75</v>
      </c>
      <c r="Q82" s="40" t="s">
        <v>268</v>
      </c>
      <c r="S82" s="36"/>
      <c r="T82" s="36"/>
      <c r="U82" s="36"/>
      <c r="V82" s="36"/>
      <c r="W82" s="36"/>
      <c r="X82" s="108"/>
      <c r="Y82" s="108"/>
      <c r="Z82" s="108"/>
      <c r="AA82" s="36"/>
      <c r="AB82" s="36"/>
      <c r="AC82" s="36"/>
      <c r="AD82" s="36"/>
      <c r="AE82" s="36"/>
      <c r="AF82" s="36"/>
      <c r="AG82" s="36"/>
    </row>
    <row r="83" spans="1:33" ht="272.45" customHeight="1" x14ac:dyDescent="0.35">
      <c r="A83" s="37">
        <f t="shared" si="1"/>
        <v>61</v>
      </c>
      <c r="B83" s="38"/>
      <c r="C83" s="38" t="s">
        <v>160</v>
      </c>
      <c r="D83" s="39" t="s">
        <v>148</v>
      </c>
      <c r="E83" s="173" t="s">
        <v>281</v>
      </c>
      <c r="F83" s="38" t="s">
        <v>69</v>
      </c>
      <c r="G83" s="38">
        <v>1</v>
      </c>
      <c r="H83" s="38" t="s">
        <v>99</v>
      </c>
      <c r="I83" s="38">
        <v>8</v>
      </c>
      <c r="J83" s="38" t="s">
        <v>80</v>
      </c>
      <c r="K83" s="38" t="s">
        <v>161</v>
      </c>
      <c r="L83" s="38" t="s">
        <v>162</v>
      </c>
      <c r="M83" s="175">
        <v>270600000</v>
      </c>
      <c r="N83" s="175">
        <v>270600000</v>
      </c>
      <c r="O83" s="38" t="s">
        <v>272</v>
      </c>
      <c r="P83" s="38" t="s">
        <v>75</v>
      </c>
      <c r="Q83" s="38" t="s">
        <v>163</v>
      </c>
      <c r="S83" s="218" t="s">
        <v>282</v>
      </c>
      <c r="T83" s="218" t="s">
        <v>283</v>
      </c>
      <c r="U83" s="219">
        <v>43585</v>
      </c>
      <c r="V83" s="220" t="s">
        <v>284</v>
      </c>
      <c r="W83" s="221" t="s">
        <v>156</v>
      </c>
      <c r="X83" s="222">
        <v>270000000</v>
      </c>
      <c r="Y83" s="223">
        <v>0</v>
      </c>
      <c r="Z83" s="222">
        <v>270000000</v>
      </c>
      <c r="AA83" s="220" t="s">
        <v>285</v>
      </c>
      <c r="AB83" s="221">
        <v>18919</v>
      </c>
      <c r="AC83" s="220" t="s">
        <v>286</v>
      </c>
      <c r="AD83" s="219">
        <v>43585</v>
      </c>
      <c r="AE83" s="219">
        <v>43826</v>
      </c>
      <c r="AF83" s="221" t="s">
        <v>287</v>
      </c>
      <c r="AG83" s="224" t="s">
        <v>186</v>
      </c>
    </row>
    <row r="84" spans="1:33" ht="272.45" customHeight="1" x14ac:dyDescent="0.5">
      <c r="A84" s="37">
        <f t="shared" si="1"/>
        <v>62</v>
      </c>
      <c r="B84" s="40"/>
      <c r="C84" s="40" t="s">
        <v>288</v>
      </c>
      <c r="D84" s="41">
        <v>43211507</v>
      </c>
      <c r="E84" s="42" t="s">
        <v>289</v>
      </c>
      <c r="F84" s="40" t="s">
        <v>69</v>
      </c>
      <c r="G84" s="40">
        <v>0</v>
      </c>
      <c r="H84" s="40" t="s">
        <v>150</v>
      </c>
      <c r="I84" s="40">
        <v>2</v>
      </c>
      <c r="J84" s="40" t="s">
        <v>290</v>
      </c>
      <c r="K84" s="40" t="s">
        <v>72</v>
      </c>
      <c r="L84" s="40" t="s">
        <v>134</v>
      </c>
      <c r="M84" s="133"/>
      <c r="N84" s="133"/>
      <c r="O84" s="40" t="s">
        <v>74</v>
      </c>
      <c r="P84" s="40" t="s">
        <v>75</v>
      </c>
      <c r="Q84" s="40" t="s">
        <v>291</v>
      </c>
      <c r="S84" s="36"/>
      <c r="T84" s="36"/>
      <c r="U84" s="36"/>
      <c r="V84" s="36"/>
      <c r="W84" s="36"/>
      <c r="X84" s="108"/>
      <c r="Y84" s="108"/>
      <c r="Z84" s="108"/>
      <c r="AA84" s="36"/>
      <c r="AB84" s="36"/>
      <c r="AC84" s="36"/>
      <c r="AD84" s="36"/>
      <c r="AE84" s="36"/>
      <c r="AF84" s="36"/>
      <c r="AG84" s="36"/>
    </row>
    <row r="85" spans="1:33" ht="272.45" customHeight="1" x14ac:dyDescent="0.5">
      <c r="A85" s="37">
        <f t="shared" si="1"/>
        <v>63</v>
      </c>
      <c r="B85" s="40"/>
      <c r="C85" s="40" t="s">
        <v>288</v>
      </c>
      <c r="D85" s="41">
        <v>43211507</v>
      </c>
      <c r="E85" s="42" t="s">
        <v>292</v>
      </c>
      <c r="F85" s="40" t="s">
        <v>69</v>
      </c>
      <c r="G85" s="40">
        <v>0</v>
      </c>
      <c r="H85" s="40" t="s">
        <v>124</v>
      </c>
      <c r="I85" s="40">
        <v>12</v>
      </c>
      <c r="J85" s="40" t="s">
        <v>100</v>
      </c>
      <c r="K85" s="40" t="s">
        <v>72</v>
      </c>
      <c r="L85" s="40" t="s">
        <v>293</v>
      </c>
      <c r="M85" s="133"/>
      <c r="N85" s="133"/>
      <c r="O85" s="40" t="s">
        <v>74</v>
      </c>
      <c r="P85" s="40" t="s">
        <v>75</v>
      </c>
      <c r="Q85" s="40" t="s">
        <v>291</v>
      </c>
      <c r="S85" s="36"/>
      <c r="T85" s="36"/>
      <c r="U85" s="36"/>
      <c r="V85" s="36"/>
      <c r="W85" s="36"/>
      <c r="X85" s="108"/>
      <c r="Y85" s="108"/>
      <c r="Z85" s="108"/>
      <c r="AA85" s="36"/>
      <c r="AB85" s="36"/>
      <c r="AC85" s="36"/>
      <c r="AD85" s="36"/>
      <c r="AE85" s="36"/>
      <c r="AF85" s="36"/>
      <c r="AG85" s="36"/>
    </row>
    <row r="86" spans="1:33" ht="272.45" customHeight="1" x14ac:dyDescent="0.5">
      <c r="A86" s="43">
        <f t="shared" si="1"/>
        <v>64</v>
      </c>
      <c r="B86" s="40" t="s">
        <v>294</v>
      </c>
      <c r="C86" s="40" t="s">
        <v>194</v>
      </c>
      <c r="D86" s="41">
        <v>32101617</v>
      </c>
      <c r="E86" s="42" t="s">
        <v>195</v>
      </c>
      <c r="F86" s="40" t="s">
        <v>69</v>
      </c>
      <c r="G86" s="40">
        <v>0</v>
      </c>
      <c r="H86" s="40" t="s">
        <v>70</v>
      </c>
      <c r="I86" s="40">
        <v>12</v>
      </c>
      <c r="J86" s="40" t="s">
        <v>100</v>
      </c>
      <c r="K86" s="40" t="s">
        <v>72</v>
      </c>
      <c r="L86" s="40" t="s">
        <v>134</v>
      </c>
      <c r="M86" s="133"/>
      <c r="N86" s="133"/>
      <c r="O86" s="40" t="s">
        <v>74</v>
      </c>
      <c r="P86" s="40" t="s">
        <v>75</v>
      </c>
      <c r="Q86" s="40" t="s">
        <v>196</v>
      </c>
      <c r="S86" s="36"/>
      <c r="T86" s="36"/>
      <c r="U86" s="36"/>
      <c r="V86" s="36"/>
      <c r="W86" s="36"/>
      <c r="X86" s="108"/>
      <c r="Y86" s="108"/>
      <c r="Z86" s="108"/>
      <c r="AA86" s="36"/>
      <c r="AB86" s="36"/>
      <c r="AC86" s="36"/>
      <c r="AD86" s="36"/>
      <c r="AE86" s="36"/>
      <c r="AF86" s="36"/>
      <c r="AG86" s="36"/>
    </row>
    <row r="87" spans="1:33" ht="272.45" customHeight="1" x14ac:dyDescent="0.35">
      <c r="A87" s="37">
        <f t="shared" si="1"/>
        <v>65</v>
      </c>
      <c r="B87" s="38" t="s">
        <v>295</v>
      </c>
      <c r="C87" s="38" t="s">
        <v>132</v>
      </c>
      <c r="D87" s="39">
        <v>81110000</v>
      </c>
      <c r="E87" s="173" t="s">
        <v>296</v>
      </c>
      <c r="F87" s="38" t="s">
        <v>69</v>
      </c>
      <c r="G87" s="38">
        <v>1</v>
      </c>
      <c r="H87" s="38" t="s">
        <v>85</v>
      </c>
      <c r="I87" s="38">
        <v>12</v>
      </c>
      <c r="J87" s="38" t="s">
        <v>297</v>
      </c>
      <c r="K87" s="38" t="s">
        <v>161</v>
      </c>
      <c r="L87" s="38" t="s">
        <v>298</v>
      </c>
      <c r="M87" s="175">
        <v>800000000</v>
      </c>
      <c r="N87" s="175">
        <v>640000000</v>
      </c>
      <c r="O87" s="38" t="s">
        <v>74</v>
      </c>
      <c r="P87" s="38" t="s">
        <v>75</v>
      </c>
      <c r="Q87" s="38" t="s">
        <v>135</v>
      </c>
      <c r="S87" s="218" t="s">
        <v>1204</v>
      </c>
      <c r="T87" s="218" t="s">
        <v>1205</v>
      </c>
      <c r="U87" s="219">
        <v>43657</v>
      </c>
      <c r="V87" s="220" t="s">
        <v>1206</v>
      </c>
      <c r="W87" s="221" t="s">
        <v>1013</v>
      </c>
      <c r="X87" s="222">
        <v>605299150</v>
      </c>
      <c r="Y87" s="223">
        <v>0</v>
      </c>
      <c r="Z87" s="222">
        <v>605299150</v>
      </c>
      <c r="AA87" s="220" t="s">
        <v>1207</v>
      </c>
      <c r="AB87" s="221">
        <v>23119</v>
      </c>
      <c r="AC87" s="226" t="s">
        <v>1208</v>
      </c>
      <c r="AD87" s="227">
        <v>43662</v>
      </c>
      <c r="AE87" s="227">
        <v>43830</v>
      </c>
      <c r="AF87" s="228" t="s">
        <v>885</v>
      </c>
      <c r="AG87" s="234" t="s">
        <v>249</v>
      </c>
    </row>
    <row r="88" spans="1:33" ht="272.45" customHeight="1" x14ac:dyDescent="0.35">
      <c r="A88" s="37">
        <f t="shared" si="1"/>
        <v>66</v>
      </c>
      <c r="B88" s="38" t="s">
        <v>299</v>
      </c>
      <c r="C88" s="38" t="s">
        <v>132</v>
      </c>
      <c r="D88" s="39" t="s">
        <v>300</v>
      </c>
      <c r="E88" s="173" t="s">
        <v>301</v>
      </c>
      <c r="F88" s="38" t="s">
        <v>69</v>
      </c>
      <c r="G88" s="38">
        <v>1</v>
      </c>
      <c r="H88" s="38" t="s">
        <v>103</v>
      </c>
      <c r="I88" s="38">
        <v>12</v>
      </c>
      <c r="J88" s="38" t="s">
        <v>302</v>
      </c>
      <c r="K88" s="38" t="s">
        <v>161</v>
      </c>
      <c r="L88" s="38" t="s">
        <v>242</v>
      </c>
      <c r="M88" s="175">
        <v>128000000</v>
      </c>
      <c r="N88" s="175">
        <v>128000000</v>
      </c>
      <c r="O88" s="38" t="s">
        <v>74</v>
      </c>
      <c r="P88" s="38" t="s">
        <v>75</v>
      </c>
      <c r="Q88" s="38" t="s">
        <v>135</v>
      </c>
      <c r="S88" s="218" t="s">
        <v>1125</v>
      </c>
      <c r="T88" s="218" t="s">
        <v>1126</v>
      </c>
      <c r="U88" s="219">
        <v>43620</v>
      </c>
      <c r="V88" s="220" t="s">
        <v>1127</v>
      </c>
      <c r="W88" s="221" t="s">
        <v>111</v>
      </c>
      <c r="X88" s="222">
        <v>92096000</v>
      </c>
      <c r="Y88" s="223">
        <v>0</v>
      </c>
      <c r="Z88" s="222">
        <v>92096000</v>
      </c>
      <c r="AA88" s="220" t="s">
        <v>1128</v>
      </c>
      <c r="AB88" s="221">
        <v>18519</v>
      </c>
      <c r="AC88" s="220" t="s">
        <v>1129</v>
      </c>
      <c r="AD88" s="219">
        <v>43621</v>
      </c>
      <c r="AE88" s="219">
        <v>43986</v>
      </c>
      <c r="AF88" s="221" t="s">
        <v>1130</v>
      </c>
      <c r="AG88" s="224" t="s">
        <v>249</v>
      </c>
    </row>
    <row r="89" spans="1:33" ht="272.45" customHeight="1" x14ac:dyDescent="0.5">
      <c r="A89" s="43">
        <f t="shared" si="1"/>
        <v>67</v>
      </c>
      <c r="B89" s="40" t="s">
        <v>303</v>
      </c>
      <c r="C89" s="40" t="s">
        <v>132</v>
      </c>
      <c r="D89" s="41" t="s">
        <v>1214</v>
      </c>
      <c r="E89" s="42" t="s">
        <v>1259</v>
      </c>
      <c r="F89" s="40" t="s">
        <v>69</v>
      </c>
      <c r="G89" s="40">
        <v>1</v>
      </c>
      <c r="H89" s="40" t="s">
        <v>70</v>
      </c>
      <c r="I89" s="40">
        <v>12</v>
      </c>
      <c r="J89" s="40" t="s">
        <v>302</v>
      </c>
      <c r="K89" s="40" t="s">
        <v>161</v>
      </c>
      <c r="L89" s="40" t="s">
        <v>242</v>
      </c>
      <c r="M89" s="133"/>
      <c r="N89" s="133"/>
      <c r="O89" s="40" t="s">
        <v>74</v>
      </c>
      <c r="P89" s="40" t="s">
        <v>75</v>
      </c>
      <c r="Q89" s="40" t="s">
        <v>135</v>
      </c>
      <c r="S89" s="36"/>
      <c r="T89" s="36"/>
      <c r="U89" s="36"/>
      <c r="V89" s="36"/>
      <c r="W89" s="36"/>
      <c r="X89" s="108"/>
      <c r="Y89" s="108"/>
      <c r="Z89" s="108"/>
      <c r="AA89" s="36"/>
      <c r="AB89" s="36"/>
      <c r="AC89" s="36"/>
      <c r="AD89" s="36"/>
      <c r="AE89" s="36"/>
      <c r="AF89" s="36"/>
      <c r="AG89" s="36"/>
    </row>
    <row r="90" spans="1:33" ht="272.45" customHeight="1" x14ac:dyDescent="0.5">
      <c r="A90" s="37">
        <f t="shared" si="1"/>
        <v>68</v>
      </c>
      <c r="B90" s="40" t="s">
        <v>304</v>
      </c>
      <c r="C90" s="40" t="s">
        <v>132</v>
      </c>
      <c r="D90" s="41" t="s">
        <v>300</v>
      </c>
      <c r="E90" s="42" t="s">
        <v>305</v>
      </c>
      <c r="F90" s="40" t="s">
        <v>69</v>
      </c>
      <c r="G90" s="40">
        <v>0</v>
      </c>
      <c r="H90" s="40" t="s">
        <v>83</v>
      </c>
      <c r="I90" s="40">
        <v>12</v>
      </c>
      <c r="J90" s="40" t="s">
        <v>302</v>
      </c>
      <c r="K90" s="40" t="s">
        <v>161</v>
      </c>
      <c r="L90" s="40" t="s">
        <v>298</v>
      </c>
      <c r="M90" s="133"/>
      <c r="N90" s="133"/>
      <c r="O90" s="40" t="s">
        <v>74</v>
      </c>
      <c r="P90" s="40" t="s">
        <v>75</v>
      </c>
      <c r="Q90" s="40" t="s">
        <v>135</v>
      </c>
      <c r="S90" s="36"/>
      <c r="T90" s="36"/>
      <c r="U90" s="36"/>
      <c r="V90" s="36"/>
      <c r="W90" s="36"/>
      <c r="X90" s="108"/>
      <c r="Y90" s="108"/>
      <c r="Z90" s="108"/>
      <c r="AA90" s="36"/>
      <c r="AB90" s="36"/>
      <c r="AC90" s="36"/>
      <c r="AD90" s="36"/>
      <c r="AE90" s="36"/>
      <c r="AF90" s="36"/>
      <c r="AG90" s="36"/>
    </row>
    <row r="91" spans="1:33" ht="272.45" customHeight="1" x14ac:dyDescent="0.35">
      <c r="A91" s="37">
        <f>SUM(A90+1)</f>
        <v>69</v>
      </c>
      <c r="B91" s="38" t="s">
        <v>1311</v>
      </c>
      <c r="C91" s="38" t="s">
        <v>132</v>
      </c>
      <c r="D91" s="39" t="s">
        <v>1260</v>
      </c>
      <c r="E91" s="173" t="s">
        <v>1261</v>
      </c>
      <c r="F91" s="38" t="s">
        <v>69</v>
      </c>
      <c r="G91" s="38">
        <v>1</v>
      </c>
      <c r="H91" s="38" t="s">
        <v>105</v>
      </c>
      <c r="I91" s="38">
        <v>12</v>
      </c>
      <c r="J91" s="38" t="s">
        <v>302</v>
      </c>
      <c r="K91" s="38" t="s">
        <v>161</v>
      </c>
      <c r="L91" s="38" t="s">
        <v>298</v>
      </c>
      <c r="M91" s="175">
        <v>1348324000</v>
      </c>
      <c r="N91" s="175">
        <v>1348324000</v>
      </c>
      <c r="O91" s="38" t="s">
        <v>74</v>
      </c>
      <c r="P91" s="38" t="s">
        <v>75</v>
      </c>
      <c r="Q91" s="38" t="s">
        <v>135</v>
      </c>
      <c r="S91" s="218" t="s">
        <v>1390</v>
      </c>
      <c r="T91" s="218" t="s">
        <v>1391</v>
      </c>
      <c r="U91" s="219">
        <v>43784</v>
      </c>
      <c r="V91" s="220" t="s">
        <v>1392</v>
      </c>
      <c r="W91" s="221" t="s">
        <v>142</v>
      </c>
      <c r="X91" s="222">
        <v>734393721.85000002</v>
      </c>
      <c r="Y91" s="223">
        <v>0</v>
      </c>
      <c r="Z91" s="222">
        <v>734393721.85000002</v>
      </c>
      <c r="AA91" s="225" t="s">
        <v>1393</v>
      </c>
      <c r="AB91" s="221" t="s">
        <v>1394</v>
      </c>
      <c r="AC91" s="220" t="s">
        <v>1395</v>
      </c>
      <c r="AD91" s="219">
        <v>43788</v>
      </c>
      <c r="AE91" s="219">
        <v>43826</v>
      </c>
      <c r="AF91" s="221" t="s">
        <v>1396</v>
      </c>
      <c r="AG91" s="221" t="s">
        <v>1228</v>
      </c>
    </row>
    <row r="92" spans="1:33" ht="272.45" customHeight="1" x14ac:dyDescent="0.35">
      <c r="A92" s="37">
        <f t="shared" si="1"/>
        <v>70</v>
      </c>
      <c r="B92" s="38" t="s">
        <v>306</v>
      </c>
      <c r="C92" s="38" t="s">
        <v>132</v>
      </c>
      <c r="D92" s="39" t="s">
        <v>1262</v>
      </c>
      <c r="E92" s="173" t="s">
        <v>1263</v>
      </c>
      <c r="F92" s="38" t="s">
        <v>69</v>
      </c>
      <c r="G92" s="38">
        <v>1</v>
      </c>
      <c r="H92" s="38" t="s">
        <v>105</v>
      </c>
      <c r="I92" s="38">
        <v>12</v>
      </c>
      <c r="J92" s="38" t="s">
        <v>302</v>
      </c>
      <c r="K92" s="38" t="s">
        <v>161</v>
      </c>
      <c r="L92" s="38" t="s">
        <v>307</v>
      </c>
      <c r="M92" s="175">
        <v>500000000</v>
      </c>
      <c r="N92" s="175">
        <v>500000000</v>
      </c>
      <c r="O92" s="38" t="s">
        <v>74</v>
      </c>
      <c r="P92" s="38" t="s">
        <v>75</v>
      </c>
      <c r="Q92" s="38" t="s">
        <v>135</v>
      </c>
      <c r="S92" s="218" t="s">
        <v>1397</v>
      </c>
      <c r="T92" s="218" t="s">
        <v>1398</v>
      </c>
      <c r="U92" s="219">
        <v>43788</v>
      </c>
      <c r="V92" s="220" t="s">
        <v>1399</v>
      </c>
      <c r="W92" s="221" t="s">
        <v>1234</v>
      </c>
      <c r="X92" s="222">
        <v>368000000</v>
      </c>
      <c r="Y92" s="223">
        <v>0</v>
      </c>
      <c r="Z92" s="222">
        <v>368000000</v>
      </c>
      <c r="AA92" s="225" t="s">
        <v>1400</v>
      </c>
      <c r="AB92" s="221" t="s">
        <v>1401</v>
      </c>
      <c r="AC92" s="220" t="s">
        <v>1402</v>
      </c>
      <c r="AD92" s="219"/>
      <c r="AE92" s="219"/>
      <c r="AF92" s="221"/>
      <c r="AG92" s="221"/>
    </row>
    <row r="93" spans="1:33" ht="272.45" customHeight="1" x14ac:dyDescent="0.35">
      <c r="A93" s="37">
        <f t="shared" si="1"/>
        <v>71</v>
      </c>
      <c r="B93" s="38" t="s">
        <v>308</v>
      </c>
      <c r="C93" s="38" t="s">
        <v>132</v>
      </c>
      <c r="D93" s="39">
        <v>80101706</v>
      </c>
      <c r="E93" s="173" t="s">
        <v>309</v>
      </c>
      <c r="F93" s="38" t="s">
        <v>69</v>
      </c>
      <c r="G93" s="38">
        <v>1</v>
      </c>
      <c r="H93" s="38" t="s">
        <v>105</v>
      </c>
      <c r="I93" s="38">
        <v>12</v>
      </c>
      <c r="J93" s="38" t="s">
        <v>310</v>
      </c>
      <c r="K93" s="38" t="s">
        <v>161</v>
      </c>
      <c r="L93" s="38" t="s">
        <v>242</v>
      </c>
      <c r="M93" s="175">
        <v>50000000</v>
      </c>
      <c r="N93" s="175">
        <v>50000000</v>
      </c>
      <c r="O93" s="38" t="s">
        <v>74</v>
      </c>
      <c r="P93" s="38" t="s">
        <v>75</v>
      </c>
      <c r="Q93" s="38" t="s">
        <v>135</v>
      </c>
      <c r="S93" s="218" t="s">
        <v>1323</v>
      </c>
      <c r="T93" s="218" t="s">
        <v>1324</v>
      </c>
      <c r="U93" s="219">
        <v>43720</v>
      </c>
      <c r="V93" s="220" t="s">
        <v>1325</v>
      </c>
      <c r="W93" s="221" t="s">
        <v>1234</v>
      </c>
      <c r="X93" s="222">
        <v>49950000</v>
      </c>
      <c r="Y93" s="223">
        <v>0</v>
      </c>
      <c r="Z93" s="222">
        <v>49950000</v>
      </c>
      <c r="AA93" s="225" t="s">
        <v>1326</v>
      </c>
      <c r="AB93" s="221">
        <v>25519</v>
      </c>
      <c r="AC93" s="226" t="s">
        <v>1327</v>
      </c>
      <c r="AD93" s="236"/>
      <c r="AE93" s="236"/>
      <c r="AF93" s="228" t="s">
        <v>885</v>
      </c>
      <c r="AG93" s="228" t="s">
        <v>1228</v>
      </c>
    </row>
    <row r="94" spans="1:33" ht="272.45" customHeight="1" x14ac:dyDescent="0.5">
      <c r="A94" s="37">
        <f t="shared" si="1"/>
        <v>72</v>
      </c>
      <c r="B94" s="40" t="s">
        <v>311</v>
      </c>
      <c r="C94" s="40" t="s">
        <v>132</v>
      </c>
      <c r="D94" s="41" t="s">
        <v>1322</v>
      </c>
      <c r="E94" s="42" t="s">
        <v>312</v>
      </c>
      <c r="F94" s="40" t="s">
        <v>69</v>
      </c>
      <c r="G94" s="40">
        <v>1</v>
      </c>
      <c r="H94" s="40" t="s">
        <v>105</v>
      </c>
      <c r="I94" s="40">
        <v>12</v>
      </c>
      <c r="J94" s="40" t="s">
        <v>351</v>
      </c>
      <c r="K94" s="40" t="s">
        <v>161</v>
      </c>
      <c r="L94" s="40" t="s">
        <v>242</v>
      </c>
      <c r="M94" s="133"/>
      <c r="N94" s="133"/>
      <c r="O94" s="40" t="s">
        <v>74</v>
      </c>
      <c r="P94" s="40" t="s">
        <v>75</v>
      </c>
      <c r="Q94" s="40" t="s">
        <v>135</v>
      </c>
      <c r="S94" s="36"/>
      <c r="T94" s="36"/>
      <c r="U94" s="36"/>
      <c r="V94" s="36"/>
      <c r="W94" s="36"/>
      <c r="X94" s="108"/>
      <c r="Y94" s="108"/>
      <c r="Z94" s="108"/>
      <c r="AA94" s="36"/>
      <c r="AB94" s="36"/>
      <c r="AC94" s="36"/>
      <c r="AD94" s="36"/>
      <c r="AE94" s="36"/>
      <c r="AF94" s="36"/>
      <c r="AG94" s="36"/>
    </row>
    <row r="95" spans="1:33" ht="272.45" customHeight="1" x14ac:dyDescent="0.5">
      <c r="A95" s="37">
        <f t="shared" si="1"/>
        <v>73</v>
      </c>
      <c r="B95" s="40" t="s">
        <v>314</v>
      </c>
      <c r="C95" s="40" t="s">
        <v>132</v>
      </c>
      <c r="D95" s="41">
        <v>43232703</v>
      </c>
      <c r="E95" s="42" t="s">
        <v>315</v>
      </c>
      <c r="F95" s="40" t="s">
        <v>69</v>
      </c>
      <c r="G95" s="40">
        <v>0</v>
      </c>
      <c r="H95" s="40" t="s">
        <v>83</v>
      </c>
      <c r="I95" s="40">
        <v>6</v>
      </c>
      <c r="J95" s="40" t="s">
        <v>302</v>
      </c>
      <c r="K95" s="40" t="s">
        <v>161</v>
      </c>
      <c r="L95" s="40" t="s">
        <v>242</v>
      </c>
      <c r="M95" s="133"/>
      <c r="N95" s="133"/>
      <c r="O95" s="40" t="s">
        <v>74</v>
      </c>
      <c r="P95" s="40" t="s">
        <v>75</v>
      </c>
      <c r="Q95" s="40" t="s">
        <v>135</v>
      </c>
      <c r="S95" s="36"/>
      <c r="T95" s="36"/>
      <c r="U95" s="36"/>
      <c r="V95" s="36"/>
      <c r="W95" s="36"/>
      <c r="X95" s="108"/>
      <c r="Y95" s="108"/>
      <c r="Z95" s="108"/>
      <c r="AA95" s="36"/>
      <c r="AB95" s="36"/>
      <c r="AC95" s="36"/>
      <c r="AD95" s="36"/>
      <c r="AE95" s="36"/>
      <c r="AF95" s="36"/>
      <c r="AG95" s="36"/>
    </row>
    <row r="96" spans="1:33" ht="272.45" customHeight="1" x14ac:dyDescent="0.35">
      <c r="A96" s="37">
        <f t="shared" si="1"/>
        <v>74</v>
      </c>
      <c r="B96" s="38" t="s">
        <v>316</v>
      </c>
      <c r="C96" s="38" t="s">
        <v>132</v>
      </c>
      <c r="D96" s="39" t="s">
        <v>317</v>
      </c>
      <c r="E96" s="173" t="s">
        <v>318</v>
      </c>
      <c r="F96" s="38" t="s">
        <v>69</v>
      </c>
      <c r="G96" s="38">
        <v>1</v>
      </c>
      <c r="H96" s="38" t="s">
        <v>105</v>
      </c>
      <c r="I96" s="38">
        <v>12</v>
      </c>
      <c r="J96" s="38" t="s">
        <v>302</v>
      </c>
      <c r="K96" s="38" t="s">
        <v>161</v>
      </c>
      <c r="L96" s="38" t="s">
        <v>298</v>
      </c>
      <c r="M96" s="175">
        <v>40000000</v>
      </c>
      <c r="N96" s="175">
        <v>40000000</v>
      </c>
      <c r="O96" s="38" t="s">
        <v>74</v>
      </c>
      <c r="P96" s="38" t="s">
        <v>75</v>
      </c>
      <c r="Q96" s="38" t="s">
        <v>135</v>
      </c>
      <c r="S96" s="218" t="s">
        <v>1450</v>
      </c>
      <c r="T96" s="218" t="s">
        <v>1451</v>
      </c>
      <c r="U96" s="219">
        <v>43790</v>
      </c>
      <c r="V96" s="220" t="s">
        <v>1452</v>
      </c>
      <c r="W96" s="221" t="s">
        <v>1234</v>
      </c>
      <c r="X96" s="237">
        <v>39800000</v>
      </c>
      <c r="Y96" s="238">
        <v>0</v>
      </c>
      <c r="Z96" s="237">
        <v>39800000</v>
      </c>
      <c r="AA96" s="239" t="s">
        <v>1453</v>
      </c>
      <c r="AB96" s="221">
        <v>26919</v>
      </c>
      <c r="AC96" s="220" t="s">
        <v>1454</v>
      </c>
      <c r="AD96" s="219"/>
      <c r="AE96" s="219">
        <v>44179</v>
      </c>
      <c r="AF96" s="221" t="s">
        <v>1455</v>
      </c>
      <c r="AG96" s="221" t="s">
        <v>1228</v>
      </c>
    </row>
    <row r="97" spans="1:33" ht="272.45" customHeight="1" x14ac:dyDescent="0.35">
      <c r="A97" s="171">
        <f>SUM(A96+1)</f>
        <v>75</v>
      </c>
      <c r="B97" s="193" t="s">
        <v>319</v>
      </c>
      <c r="C97" s="193" t="s">
        <v>132</v>
      </c>
      <c r="D97" s="193">
        <v>81112501</v>
      </c>
      <c r="E97" s="193" t="s">
        <v>1109</v>
      </c>
      <c r="F97" s="193" t="s">
        <v>69</v>
      </c>
      <c r="G97" s="193">
        <v>1</v>
      </c>
      <c r="H97" s="193" t="s">
        <v>70</v>
      </c>
      <c r="I97" s="193">
        <v>12</v>
      </c>
      <c r="J97" s="193" t="s">
        <v>80</v>
      </c>
      <c r="K97" s="193" t="s">
        <v>161</v>
      </c>
      <c r="L97" s="193" t="s">
        <v>298</v>
      </c>
      <c r="M97" s="194">
        <v>600612000</v>
      </c>
      <c r="N97" s="194">
        <v>600612000</v>
      </c>
      <c r="O97" s="193" t="s">
        <v>74</v>
      </c>
      <c r="P97" s="193" t="s">
        <v>75</v>
      </c>
      <c r="Q97" s="193" t="s">
        <v>135</v>
      </c>
      <c r="S97" s="232" t="s">
        <v>1223</v>
      </c>
      <c r="T97" s="232" t="s">
        <v>327</v>
      </c>
      <c r="U97" s="227">
        <v>43668</v>
      </c>
      <c r="V97" s="226" t="s">
        <v>1224</v>
      </c>
      <c r="W97" s="228" t="s">
        <v>142</v>
      </c>
      <c r="X97" s="230">
        <v>571372518.44000006</v>
      </c>
      <c r="Y97" s="231">
        <v>0</v>
      </c>
      <c r="Z97" s="230">
        <v>571372518.44000006</v>
      </c>
      <c r="AA97" s="226" t="s">
        <v>1225</v>
      </c>
      <c r="AB97" s="228">
        <v>23119</v>
      </c>
      <c r="AC97" s="226" t="s">
        <v>1226</v>
      </c>
      <c r="AD97" s="227">
        <v>43684</v>
      </c>
      <c r="AE97" s="227">
        <v>44049</v>
      </c>
      <c r="AF97" s="228" t="s">
        <v>1227</v>
      </c>
      <c r="AG97" s="234" t="s">
        <v>1228</v>
      </c>
    </row>
    <row r="98" spans="1:33" ht="272.45" customHeight="1" x14ac:dyDescent="0.35">
      <c r="A98" s="181"/>
      <c r="B98" s="193" t="s">
        <v>319</v>
      </c>
      <c r="C98" s="193" t="s">
        <v>132</v>
      </c>
      <c r="D98" s="193">
        <v>81112501</v>
      </c>
      <c r="E98" s="193" t="s">
        <v>1109</v>
      </c>
      <c r="F98" s="193" t="s">
        <v>69</v>
      </c>
      <c r="G98" s="193">
        <v>1</v>
      </c>
      <c r="H98" s="193" t="s">
        <v>70</v>
      </c>
      <c r="I98" s="193">
        <v>12</v>
      </c>
      <c r="J98" s="193" t="s">
        <v>80</v>
      </c>
      <c r="K98" s="193" t="s">
        <v>161</v>
      </c>
      <c r="L98" s="193" t="s">
        <v>298</v>
      </c>
      <c r="M98" s="194">
        <v>35000000</v>
      </c>
      <c r="N98" s="194">
        <v>35000000</v>
      </c>
      <c r="O98" s="193" t="s">
        <v>74</v>
      </c>
      <c r="P98" s="193" t="s">
        <v>75</v>
      </c>
      <c r="Q98" s="193" t="s">
        <v>135</v>
      </c>
      <c r="S98" s="232" t="s">
        <v>1229</v>
      </c>
      <c r="T98" s="232" t="s">
        <v>1230</v>
      </c>
      <c r="U98" s="227">
        <v>43669</v>
      </c>
      <c r="V98" s="226" t="s">
        <v>1224</v>
      </c>
      <c r="W98" s="228" t="s">
        <v>142</v>
      </c>
      <c r="X98" s="230">
        <v>6326911.5599999996</v>
      </c>
      <c r="Y98" s="231">
        <v>0</v>
      </c>
      <c r="Z98" s="230">
        <v>6326911.5599999996</v>
      </c>
      <c r="AA98" s="226" t="s">
        <v>1225</v>
      </c>
      <c r="AB98" s="228">
        <v>23119</v>
      </c>
      <c r="AC98" s="226" t="s">
        <v>1226</v>
      </c>
      <c r="AD98" s="227">
        <v>43684</v>
      </c>
      <c r="AE98" s="227">
        <v>44049</v>
      </c>
      <c r="AF98" s="228" t="s">
        <v>1227</v>
      </c>
      <c r="AG98" s="234" t="s">
        <v>1228</v>
      </c>
    </row>
    <row r="99" spans="1:33" ht="272.45" customHeight="1" x14ac:dyDescent="0.5">
      <c r="A99" s="37">
        <f>SUM(A97+1)</f>
        <v>76</v>
      </c>
      <c r="B99" s="40" t="s">
        <v>320</v>
      </c>
      <c r="C99" s="40" t="s">
        <v>132</v>
      </c>
      <c r="D99" s="41">
        <v>81112501</v>
      </c>
      <c r="E99" s="42" t="s">
        <v>321</v>
      </c>
      <c r="F99" s="40" t="s">
        <v>69</v>
      </c>
      <c r="G99" s="40">
        <v>0</v>
      </c>
      <c r="H99" s="40" t="s">
        <v>83</v>
      </c>
      <c r="I99" s="40">
        <v>12</v>
      </c>
      <c r="J99" s="40" t="s">
        <v>80</v>
      </c>
      <c r="K99" s="40" t="s">
        <v>161</v>
      </c>
      <c r="L99" s="40" t="s">
        <v>298</v>
      </c>
      <c r="M99" s="133"/>
      <c r="N99" s="133"/>
      <c r="O99" s="40" t="s">
        <v>74</v>
      </c>
      <c r="P99" s="40" t="s">
        <v>75</v>
      </c>
      <c r="Q99" s="40" t="s">
        <v>135</v>
      </c>
      <c r="S99" s="36"/>
      <c r="T99" s="36"/>
      <c r="U99" s="36"/>
      <c r="V99" s="36"/>
      <c r="W99" s="36"/>
      <c r="X99" s="108"/>
      <c r="Y99" s="108"/>
      <c r="Z99" s="108"/>
      <c r="AA99" s="36"/>
      <c r="AB99" s="36"/>
      <c r="AC99" s="36"/>
      <c r="AD99" s="36"/>
      <c r="AE99" s="36"/>
      <c r="AF99" s="36"/>
      <c r="AG99" s="36"/>
    </row>
    <row r="100" spans="1:33" ht="272.45" customHeight="1" x14ac:dyDescent="0.5">
      <c r="A100" s="37">
        <f t="shared" si="1"/>
        <v>77</v>
      </c>
      <c r="B100" s="40" t="s">
        <v>322</v>
      </c>
      <c r="C100" s="40" t="s">
        <v>132</v>
      </c>
      <c r="D100" s="41">
        <v>81111805</v>
      </c>
      <c r="E100" s="42" t="s">
        <v>323</v>
      </c>
      <c r="F100" s="40" t="s">
        <v>69</v>
      </c>
      <c r="G100" s="40">
        <v>0</v>
      </c>
      <c r="H100" s="40" t="s">
        <v>83</v>
      </c>
      <c r="I100" s="40">
        <v>12</v>
      </c>
      <c r="J100" s="40" t="s">
        <v>313</v>
      </c>
      <c r="K100" s="40" t="s">
        <v>161</v>
      </c>
      <c r="L100" s="40" t="s">
        <v>298</v>
      </c>
      <c r="M100" s="133"/>
      <c r="N100" s="133"/>
      <c r="O100" s="40" t="s">
        <v>74</v>
      </c>
      <c r="P100" s="40" t="s">
        <v>75</v>
      </c>
      <c r="Q100" s="40" t="s">
        <v>135</v>
      </c>
      <c r="S100" s="36"/>
      <c r="T100" s="36"/>
      <c r="U100" s="36"/>
      <c r="V100" s="36"/>
      <c r="W100" s="36"/>
      <c r="X100" s="108"/>
      <c r="Y100" s="108"/>
      <c r="Z100" s="108"/>
      <c r="AA100" s="36"/>
      <c r="AB100" s="36"/>
      <c r="AC100" s="36"/>
      <c r="AD100" s="36"/>
      <c r="AE100" s="36"/>
      <c r="AF100" s="36"/>
      <c r="AG100" s="36"/>
    </row>
    <row r="101" spans="1:33" ht="272.45" customHeight="1" x14ac:dyDescent="0.35">
      <c r="A101" s="37">
        <f t="shared" si="1"/>
        <v>78</v>
      </c>
      <c r="B101" s="38" t="s">
        <v>324</v>
      </c>
      <c r="C101" s="38" t="s">
        <v>132</v>
      </c>
      <c r="D101" s="39">
        <v>81112501</v>
      </c>
      <c r="E101" s="173" t="s">
        <v>325</v>
      </c>
      <c r="F101" s="38" t="s">
        <v>69</v>
      </c>
      <c r="G101" s="38">
        <v>1</v>
      </c>
      <c r="H101" s="38" t="s">
        <v>103</v>
      </c>
      <c r="I101" s="38">
        <v>12</v>
      </c>
      <c r="J101" s="38" t="s">
        <v>80</v>
      </c>
      <c r="K101" s="38" t="s">
        <v>161</v>
      </c>
      <c r="L101" s="38" t="s">
        <v>242</v>
      </c>
      <c r="M101" s="175">
        <v>257000000</v>
      </c>
      <c r="N101" s="175">
        <v>257000000</v>
      </c>
      <c r="O101" s="38" t="s">
        <v>74</v>
      </c>
      <c r="P101" s="38" t="s">
        <v>75</v>
      </c>
      <c r="Q101" s="38" t="s">
        <v>135</v>
      </c>
      <c r="S101" s="232" t="s">
        <v>326</v>
      </c>
      <c r="T101" s="232" t="s">
        <v>327</v>
      </c>
      <c r="U101" s="227">
        <v>43536</v>
      </c>
      <c r="V101" s="226" t="s">
        <v>328</v>
      </c>
      <c r="W101" s="228" t="s">
        <v>111</v>
      </c>
      <c r="X101" s="230">
        <v>54718715.640000001</v>
      </c>
      <c r="Y101" s="231">
        <v>0</v>
      </c>
      <c r="Z101" s="230">
        <v>54718715.640000001</v>
      </c>
      <c r="AA101" s="226" t="s">
        <v>329</v>
      </c>
      <c r="AB101" s="228">
        <v>17119</v>
      </c>
      <c r="AC101" s="226" t="s">
        <v>330</v>
      </c>
      <c r="AD101" s="227">
        <v>43536</v>
      </c>
      <c r="AE101" s="227">
        <v>43901</v>
      </c>
      <c r="AF101" s="228" t="s">
        <v>331</v>
      </c>
      <c r="AG101" s="234" t="s">
        <v>249</v>
      </c>
    </row>
    <row r="102" spans="1:33" ht="272.45" customHeight="1" x14ac:dyDescent="0.5">
      <c r="A102" s="43">
        <f t="shared" si="1"/>
        <v>79</v>
      </c>
      <c r="B102" s="40" t="s">
        <v>332</v>
      </c>
      <c r="C102" s="40" t="s">
        <v>132</v>
      </c>
      <c r="D102" s="41" t="s">
        <v>333</v>
      </c>
      <c r="E102" s="42" t="s">
        <v>334</v>
      </c>
      <c r="F102" s="40" t="s">
        <v>69</v>
      </c>
      <c r="G102" s="40">
        <v>0</v>
      </c>
      <c r="H102" s="40" t="s">
        <v>124</v>
      </c>
      <c r="I102" s="40">
        <v>12</v>
      </c>
      <c r="J102" s="40" t="s">
        <v>310</v>
      </c>
      <c r="K102" s="40" t="s">
        <v>161</v>
      </c>
      <c r="L102" s="40"/>
      <c r="M102" s="133"/>
      <c r="N102" s="133"/>
      <c r="O102" s="40" t="s">
        <v>74</v>
      </c>
      <c r="P102" s="40" t="s">
        <v>75</v>
      </c>
      <c r="Q102" s="40" t="s">
        <v>135</v>
      </c>
      <c r="S102" s="36"/>
      <c r="T102" s="36"/>
      <c r="U102" s="36"/>
      <c r="V102" s="36"/>
      <c r="W102" s="36"/>
      <c r="X102" s="108"/>
      <c r="Y102" s="108"/>
      <c r="Z102" s="108"/>
      <c r="AA102" s="36"/>
      <c r="AB102" s="36"/>
      <c r="AC102" s="36"/>
      <c r="AD102" s="36"/>
      <c r="AE102" s="36"/>
      <c r="AF102" s="36"/>
      <c r="AG102" s="36"/>
    </row>
    <row r="103" spans="1:33" ht="272.45" customHeight="1" x14ac:dyDescent="0.5">
      <c r="A103" s="37">
        <f t="shared" si="1"/>
        <v>80</v>
      </c>
      <c r="B103" s="40" t="s">
        <v>335</v>
      </c>
      <c r="C103" s="40" t="s">
        <v>132</v>
      </c>
      <c r="D103" s="41" t="s">
        <v>336</v>
      </c>
      <c r="E103" s="42" t="s">
        <v>337</v>
      </c>
      <c r="F103" s="40" t="s">
        <v>69</v>
      </c>
      <c r="G103" s="40">
        <v>1</v>
      </c>
      <c r="H103" s="40" t="s">
        <v>70</v>
      </c>
      <c r="I103" s="40">
        <v>12</v>
      </c>
      <c r="J103" s="40" t="s">
        <v>302</v>
      </c>
      <c r="K103" s="40" t="s">
        <v>161</v>
      </c>
      <c r="L103" s="40" t="s">
        <v>298</v>
      </c>
      <c r="M103" s="133"/>
      <c r="N103" s="133"/>
      <c r="O103" s="40" t="s">
        <v>74</v>
      </c>
      <c r="P103" s="40" t="s">
        <v>75</v>
      </c>
      <c r="Q103" s="40" t="s">
        <v>135</v>
      </c>
      <c r="S103" s="36"/>
      <c r="T103" s="36"/>
      <c r="U103" s="36"/>
      <c r="V103" s="36"/>
      <c r="W103" s="36"/>
      <c r="X103" s="108"/>
      <c r="Y103" s="108"/>
      <c r="Z103" s="108"/>
      <c r="AA103" s="36"/>
      <c r="AB103" s="36"/>
      <c r="AC103" s="36"/>
      <c r="AD103" s="36"/>
      <c r="AE103" s="36"/>
      <c r="AF103" s="36"/>
      <c r="AG103" s="36"/>
    </row>
    <row r="104" spans="1:33" ht="272.45" customHeight="1" x14ac:dyDescent="0.35">
      <c r="A104" s="37">
        <f t="shared" si="1"/>
        <v>81</v>
      </c>
      <c r="B104" s="38" t="s">
        <v>338</v>
      </c>
      <c r="C104" s="38" t="s">
        <v>132</v>
      </c>
      <c r="D104" s="39" t="s">
        <v>339</v>
      </c>
      <c r="E104" s="173" t="s">
        <v>340</v>
      </c>
      <c r="F104" s="38" t="s">
        <v>69</v>
      </c>
      <c r="G104" s="38">
        <v>1</v>
      </c>
      <c r="H104" s="38" t="s">
        <v>103</v>
      </c>
      <c r="I104" s="38">
        <v>12</v>
      </c>
      <c r="J104" s="38" t="s">
        <v>302</v>
      </c>
      <c r="K104" s="38" t="s">
        <v>161</v>
      </c>
      <c r="L104" s="38" t="s">
        <v>242</v>
      </c>
      <c r="M104" s="175">
        <v>200000000</v>
      </c>
      <c r="N104" s="175">
        <v>200000000</v>
      </c>
      <c r="O104" s="38" t="s">
        <v>74</v>
      </c>
      <c r="P104" s="38" t="s">
        <v>75</v>
      </c>
      <c r="Q104" s="38" t="s">
        <v>135</v>
      </c>
      <c r="S104" s="218" t="s">
        <v>1073</v>
      </c>
      <c r="T104" s="218" t="s">
        <v>1074</v>
      </c>
      <c r="U104" s="219">
        <v>43587</v>
      </c>
      <c r="V104" s="220" t="s">
        <v>1075</v>
      </c>
      <c r="W104" s="221" t="s">
        <v>111</v>
      </c>
      <c r="X104" s="222">
        <v>184896131</v>
      </c>
      <c r="Y104" s="223"/>
      <c r="Z104" s="222">
        <v>184896131</v>
      </c>
      <c r="AA104" s="220" t="s">
        <v>1076</v>
      </c>
      <c r="AB104" s="221">
        <v>17219</v>
      </c>
      <c r="AC104" s="220" t="s">
        <v>1077</v>
      </c>
      <c r="AD104" s="219">
        <v>43592</v>
      </c>
      <c r="AE104" s="219">
        <v>43957</v>
      </c>
      <c r="AF104" s="221" t="s">
        <v>1078</v>
      </c>
      <c r="AG104" s="224" t="s">
        <v>249</v>
      </c>
    </row>
    <row r="105" spans="1:33" ht="272.45" customHeight="1" x14ac:dyDescent="0.35">
      <c r="A105" s="37">
        <f t="shared" si="1"/>
        <v>82</v>
      </c>
      <c r="B105" s="38" t="s">
        <v>341</v>
      </c>
      <c r="C105" s="38" t="s">
        <v>132</v>
      </c>
      <c r="D105" s="39">
        <v>81112501</v>
      </c>
      <c r="E105" s="173" t="s">
        <v>342</v>
      </c>
      <c r="F105" s="38" t="s">
        <v>69</v>
      </c>
      <c r="G105" s="38">
        <v>1</v>
      </c>
      <c r="H105" s="38" t="s">
        <v>70</v>
      </c>
      <c r="I105" s="38">
        <v>12</v>
      </c>
      <c r="J105" s="38" t="s">
        <v>313</v>
      </c>
      <c r="K105" s="38" t="s">
        <v>161</v>
      </c>
      <c r="L105" s="38" t="s">
        <v>298</v>
      </c>
      <c r="M105" s="175">
        <v>15000000</v>
      </c>
      <c r="N105" s="175">
        <v>15000000</v>
      </c>
      <c r="O105" s="38" t="s">
        <v>74</v>
      </c>
      <c r="P105" s="38" t="s">
        <v>75</v>
      </c>
      <c r="Q105" s="38" t="s">
        <v>135</v>
      </c>
      <c r="S105" s="218" t="s">
        <v>1231</v>
      </c>
      <c r="T105" s="218" t="s">
        <v>1232</v>
      </c>
      <c r="U105" s="219">
        <v>43676</v>
      </c>
      <c r="V105" s="220" t="s">
        <v>1233</v>
      </c>
      <c r="W105" s="221" t="s">
        <v>1234</v>
      </c>
      <c r="X105" s="222">
        <v>14500000</v>
      </c>
      <c r="Y105" s="223">
        <v>0</v>
      </c>
      <c r="Z105" s="222">
        <v>14500000</v>
      </c>
      <c r="AA105" s="220" t="s">
        <v>1235</v>
      </c>
      <c r="AB105" s="221">
        <v>23619</v>
      </c>
      <c r="AC105" s="220" t="s">
        <v>1236</v>
      </c>
      <c r="AD105" s="219">
        <v>43682</v>
      </c>
      <c r="AE105" s="219">
        <v>44057</v>
      </c>
      <c r="AF105" s="221" t="s">
        <v>1130</v>
      </c>
      <c r="AG105" s="221" t="s">
        <v>1228</v>
      </c>
    </row>
    <row r="106" spans="1:33" ht="272.45" customHeight="1" x14ac:dyDescent="0.5">
      <c r="A106" s="37">
        <f t="shared" si="1"/>
        <v>83</v>
      </c>
      <c r="B106" s="40" t="s">
        <v>343</v>
      </c>
      <c r="C106" s="40" t="s">
        <v>132</v>
      </c>
      <c r="D106" s="41" t="s">
        <v>344</v>
      </c>
      <c r="E106" s="42" t="s">
        <v>1263</v>
      </c>
      <c r="F106" s="40" t="s">
        <v>69</v>
      </c>
      <c r="G106" s="40">
        <v>1</v>
      </c>
      <c r="H106" s="40" t="s">
        <v>105</v>
      </c>
      <c r="I106" s="40">
        <v>12</v>
      </c>
      <c r="J106" s="40" t="s">
        <v>302</v>
      </c>
      <c r="K106" s="40" t="s">
        <v>161</v>
      </c>
      <c r="L106" s="40" t="s">
        <v>298</v>
      </c>
      <c r="M106" s="133"/>
      <c r="N106" s="133"/>
      <c r="O106" s="40" t="s">
        <v>74</v>
      </c>
      <c r="P106" s="40" t="s">
        <v>75</v>
      </c>
      <c r="Q106" s="40" t="s">
        <v>135</v>
      </c>
      <c r="S106" s="36"/>
      <c r="T106" s="36"/>
      <c r="U106" s="36"/>
      <c r="V106" s="36"/>
      <c r="W106" s="36"/>
      <c r="X106" s="108"/>
      <c r="Y106" s="108"/>
      <c r="Z106" s="108"/>
      <c r="AA106" s="36"/>
      <c r="AB106" s="36"/>
      <c r="AC106" s="36"/>
      <c r="AD106" s="36"/>
      <c r="AE106" s="36"/>
      <c r="AF106" s="36"/>
      <c r="AG106" s="36"/>
    </row>
    <row r="107" spans="1:33" ht="272.45" customHeight="1" x14ac:dyDescent="0.35">
      <c r="A107" s="37">
        <f t="shared" si="1"/>
        <v>84</v>
      </c>
      <c r="B107" s="38" t="s">
        <v>345</v>
      </c>
      <c r="C107" s="38" t="s">
        <v>132</v>
      </c>
      <c r="D107" s="39" t="s">
        <v>346</v>
      </c>
      <c r="E107" s="173" t="s">
        <v>347</v>
      </c>
      <c r="F107" s="38" t="s">
        <v>69</v>
      </c>
      <c r="G107" s="38">
        <v>1</v>
      </c>
      <c r="H107" s="38" t="s">
        <v>190</v>
      </c>
      <c r="I107" s="38">
        <v>12</v>
      </c>
      <c r="J107" s="38" t="s">
        <v>302</v>
      </c>
      <c r="K107" s="38" t="s">
        <v>161</v>
      </c>
      <c r="L107" s="38" t="s">
        <v>298</v>
      </c>
      <c r="M107" s="175">
        <v>81200000</v>
      </c>
      <c r="N107" s="175">
        <v>81200000</v>
      </c>
      <c r="O107" s="38" t="s">
        <v>74</v>
      </c>
      <c r="P107" s="38" t="s">
        <v>75</v>
      </c>
      <c r="Q107" s="38" t="s">
        <v>135</v>
      </c>
      <c r="S107" s="218" t="s">
        <v>1462</v>
      </c>
      <c r="T107" s="218" t="s">
        <v>1463</v>
      </c>
      <c r="U107" s="219">
        <v>43796</v>
      </c>
      <c r="V107" s="220" t="s">
        <v>1464</v>
      </c>
      <c r="W107" s="221" t="s">
        <v>1234</v>
      </c>
      <c r="X107" s="237">
        <v>81158000</v>
      </c>
      <c r="Y107" s="238">
        <v>0</v>
      </c>
      <c r="Z107" s="237">
        <v>81158000</v>
      </c>
      <c r="AA107" s="239" t="s">
        <v>1465</v>
      </c>
      <c r="AB107" s="221">
        <v>26819</v>
      </c>
      <c r="AC107" s="220" t="s">
        <v>1466</v>
      </c>
      <c r="AD107" s="219"/>
      <c r="AE107" s="219">
        <v>44193</v>
      </c>
      <c r="AF107" s="221" t="s">
        <v>1078</v>
      </c>
      <c r="AG107" s="221" t="s">
        <v>1228</v>
      </c>
    </row>
    <row r="108" spans="1:33" ht="272.45" customHeight="1" x14ac:dyDescent="0.35">
      <c r="A108" s="37">
        <f t="shared" si="1"/>
        <v>85</v>
      </c>
      <c r="B108" s="38" t="s">
        <v>348</v>
      </c>
      <c r="C108" s="38" t="s">
        <v>132</v>
      </c>
      <c r="D108" s="39" t="s">
        <v>1176</v>
      </c>
      <c r="E108" s="173" t="s">
        <v>1177</v>
      </c>
      <c r="F108" s="38" t="s">
        <v>69</v>
      </c>
      <c r="G108" s="38">
        <v>1</v>
      </c>
      <c r="H108" s="38" t="s">
        <v>105</v>
      </c>
      <c r="I108" s="38">
        <v>3.5</v>
      </c>
      <c r="J108" s="38" t="s">
        <v>1316</v>
      </c>
      <c r="K108" s="38" t="s">
        <v>161</v>
      </c>
      <c r="L108" s="38" t="s">
        <v>298</v>
      </c>
      <c r="M108" s="175">
        <v>254000000</v>
      </c>
      <c r="N108" s="175">
        <v>254000000</v>
      </c>
      <c r="O108" s="38" t="s">
        <v>74</v>
      </c>
      <c r="P108" s="38" t="s">
        <v>75</v>
      </c>
      <c r="Q108" s="38" t="s">
        <v>135</v>
      </c>
      <c r="S108" s="218" t="s">
        <v>1403</v>
      </c>
      <c r="T108" s="218" t="s">
        <v>1404</v>
      </c>
      <c r="U108" s="219">
        <v>43775</v>
      </c>
      <c r="V108" s="220" t="s">
        <v>1405</v>
      </c>
      <c r="W108" s="221" t="s">
        <v>1234</v>
      </c>
      <c r="X108" s="222">
        <v>210630000</v>
      </c>
      <c r="Y108" s="223">
        <v>0</v>
      </c>
      <c r="Z108" s="222">
        <v>210630000</v>
      </c>
      <c r="AA108" s="225" t="s">
        <v>1406</v>
      </c>
      <c r="AB108" s="221">
        <v>27419</v>
      </c>
      <c r="AC108" s="236"/>
      <c r="AD108" s="236"/>
      <c r="AE108" s="236"/>
      <c r="AF108" s="228" t="s">
        <v>1407</v>
      </c>
      <c r="AG108" s="228" t="s">
        <v>1228</v>
      </c>
    </row>
    <row r="109" spans="1:33" ht="272.45" customHeight="1" x14ac:dyDescent="0.5">
      <c r="A109" s="37">
        <f t="shared" si="1"/>
        <v>86</v>
      </c>
      <c r="B109" s="40" t="s">
        <v>349</v>
      </c>
      <c r="C109" s="40" t="s">
        <v>132</v>
      </c>
      <c r="D109" s="41">
        <v>83120000</v>
      </c>
      <c r="E109" s="42" t="s">
        <v>350</v>
      </c>
      <c r="F109" s="40" t="s">
        <v>69</v>
      </c>
      <c r="G109" s="40">
        <v>0</v>
      </c>
      <c r="H109" s="40" t="s">
        <v>70</v>
      </c>
      <c r="I109" s="40">
        <v>6</v>
      </c>
      <c r="J109" s="40" t="s">
        <v>351</v>
      </c>
      <c r="K109" s="40" t="s">
        <v>161</v>
      </c>
      <c r="L109" s="40" t="s">
        <v>298</v>
      </c>
      <c r="M109" s="133"/>
      <c r="N109" s="133"/>
      <c r="O109" s="40" t="s">
        <v>74</v>
      </c>
      <c r="P109" s="40" t="s">
        <v>75</v>
      </c>
      <c r="Q109" s="40" t="s">
        <v>135</v>
      </c>
      <c r="S109" s="36"/>
      <c r="T109" s="36"/>
      <c r="U109" s="36"/>
      <c r="V109" s="36"/>
      <c r="W109" s="36"/>
      <c r="X109" s="108"/>
      <c r="Y109" s="108"/>
      <c r="Z109" s="108"/>
      <c r="AA109" s="36"/>
      <c r="AB109" s="36"/>
      <c r="AC109" s="36"/>
      <c r="AD109" s="36"/>
      <c r="AE109" s="36"/>
      <c r="AF109" s="36"/>
      <c r="AG109" s="36"/>
    </row>
    <row r="110" spans="1:33" ht="272.45" customHeight="1" x14ac:dyDescent="0.35">
      <c r="A110" s="37">
        <f t="shared" si="1"/>
        <v>87</v>
      </c>
      <c r="B110" s="38" t="s">
        <v>352</v>
      </c>
      <c r="C110" s="38" t="s">
        <v>132</v>
      </c>
      <c r="D110" s="39">
        <v>81111500</v>
      </c>
      <c r="E110" s="173" t="s">
        <v>1162</v>
      </c>
      <c r="F110" s="38" t="s">
        <v>69</v>
      </c>
      <c r="G110" s="38">
        <v>1</v>
      </c>
      <c r="H110" s="38" t="s">
        <v>70</v>
      </c>
      <c r="I110" s="38">
        <v>6</v>
      </c>
      <c r="J110" s="38" t="s">
        <v>1163</v>
      </c>
      <c r="K110" s="38" t="s">
        <v>161</v>
      </c>
      <c r="L110" s="38" t="s">
        <v>307</v>
      </c>
      <c r="M110" s="175">
        <v>763000000</v>
      </c>
      <c r="N110" s="175">
        <v>763000000</v>
      </c>
      <c r="O110" s="38" t="s">
        <v>74</v>
      </c>
      <c r="P110" s="38" t="s">
        <v>75</v>
      </c>
      <c r="Q110" s="38" t="s">
        <v>135</v>
      </c>
      <c r="S110" s="218" t="s">
        <v>1237</v>
      </c>
      <c r="T110" s="218" t="s">
        <v>1238</v>
      </c>
      <c r="U110" s="219">
        <v>43677</v>
      </c>
      <c r="V110" s="220" t="s">
        <v>1239</v>
      </c>
      <c r="W110" s="221" t="s">
        <v>1240</v>
      </c>
      <c r="X110" s="222">
        <v>762740000</v>
      </c>
      <c r="Y110" s="223">
        <v>0</v>
      </c>
      <c r="Z110" s="222">
        <v>762740000</v>
      </c>
      <c r="AA110" s="225" t="s">
        <v>1241</v>
      </c>
      <c r="AB110" s="221">
        <v>23219</v>
      </c>
      <c r="AC110" s="220" t="s">
        <v>1242</v>
      </c>
      <c r="AD110" s="219">
        <v>43690</v>
      </c>
      <c r="AE110" s="219">
        <v>43830</v>
      </c>
      <c r="AF110" s="221" t="s">
        <v>1243</v>
      </c>
      <c r="AG110" s="221" t="s">
        <v>1244</v>
      </c>
    </row>
    <row r="111" spans="1:33" ht="272.45" customHeight="1" x14ac:dyDescent="0.35">
      <c r="A111" s="37">
        <f t="shared" si="1"/>
        <v>88</v>
      </c>
      <c r="B111" s="38" t="s">
        <v>353</v>
      </c>
      <c r="C111" s="38" t="s">
        <v>132</v>
      </c>
      <c r="D111" s="39">
        <v>81111500</v>
      </c>
      <c r="E111" s="173" t="s">
        <v>354</v>
      </c>
      <c r="F111" s="38" t="s">
        <v>69</v>
      </c>
      <c r="G111" s="38">
        <v>1</v>
      </c>
      <c r="H111" s="38" t="s">
        <v>190</v>
      </c>
      <c r="I111" s="38">
        <v>11</v>
      </c>
      <c r="J111" s="38" t="s">
        <v>125</v>
      </c>
      <c r="K111" s="38" t="s">
        <v>161</v>
      </c>
      <c r="L111" s="38" t="s">
        <v>307</v>
      </c>
      <c r="M111" s="175">
        <v>1865600000</v>
      </c>
      <c r="N111" s="175">
        <v>600000000</v>
      </c>
      <c r="O111" s="38" t="s">
        <v>89</v>
      </c>
      <c r="P111" s="38" t="s">
        <v>75</v>
      </c>
      <c r="Q111" s="38" t="s">
        <v>135</v>
      </c>
      <c r="S111" s="218" t="s">
        <v>1456</v>
      </c>
      <c r="T111" s="218" t="s">
        <v>1457</v>
      </c>
      <c r="U111" s="219">
        <v>43791</v>
      </c>
      <c r="V111" s="220" t="s">
        <v>1458</v>
      </c>
      <c r="W111" s="221" t="s">
        <v>1240</v>
      </c>
      <c r="X111" s="237">
        <v>1852400000</v>
      </c>
      <c r="Y111" s="238">
        <v>0</v>
      </c>
      <c r="Z111" s="237">
        <v>1852400000</v>
      </c>
      <c r="AA111" s="239" t="s">
        <v>1459</v>
      </c>
      <c r="AB111" s="221">
        <v>26719</v>
      </c>
      <c r="AC111" s="220" t="s">
        <v>1460</v>
      </c>
      <c r="AD111" s="219"/>
      <c r="AE111" s="219"/>
      <c r="AF111" s="221" t="s">
        <v>1461</v>
      </c>
      <c r="AG111" s="221" t="s">
        <v>1374</v>
      </c>
    </row>
    <row r="112" spans="1:33" ht="272.45" customHeight="1" x14ac:dyDescent="0.5">
      <c r="A112" s="37">
        <f t="shared" si="1"/>
        <v>89</v>
      </c>
      <c r="B112" s="40" t="s">
        <v>355</v>
      </c>
      <c r="C112" s="40" t="s">
        <v>132</v>
      </c>
      <c r="D112" s="41">
        <v>81110000</v>
      </c>
      <c r="E112" s="42" t="s">
        <v>356</v>
      </c>
      <c r="F112" s="40" t="s">
        <v>357</v>
      </c>
      <c r="G112" s="40">
        <v>0</v>
      </c>
      <c r="H112" s="40" t="s">
        <v>103</v>
      </c>
      <c r="I112" s="40">
        <v>9</v>
      </c>
      <c r="J112" s="40" t="s">
        <v>87</v>
      </c>
      <c r="K112" s="40" t="s">
        <v>161</v>
      </c>
      <c r="L112" s="40" t="s">
        <v>298</v>
      </c>
      <c r="M112" s="133"/>
      <c r="N112" s="133"/>
      <c r="O112" s="40" t="s">
        <v>74</v>
      </c>
      <c r="P112" s="40" t="s">
        <v>75</v>
      </c>
      <c r="Q112" s="40" t="s">
        <v>135</v>
      </c>
      <c r="S112" s="36"/>
      <c r="T112" s="36"/>
      <c r="U112" s="36"/>
      <c r="V112" s="36"/>
      <c r="W112" s="36"/>
      <c r="X112" s="108"/>
      <c r="Y112" s="108"/>
      <c r="Z112" s="108"/>
      <c r="AA112" s="36"/>
      <c r="AB112" s="36"/>
      <c r="AC112" s="36"/>
      <c r="AD112" s="36"/>
      <c r="AE112" s="36"/>
      <c r="AF112" s="36"/>
      <c r="AG112" s="36"/>
    </row>
    <row r="113" spans="1:33" ht="272.45" customHeight="1" x14ac:dyDescent="0.5">
      <c r="A113" s="37">
        <f t="shared" si="1"/>
        <v>90</v>
      </c>
      <c r="B113" s="40" t="s">
        <v>358</v>
      </c>
      <c r="C113" s="40" t="s">
        <v>132</v>
      </c>
      <c r="D113" s="41">
        <v>86101808</v>
      </c>
      <c r="E113" s="42" t="s">
        <v>359</v>
      </c>
      <c r="F113" s="40" t="s">
        <v>69</v>
      </c>
      <c r="G113" s="40">
        <v>0</v>
      </c>
      <c r="H113" s="40" t="s">
        <v>83</v>
      </c>
      <c r="I113" s="40">
        <v>6</v>
      </c>
      <c r="J113" s="40" t="s">
        <v>87</v>
      </c>
      <c r="K113" s="40" t="s">
        <v>161</v>
      </c>
      <c r="L113" s="40" t="s">
        <v>298</v>
      </c>
      <c r="M113" s="133"/>
      <c r="N113" s="133"/>
      <c r="O113" s="40" t="s">
        <v>74</v>
      </c>
      <c r="P113" s="40" t="s">
        <v>75</v>
      </c>
      <c r="Q113" s="40" t="s">
        <v>135</v>
      </c>
      <c r="S113" s="36"/>
      <c r="T113" s="36"/>
      <c r="U113" s="36"/>
      <c r="V113" s="36"/>
      <c r="W113" s="36"/>
      <c r="X113" s="108"/>
      <c r="Y113" s="108"/>
      <c r="Z113" s="108"/>
      <c r="AA113" s="36"/>
      <c r="AB113" s="36"/>
      <c r="AC113" s="36"/>
      <c r="AD113" s="36"/>
      <c r="AE113" s="36"/>
      <c r="AF113" s="36"/>
      <c r="AG113" s="36"/>
    </row>
    <row r="114" spans="1:33" ht="272.45" customHeight="1" x14ac:dyDescent="0.35">
      <c r="A114" s="37">
        <f t="shared" ref="A114:A120" si="2">SUM(A113+1)</f>
        <v>91</v>
      </c>
      <c r="B114" s="38" t="s">
        <v>360</v>
      </c>
      <c r="C114" s="38" t="s">
        <v>132</v>
      </c>
      <c r="D114" s="39">
        <v>81112501</v>
      </c>
      <c r="E114" s="173" t="s">
        <v>360</v>
      </c>
      <c r="F114" s="38" t="s">
        <v>69</v>
      </c>
      <c r="G114" s="38">
        <v>1</v>
      </c>
      <c r="H114" s="38" t="s">
        <v>105</v>
      </c>
      <c r="I114" s="38">
        <v>12</v>
      </c>
      <c r="J114" s="38" t="s">
        <v>80</v>
      </c>
      <c r="K114" s="38" t="s">
        <v>161</v>
      </c>
      <c r="L114" s="38" t="s">
        <v>307</v>
      </c>
      <c r="M114" s="175">
        <v>407944240.00000006</v>
      </c>
      <c r="N114" s="175">
        <v>407944240.00000006</v>
      </c>
      <c r="O114" s="38" t="s">
        <v>74</v>
      </c>
      <c r="P114" s="38" t="s">
        <v>75</v>
      </c>
      <c r="Q114" s="38" t="s">
        <v>135</v>
      </c>
      <c r="S114" s="218" t="s">
        <v>361</v>
      </c>
      <c r="T114" s="218" t="s">
        <v>362</v>
      </c>
      <c r="U114" s="219">
        <v>43523</v>
      </c>
      <c r="V114" s="220" t="s">
        <v>363</v>
      </c>
      <c r="W114" s="221" t="s">
        <v>142</v>
      </c>
      <c r="X114" s="222">
        <v>256621187.12</v>
      </c>
      <c r="Y114" s="223">
        <v>0</v>
      </c>
      <c r="Z114" s="222">
        <v>256621187.12</v>
      </c>
      <c r="AA114" s="220" t="s">
        <v>364</v>
      </c>
      <c r="AB114" s="221" t="s">
        <v>365</v>
      </c>
      <c r="AC114" s="220" t="s">
        <v>366</v>
      </c>
      <c r="AD114" s="219">
        <v>43523</v>
      </c>
      <c r="AE114" s="219">
        <v>43887</v>
      </c>
      <c r="AF114" s="221" t="s">
        <v>367</v>
      </c>
      <c r="AG114" s="224" t="s">
        <v>249</v>
      </c>
    </row>
    <row r="115" spans="1:33" ht="272.45" customHeight="1" x14ac:dyDescent="0.35">
      <c r="A115" s="37">
        <f t="shared" si="2"/>
        <v>92</v>
      </c>
      <c r="B115" s="38" t="s">
        <v>368</v>
      </c>
      <c r="C115" s="38" t="s">
        <v>132</v>
      </c>
      <c r="D115" s="39">
        <v>81112501</v>
      </c>
      <c r="E115" s="173" t="s">
        <v>368</v>
      </c>
      <c r="F115" s="38" t="s">
        <v>69</v>
      </c>
      <c r="G115" s="38">
        <v>1</v>
      </c>
      <c r="H115" s="38" t="s">
        <v>103</v>
      </c>
      <c r="I115" s="38">
        <v>9</v>
      </c>
      <c r="J115" s="38" t="s">
        <v>310</v>
      </c>
      <c r="K115" s="38" t="s">
        <v>161</v>
      </c>
      <c r="L115" s="38" t="s">
        <v>307</v>
      </c>
      <c r="M115" s="175">
        <v>150000000</v>
      </c>
      <c r="N115" s="175">
        <v>150000000</v>
      </c>
      <c r="O115" s="38" t="s">
        <v>74</v>
      </c>
      <c r="P115" s="38" t="s">
        <v>75</v>
      </c>
      <c r="Q115" s="38" t="s">
        <v>135</v>
      </c>
      <c r="S115" s="218" t="s">
        <v>369</v>
      </c>
      <c r="T115" s="218" t="s">
        <v>370</v>
      </c>
      <c r="U115" s="219">
        <v>43567</v>
      </c>
      <c r="V115" s="220" t="s">
        <v>371</v>
      </c>
      <c r="W115" s="221" t="s">
        <v>111</v>
      </c>
      <c r="X115" s="222">
        <v>85000000</v>
      </c>
      <c r="Y115" s="223">
        <v>0</v>
      </c>
      <c r="Z115" s="222">
        <v>85000000</v>
      </c>
      <c r="AA115" s="220" t="s">
        <v>372</v>
      </c>
      <c r="AB115" s="221">
        <v>19119</v>
      </c>
      <c r="AC115" s="226" t="s">
        <v>373</v>
      </c>
      <c r="AD115" s="236"/>
      <c r="AE115" s="236"/>
      <c r="AF115" s="228" t="s">
        <v>374</v>
      </c>
      <c r="AG115" s="234" t="s">
        <v>249</v>
      </c>
    </row>
    <row r="116" spans="1:33" ht="272.45" customHeight="1" x14ac:dyDescent="0.35">
      <c r="A116" s="37">
        <f t="shared" si="2"/>
        <v>93</v>
      </c>
      <c r="B116" s="38" t="s">
        <v>375</v>
      </c>
      <c r="C116" s="38" t="s">
        <v>132</v>
      </c>
      <c r="D116" s="39" t="s">
        <v>376</v>
      </c>
      <c r="E116" s="173" t="s">
        <v>377</v>
      </c>
      <c r="F116" s="38" t="s">
        <v>69</v>
      </c>
      <c r="G116" s="38">
        <v>1</v>
      </c>
      <c r="H116" s="38" t="s">
        <v>99</v>
      </c>
      <c r="I116" s="38">
        <v>12</v>
      </c>
      <c r="J116" s="38" t="s">
        <v>302</v>
      </c>
      <c r="K116" s="38" t="s">
        <v>161</v>
      </c>
      <c r="L116" s="38" t="s">
        <v>307</v>
      </c>
      <c r="M116" s="175">
        <v>300582187</v>
      </c>
      <c r="N116" s="175">
        <v>300582187</v>
      </c>
      <c r="O116" s="38" t="s">
        <v>74</v>
      </c>
      <c r="P116" s="38" t="s">
        <v>75</v>
      </c>
      <c r="Q116" s="38" t="s">
        <v>135</v>
      </c>
      <c r="S116" s="218" t="s">
        <v>1131</v>
      </c>
      <c r="T116" s="218" t="s">
        <v>1132</v>
      </c>
      <c r="U116" s="219">
        <v>43633</v>
      </c>
      <c r="V116" s="220" t="s">
        <v>1133</v>
      </c>
      <c r="W116" s="221" t="s">
        <v>111</v>
      </c>
      <c r="X116" s="222">
        <v>183468000</v>
      </c>
      <c r="Y116" s="223">
        <v>0</v>
      </c>
      <c r="Z116" s="222">
        <v>183468000</v>
      </c>
      <c r="AA116" s="220" t="s">
        <v>1134</v>
      </c>
      <c r="AB116" s="221">
        <v>19519</v>
      </c>
      <c r="AC116" s="220" t="s">
        <v>1129</v>
      </c>
      <c r="AD116" s="219">
        <v>43636</v>
      </c>
      <c r="AE116" s="219">
        <v>44001</v>
      </c>
      <c r="AF116" s="221" t="s">
        <v>1135</v>
      </c>
      <c r="AG116" s="224" t="s">
        <v>249</v>
      </c>
    </row>
    <row r="117" spans="1:33" ht="272.45" customHeight="1" x14ac:dyDescent="0.5">
      <c r="A117" s="37">
        <f t="shared" si="2"/>
        <v>94</v>
      </c>
      <c r="B117" s="40" t="s">
        <v>378</v>
      </c>
      <c r="C117" s="40" t="s">
        <v>132</v>
      </c>
      <c r="D117" s="41">
        <v>81112006</v>
      </c>
      <c r="E117" s="42" t="s">
        <v>379</v>
      </c>
      <c r="F117" s="40" t="s">
        <v>69</v>
      </c>
      <c r="G117" s="40">
        <v>1</v>
      </c>
      <c r="H117" s="40" t="s">
        <v>105</v>
      </c>
      <c r="I117" s="40">
        <v>3</v>
      </c>
      <c r="J117" s="40" t="s">
        <v>100</v>
      </c>
      <c r="K117" s="40" t="s">
        <v>72</v>
      </c>
      <c r="L117" s="40" t="s">
        <v>191</v>
      </c>
      <c r="M117" s="133"/>
      <c r="N117" s="133"/>
      <c r="O117" s="40" t="s">
        <v>74</v>
      </c>
      <c r="P117" s="40" t="s">
        <v>90</v>
      </c>
      <c r="Q117" s="40" t="s">
        <v>135</v>
      </c>
      <c r="S117" s="36"/>
      <c r="T117" s="36"/>
      <c r="U117" s="36"/>
      <c r="V117" s="36"/>
      <c r="W117" s="36"/>
      <c r="X117" s="108"/>
      <c r="Y117" s="108"/>
      <c r="Z117" s="108"/>
      <c r="AA117" s="36"/>
      <c r="AB117" s="36"/>
      <c r="AC117" s="36"/>
      <c r="AD117" s="36"/>
      <c r="AE117" s="36"/>
      <c r="AF117" s="36"/>
      <c r="AG117" s="36"/>
    </row>
    <row r="118" spans="1:33" ht="272.45" customHeight="1" x14ac:dyDescent="0.5">
      <c r="A118" s="37">
        <f t="shared" si="2"/>
        <v>95</v>
      </c>
      <c r="B118" s="38" t="s">
        <v>380</v>
      </c>
      <c r="C118" s="38" t="s">
        <v>132</v>
      </c>
      <c r="D118" s="39">
        <v>81112502</v>
      </c>
      <c r="E118" s="173" t="s">
        <v>381</v>
      </c>
      <c r="F118" s="38" t="s">
        <v>69</v>
      </c>
      <c r="G118" s="38">
        <v>1</v>
      </c>
      <c r="H118" s="38" t="s">
        <v>1384</v>
      </c>
      <c r="I118" s="38">
        <v>35</v>
      </c>
      <c r="J118" s="38" t="s">
        <v>80</v>
      </c>
      <c r="K118" s="38" t="s">
        <v>72</v>
      </c>
      <c r="L118" s="38" t="s">
        <v>191</v>
      </c>
      <c r="M118" s="195">
        <v>1408652800</v>
      </c>
      <c r="N118" s="195">
        <v>44020400</v>
      </c>
      <c r="O118" s="38" t="s">
        <v>89</v>
      </c>
      <c r="P118" s="38" t="s">
        <v>1269</v>
      </c>
      <c r="Q118" s="38" t="s">
        <v>135</v>
      </c>
      <c r="S118" s="36"/>
      <c r="T118" s="36"/>
      <c r="U118" s="36"/>
      <c r="V118" s="36"/>
      <c r="W118" s="36"/>
      <c r="X118" s="108"/>
      <c r="Y118" s="108"/>
      <c r="Z118" s="108"/>
      <c r="AA118" s="36"/>
      <c r="AB118" s="36"/>
      <c r="AC118" s="36"/>
      <c r="AD118" s="36"/>
      <c r="AE118" s="36"/>
      <c r="AF118" s="36"/>
      <c r="AG118" s="36"/>
    </row>
    <row r="119" spans="1:33" ht="272.45" customHeight="1" x14ac:dyDescent="0.5">
      <c r="A119" s="37">
        <f t="shared" si="2"/>
        <v>96</v>
      </c>
      <c r="B119" s="40" t="s">
        <v>382</v>
      </c>
      <c r="C119" s="40" t="s">
        <v>132</v>
      </c>
      <c r="D119" s="41">
        <v>81112502</v>
      </c>
      <c r="E119" s="42" t="s">
        <v>383</v>
      </c>
      <c r="F119" s="40" t="s">
        <v>69</v>
      </c>
      <c r="G119" s="40">
        <v>1</v>
      </c>
      <c r="H119" s="40" t="s">
        <v>1384</v>
      </c>
      <c r="I119" s="40">
        <v>18</v>
      </c>
      <c r="J119" s="40" t="s">
        <v>80</v>
      </c>
      <c r="K119" s="40" t="s">
        <v>72</v>
      </c>
      <c r="L119" s="40" t="s">
        <v>191</v>
      </c>
      <c r="M119" s="133"/>
      <c r="N119" s="133"/>
      <c r="O119" s="40" t="s">
        <v>89</v>
      </c>
      <c r="P119" s="40" t="s">
        <v>1269</v>
      </c>
      <c r="Q119" s="40" t="s">
        <v>135</v>
      </c>
      <c r="S119" s="36"/>
      <c r="T119" s="36"/>
      <c r="U119" s="36"/>
      <c r="V119" s="36"/>
      <c r="W119" s="36"/>
      <c r="X119" s="108"/>
      <c r="Y119" s="108"/>
      <c r="Z119" s="108"/>
      <c r="AA119" s="36"/>
      <c r="AB119" s="36"/>
      <c r="AC119" s="36"/>
      <c r="AD119" s="36"/>
      <c r="AE119" s="36"/>
      <c r="AF119" s="36"/>
      <c r="AG119" s="36"/>
    </row>
    <row r="120" spans="1:33" ht="272.45" customHeight="1" x14ac:dyDescent="0.5">
      <c r="A120" s="43">
        <f t="shared" si="2"/>
        <v>97</v>
      </c>
      <c r="B120" s="40" t="s">
        <v>384</v>
      </c>
      <c r="C120" s="40" t="s">
        <v>132</v>
      </c>
      <c r="D120" s="41">
        <v>81112502</v>
      </c>
      <c r="E120" s="42" t="s">
        <v>385</v>
      </c>
      <c r="F120" s="40" t="s">
        <v>69</v>
      </c>
      <c r="G120" s="40">
        <v>1</v>
      </c>
      <c r="H120" s="40" t="s">
        <v>105</v>
      </c>
      <c r="I120" s="40">
        <v>36</v>
      </c>
      <c r="J120" s="40" t="s">
        <v>1085</v>
      </c>
      <c r="K120" s="40" t="s">
        <v>72</v>
      </c>
      <c r="L120" s="40" t="s">
        <v>191</v>
      </c>
      <c r="M120" s="133"/>
      <c r="N120" s="133"/>
      <c r="O120" s="40" t="s">
        <v>74</v>
      </c>
      <c r="P120" s="40" t="s">
        <v>75</v>
      </c>
      <c r="Q120" s="40" t="s">
        <v>135</v>
      </c>
      <c r="S120" s="36"/>
      <c r="T120" s="36"/>
      <c r="U120" s="36"/>
      <c r="V120" s="36"/>
      <c r="W120" s="36"/>
      <c r="X120" s="108"/>
      <c r="Y120" s="108"/>
      <c r="Z120" s="108"/>
      <c r="AA120" s="36"/>
      <c r="AB120" s="36"/>
      <c r="AC120" s="36"/>
      <c r="AD120" s="36"/>
      <c r="AE120" s="36"/>
      <c r="AF120" s="36"/>
      <c r="AG120" s="36"/>
    </row>
    <row r="121" spans="1:33" ht="272.45" customHeight="1" x14ac:dyDescent="0.35">
      <c r="A121" s="37">
        <f>+A120+1</f>
        <v>98</v>
      </c>
      <c r="B121" s="38"/>
      <c r="C121" s="38" t="s">
        <v>160</v>
      </c>
      <c r="D121" s="39">
        <v>80101706</v>
      </c>
      <c r="E121" s="173" t="s">
        <v>386</v>
      </c>
      <c r="F121" s="38" t="s">
        <v>69</v>
      </c>
      <c r="G121" s="38">
        <v>1</v>
      </c>
      <c r="H121" s="38" t="s">
        <v>124</v>
      </c>
      <c r="I121" s="38">
        <v>10.5</v>
      </c>
      <c r="J121" s="38" t="s">
        <v>310</v>
      </c>
      <c r="K121" s="38" t="s">
        <v>161</v>
      </c>
      <c r="L121" s="38" t="s">
        <v>162</v>
      </c>
      <c r="M121" s="175">
        <v>91875000</v>
      </c>
      <c r="N121" s="175">
        <v>91875000</v>
      </c>
      <c r="O121" s="38" t="s">
        <v>74</v>
      </c>
      <c r="P121" s="38" t="s">
        <v>75</v>
      </c>
      <c r="Q121" s="38" t="s">
        <v>163</v>
      </c>
      <c r="S121" s="218" t="s">
        <v>387</v>
      </c>
      <c r="T121" s="218" t="s">
        <v>388</v>
      </c>
      <c r="U121" s="227">
        <v>43495</v>
      </c>
      <c r="V121" s="220" t="s">
        <v>389</v>
      </c>
      <c r="W121" s="221" t="s">
        <v>390</v>
      </c>
      <c r="X121" s="222">
        <v>91875000</v>
      </c>
      <c r="Y121" s="223">
        <v>-72625000</v>
      </c>
      <c r="Z121" s="222">
        <f>X121+Y121</f>
        <v>19250000</v>
      </c>
      <c r="AA121" s="220" t="s">
        <v>391</v>
      </c>
      <c r="AB121" s="225">
        <v>8619</v>
      </c>
      <c r="AC121" s="226" t="s">
        <v>392</v>
      </c>
      <c r="AD121" s="227">
        <v>43495</v>
      </c>
      <c r="AE121" s="227">
        <v>43812</v>
      </c>
      <c r="AF121" s="228" t="s">
        <v>393</v>
      </c>
      <c r="AG121" s="234" t="s">
        <v>394</v>
      </c>
    </row>
    <row r="122" spans="1:33" ht="272.45" customHeight="1" x14ac:dyDescent="0.35">
      <c r="A122" s="37">
        <f t="shared" ref="A122:A185" si="3">+A121+1</f>
        <v>99</v>
      </c>
      <c r="B122" s="38"/>
      <c r="C122" s="38" t="s">
        <v>160</v>
      </c>
      <c r="D122" s="39">
        <v>80101706</v>
      </c>
      <c r="E122" s="173" t="s">
        <v>386</v>
      </c>
      <c r="F122" s="38" t="s">
        <v>69</v>
      </c>
      <c r="G122" s="38">
        <v>1</v>
      </c>
      <c r="H122" s="38" t="s">
        <v>124</v>
      </c>
      <c r="I122" s="38">
        <v>11.5</v>
      </c>
      <c r="J122" s="38" t="s">
        <v>310</v>
      </c>
      <c r="K122" s="38" t="s">
        <v>161</v>
      </c>
      <c r="L122" s="38" t="s">
        <v>162</v>
      </c>
      <c r="M122" s="175">
        <v>82800000</v>
      </c>
      <c r="N122" s="175">
        <v>82800000</v>
      </c>
      <c r="O122" s="38" t="s">
        <v>74</v>
      </c>
      <c r="P122" s="38" t="s">
        <v>75</v>
      </c>
      <c r="Q122" s="38" t="s">
        <v>163</v>
      </c>
      <c r="S122" s="218" t="s">
        <v>395</v>
      </c>
      <c r="T122" s="218" t="s">
        <v>396</v>
      </c>
      <c r="U122" s="219">
        <v>43476</v>
      </c>
      <c r="V122" s="220" t="s">
        <v>397</v>
      </c>
      <c r="W122" s="221" t="s">
        <v>390</v>
      </c>
      <c r="X122" s="222">
        <v>82800000</v>
      </c>
      <c r="Y122" s="222">
        <v>0</v>
      </c>
      <c r="Z122" s="222">
        <v>82800000</v>
      </c>
      <c r="AA122" s="220" t="s">
        <v>398</v>
      </c>
      <c r="AB122" s="225">
        <v>719</v>
      </c>
      <c r="AC122" s="220" t="s">
        <v>399</v>
      </c>
      <c r="AD122" s="219">
        <v>43476</v>
      </c>
      <c r="AE122" s="219">
        <v>43824</v>
      </c>
      <c r="AF122" s="221" t="s">
        <v>400</v>
      </c>
      <c r="AG122" s="224" t="s">
        <v>394</v>
      </c>
    </row>
    <row r="123" spans="1:33" ht="272.45" customHeight="1" x14ac:dyDescent="0.35">
      <c r="A123" s="37">
        <f t="shared" si="3"/>
        <v>100</v>
      </c>
      <c r="B123" s="38"/>
      <c r="C123" s="38" t="s">
        <v>160</v>
      </c>
      <c r="D123" s="39">
        <v>80101706</v>
      </c>
      <c r="E123" s="173" t="s">
        <v>386</v>
      </c>
      <c r="F123" s="38" t="s">
        <v>69</v>
      </c>
      <c r="G123" s="38">
        <v>1</v>
      </c>
      <c r="H123" s="38" t="s">
        <v>124</v>
      </c>
      <c r="I123" s="38">
        <v>11.5</v>
      </c>
      <c r="J123" s="38" t="s">
        <v>310</v>
      </c>
      <c r="K123" s="38" t="s">
        <v>161</v>
      </c>
      <c r="L123" s="38" t="s">
        <v>162</v>
      </c>
      <c r="M123" s="175">
        <v>62100000</v>
      </c>
      <c r="N123" s="175">
        <v>62100000</v>
      </c>
      <c r="O123" s="38" t="s">
        <v>74</v>
      </c>
      <c r="P123" s="38" t="s">
        <v>75</v>
      </c>
      <c r="Q123" s="38" t="s">
        <v>163</v>
      </c>
      <c r="S123" s="218" t="s">
        <v>401</v>
      </c>
      <c r="T123" s="218" t="s">
        <v>402</v>
      </c>
      <c r="U123" s="219">
        <v>43476</v>
      </c>
      <c r="V123" s="220" t="s">
        <v>403</v>
      </c>
      <c r="W123" s="221" t="s">
        <v>390</v>
      </c>
      <c r="X123" s="222">
        <v>62100000</v>
      </c>
      <c r="Y123" s="222">
        <v>0</v>
      </c>
      <c r="Z123" s="222">
        <v>62100000</v>
      </c>
      <c r="AA123" s="220" t="s">
        <v>404</v>
      </c>
      <c r="AB123" s="225">
        <v>619</v>
      </c>
      <c r="AC123" s="220" t="s">
        <v>399</v>
      </c>
      <c r="AD123" s="219">
        <v>43476</v>
      </c>
      <c r="AE123" s="219">
        <v>43824</v>
      </c>
      <c r="AF123" s="228" t="s">
        <v>405</v>
      </c>
      <c r="AG123" s="234" t="s">
        <v>394</v>
      </c>
    </row>
    <row r="124" spans="1:33" ht="272.45" customHeight="1" x14ac:dyDescent="0.35">
      <c r="A124" s="37">
        <f t="shared" si="3"/>
        <v>101</v>
      </c>
      <c r="B124" s="38"/>
      <c r="C124" s="38" t="s">
        <v>160</v>
      </c>
      <c r="D124" s="39">
        <v>80101706</v>
      </c>
      <c r="E124" s="173" t="s">
        <v>386</v>
      </c>
      <c r="F124" s="38" t="s">
        <v>69</v>
      </c>
      <c r="G124" s="38">
        <v>1</v>
      </c>
      <c r="H124" s="38" t="s">
        <v>124</v>
      </c>
      <c r="I124" s="38">
        <v>11</v>
      </c>
      <c r="J124" s="38" t="s">
        <v>310</v>
      </c>
      <c r="K124" s="38" t="s">
        <v>161</v>
      </c>
      <c r="L124" s="38" t="s">
        <v>162</v>
      </c>
      <c r="M124" s="175">
        <v>53900000</v>
      </c>
      <c r="N124" s="175">
        <v>53900000</v>
      </c>
      <c r="O124" s="38" t="s">
        <v>74</v>
      </c>
      <c r="P124" s="38" t="s">
        <v>75</v>
      </c>
      <c r="Q124" s="38" t="s">
        <v>163</v>
      </c>
      <c r="S124" s="218" t="s">
        <v>406</v>
      </c>
      <c r="T124" s="218" t="s">
        <v>407</v>
      </c>
      <c r="U124" s="219">
        <v>43483</v>
      </c>
      <c r="V124" s="220" t="s">
        <v>408</v>
      </c>
      <c r="W124" s="221" t="s">
        <v>390</v>
      </c>
      <c r="X124" s="222">
        <v>53900000</v>
      </c>
      <c r="Y124" s="223">
        <v>0</v>
      </c>
      <c r="Z124" s="222">
        <v>53900000</v>
      </c>
      <c r="AA124" s="226" t="s">
        <v>409</v>
      </c>
      <c r="AB124" s="228">
        <v>5819</v>
      </c>
      <c r="AC124" s="226" t="s">
        <v>410</v>
      </c>
      <c r="AD124" s="227">
        <v>43483</v>
      </c>
      <c r="AE124" s="227">
        <v>43816</v>
      </c>
      <c r="AF124" s="228" t="s">
        <v>411</v>
      </c>
      <c r="AG124" s="234" t="s">
        <v>394</v>
      </c>
    </row>
    <row r="125" spans="1:33" ht="272.45" customHeight="1" x14ac:dyDescent="0.35">
      <c r="A125" s="37">
        <f t="shared" si="3"/>
        <v>102</v>
      </c>
      <c r="B125" s="38"/>
      <c r="C125" s="38" t="s">
        <v>160</v>
      </c>
      <c r="D125" s="39">
        <v>80101706</v>
      </c>
      <c r="E125" s="173" t="s">
        <v>386</v>
      </c>
      <c r="F125" s="38" t="s">
        <v>69</v>
      </c>
      <c r="G125" s="38">
        <v>1</v>
      </c>
      <c r="H125" s="38" t="s">
        <v>124</v>
      </c>
      <c r="I125" s="38">
        <v>11</v>
      </c>
      <c r="J125" s="38" t="s">
        <v>310</v>
      </c>
      <c r="K125" s="38" t="s">
        <v>161</v>
      </c>
      <c r="L125" s="38" t="s">
        <v>162</v>
      </c>
      <c r="M125" s="175">
        <v>53900000</v>
      </c>
      <c r="N125" s="175">
        <v>53900000</v>
      </c>
      <c r="O125" s="38" t="s">
        <v>74</v>
      </c>
      <c r="P125" s="38" t="s">
        <v>75</v>
      </c>
      <c r="Q125" s="38" t="s">
        <v>163</v>
      </c>
      <c r="S125" s="218" t="s">
        <v>412</v>
      </c>
      <c r="T125" s="218" t="s">
        <v>413</v>
      </c>
      <c r="U125" s="219">
        <v>43483</v>
      </c>
      <c r="V125" s="220" t="s">
        <v>414</v>
      </c>
      <c r="W125" s="221" t="s">
        <v>390</v>
      </c>
      <c r="X125" s="222">
        <v>53900000</v>
      </c>
      <c r="Y125" s="223">
        <v>0</v>
      </c>
      <c r="Z125" s="222">
        <v>53900000</v>
      </c>
      <c r="AA125" s="226" t="s">
        <v>415</v>
      </c>
      <c r="AB125" s="228">
        <v>7419</v>
      </c>
      <c r="AC125" s="226" t="s">
        <v>410</v>
      </c>
      <c r="AD125" s="227">
        <v>43483</v>
      </c>
      <c r="AE125" s="227">
        <v>43816</v>
      </c>
      <c r="AF125" s="228" t="s">
        <v>411</v>
      </c>
      <c r="AG125" s="234" t="s">
        <v>394</v>
      </c>
    </row>
    <row r="126" spans="1:33" ht="272.45" customHeight="1" x14ac:dyDescent="0.35">
      <c r="A126" s="37">
        <f t="shared" si="3"/>
        <v>103</v>
      </c>
      <c r="B126" s="38"/>
      <c r="C126" s="38" t="s">
        <v>160</v>
      </c>
      <c r="D126" s="39">
        <v>80101706</v>
      </c>
      <c r="E126" s="173" t="s">
        <v>416</v>
      </c>
      <c r="F126" s="38" t="s">
        <v>69</v>
      </c>
      <c r="G126" s="38">
        <v>1</v>
      </c>
      <c r="H126" s="38" t="s">
        <v>124</v>
      </c>
      <c r="I126" s="38">
        <v>11</v>
      </c>
      <c r="J126" s="38" t="s">
        <v>310</v>
      </c>
      <c r="K126" s="38" t="s">
        <v>161</v>
      </c>
      <c r="L126" s="38" t="s">
        <v>162</v>
      </c>
      <c r="M126" s="175">
        <v>22000000</v>
      </c>
      <c r="N126" s="175">
        <v>22000000</v>
      </c>
      <c r="O126" s="38" t="s">
        <v>74</v>
      </c>
      <c r="P126" s="38" t="s">
        <v>75</v>
      </c>
      <c r="Q126" s="38" t="s">
        <v>163</v>
      </c>
      <c r="S126" s="218" t="s">
        <v>417</v>
      </c>
      <c r="T126" s="218" t="s">
        <v>418</v>
      </c>
      <c r="U126" s="227">
        <v>43487</v>
      </c>
      <c r="V126" s="220" t="s">
        <v>419</v>
      </c>
      <c r="W126" s="221" t="s">
        <v>420</v>
      </c>
      <c r="X126" s="222">
        <v>22000000</v>
      </c>
      <c r="Y126" s="223">
        <v>0</v>
      </c>
      <c r="Z126" s="222">
        <v>22000000</v>
      </c>
      <c r="AA126" s="226" t="s">
        <v>421</v>
      </c>
      <c r="AB126" s="228">
        <v>8319</v>
      </c>
      <c r="AC126" s="226" t="s">
        <v>422</v>
      </c>
      <c r="AD126" s="227">
        <v>43487</v>
      </c>
      <c r="AE126" s="227">
        <v>43820</v>
      </c>
      <c r="AF126" s="228" t="s">
        <v>405</v>
      </c>
      <c r="AG126" s="234" t="s">
        <v>394</v>
      </c>
    </row>
    <row r="127" spans="1:33" ht="272.45" customHeight="1" x14ac:dyDescent="0.35">
      <c r="A127" s="37">
        <f t="shared" si="3"/>
        <v>104</v>
      </c>
      <c r="B127" s="38"/>
      <c r="C127" s="38" t="s">
        <v>160</v>
      </c>
      <c r="D127" s="39">
        <v>80101706</v>
      </c>
      <c r="E127" s="173" t="s">
        <v>386</v>
      </c>
      <c r="F127" s="38" t="s">
        <v>69</v>
      </c>
      <c r="G127" s="38">
        <v>1</v>
      </c>
      <c r="H127" s="38" t="s">
        <v>124</v>
      </c>
      <c r="I127" s="38">
        <v>11</v>
      </c>
      <c r="J127" s="38" t="s">
        <v>310</v>
      </c>
      <c r="K127" s="38" t="s">
        <v>161</v>
      </c>
      <c r="L127" s="38" t="s">
        <v>423</v>
      </c>
      <c r="M127" s="175">
        <v>49500000</v>
      </c>
      <c r="N127" s="175">
        <v>49500000</v>
      </c>
      <c r="O127" s="38" t="s">
        <v>74</v>
      </c>
      <c r="P127" s="38" t="s">
        <v>75</v>
      </c>
      <c r="Q127" s="38" t="s">
        <v>163</v>
      </c>
      <c r="S127" s="218" t="s">
        <v>424</v>
      </c>
      <c r="T127" s="218" t="s">
        <v>425</v>
      </c>
      <c r="U127" s="227">
        <v>43496</v>
      </c>
      <c r="V127" s="220" t="s">
        <v>426</v>
      </c>
      <c r="W127" s="221" t="s">
        <v>390</v>
      </c>
      <c r="X127" s="222">
        <v>69300000</v>
      </c>
      <c r="Y127" s="223">
        <v>0</v>
      </c>
      <c r="Z127" s="222">
        <v>69300000</v>
      </c>
      <c r="AA127" s="220" t="s">
        <v>427</v>
      </c>
      <c r="AB127" s="221">
        <v>13419</v>
      </c>
      <c r="AC127" s="226" t="s">
        <v>428</v>
      </c>
      <c r="AD127" s="227">
        <v>43497</v>
      </c>
      <c r="AE127" s="227">
        <v>43814</v>
      </c>
      <c r="AF127" s="228" t="s">
        <v>405</v>
      </c>
      <c r="AG127" s="234" t="s">
        <v>394</v>
      </c>
    </row>
    <row r="128" spans="1:33" ht="272.45" customHeight="1" x14ac:dyDescent="0.35">
      <c r="A128" s="37">
        <f t="shared" si="3"/>
        <v>105</v>
      </c>
      <c r="B128" s="38"/>
      <c r="C128" s="38" t="s">
        <v>160</v>
      </c>
      <c r="D128" s="39">
        <v>80101706</v>
      </c>
      <c r="E128" s="173" t="s">
        <v>386</v>
      </c>
      <c r="F128" s="38" t="s">
        <v>69</v>
      </c>
      <c r="G128" s="38">
        <v>1</v>
      </c>
      <c r="H128" s="38" t="s">
        <v>124</v>
      </c>
      <c r="I128" s="38">
        <v>10.5</v>
      </c>
      <c r="J128" s="38" t="s">
        <v>310</v>
      </c>
      <c r="K128" s="38" t="s">
        <v>161</v>
      </c>
      <c r="L128" s="38" t="s">
        <v>162</v>
      </c>
      <c r="M128" s="175">
        <v>91875000</v>
      </c>
      <c r="N128" s="175">
        <v>91875000</v>
      </c>
      <c r="O128" s="38" t="s">
        <v>74</v>
      </c>
      <c r="P128" s="38" t="s">
        <v>75</v>
      </c>
      <c r="Q128" s="38" t="s">
        <v>163</v>
      </c>
      <c r="S128" s="218" t="s">
        <v>429</v>
      </c>
      <c r="T128" s="218" t="s">
        <v>430</v>
      </c>
      <c r="U128" s="227">
        <v>43501</v>
      </c>
      <c r="V128" s="220" t="s">
        <v>431</v>
      </c>
      <c r="W128" s="221" t="s">
        <v>390</v>
      </c>
      <c r="X128" s="222">
        <v>91850000</v>
      </c>
      <c r="Y128" s="223">
        <v>0</v>
      </c>
      <c r="Z128" s="222">
        <v>91850000</v>
      </c>
      <c r="AA128" s="220" t="s">
        <v>432</v>
      </c>
      <c r="AB128" s="221">
        <v>8819</v>
      </c>
      <c r="AC128" s="226" t="s">
        <v>428</v>
      </c>
      <c r="AD128" s="227">
        <v>43501</v>
      </c>
      <c r="AE128" s="227">
        <v>43818</v>
      </c>
      <c r="AF128" s="228" t="s">
        <v>400</v>
      </c>
      <c r="AG128" s="234" t="s">
        <v>394</v>
      </c>
    </row>
    <row r="129" spans="1:33" ht="272.45" customHeight="1" x14ac:dyDescent="0.35">
      <c r="A129" s="37">
        <f t="shared" si="3"/>
        <v>106</v>
      </c>
      <c r="B129" s="38"/>
      <c r="C129" s="38" t="s">
        <v>160</v>
      </c>
      <c r="D129" s="39">
        <v>80101706</v>
      </c>
      <c r="E129" s="173" t="s">
        <v>386</v>
      </c>
      <c r="F129" s="38" t="s">
        <v>69</v>
      </c>
      <c r="G129" s="38">
        <v>1</v>
      </c>
      <c r="H129" s="38" t="s">
        <v>124</v>
      </c>
      <c r="I129" s="38">
        <v>10.5</v>
      </c>
      <c r="J129" s="38" t="s">
        <v>310</v>
      </c>
      <c r="K129" s="38" t="s">
        <v>161</v>
      </c>
      <c r="L129" s="38" t="s">
        <v>162</v>
      </c>
      <c r="M129" s="175">
        <v>91875000</v>
      </c>
      <c r="N129" s="175">
        <v>91875000</v>
      </c>
      <c r="O129" s="38" t="s">
        <v>74</v>
      </c>
      <c r="P129" s="38" t="s">
        <v>75</v>
      </c>
      <c r="Q129" s="38" t="s">
        <v>163</v>
      </c>
      <c r="S129" s="218" t="s">
        <v>433</v>
      </c>
      <c r="T129" s="218" t="s">
        <v>434</v>
      </c>
      <c r="U129" s="219">
        <v>43515</v>
      </c>
      <c r="V129" s="220" t="s">
        <v>435</v>
      </c>
      <c r="W129" s="221" t="s">
        <v>390</v>
      </c>
      <c r="X129" s="222">
        <v>87500000</v>
      </c>
      <c r="Y129" s="223">
        <v>0</v>
      </c>
      <c r="Z129" s="222">
        <v>87500000</v>
      </c>
      <c r="AA129" s="220" t="s">
        <v>436</v>
      </c>
      <c r="AB129" s="221">
        <v>8919</v>
      </c>
      <c r="AC129" s="226" t="s">
        <v>437</v>
      </c>
      <c r="AD129" s="227">
        <v>43515</v>
      </c>
      <c r="AE129" s="227">
        <v>43817</v>
      </c>
      <c r="AF129" s="228" t="s">
        <v>400</v>
      </c>
      <c r="AG129" s="234" t="s">
        <v>394</v>
      </c>
    </row>
    <row r="130" spans="1:33" ht="272.45" customHeight="1" x14ac:dyDescent="0.35">
      <c r="A130" s="37">
        <f t="shared" si="3"/>
        <v>107</v>
      </c>
      <c r="B130" s="38"/>
      <c r="C130" s="38" t="s">
        <v>160</v>
      </c>
      <c r="D130" s="39">
        <v>80101706</v>
      </c>
      <c r="E130" s="173" t="s">
        <v>386</v>
      </c>
      <c r="F130" s="38" t="s">
        <v>69</v>
      </c>
      <c r="G130" s="38">
        <v>1</v>
      </c>
      <c r="H130" s="38" t="s">
        <v>124</v>
      </c>
      <c r="I130" s="38">
        <v>10.5</v>
      </c>
      <c r="J130" s="38" t="s">
        <v>310</v>
      </c>
      <c r="K130" s="38" t="s">
        <v>161</v>
      </c>
      <c r="L130" s="38" t="s">
        <v>162</v>
      </c>
      <c r="M130" s="175">
        <v>91875000</v>
      </c>
      <c r="N130" s="175">
        <v>91875000</v>
      </c>
      <c r="O130" s="38" t="s">
        <v>74</v>
      </c>
      <c r="P130" s="38" t="s">
        <v>75</v>
      </c>
      <c r="Q130" s="38" t="s">
        <v>163</v>
      </c>
      <c r="S130" s="218" t="s">
        <v>438</v>
      </c>
      <c r="T130" s="218" t="s">
        <v>439</v>
      </c>
      <c r="U130" s="219">
        <v>43502</v>
      </c>
      <c r="V130" s="220" t="s">
        <v>431</v>
      </c>
      <c r="W130" s="221" t="s">
        <v>390</v>
      </c>
      <c r="X130" s="222">
        <v>91875000</v>
      </c>
      <c r="Y130" s="223">
        <v>0</v>
      </c>
      <c r="Z130" s="222">
        <v>91875000</v>
      </c>
      <c r="AA130" s="220" t="s">
        <v>440</v>
      </c>
      <c r="AB130" s="221">
        <v>9019</v>
      </c>
      <c r="AC130" s="226" t="s">
        <v>428</v>
      </c>
      <c r="AD130" s="227">
        <v>43502</v>
      </c>
      <c r="AE130" s="227">
        <v>43819</v>
      </c>
      <c r="AF130" s="228" t="s">
        <v>400</v>
      </c>
      <c r="AG130" s="234" t="s">
        <v>394</v>
      </c>
    </row>
    <row r="131" spans="1:33" ht="272.45" customHeight="1" x14ac:dyDescent="0.35">
      <c r="A131" s="37">
        <f t="shared" si="3"/>
        <v>108</v>
      </c>
      <c r="B131" s="38"/>
      <c r="C131" s="38" t="s">
        <v>160</v>
      </c>
      <c r="D131" s="39">
        <v>80101706</v>
      </c>
      <c r="E131" s="173" t="s">
        <v>386</v>
      </c>
      <c r="F131" s="38" t="s">
        <v>69</v>
      </c>
      <c r="G131" s="38">
        <v>1</v>
      </c>
      <c r="H131" s="38" t="s">
        <v>124</v>
      </c>
      <c r="I131" s="38">
        <v>10.5</v>
      </c>
      <c r="J131" s="38" t="s">
        <v>310</v>
      </c>
      <c r="K131" s="38" t="s">
        <v>161</v>
      </c>
      <c r="L131" s="38" t="s">
        <v>162</v>
      </c>
      <c r="M131" s="175">
        <v>91875000</v>
      </c>
      <c r="N131" s="175">
        <v>91875000</v>
      </c>
      <c r="O131" s="38" t="s">
        <v>74</v>
      </c>
      <c r="P131" s="38" t="s">
        <v>75</v>
      </c>
      <c r="Q131" s="38" t="s">
        <v>163</v>
      </c>
      <c r="S131" s="218" t="s">
        <v>441</v>
      </c>
      <c r="T131" s="218" t="s">
        <v>442</v>
      </c>
      <c r="U131" s="227">
        <v>43503</v>
      </c>
      <c r="V131" s="220" t="s">
        <v>443</v>
      </c>
      <c r="W131" s="221" t="s">
        <v>390</v>
      </c>
      <c r="X131" s="222">
        <v>91875000</v>
      </c>
      <c r="Y131" s="223">
        <v>0</v>
      </c>
      <c r="Z131" s="222">
        <v>91875000</v>
      </c>
      <c r="AA131" s="220" t="s">
        <v>440</v>
      </c>
      <c r="AB131" s="221">
        <v>9119</v>
      </c>
      <c r="AC131" s="226" t="s">
        <v>428</v>
      </c>
      <c r="AD131" s="227">
        <v>43503</v>
      </c>
      <c r="AE131" s="227">
        <v>43820</v>
      </c>
      <c r="AF131" s="228" t="s">
        <v>400</v>
      </c>
      <c r="AG131" s="234" t="s">
        <v>394</v>
      </c>
    </row>
    <row r="132" spans="1:33" ht="272.45" customHeight="1" x14ac:dyDescent="0.35">
      <c r="A132" s="37">
        <f t="shared" si="3"/>
        <v>109</v>
      </c>
      <c r="B132" s="38"/>
      <c r="C132" s="38" t="s">
        <v>160</v>
      </c>
      <c r="D132" s="39">
        <v>80101706</v>
      </c>
      <c r="E132" s="173" t="s">
        <v>386</v>
      </c>
      <c r="F132" s="38" t="s">
        <v>69</v>
      </c>
      <c r="G132" s="38">
        <v>1</v>
      </c>
      <c r="H132" s="38" t="s">
        <v>124</v>
      </c>
      <c r="I132" s="38">
        <v>10.5</v>
      </c>
      <c r="J132" s="38" t="s">
        <v>310</v>
      </c>
      <c r="K132" s="38" t="s">
        <v>161</v>
      </c>
      <c r="L132" s="38" t="s">
        <v>162</v>
      </c>
      <c r="M132" s="175">
        <v>91875000</v>
      </c>
      <c r="N132" s="175">
        <v>91875000</v>
      </c>
      <c r="O132" s="38" t="s">
        <v>74</v>
      </c>
      <c r="P132" s="38" t="s">
        <v>75</v>
      </c>
      <c r="Q132" s="38" t="s">
        <v>163</v>
      </c>
      <c r="S132" s="218" t="s">
        <v>444</v>
      </c>
      <c r="T132" s="218" t="s">
        <v>445</v>
      </c>
      <c r="U132" s="227">
        <v>43501</v>
      </c>
      <c r="V132" s="220" t="s">
        <v>431</v>
      </c>
      <c r="W132" s="221" t="s">
        <v>390</v>
      </c>
      <c r="X132" s="222">
        <v>91875000</v>
      </c>
      <c r="Y132" s="223">
        <v>0</v>
      </c>
      <c r="Z132" s="222">
        <v>91875000</v>
      </c>
      <c r="AA132" s="220" t="s">
        <v>432</v>
      </c>
      <c r="AB132" s="221">
        <v>9219</v>
      </c>
      <c r="AC132" s="226" t="s">
        <v>428</v>
      </c>
      <c r="AD132" s="227">
        <v>43502</v>
      </c>
      <c r="AE132" s="227">
        <v>43819</v>
      </c>
      <c r="AF132" s="228" t="s">
        <v>400</v>
      </c>
      <c r="AG132" s="234" t="s">
        <v>394</v>
      </c>
    </row>
    <row r="133" spans="1:33" ht="272.45" customHeight="1" x14ac:dyDescent="0.35">
      <c r="A133" s="37">
        <f t="shared" si="3"/>
        <v>110</v>
      </c>
      <c r="B133" s="38"/>
      <c r="C133" s="38" t="s">
        <v>160</v>
      </c>
      <c r="D133" s="39">
        <v>80101706</v>
      </c>
      <c r="E133" s="173" t="s">
        <v>386</v>
      </c>
      <c r="F133" s="38" t="s">
        <v>69</v>
      </c>
      <c r="G133" s="38">
        <v>1</v>
      </c>
      <c r="H133" s="38" t="s">
        <v>124</v>
      </c>
      <c r="I133" s="38">
        <v>10.5</v>
      </c>
      <c r="J133" s="38" t="s">
        <v>310</v>
      </c>
      <c r="K133" s="38" t="s">
        <v>161</v>
      </c>
      <c r="L133" s="38" t="s">
        <v>162</v>
      </c>
      <c r="M133" s="175">
        <v>91875000</v>
      </c>
      <c r="N133" s="175">
        <v>91875000</v>
      </c>
      <c r="O133" s="38" t="s">
        <v>74</v>
      </c>
      <c r="P133" s="38" t="s">
        <v>75</v>
      </c>
      <c r="Q133" s="38" t="s">
        <v>163</v>
      </c>
      <c r="S133" s="218" t="s">
        <v>446</v>
      </c>
      <c r="T133" s="218" t="s">
        <v>447</v>
      </c>
      <c r="U133" s="227">
        <v>43501</v>
      </c>
      <c r="V133" s="220" t="s">
        <v>448</v>
      </c>
      <c r="W133" s="221" t="s">
        <v>390</v>
      </c>
      <c r="X133" s="222">
        <v>91875000</v>
      </c>
      <c r="Y133" s="223">
        <v>0</v>
      </c>
      <c r="Z133" s="222">
        <v>91875000</v>
      </c>
      <c r="AA133" s="220" t="s">
        <v>449</v>
      </c>
      <c r="AB133" s="221">
        <v>9319</v>
      </c>
      <c r="AC133" s="226" t="s">
        <v>428</v>
      </c>
      <c r="AD133" s="227">
        <v>43502</v>
      </c>
      <c r="AE133" s="227">
        <v>43819</v>
      </c>
      <c r="AF133" s="228" t="s">
        <v>393</v>
      </c>
      <c r="AG133" s="234" t="s">
        <v>394</v>
      </c>
    </row>
    <row r="134" spans="1:33" ht="272.45" customHeight="1" x14ac:dyDescent="0.35">
      <c r="A134" s="37">
        <f t="shared" si="3"/>
        <v>111</v>
      </c>
      <c r="B134" s="38"/>
      <c r="C134" s="38" t="s">
        <v>160</v>
      </c>
      <c r="D134" s="39">
        <v>80101706</v>
      </c>
      <c r="E134" s="173" t="s">
        <v>386</v>
      </c>
      <c r="F134" s="38" t="s">
        <v>69</v>
      </c>
      <c r="G134" s="38">
        <v>1</v>
      </c>
      <c r="H134" s="38" t="s">
        <v>124</v>
      </c>
      <c r="I134" s="38">
        <v>10.5</v>
      </c>
      <c r="J134" s="38" t="s">
        <v>310</v>
      </c>
      <c r="K134" s="38" t="s">
        <v>161</v>
      </c>
      <c r="L134" s="38" t="s">
        <v>162</v>
      </c>
      <c r="M134" s="175">
        <v>91875000</v>
      </c>
      <c r="N134" s="175">
        <v>91875000</v>
      </c>
      <c r="O134" s="38" t="s">
        <v>74</v>
      </c>
      <c r="P134" s="38" t="s">
        <v>75</v>
      </c>
      <c r="Q134" s="38" t="s">
        <v>163</v>
      </c>
      <c r="S134" s="218" t="s">
        <v>450</v>
      </c>
      <c r="T134" s="218" t="s">
        <v>451</v>
      </c>
      <c r="U134" s="227">
        <v>43501</v>
      </c>
      <c r="V134" s="220" t="s">
        <v>452</v>
      </c>
      <c r="W134" s="221" t="s">
        <v>390</v>
      </c>
      <c r="X134" s="222">
        <v>91875000</v>
      </c>
      <c r="Y134" s="223">
        <v>0</v>
      </c>
      <c r="Z134" s="222">
        <v>91875000</v>
      </c>
      <c r="AA134" s="220" t="s">
        <v>449</v>
      </c>
      <c r="AB134" s="221">
        <v>9419</v>
      </c>
      <c r="AC134" s="226" t="s">
        <v>428</v>
      </c>
      <c r="AD134" s="227">
        <v>43502</v>
      </c>
      <c r="AE134" s="227">
        <v>43819</v>
      </c>
      <c r="AF134" s="228" t="s">
        <v>400</v>
      </c>
      <c r="AG134" s="234" t="s">
        <v>394</v>
      </c>
    </row>
    <row r="135" spans="1:33" ht="272.45" customHeight="1" x14ac:dyDescent="0.35">
      <c r="A135" s="37">
        <f t="shared" si="3"/>
        <v>112</v>
      </c>
      <c r="B135" s="38"/>
      <c r="C135" s="38" t="s">
        <v>160</v>
      </c>
      <c r="D135" s="39">
        <v>80101706</v>
      </c>
      <c r="E135" s="173" t="s">
        <v>386</v>
      </c>
      <c r="F135" s="38" t="s">
        <v>69</v>
      </c>
      <c r="G135" s="38">
        <v>1</v>
      </c>
      <c r="H135" s="38" t="s">
        <v>124</v>
      </c>
      <c r="I135" s="38">
        <v>10.5</v>
      </c>
      <c r="J135" s="38" t="s">
        <v>310</v>
      </c>
      <c r="K135" s="38" t="s">
        <v>161</v>
      </c>
      <c r="L135" s="38" t="s">
        <v>162</v>
      </c>
      <c r="M135" s="175">
        <v>91875000</v>
      </c>
      <c r="N135" s="175">
        <v>91875000</v>
      </c>
      <c r="O135" s="38" t="s">
        <v>74</v>
      </c>
      <c r="P135" s="38" t="s">
        <v>75</v>
      </c>
      <c r="Q135" s="38" t="s">
        <v>163</v>
      </c>
      <c r="S135" s="218" t="s">
        <v>453</v>
      </c>
      <c r="T135" s="218" t="s">
        <v>454</v>
      </c>
      <c r="U135" s="227">
        <v>43501</v>
      </c>
      <c r="V135" s="220" t="s">
        <v>455</v>
      </c>
      <c r="W135" s="221" t="s">
        <v>390</v>
      </c>
      <c r="X135" s="222">
        <v>91875000</v>
      </c>
      <c r="Y135" s="223">
        <v>0</v>
      </c>
      <c r="Z135" s="222">
        <v>91875000</v>
      </c>
      <c r="AA135" s="220" t="s">
        <v>449</v>
      </c>
      <c r="AB135" s="221">
        <v>9519</v>
      </c>
      <c r="AC135" s="226" t="s">
        <v>428</v>
      </c>
      <c r="AD135" s="227">
        <v>43502</v>
      </c>
      <c r="AE135" s="227">
        <v>43819</v>
      </c>
      <c r="AF135" s="228" t="s">
        <v>400</v>
      </c>
      <c r="AG135" s="234" t="s">
        <v>394</v>
      </c>
    </row>
    <row r="136" spans="1:33" ht="272.45" customHeight="1" x14ac:dyDescent="0.35">
      <c r="A136" s="37">
        <f t="shared" si="3"/>
        <v>113</v>
      </c>
      <c r="B136" s="38"/>
      <c r="C136" s="38" t="s">
        <v>160</v>
      </c>
      <c r="D136" s="39">
        <v>80101706</v>
      </c>
      <c r="E136" s="173" t="s">
        <v>386</v>
      </c>
      <c r="F136" s="38" t="s">
        <v>69</v>
      </c>
      <c r="G136" s="38">
        <v>1</v>
      </c>
      <c r="H136" s="38" t="s">
        <v>124</v>
      </c>
      <c r="I136" s="38">
        <v>10.5</v>
      </c>
      <c r="J136" s="38" t="s">
        <v>310</v>
      </c>
      <c r="K136" s="38" t="s">
        <v>161</v>
      </c>
      <c r="L136" s="38" t="s">
        <v>162</v>
      </c>
      <c r="M136" s="175">
        <v>91875000</v>
      </c>
      <c r="N136" s="175">
        <v>91875000</v>
      </c>
      <c r="O136" s="38" t="s">
        <v>74</v>
      </c>
      <c r="P136" s="38" t="s">
        <v>75</v>
      </c>
      <c r="Q136" s="38" t="s">
        <v>163</v>
      </c>
      <c r="S136" s="218" t="s">
        <v>456</v>
      </c>
      <c r="T136" s="218" t="s">
        <v>457</v>
      </c>
      <c r="U136" s="227">
        <v>43501</v>
      </c>
      <c r="V136" s="220" t="s">
        <v>431</v>
      </c>
      <c r="W136" s="221" t="s">
        <v>390</v>
      </c>
      <c r="X136" s="222">
        <v>91875000</v>
      </c>
      <c r="Y136" s="223">
        <v>0</v>
      </c>
      <c r="Z136" s="222">
        <v>91875000</v>
      </c>
      <c r="AA136" s="220" t="s">
        <v>440</v>
      </c>
      <c r="AB136" s="221">
        <v>9619</v>
      </c>
      <c r="AC136" s="226" t="s">
        <v>428</v>
      </c>
      <c r="AD136" s="227">
        <v>43502</v>
      </c>
      <c r="AE136" s="227">
        <v>43819</v>
      </c>
      <c r="AF136" s="228" t="s">
        <v>400</v>
      </c>
      <c r="AG136" s="234" t="s">
        <v>394</v>
      </c>
    </row>
    <row r="137" spans="1:33" ht="272.45" customHeight="1" x14ac:dyDescent="0.35">
      <c r="A137" s="37">
        <f t="shared" si="3"/>
        <v>114</v>
      </c>
      <c r="B137" s="38"/>
      <c r="C137" s="38" t="s">
        <v>160</v>
      </c>
      <c r="D137" s="39">
        <v>80101706</v>
      </c>
      <c r="E137" s="173" t="s">
        <v>386</v>
      </c>
      <c r="F137" s="38" t="s">
        <v>69</v>
      </c>
      <c r="G137" s="38">
        <v>1</v>
      </c>
      <c r="H137" s="38" t="s">
        <v>124</v>
      </c>
      <c r="I137" s="38">
        <v>10.5</v>
      </c>
      <c r="J137" s="38" t="s">
        <v>310</v>
      </c>
      <c r="K137" s="38" t="s">
        <v>161</v>
      </c>
      <c r="L137" s="38" t="s">
        <v>162</v>
      </c>
      <c r="M137" s="175">
        <v>91875000</v>
      </c>
      <c r="N137" s="175">
        <v>91875000</v>
      </c>
      <c r="O137" s="38" t="s">
        <v>74</v>
      </c>
      <c r="P137" s="38" t="s">
        <v>75</v>
      </c>
      <c r="Q137" s="38" t="s">
        <v>163</v>
      </c>
      <c r="S137" s="218" t="s">
        <v>458</v>
      </c>
      <c r="T137" s="218" t="s">
        <v>459</v>
      </c>
      <c r="U137" s="227">
        <v>43510</v>
      </c>
      <c r="V137" s="220" t="s">
        <v>460</v>
      </c>
      <c r="W137" s="221" t="s">
        <v>390</v>
      </c>
      <c r="X137" s="222">
        <v>87500000</v>
      </c>
      <c r="Y137" s="223">
        <v>0</v>
      </c>
      <c r="Z137" s="222">
        <v>87500000</v>
      </c>
      <c r="AA137" s="220" t="s">
        <v>461</v>
      </c>
      <c r="AB137" s="221">
        <v>9719</v>
      </c>
      <c r="AC137" s="226" t="s">
        <v>437</v>
      </c>
      <c r="AD137" s="227">
        <v>43511</v>
      </c>
      <c r="AE137" s="227">
        <v>43813</v>
      </c>
      <c r="AF137" s="228" t="s">
        <v>400</v>
      </c>
      <c r="AG137" s="234" t="s">
        <v>394</v>
      </c>
    </row>
    <row r="138" spans="1:33" ht="272.45" customHeight="1" x14ac:dyDescent="0.35">
      <c r="A138" s="37">
        <f t="shared" si="3"/>
        <v>115</v>
      </c>
      <c r="B138" s="38"/>
      <c r="C138" s="38" t="s">
        <v>160</v>
      </c>
      <c r="D138" s="39">
        <v>80101706</v>
      </c>
      <c r="E138" s="173" t="s">
        <v>386</v>
      </c>
      <c r="F138" s="38" t="s">
        <v>69</v>
      </c>
      <c r="G138" s="38">
        <v>1</v>
      </c>
      <c r="H138" s="38" t="s">
        <v>124</v>
      </c>
      <c r="I138" s="38">
        <v>10.5</v>
      </c>
      <c r="J138" s="38" t="s">
        <v>310</v>
      </c>
      <c r="K138" s="38" t="s">
        <v>161</v>
      </c>
      <c r="L138" s="38" t="s">
        <v>162</v>
      </c>
      <c r="M138" s="175">
        <v>91875000</v>
      </c>
      <c r="N138" s="175">
        <v>91875000</v>
      </c>
      <c r="O138" s="38" t="s">
        <v>74</v>
      </c>
      <c r="P138" s="38" t="s">
        <v>75</v>
      </c>
      <c r="Q138" s="38" t="s">
        <v>163</v>
      </c>
      <c r="S138" s="232" t="s">
        <v>462</v>
      </c>
      <c r="T138" s="232" t="s">
        <v>463</v>
      </c>
      <c r="U138" s="227">
        <v>43530</v>
      </c>
      <c r="V138" s="226" t="s">
        <v>464</v>
      </c>
      <c r="W138" s="228" t="s">
        <v>390</v>
      </c>
      <c r="X138" s="230">
        <v>83125000</v>
      </c>
      <c r="Y138" s="231">
        <v>0</v>
      </c>
      <c r="Z138" s="230">
        <v>83125000</v>
      </c>
      <c r="AA138" s="226" t="s">
        <v>465</v>
      </c>
      <c r="AB138" s="221">
        <v>9819</v>
      </c>
      <c r="AC138" s="226" t="s">
        <v>466</v>
      </c>
      <c r="AD138" s="227">
        <v>43530</v>
      </c>
      <c r="AE138" s="227">
        <v>43819</v>
      </c>
      <c r="AF138" s="228" t="s">
        <v>400</v>
      </c>
      <c r="AG138" s="234" t="s">
        <v>394</v>
      </c>
    </row>
    <row r="139" spans="1:33" ht="272.45" customHeight="1" x14ac:dyDescent="0.35">
      <c r="A139" s="37">
        <f t="shared" si="3"/>
        <v>116</v>
      </c>
      <c r="B139" s="38"/>
      <c r="C139" s="38" t="s">
        <v>160</v>
      </c>
      <c r="D139" s="39">
        <v>80101706</v>
      </c>
      <c r="E139" s="173" t="s">
        <v>386</v>
      </c>
      <c r="F139" s="38" t="s">
        <v>69</v>
      </c>
      <c r="G139" s="38">
        <v>1</v>
      </c>
      <c r="H139" s="38" t="s">
        <v>124</v>
      </c>
      <c r="I139" s="38">
        <v>10.5</v>
      </c>
      <c r="J139" s="38" t="s">
        <v>310</v>
      </c>
      <c r="K139" s="38" t="s">
        <v>161</v>
      </c>
      <c r="L139" s="38" t="s">
        <v>162</v>
      </c>
      <c r="M139" s="175">
        <v>91875000</v>
      </c>
      <c r="N139" s="175">
        <v>91875000</v>
      </c>
      <c r="O139" s="38" t="s">
        <v>74</v>
      </c>
      <c r="P139" s="38" t="s">
        <v>75</v>
      </c>
      <c r="Q139" s="38" t="s">
        <v>163</v>
      </c>
      <c r="S139" s="218" t="s">
        <v>467</v>
      </c>
      <c r="T139" s="218" t="s">
        <v>468</v>
      </c>
      <c r="U139" s="227">
        <v>43516</v>
      </c>
      <c r="V139" s="220" t="s">
        <v>469</v>
      </c>
      <c r="W139" s="221" t="s">
        <v>390</v>
      </c>
      <c r="X139" s="222">
        <v>87500000</v>
      </c>
      <c r="Y139" s="223">
        <v>0</v>
      </c>
      <c r="Z139" s="222">
        <v>87500000</v>
      </c>
      <c r="AA139" s="220" t="s">
        <v>470</v>
      </c>
      <c r="AB139" s="221">
        <v>9919</v>
      </c>
      <c r="AC139" s="226" t="s">
        <v>437</v>
      </c>
      <c r="AD139" s="227">
        <v>43517</v>
      </c>
      <c r="AE139" s="227">
        <v>43819</v>
      </c>
      <c r="AF139" s="228" t="s">
        <v>400</v>
      </c>
      <c r="AG139" s="234" t="s">
        <v>394</v>
      </c>
    </row>
    <row r="140" spans="1:33" ht="272.45" customHeight="1" x14ac:dyDescent="0.35">
      <c r="A140" s="37">
        <f t="shared" si="3"/>
        <v>117</v>
      </c>
      <c r="B140" s="38"/>
      <c r="C140" s="38" t="s">
        <v>160</v>
      </c>
      <c r="D140" s="39">
        <v>80101706</v>
      </c>
      <c r="E140" s="173" t="s">
        <v>386</v>
      </c>
      <c r="F140" s="38" t="s">
        <v>69</v>
      </c>
      <c r="G140" s="38">
        <v>1</v>
      </c>
      <c r="H140" s="38" t="s">
        <v>124</v>
      </c>
      <c r="I140" s="38">
        <v>10.5</v>
      </c>
      <c r="J140" s="38" t="s">
        <v>310</v>
      </c>
      <c r="K140" s="38" t="s">
        <v>161</v>
      </c>
      <c r="L140" s="38" t="s">
        <v>162</v>
      </c>
      <c r="M140" s="175">
        <v>91875000</v>
      </c>
      <c r="N140" s="175">
        <v>91875000</v>
      </c>
      <c r="O140" s="38" t="s">
        <v>74</v>
      </c>
      <c r="P140" s="38" t="s">
        <v>75</v>
      </c>
      <c r="Q140" s="38" t="s">
        <v>163</v>
      </c>
      <c r="S140" s="218" t="s">
        <v>471</v>
      </c>
      <c r="T140" s="218" t="s">
        <v>472</v>
      </c>
      <c r="U140" s="219">
        <v>43516</v>
      </c>
      <c r="V140" s="220" t="s">
        <v>473</v>
      </c>
      <c r="W140" s="221" t="s">
        <v>390</v>
      </c>
      <c r="X140" s="222">
        <v>87500000</v>
      </c>
      <c r="Y140" s="223">
        <v>0</v>
      </c>
      <c r="Z140" s="222">
        <v>87500000</v>
      </c>
      <c r="AA140" s="220" t="s">
        <v>470</v>
      </c>
      <c r="AB140" s="221">
        <v>10019</v>
      </c>
      <c r="AC140" s="226" t="s">
        <v>437</v>
      </c>
      <c r="AD140" s="227">
        <v>43516</v>
      </c>
      <c r="AE140" s="227">
        <v>43818</v>
      </c>
      <c r="AF140" s="228" t="s">
        <v>400</v>
      </c>
      <c r="AG140" s="234" t="s">
        <v>394</v>
      </c>
    </row>
    <row r="141" spans="1:33" ht="272.45" customHeight="1" x14ac:dyDescent="0.35">
      <c r="A141" s="37">
        <f t="shared" si="3"/>
        <v>118</v>
      </c>
      <c r="B141" s="38"/>
      <c r="C141" s="38" t="s">
        <v>160</v>
      </c>
      <c r="D141" s="39">
        <v>80101706</v>
      </c>
      <c r="E141" s="173" t="s">
        <v>386</v>
      </c>
      <c r="F141" s="38" t="s">
        <v>69</v>
      </c>
      <c r="G141" s="38">
        <v>1</v>
      </c>
      <c r="H141" s="38" t="s">
        <v>124</v>
      </c>
      <c r="I141" s="38">
        <v>10.5</v>
      </c>
      <c r="J141" s="38" t="s">
        <v>310</v>
      </c>
      <c r="K141" s="38" t="s">
        <v>161</v>
      </c>
      <c r="L141" s="38" t="s">
        <v>162</v>
      </c>
      <c r="M141" s="175">
        <v>91875000</v>
      </c>
      <c r="N141" s="175">
        <v>91875000</v>
      </c>
      <c r="O141" s="38" t="s">
        <v>74</v>
      </c>
      <c r="P141" s="38" t="s">
        <v>75</v>
      </c>
      <c r="Q141" s="38" t="s">
        <v>163</v>
      </c>
      <c r="S141" s="218" t="s">
        <v>474</v>
      </c>
      <c r="T141" s="218" t="s">
        <v>475</v>
      </c>
      <c r="U141" s="227">
        <v>43524</v>
      </c>
      <c r="V141" s="220" t="s">
        <v>476</v>
      </c>
      <c r="W141" s="221" t="s">
        <v>390</v>
      </c>
      <c r="X141" s="222">
        <v>83125000</v>
      </c>
      <c r="Y141" s="223">
        <v>0</v>
      </c>
      <c r="Z141" s="222">
        <v>83125000</v>
      </c>
      <c r="AA141" s="220" t="s">
        <v>477</v>
      </c>
      <c r="AB141" s="221">
        <v>10119</v>
      </c>
      <c r="AC141" s="226" t="s">
        <v>478</v>
      </c>
      <c r="AD141" s="227">
        <v>43524</v>
      </c>
      <c r="AE141" s="227">
        <v>43811</v>
      </c>
      <c r="AF141" s="228" t="s">
        <v>400</v>
      </c>
      <c r="AG141" s="234" t="s">
        <v>394</v>
      </c>
    </row>
    <row r="142" spans="1:33" ht="272.45" customHeight="1" x14ac:dyDescent="0.35">
      <c r="A142" s="37">
        <f t="shared" si="3"/>
        <v>119</v>
      </c>
      <c r="B142" s="38"/>
      <c r="C142" s="38" t="s">
        <v>160</v>
      </c>
      <c r="D142" s="39">
        <v>80101706</v>
      </c>
      <c r="E142" s="173" t="s">
        <v>386</v>
      </c>
      <c r="F142" s="38" t="s">
        <v>69</v>
      </c>
      <c r="G142" s="38">
        <v>1</v>
      </c>
      <c r="H142" s="38" t="s">
        <v>150</v>
      </c>
      <c r="I142" s="38">
        <v>10</v>
      </c>
      <c r="J142" s="38" t="s">
        <v>310</v>
      </c>
      <c r="K142" s="38" t="s">
        <v>161</v>
      </c>
      <c r="L142" s="38" t="s">
        <v>423</v>
      </c>
      <c r="M142" s="175">
        <v>60000000</v>
      </c>
      <c r="N142" s="175">
        <v>60000000</v>
      </c>
      <c r="O142" s="38" t="s">
        <v>74</v>
      </c>
      <c r="P142" s="38" t="s">
        <v>75</v>
      </c>
      <c r="Q142" s="38" t="s">
        <v>163</v>
      </c>
      <c r="S142" s="218" t="s">
        <v>479</v>
      </c>
      <c r="T142" s="218" t="s">
        <v>480</v>
      </c>
      <c r="U142" s="227">
        <v>43522</v>
      </c>
      <c r="V142" s="220" t="s">
        <v>481</v>
      </c>
      <c r="W142" s="221" t="s">
        <v>390</v>
      </c>
      <c r="X142" s="222">
        <v>60000000</v>
      </c>
      <c r="Y142" s="223">
        <v>0</v>
      </c>
      <c r="Z142" s="222">
        <v>60000000</v>
      </c>
      <c r="AA142" s="220" t="s">
        <v>482</v>
      </c>
      <c r="AB142" s="221">
        <v>15619</v>
      </c>
      <c r="AC142" s="226" t="s">
        <v>437</v>
      </c>
      <c r="AD142" s="227">
        <v>43522</v>
      </c>
      <c r="AE142" s="227">
        <v>43824</v>
      </c>
      <c r="AF142" s="228" t="s">
        <v>483</v>
      </c>
      <c r="AG142" s="234" t="s">
        <v>394</v>
      </c>
    </row>
    <row r="143" spans="1:33" ht="272.45" customHeight="1" x14ac:dyDescent="0.35">
      <c r="A143" s="37">
        <f t="shared" si="3"/>
        <v>120</v>
      </c>
      <c r="B143" s="38"/>
      <c r="C143" s="38" t="s">
        <v>160</v>
      </c>
      <c r="D143" s="39">
        <v>80101706</v>
      </c>
      <c r="E143" s="173" t="s">
        <v>386</v>
      </c>
      <c r="F143" s="38" t="s">
        <v>69</v>
      </c>
      <c r="G143" s="38">
        <v>1</v>
      </c>
      <c r="H143" s="38" t="s">
        <v>150</v>
      </c>
      <c r="I143" s="38">
        <v>10</v>
      </c>
      <c r="J143" s="38" t="s">
        <v>310</v>
      </c>
      <c r="K143" s="38" t="s">
        <v>161</v>
      </c>
      <c r="L143" s="38" t="s">
        <v>423</v>
      </c>
      <c r="M143" s="175">
        <v>70000000</v>
      </c>
      <c r="N143" s="175">
        <v>70000000</v>
      </c>
      <c r="O143" s="38" t="s">
        <v>74</v>
      </c>
      <c r="P143" s="38" t="s">
        <v>75</v>
      </c>
      <c r="Q143" s="38" t="s">
        <v>163</v>
      </c>
      <c r="S143" s="218" t="s">
        <v>484</v>
      </c>
      <c r="T143" s="218" t="s">
        <v>485</v>
      </c>
      <c r="U143" s="227">
        <v>43525</v>
      </c>
      <c r="V143" s="220" t="s">
        <v>486</v>
      </c>
      <c r="W143" s="221" t="s">
        <v>390</v>
      </c>
      <c r="X143" s="222">
        <v>66500000</v>
      </c>
      <c r="Y143" s="223">
        <v>0</v>
      </c>
      <c r="Z143" s="222">
        <v>66500000</v>
      </c>
      <c r="AA143" s="220" t="s">
        <v>487</v>
      </c>
      <c r="AB143" s="221">
        <v>15719</v>
      </c>
      <c r="AC143" s="226" t="s">
        <v>466</v>
      </c>
      <c r="AD143" s="227">
        <v>43528</v>
      </c>
      <c r="AE143" s="227">
        <v>43817</v>
      </c>
      <c r="AF143" s="228" t="s">
        <v>483</v>
      </c>
      <c r="AG143" s="234" t="s">
        <v>394</v>
      </c>
    </row>
    <row r="144" spans="1:33" ht="272.45" customHeight="1" x14ac:dyDescent="0.35">
      <c r="A144" s="37">
        <f t="shared" si="3"/>
        <v>121</v>
      </c>
      <c r="B144" s="38"/>
      <c r="C144" s="38" t="s">
        <v>160</v>
      </c>
      <c r="D144" s="39">
        <v>80101706</v>
      </c>
      <c r="E144" s="173" t="s">
        <v>386</v>
      </c>
      <c r="F144" s="38" t="s">
        <v>69</v>
      </c>
      <c r="G144" s="38">
        <v>1</v>
      </c>
      <c r="H144" s="38" t="s">
        <v>124</v>
      </c>
      <c r="I144" s="196">
        <v>10.5</v>
      </c>
      <c r="J144" s="38" t="s">
        <v>310</v>
      </c>
      <c r="K144" s="38" t="s">
        <v>161</v>
      </c>
      <c r="L144" s="38" t="s">
        <v>307</v>
      </c>
      <c r="M144" s="175">
        <v>96600000</v>
      </c>
      <c r="N144" s="175">
        <v>96600000</v>
      </c>
      <c r="O144" s="38" t="s">
        <v>74</v>
      </c>
      <c r="P144" s="38" t="s">
        <v>75</v>
      </c>
      <c r="Q144" s="38" t="s">
        <v>163</v>
      </c>
      <c r="S144" s="218" t="s">
        <v>488</v>
      </c>
      <c r="T144" s="218" t="s">
        <v>489</v>
      </c>
      <c r="U144" s="227">
        <v>43502</v>
      </c>
      <c r="V144" s="220" t="s">
        <v>490</v>
      </c>
      <c r="W144" s="221" t="s">
        <v>390</v>
      </c>
      <c r="X144" s="222">
        <v>96600000</v>
      </c>
      <c r="Y144" s="223">
        <v>0</v>
      </c>
      <c r="Z144" s="222">
        <v>96600000</v>
      </c>
      <c r="AA144" s="220" t="s">
        <v>491</v>
      </c>
      <c r="AB144" s="221">
        <v>14619</v>
      </c>
      <c r="AC144" s="226" t="s">
        <v>428</v>
      </c>
      <c r="AD144" s="227">
        <v>43502</v>
      </c>
      <c r="AE144" s="227">
        <v>43819</v>
      </c>
      <c r="AF144" s="228" t="s">
        <v>492</v>
      </c>
      <c r="AG144" s="234" t="s">
        <v>394</v>
      </c>
    </row>
    <row r="145" spans="1:33" ht="272.45" customHeight="1" x14ac:dyDescent="0.35">
      <c r="A145" s="37">
        <f t="shared" si="3"/>
        <v>122</v>
      </c>
      <c r="B145" s="38"/>
      <c r="C145" s="38" t="s">
        <v>160</v>
      </c>
      <c r="D145" s="39">
        <v>80101706</v>
      </c>
      <c r="E145" s="173" t="s">
        <v>386</v>
      </c>
      <c r="F145" s="38" t="s">
        <v>69</v>
      </c>
      <c r="G145" s="38">
        <v>1</v>
      </c>
      <c r="H145" s="38" t="s">
        <v>124</v>
      </c>
      <c r="I145" s="38">
        <v>10.5</v>
      </c>
      <c r="J145" s="38" t="s">
        <v>310</v>
      </c>
      <c r="K145" s="38" t="s">
        <v>161</v>
      </c>
      <c r="L145" s="38" t="s">
        <v>307</v>
      </c>
      <c r="M145" s="175">
        <v>96600000</v>
      </c>
      <c r="N145" s="175">
        <v>96600000</v>
      </c>
      <c r="O145" s="38" t="s">
        <v>74</v>
      </c>
      <c r="P145" s="38" t="s">
        <v>75</v>
      </c>
      <c r="Q145" s="38" t="s">
        <v>163</v>
      </c>
      <c r="S145" s="218" t="s">
        <v>493</v>
      </c>
      <c r="T145" s="218" t="s">
        <v>494</v>
      </c>
      <c r="U145" s="227">
        <v>43504</v>
      </c>
      <c r="V145" s="220" t="s">
        <v>495</v>
      </c>
      <c r="W145" s="221" t="s">
        <v>390</v>
      </c>
      <c r="X145" s="222">
        <v>96600000</v>
      </c>
      <c r="Y145" s="223">
        <v>0</v>
      </c>
      <c r="Z145" s="222">
        <v>96600000</v>
      </c>
      <c r="AA145" s="220" t="s">
        <v>491</v>
      </c>
      <c r="AB145" s="221">
        <v>14519</v>
      </c>
      <c r="AC145" s="226" t="s">
        <v>428</v>
      </c>
      <c r="AD145" s="227">
        <v>43504</v>
      </c>
      <c r="AE145" s="227">
        <v>43821</v>
      </c>
      <c r="AF145" s="228" t="s">
        <v>405</v>
      </c>
      <c r="AG145" s="234" t="s">
        <v>394</v>
      </c>
    </row>
    <row r="146" spans="1:33" ht="272.45" customHeight="1" x14ac:dyDescent="0.35">
      <c r="A146" s="37">
        <f t="shared" si="3"/>
        <v>123</v>
      </c>
      <c r="B146" s="38"/>
      <c r="C146" s="38" t="s">
        <v>160</v>
      </c>
      <c r="D146" s="39">
        <v>80101706</v>
      </c>
      <c r="E146" s="173" t="s">
        <v>386</v>
      </c>
      <c r="F146" s="38" t="s">
        <v>69</v>
      </c>
      <c r="G146" s="38">
        <v>1</v>
      </c>
      <c r="H146" s="38" t="s">
        <v>79</v>
      </c>
      <c r="I146" s="38">
        <v>5</v>
      </c>
      <c r="J146" s="38" t="s">
        <v>310</v>
      </c>
      <c r="K146" s="38" t="s">
        <v>161</v>
      </c>
      <c r="L146" s="38" t="s">
        <v>423</v>
      </c>
      <c r="M146" s="175">
        <v>63000000</v>
      </c>
      <c r="N146" s="175">
        <v>63000000</v>
      </c>
      <c r="O146" s="38" t="s">
        <v>74</v>
      </c>
      <c r="P146" s="38" t="s">
        <v>75</v>
      </c>
      <c r="Q146" s="38" t="s">
        <v>163</v>
      </c>
      <c r="S146" s="218" t="s">
        <v>1245</v>
      </c>
      <c r="T146" s="218" t="s">
        <v>1246</v>
      </c>
      <c r="U146" s="227">
        <v>43675</v>
      </c>
      <c r="V146" s="220" t="s">
        <v>1247</v>
      </c>
      <c r="W146" s="221" t="s">
        <v>390</v>
      </c>
      <c r="X146" s="222">
        <v>33093333</v>
      </c>
      <c r="Y146" s="223">
        <v>0</v>
      </c>
      <c r="Z146" s="222">
        <v>33093333</v>
      </c>
      <c r="AA146" s="220" t="s">
        <v>1248</v>
      </c>
      <c r="AB146" s="221" t="s">
        <v>1249</v>
      </c>
      <c r="AC146" s="226" t="s">
        <v>1250</v>
      </c>
      <c r="AD146" s="227">
        <v>43675</v>
      </c>
      <c r="AE146" s="227">
        <v>43823</v>
      </c>
      <c r="AF146" s="228" t="s">
        <v>492</v>
      </c>
      <c r="AG146" s="234" t="s">
        <v>1251</v>
      </c>
    </row>
    <row r="147" spans="1:33" ht="272.45" customHeight="1" x14ac:dyDescent="0.35">
      <c r="A147" s="37">
        <f t="shared" si="3"/>
        <v>124</v>
      </c>
      <c r="B147" s="38"/>
      <c r="C147" s="38" t="s">
        <v>160</v>
      </c>
      <c r="D147" s="39">
        <v>80101706</v>
      </c>
      <c r="E147" s="173" t="s">
        <v>386</v>
      </c>
      <c r="F147" s="38" t="s">
        <v>69</v>
      </c>
      <c r="G147" s="38">
        <v>1</v>
      </c>
      <c r="H147" s="38" t="s">
        <v>124</v>
      </c>
      <c r="I147" s="38">
        <v>9</v>
      </c>
      <c r="J147" s="38" t="s">
        <v>310</v>
      </c>
      <c r="K147" s="38" t="s">
        <v>161</v>
      </c>
      <c r="L147" s="38" t="s">
        <v>423</v>
      </c>
      <c r="M147" s="175">
        <v>63800000</v>
      </c>
      <c r="N147" s="175">
        <v>63800000</v>
      </c>
      <c r="O147" s="38" t="s">
        <v>74</v>
      </c>
      <c r="P147" s="38" t="s">
        <v>75</v>
      </c>
      <c r="Q147" s="38" t="s">
        <v>163</v>
      </c>
      <c r="S147" s="218" t="s">
        <v>496</v>
      </c>
      <c r="T147" s="218" t="s">
        <v>497</v>
      </c>
      <c r="U147" s="227">
        <v>43495</v>
      </c>
      <c r="V147" s="220" t="s">
        <v>498</v>
      </c>
      <c r="W147" s="221" t="s">
        <v>390</v>
      </c>
      <c r="X147" s="222">
        <v>60900000</v>
      </c>
      <c r="Y147" s="223">
        <v>0</v>
      </c>
      <c r="Z147" s="222">
        <v>60900000</v>
      </c>
      <c r="AA147" s="220" t="s">
        <v>499</v>
      </c>
      <c r="AB147" s="228">
        <v>10319</v>
      </c>
      <c r="AC147" s="226" t="s">
        <v>392</v>
      </c>
      <c r="AD147" s="227">
        <v>43495</v>
      </c>
      <c r="AE147" s="227">
        <v>43812</v>
      </c>
      <c r="AF147" s="228" t="s">
        <v>500</v>
      </c>
      <c r="AG147" s="234" t="s">
        <v>394</v>
      </c>
    </row>
    <row r="148" spans="1:33" ht="272.45" customHeight="1" x14ac:dyDescent="0.35">
      <c r="A148" s="37">
        <f t="shared" si="3"/>
        <v>125</v>
      </c>
      <c r="B148" s="38"/>
      <c r="C148" s="38" t="s">
        <v>160</v>
      </c>
      <c r="D148" s="39">
        <v>80101706</v>
      </c>
      <c r="E148" s="173" t="s">
        <v>386</v>
      </c>
      <c r="F148" s="38" t="s">
        <v>69</v>
      </c>
      <c r="G148" s="38">
        <v>1</v>
      </c>
      <c r="H148" s="38" t="s">
        <v>150</v>
      </c>
      <c r="I148" s="38">
        <v>10</v>
      </c>
      <c r="J148" s="38" t="s">
        <v>310</v>
      </c>
      <c r="K148" s="38" t="s">
        <v>161</v>
      </c>
      <c r="L148" s="38" t="s">
        <v>307</v>
      </c>
      <c r="M148" s="175">
        <v>91875000</v>
      </c>
      <c r="N148" s="175">
        <v>91875000</v>
      </c>
      <c r="O148" s="38" t="s">
        <v>74</v>
      </c>
      <c r="P148" s="38" t="s">
        <v>75</v>
      </c>
      <c r="Q148" s="38" t="s">
        <v>163</v>
      </c>
      <c r="S148" s="218" t="s">
        <v>501</v>
      </c>
      <c r="T148" s="218" t="s">
        <v>502</v>
      </c>
      <c r="U148" s="219">
        <v>43495</v>
      </c>
      <c r="V148" s="220" t="s">
        <v>503</v>
      </c>
      <c r="W148" s="221" t="s">
        <v>390</v>
      </c>
      <c r="X148" s="222">
        <v>91875000</v>
      </c>
      <c r="Y148" s="223">
        <v>0</v>
      </c>
      <c r="Z148" s="222">
        <v>91875000</v>
      </c>
      <c r="AA148" s="220" t="s">
        <v>504</v>
      </c>
      <c r="AB148" s="228">
        <v>14819</v>
      </c>
      <c r="AC148" s="226" t="s">
        <v>392</v>
      </c>
      <c r="AD148" s="227">
        <v>43495</v>
      </c>
      <c r="AE148" s="227">
        <v>43812</v>
      </c>
      <c r="AF148" s="228" t="s">
        <v>492</v>
      </c>
      <c r="AG148" s="234" t="s">
        <v>394</v>
      </c>
    </row>
    <row r="149" spans="1:33" ht="272.45" customHeight="1" x14ac:dyDescent="0.35">
      <c r="A149" s="37">
        <f t="shared" si="3"/>
        <v>126</v>
      </c>
      <c r="B149" s="38"/>
      <c r="C149" s="38" t="s">
        <v>288</v>
      </c>
      <c r="D149" s="39">
        <v>80101706</v>
      </c>
      <c r="E149" s="173" t="s">
        <v>505</v>
      </c>
      <c r="F149" s="38" t="s">
        <v>69</v>
      </c>
      <c r="G149" s="38">
        <v>1</v>
      </c>
      <c r="H149" s="38" t="s">
        <v>124</v>
      </c>
      <c r="I149" s="38">
        <v>11</v>
      </c>
      <c r="J149" s="38" t="s">
        <v>310</v>
      </c>
      <c r="K149" s="38" t="s">
        <v>161</v>
      </c>
      <c r="L149" s="38" t="s">
        <v>506</v>
      </c>
      <c r="M149" s="175">
        <v>69300000</v>
      </c>
      <c r="N149" s="175">
        <v>69300000</v>
      </c>
      <c r="O149" s="38" t="s">
        <v>74</v>
      </c>
      <c r="P149" s="38" t="s">
        <v>75</v>
      </c>
      <c r="Q149" s="38" t="s">
        <v>291</v>
      </c>
      <c r="S149" s="218" t="s">
        <v>507</v>
      </c>
      <c r="T149" s="218" t="s">
        <v>508</v>
      </c>
      <c r="U149" s="227">
        <v>43488</v>
      </c>
      <c r="V149" s="220" t="s">
        <v>509</v>
      </c>
      <c r="W149" s="221" t="s">
        <v>390</v>
      </c>
      <c r="X149" s="222">
        <v>69300000</v>
      </c>
      <c r="Y149" s="223">
        <v>0</v>
      </c>
      <c r="Z149" s="222">
        <v>69300000</v>
      </c>
      <c r="AA149" s="226" t="s">
        <v>510</v>
      </c>
      <c r="AB149" s="228">
        <v>7319</v>
      </c>
      <c r="AC149" s="226" t="s">
        <v>422</v>
      </c>
      <c r="AD149" s="227">
        <v>43488</v>
      </c>
      <c r="AE149" s="227">
        <v>43821</v>
      </c>
      <c r="AF149" s="228" t="s">
        <v>511</v>
      </c>
      <c r="AG149" s="234" t="s">
        <v>512</v>
      </c>
    </row>
    <row r="150" spans="1:33" ht="272.45" customHeight="1" x14ac:dyDescent="0.5">
      <c r="A150" s="37">
        <f t="shared" si="3"/>
        <v>127</v>
      </c>
      <c r="B150" s="40"/>
      <c r="C150" s="40" t="s">
        <v>288</v>
      </c>
      <c r="D150" s="41">
        <v>80101706</v>
      </c>
      <c r="E150" s="42" t="s">
        <v>505</v>
      </c>
      <c r="F150" s="40" t="s">
        <v>69</v>
      </c>
      <c r="G150" s="40">
        <v>1</v>
      </c>
      <c r="H150" s="40" t="s">
        <v>79</v>
      </c>
      <c r="I150" s="40">
        <v>8</v>
      </c>
      <c r="J150" s="40" t="s">
        <v>310</v>
      </c>
      <c r="K150" s="40" t="s">
        <v>161</v>
      </c>
      <c r="L150" s="40" t="s">
        <v>307</v>
      </c>
      <c r="M150" s="133"/>
      <c r="N150" s="133"/>
      <c r="O150" s="40" t="s">
        <v>74</v>
      </c>
      <c r="P150" s="40" t="s">
        <v>75</v>
      </c>
      <c r="Q150" s="40" t="s">
        <v>291</v>
      </c>
      <c r="S150" s="36"/>
      <c r="T150" s="36"/>
      <c r="U150" s="36"/>
      <c r="V150" s="36"/>
      <c r="W150" s="36"/>
      <c r="X150" s="108"/>
      <c r="Y150" s="108"/>
      <c r="Z150" s="108"/>
      <c r="AA150" s="36"/>
      <c r="AB150" s="36"/>
      <c r="AC150" s="36"/>
      <c r="AD150" s="36"/>
      <c r="AE150" s="36"/>
      <c r="AF150" s="36"/>
      <c r="AG150" s="36"/>
    </row>
    <row r="151" spans="1:33" ht="272.45" customHeight="1" x14ac:dyDescent="0.35">
      <c r="A151" s="37">
        <f t="shared" si="3"/>
        <v>128</v>
      </c>
      <c r="B151" s="38"/>
      <c r="C151" s="38" t="s">
        <v>288</v>
      </c>
      <c r="D151" s="39">
        <v>80101706</v>
      </c>
      <c r="E151" s="173" t="s">
        <v>505</v>
      </c>
      <c r="F151" s="38" t="s">
        <v>69</v>
      </c>
      <c r="G151" s="38">
        <v>1</v>
      </c>
      <c r="H151" s="38" t="s">
        <v>124</v>
      </c>
      <c r="I151" s="38">
        <v>11</v>
      </c>
      <c r="J151" s="38" t="s">
        <v>310</v>
      </c>
      <c r="K151" s="38" t="s">
        <v>161</v>
      </c>
      <c r="L151" s="38" t="s">
        <v>307</v>
      </c>
      <c r="M151" s="175">
        <v>67100000</v>
      </c>
      <c r="N151" s="175">
        <v>67100000</v>
      </c>
      <c r="O151" s="38" t="s">
        <v>74</v>
      </c>
      <c r="P151" s="38" t="s">
        <v>75</v>
      </c>
      <c r="Q151" s="38" t="s">
        <v>291</v>
      </c>
      <c r="S151" s="218" t="s">
        <v>513</v>
      </c>
      <c r="T151" s="218" t="s">
        <v>514</v>
      </c>
      <c r="U151" s="219">
        <v>43497</v>
      </c>
      <c r="V151" s="220" t="s">
        <v>515</v>
      </c>
      <c r="W151" s="221" t="s">
        <v>390</v>
      </c>
      <c r="X151" s="222">
        <v>42700000</v>
      </c>
      <c r="Y151" s="223">
        <v>0</v>
      </c>
      <c r="Z151" s="222">
        <v>42700000</v>
      </c>
      <c r="AA151" s="220" t="s">
        <v>516</v>
      </c>
      <c r="AB151" s="221">
        <v>14319</v>
      </c>
      <c r="AC151" s="226" t="s">
        <v>517</v>
      </c>
      <c r="AD151" s="227">
        <v>43497</v>
      </c>
      <c r="AE151" s="227">
        <v>44074</v>
      </c>
      <c r="AF151" s="228" t="s">
        <v>518</v>
      </c>
      <c r="AG151" s="234" t="s">
        <v>512</v>
      </c>
    </row>
    <row r="152" spans="1:33" ht="272.45" customHeight="1" x14ac:dyDescent="0.35">
      <c r="A152" s="37">
        <f t="shared" si="3"/>
        <v>129</v>
      </c>
      <c r="B152" s="38"/>
      <c r="C152" s="38" t="s">
        <v>288</v>
      </c>
      <c r="D152" s="39">
        <v>80101706</v>
      </c>
      <c r="E152" s="173" t="s">
        <v>505</v>
      </c>
      <c r="F152" s="38" t="s">
        <v>69</v>
      </c>
      <c r="G152" s="38">
        <v>1</v>
      </c>
      <c r="H152" s="38" t="s">
        <v>124</v>
      </c>
      <c r="I152" s="38">
        <v>11</v>
      </c>
      <c r="J152" s="38" t="s">
        <v>310</v>
      </c>
      <c r="K152" s="38" t="s">
        <v>161</v>
      </c>
      <c r="L152" s="38" t="s">
        <v>307</v>
      </c>
      <c r="M152" s="175">
        <v>72600000</v>
      </c>
      <c r="N152" s="175">
        <v>72600000</v>
      </c>
      <c r="O152" s="38" t="s">
        <v>74</v>
      </c>
      <c r="P152" s="38" t="s">
        <v>75</v>
      </c>
      <c r="Q152" s="38" t="s">
        <v>291</v>
      </c>
      <c r="S152" s="218" t="s">
        <v>519</v>
      </c>
      <c r="T152" s="218" t="s">
        <v>520</v>
      </c>
      <c r="U152" s="219">
        <v>43495</v>
      </c>
      <c r="V152" s="220" t="s">
        <v>521</v>
      </c>
      <c r="W152" s="221" t="s">
        <v>390</v>
      </c>
      <c r="X152" s="222">
        <v>66000000</v>
      </c>
      <c r="Y152" s="223">
        <v>0</v>
      </c>
      <c r="Z152" s="222">
        <v>66000000</v>
      </c>
      <c r="AA152" s="220" t="s">
        <v>522</v>
      </c>
      <c r="AB152" s="221">
        <v>12319</v>
      </c>
      <c r="AC152" s="226" t="s">
        <v>523</v>
      </c>
      <c r="AD152" s="227">
        <v>43495</v>
      </c>
      <c r="AE152" s="227">
        <v>43798</v>
      </c>
      <c r="AF152" s="228" t="s">
        <v>524</v>
      </c>
      <c r="AG152" s="234" t="s">
        <v>512</v>
      </c>
    </row>
    <row r="153" spans="1:33" ht="272.45" customHeight="1" x14ac:dyDescent="0.35">
      <c r="A153" s="37">
        <f t="shared" si="3"/>
        <v>130</v>
      </c>
      <c r="B153" s="38"/>
      <c r="C153" s="38" t="s">
        <v>525</v>
      </c>
      <c r="D153" s="39">
        <v>80101706</v>
      </c>
      <c r="E153" s="173" t="s">
        <v>526</v>
      </c>
      <c r="F153" s="38" t="s">
        <v>69</v>
      </c>
      <c r="G153" s="38">
        <v>1</v>
      </c>
      <c r="H153" s="38" t="s">
        <v>124</v>
      </c>
      <c r="I153" s="38">
        <v>11</v>
      </c>
      <c r="J153" s="38" t="s">
        <v>310</v>
      </c>
      <c r="K153" s="38" t="s">
        <v>161</v>
      </c>
      <c r="L153" s="38" t="s">
        <v>506</v>
      </c>
      <c r="M153" s="175">
        <v>59400000</v>
      </c>
      <c r="N153" s="175">
        <v>59400000</v>
      </c>
      <c r="O153" s="38" t="s">
        <v>74</v>
      </c>
      <c r="P153" s="38" t="s">
        <v>75</v>
      </c>
      <c r="Q153" s="38" t="s">
        <v>527</v>
      </c>
      <c r="S153" s="218" t="s">
        <v>528</v>
      </c>
      <c r="T153" s="218" t="s">
        <v>529</v>
      </c>
      <c r="U153" s="219">
        <v>43483</v>
      </c>
      <c r="V153" s="220" t="s">
        <v>530</v>
      </c>
      <c r="W153" s="221" t="s">
        <v>390</v>
      </c>
      <c r="X153" s="222">
        <v>59400000</v>
      </c>
      <c r="Y153" s="222">
        <v>0</v>
      </c>
      <c r="Z153" s="222">
        <v>59400000</v>
      </c>
      <c r="AA153" s="226" t="s">
        <v>531</v>
      </c>
      <c r="AB153" s="228">
        <v>7519</v>
      </c>
      <c r="AC153" s="226" t="s">
        <v>532</v>
      </c>
      <c r="AD153" s="227">
        <v>43483</v>
      </c>
      <c r="AE153" s="227">
        <v>43816</v>
      </c>
      <c r="AF153" s="228" t="s">
        <v>533</v>
      </c>
      <c r="AG153" s="234" t="s">
        <v>534</v>
      </c>
    </row>
    <row r="154" spans="1:33" ht="272.45" customHeight="1" x14ac:dyDescent="0.35">
      <c r="A154" s="37">
        <f t="shared" si="3"/>
        <v>131</v>
      </c>
      <c r="B154" s="38"/>
      <c r="C154" s="38" t="s">
        <v>525</v>
      </c>
      <c r="D154" s="39">
        <v>80101706</v>
      </c>
      <c r="E154" s="173" t="s">
        <v>526</v>
      </c>
      <c r="F154" s="38" t="s">
        <v>69</v>
      </c>
      <c r="G154" s="38">
        <v>1</v>
      </c>
      <c r="H154" s="38" t="s">
        <v>124</v>
      </c>
      <c r="I154" s="38">
        <v>11</v>
      </c>
      <c r="J154" s="38" t="s">
        <v>310</v>
      </c>
      <c r="K154" s="38" t="s">
        <v>161</v>
      </c>
      <c r="L154" s="38" t="s">
        <v>506</v>
      </c>
      <c r="M154" s="175">
        <v>67100000</v>
      </c>
      <c r="N154" s="175">
        <v>67100000</v>
      </c>
      <c r="O154" s="38" t="s">
        <v>74</v>
      </c>
      <c r="P154" s="38" t="s">
        <v>75</v>
      </c>
      <c r="Q154" s="38" t="s">
        <v>527</v>
      </c>
      <c r="S154" s="218" t="s">
        <v>535</v>
      </c>
      <c r="T154" s="218" t="s">
        <v>536</v>
      </c>
      <c r="U154" s="227">
        <v>43486</v>
      </c>
      <c r="V154" s="220" t="s">
        <v>537</v>
      </c>
      <c r="W154" s="221" t="s">
        <v>390</v>
      </c>
      <c r="X154" s="222">
        <v>67100000</v>
      </c>
      <c r="Y154" s="222">
        <v>0</v>
      </c>
      <c r="Z154" s="222">
        <v>67100000</v>
      </c>
      <c r="AA154" s="226" t="s">
        <v>538</v>
      </c>
      <c r="AB154" s="228">
        <v>6119</v>
      </c>
      <c r="AC154" s="226" t="s">
        <v>422</v>
      </c>
      <c r="AD154" s="227">
        <v>43486</v>
      </c>
      <c r="AE154" s="227">
        <v>43819</v>
      </c>
      <c r="AF154" s="228" t="s">
        <v>533</v>
      </c>
      <c r="AG154" s="234" t="s">
        <v>534</v>
      </c>
    </row>
    <row r="155" spans="1:33" ht="272.45" customHeight="1" x14ac:dyDescent="0.35">
      <c r="A155" s="37">
        <f t="shared" si="3"/>
        <v>132</v>
      </c>
      <c r="B155" s="38"/>
      <c r="C155" s="38" t="s">
        <v>525</v>
      </c>
      <c r="D155" s="39">
        <v>80101706</v>
      </c>
      <c r="E155" s="173" t="s">
        <v>526</v>
      </c>
      <c r="F155" s="38" t="s">
        <v>69</v>
      </c>
      <c r="G155" s="38">
        <v>1</v>
      </c>
      <c r="H155" s="38" t="s">
        <v>124</v>
      </c>
      <c r="I155" s="38">
        <v>11</v>
      </c>
      <c r="J155" s="38" t="s">
        <v>310</v>
      </c>
      <c r="K155" s="38" t="s">
        <v>161</v>
      </c>
      <c r="L155" s="38" t="s">
        <v>506</v>
      </c>
      <c r="M155" s="175">
        <v>27500000</v>
      </c>
      <c r="N155" s="175">
        <v>27500000</v>
      </c>
      <c r="O155" s="38" t="s">
        <v>74</v>
      </c>
      <c r="P155" s="38" t="s">
        <v>75</v>
      </c>
      <c r="Q155" s="38" t="s">
        <v>527</v>
      </c>
      <c r="S155" s="218" t="s">
        <v>539</v>
      </c>
      <c r="T155" s="218" t="s">
        <v>540</v>
      </c>
      <c r="U155" s="227">
        <v>43487</v>
      </c>
      <c r="V155" s="220" t="s">
        <v>541</v>
      </c>
      <c r="W155" s="221" t="s">
        <v>390</v>
      </c>
      <c r="X155" s="222">
        <v>27500000</v>
      </c>
      <c r="Y155" s="223">
        <v>0</v>
      </c>
      <c r="Z155" s="222">
        <v>27500000</v>
      </c>
      <c r="AA155" s="226" t="s">
        <v>542</v>
      </c>
      <c r="AB155" s="228">
        <v>6219</v>
      </c>
      <c r="AC155" s="226" t="s">
        <v>422</v>
      </c>
      <c r="AD155" s="227">
        <v>43486</v>
      </c>
      <c r="AE155" s="227">
        <v>43819</v>
      </c>
      <c r="AF155" s="228" t="s">
        <v>533</v>
      </c>
      <c r="AG155" s="234" t="s">
        <v>534</v>
      </c>
    </row>
    <row r="156" spans="1:33" ht="272.45" customHeight="1" x14ac:dyDescent="0.35">
      <c r="A156" s="37">
        <f t="shared" si="3"/>
        <v>133</v>
      </c>
      <c r="B156" s="38"/>
      <c r="C156" s="38" t="s">
        <v>525</v>
      </c>
      <c r="D156" s="39">
        <v>80101706</v>
      </c>
      <c r="E156" s="173" t="s">
        <v>526</v>
      </c>
      <c r="F156" s="38" t="s">
        <v>69</v>
      </c>
      <c r="G156" s="38">
        <v>1</v>
      </c>
      <c r="H156" s="38" t="s">
        <v>150</v>
      </c>
      <c r="I156" s="38">
        <v>6</v>
      </c>
      <c r="J156" s="38" t="s">
        <v>310</v>
      </c>
      <c r="K156" s="38" t="s">
        <v>161</v>
      </c>
      <c r="L156" s="38" t="s">
        <v>307</v>
      </c>
      <c r="M156" s="175">
        <v>49800000</v>
      </c>
      <c r="N156" s="175">
        <v>49800000</v>
      </c>
      <c r="O156" s="38" t="s">
        <v>74</v>
      </c>
      <c r="P156" s="38" t="s">
        <v>75</v>
      </c>
      <c r="Q156" s="38" t="s">
        <v>527</v>
      </c>
      <c r="S156" s="218" t="s">
        <v>543</v>
      </c>
      <c r="T156" s="218" t="s">
        <v>544</v>
      </c>
      <c r="U156" s="227">
        <v>43507</v>
      </c>
      <c r="V156" s="220" t="s">
        <v>545</v>
      </c>
      <c r="W156" s="221" t="s">
        <v>390</v>
      </c>
      <c r="X156" s="222">
        <v>49800000</v>
      </c>
      <c r="Y156" s="223">
        <v>0</v>
      </c>
      <c r="Z156" s="222">
        <v>49800000</v>
      </c>
      <c r="AA156" s="220" t="s">
        <v>546</v>
      </c>
      <c r="AB156" s="221">
        <v>16319</v>
      </c>
      <c r="AC156" s="226" t="s">
        <v>547</v>
      </c>
      <c r="AD156" s="227">
        <v>43507</v>
      </c>
      <c r="AE156" s="227">
        <v>43687</v>
      </c>
      <c r="AF156" s="228" t="s">
        <v>548</v>
      </c>
      <c r="AG156" s="234" t="s">
        <v>534</v>
      </c>
    </row>
    <row r="157" spans="1:33" ht="272.45" customHeight="1" x14ac:dyDescent="0.35">
      <c r="A157" s="37">
        <f t="shared" si="3"/>
        <v>134</v>
      </c>
      <c r="B157" s="38"/>
      <c r="C157" s="38" t="s">
        <v>549</v>
      </c>
      <c r="D157" s="39">
        <v>80101706</v>
      </c>
      <c r="E157" s="173" t="s">
        <v>550</v>
      </c>
      <c r="F157" s="38" t="s">
        <v>69</v>
      </c>
      <c r="G157" s="38">
        <v>1</v>
      </c>
      <c r="H157" s="38" t="s">
        <v>124</v>
      </c>
      <c r="I157" s="38">
        <v>11.5</v>
      </c>
      <c r="J157" s="38" t="s">
        <v>310</v>
      </c>
      <c r="K157" s="38" t="s">
        <v>161</v>
      </c>
      <c r="L157" s="38" t="s">
        <v>506</v>
      </c>
      <c r="M157" s="175">
        <v>89159500</v>
      </c>
      <c r="N157" s="175">
        <v>89159500</v>
      </c>
      <c r="O157" s="38" t="s">
        <v>74</v>
      </c>
      <c r="P157" s="38" t="s">
        <v>75</v>
      </c>
      <c r="Q157" s="38" t="s">
        <v>551</v>
      </c>
      <c r="S157" s="218" t="s">
        <v>552</v>
      </c>
      <c r="T157" s="218" t="s">
        <v>553</v>
      </c>
      <c r="U157" s="227">
        <v>43479</v>
      </c>
      <c r="V157" s="220" t="s">
        <v>554</v>
      </c>
      <c r="W157" s="221" t="s">
        <v>390</v>
      </c>
      <c r="X157" s="222">
        <v>89159500</v>
      </c>
      <c r="Y157" s="222">
        <v>0</v>
      </c>
      <c r="Z157" s="222">
        <v>89159500</v>
      </c>
      <c r="AA157" s="226" t="s">
        <v>555</v>
      </c>
      <c r="AB157" s="228">
        <v>2619</v>
      </c>
      <c r="AC157" s="226" t="s">
        <v>399</v>
      </c>
      <c r="AD157" s="227">
        <v>43479</v>
      </c>
      <c r="AE157" s="227">
        <v>43827</v>
      </c>
      <c r="AF157" s="228" t="s">
        <v>556</v>
      </c>
      <c r="AG157" s="234" t="s">
        <v>557</v>
      </c>
    </row>
    <row r="158" spans="1:33" ht="272.45" customHeight="1" x14ac:dyDescent="0.35">
      <c r="A158" s="37">
        <f t="shared" si="3"/>
        <v>135</v>
      </c>
      <c r="B158" s="38"/>
      <c r="C158" s="38" t="s">
        <v>549</v>
      </c>
      <c r="D158" s="39">
        <v>80101706</v>
      </c>
      <c r="E158" s="173" t="s">
        <v>550</v>
      </c>
      <c r="F158" s="38" t="s">
        <v>69</v>
      </c>
      <c r="G158" s="38">
        <v>1</v>
      </c>
      <c r="H158" s="38" t="s">
        <v>124</v>
      </c>
      <c r="I158" s="38">
        <v>11</v>
      </c>
      <c r="J158" s="38" t="s">
        <v>310</v>
      </c>
      <c r="K158" s="38" t="s">
        <v>161</v>
      </c>
      <c r="L158" s="38" t="s">
        <v>506</v>
      </c>
      <c r="M158" s="175">
        <v>59400000</v>
      </c>
      <c r="N158" s="175">
        <v>59400000</v>
      </c>
      <c r="O158" s="38" t="s">
        <v>74</v>
      </c>
      <c r="P158" s="38" t="s">
        <v>75</v>
      </c>
      <c r="Q158" s="38" t="s">
        <v>551</v>
      </c>
      <c r="S158" s="218" t="s">
        <v>558</v>
      </c>
      <c r="T158" s="218" t="s">
        <v>559</v>
      </c>
      <c r="U158" s="227">
        <v>43486</v>
      </c>
      <c r="V158" s="220" t="s">
        <v>560</v>
      </c>
      <c r="W158" s="221" t="s">
        <v>390</v>
      </c>
      <c r="X158" s="222">
        <v>59400000</v>
      </c>
      <c r="Y158" s="222">
        <v>0</v>
      </c>
      <c r="Z158" s="222">
        <v>59400000</v>
      </c>
      <c r="AA158" s="226" t="s">
        <v>561</v>
      </c>
      <c r="AB158" s="228">
        <v>7819</v>
      </c>
      <c r="AC158" s="226" t="s">
        <v>422</v>
      </c>
      <c r="AD158" s="227">
        <v>43486</v>
      </c>
      <c r="AE158" s="227">
        <v>43819</v>
      </c>
      <c r="AF158" s="228" t="s">
        <v>562</v>
      </c>
      <c r="AG158" s="234" t="s">
        <v>557</v>
      </c>
    </row>
    <row r="159" spans="1:33" ht="272.45" customHeight="1" x14ac:dyDescent="0.35">
      <c r="A159" s="37">
        <f t="shared" si="3"/>
        <v>136</v>
      </c>
      <c r="B159" s="38"/>
      <c r="C159" s="38" t="s">
        <v>549</v>
      </c>
      <c r="D159" s="39">
        <v>80101706</v>
      </c>
      <c r="E159" s="173" t="s">
        <v>550</v>
      </c>
      <c r="F159" s="38" t="s">
        <v>69</v>
      </c>
      <c r="G159" s="38">
        <v>1</v>
      </c>
      <c r="H159" s="38" t="s">
        <v>150</v>
      </c>
      <c r="I159" s="38">
        <v>10</v>
      </c>
      <c r="J159" s="38" t="s">
        <v>310</v>
      </c>
      <c r="K159" s="38" t="s">
        <v>161</v>
      </c>
      <c r="L159" s="38" t="s">
        <v>307</v>
      </c>
      <c r="M159" s="175">
        <v>54000000</v>
      </c>
      <c r="N159" s="175">
        <v>54000000</v>
      </c>
      <c r="O159" s="38" t="s">
        <v>74</v>
      </c>
      <c r="P159" s="38" t="s">
        <v>75</v>
      </c>
      <c r="Q159" s="38" t="s">
        <v>551</v>
      </c>
      <c r="S159" s="218" t="s">
        <v>563</v>
      </c>
      <c r="T159" s="218" t="s">
        <v>564</v>
      </c>
      <c r="U159" s="227">
        <v>43508</v>
      </c>
      <c r="V159" s="220" t="s">
        <v>565</v>
      </c>
      <c r="W159" s="221" t="s">
        <v>390</v>
      </c>
      <c r="X159" s="222">
        <v>54000000</v>
      </c>
      <c r="Y159" s="223">
        <v>0</v>
      </c>
      <c r="Z159" s="222">
        <v>54000000</v>
      </c>
      <c r="AA159" s="220" t="s">
        <v>566</v>
      </c>
      <c r="AB159" s="221">
        <v>16419</v>
      </c>
      <c r="AC159" s="226" t="s">
        <v>567</v>
      </c>
      <c r="AD159" s="227">
        <v>43508</v>
      </c>
      <c r="AE159" s="227">
        <v>43810</v>
      </c>
      <c r="AF159" s="228" t="s">
        <v>568</v>
      </c>
      <c r="AG159" s="234" t="s">
        <v>557</v>
      </c>
    </row>
    <row r="160" spans="1:33" ht="272.45" customHeight="1" x14ac:dyDescent="0.35">
      <c r="A160" s="37">
        <f t="shared" si="3"/>
        <v>137</v>
      </c>
      <c r="B160" s="38"/>
      <c r="C160" s="38" t="s">
        <v>549</v>
      </c>
      <c r="D160" s="39">
        <v>80101706</v>
      </c>
      <c r="E160" s="173" t="s">
        <v>550</v>
      </c>
      <c r="F160" s="38" t="s">
        <v>69</v>
      </c>
      <c r="G160" s="38">
        <v>1</v>
      </c>
      <c r="H160" s="38" t="s">
        <v>150</v>
      </c>
      <c r="I160" s="38">
        <v>10</v>
      </c>
      <c r="J160" s="38" t="s">
        <v>310</v>
      </c>
      <c r="K160" s="38" t="s">
        <v>161</v>
      </c>
      <c r="L160" s="38" t="s">
        <v>307</v>
      </c>
      <c r="M160" s="175">
        <v>54000000</v>
      </c>
      <c r="N160" s="175">
        <v>54000000</v>
      </c>
      <c r="O160" s="38" t="s">
        <v>74</v>
      </c>
      <c r="P160" s="38" t="s">
        <v>75</v>
      </c>
      <c r="Q160" s="38" t="s">
        <v>551</v>
      </c>
      <c r="S160" s="218" t="s">
        <v>569</v>
      </c>
      <c r="T160" s="218" t="s">
        <v>570</v>
      </c>
      <c r="U160" s="227">
        <v>43508</v>
      </c>
      <c r="V160" s="220" t="s">
        <v>565</v>
      </c>
      <c r="W160" s="221" t="s">
        <v>390</v>
      </c>
      <c r="X160" s="222">
        <v>54000000</v>
      </c>
      <c r="Y160" s="223">
        <v>0</v>
      </c>
      <c r="Z160" s="222">
        <v>54000000</v>
      </c>
      <c r="AA160" s="220" t="s">
        <v>571</v>
      </c>
      <c r="AB160" s="221">
        <v>16519</v>
      </c>
      <c r="AC160" s="226" t="s">
        <v>437</v>
      </c>
      <c r="AD160" s="227">
        <v>43508</v>
      </c>
      <c r="AE160" s="227">
        <v>43810</v>
      </c>
      <c r="AF160" s="228" t="s">
        <v>568</v>
      </c>
      <c r="AG160" s="234" t="s">
        <v>557</v>
      </c>
    </row>
    <row r="161" spans="1:33" ht="272.45" customHeight="1" x14ac:dyDescent="0.35">
      <c r="A161" s="37">
        <f t="shared" si="3"/>
        <v>138</v>
      </c>
      <c r="B161" s="38"/>
      <c r="C161" s="38" t="s">
        <v>549</v>
      </c>
      <c r="D161" s="39">
        <v>80101706</v>
      </c>
      <c r="E161" s="173" t="s">
        <v>550</v>
      </c>
      <c r="F161" s="38" t="s">
        <v>69</v>
      </c>
      <c r="G161" s="38">
        <v>1</v>
      </c>
      <c r="H161" s="38" t="s">
        <v>150</v>
      </c>
      <c r="I161" s="38">
        <v>10</v>
      </c>
      <c r="J161" s="38" t="s">
        <v>310</v>
      </c>
      <c r="K161" s="38" t="s">
        <v>161</v>
      </c>
      <c r="L161" s="38" t="s">
        <v>307</v>
      </c>
      <c r="M161" s="175">
        <v>54000000</v>
      </c>
      <c r="N161" s="175">
        <v>54000000</v>
      </c>
      <c r="O161" s="38" t="s">
        <v>74</v>
      </c>
      <c r="P161" s="38" t="s">
        <v>75</v>
      </c>
      <c r="Q161" s="38" t="s">
        <v>551</v>
      </c>
      <c r="S161" s="218" t="s">
        <v>572</v>
      </c>
      <c r="T161" s="218" t="s">
        <v>573</v>
      </c>
      <c r="U161" s="227">
        <v>43510</v>
      </c>
      <c r="V161" s="220" t="s">
        <v>574</v>
      </c>
      <c r="W161" s="221" t="s">
        <v>390</v>
      </c>
      <c r="X161" s="222">
        <v>54000000</v>
      </c>
      <c r="Y161" s="223">
        <v>0</v>
      </c>
      <c r="Z161" s="222">
        <v>54000000</v>
      </c>
      <c r="AA161" s="220" t="s">
        <v>575</v>
      </c>
      <c r="AB161" s="221">
        <v>16619</v>
      </c>
      <c r="AC161" s="226" t="s">
        <v>437</v>
      </c>
      <c r="AD161" s="227">
        <v>43510</v>
      </c>
      <c r="AE161" s="227">
        <v>43812</v>
      </c>
      <c r="AF161" s="228" t="s">
        <v>576</v>
      </c>
      <c r="AG161" s="234" t="s">
        <v>557</v>
      </c>
    </row>
    <row r="162" spans="1:33" ht="272.45" customHeight="1" x14ac:dyDescent="0.35">
      <c r="A162" s="37">
        <f t="shared" si="3"/>
        <v>139</v>
      </c>
      <c r="B162" s="38"/>
      <c r="C162" s="38" t="s">
        <v>549</v>
      </c>
      <c r="D162" s="39">
        <v>80101706</v>
      </c>
      <c r="E162" s="173" t="s">
        <v>550</v>
      </c>
      <c r="F162" s="38" t="s">
        <v>69</v>
      </c>
      <c r="G162" s="38">
        <v>1</v>
      </c>
      <c r="H162" s="38" t="s">
        <v>124</v>
      </c>
      <c r="I162" s="38">
        <v>11</v>
      </c>
      <c r="J162" s="38" t="s">
        <v>310</v>
      </c>
      <c r="K162" s="38" t="s">
        <v>161</v>
      </c>
      <c r="L162" s="38" t="s">
        <v>506</v>
      </c>
      <c r="M162" s="175">
        <v>63800000</v>
      </c>
      <c r="N162" s="175">
        <v>63800000</v>
      </c>
      <c r="O162" s="38" t="s">
        <v>74</v>
      </c>
      <c r="P162" s="38" t="s">
        <v>75</v>
      </c>
      <c r="Q162" s="38" t="s">
        <v>551</v>
      </c>
      <c r="S162" s="218" t="s">
        <v>577</v>
      </c>
      <c r="T162" s="218" t="s">
        <v>578</v>
      </c>
      <c r="U162" s="227">
        <v>43489</v>
      </c>
      <c r="V162" s="220" t="s">
        <v>579</v>
      </c>
      <c r="W162" s="221" t="s">
        <v>390</v>
      </c>
      <c r="X162" s="222">
        <v>63800000</v>
      </c>
      <c r="Y162" s="223">
        <v>0</v>
      </c>
      <c r="Z162" s="222">
        <v>63800000</v>
      </c>
      <c r="AA162" s="220" t="s">
        <v>580</v>
      </c>
      <c r="AB162" s="221">
        <v>8019</v>
      </c>
      <c r="AC162" s="220" t="s">
        <v>422</v>
      </c>
      <c r="AD162" s="219">
        <v>43489</v>
      </c>
      <c r="AE162" s="219">
        <v>43822</v>
      </c>
      <c r="AF162" s="221" t="s">
        <v>581</v>
      </c>
      <c r="AG162" s="224" t="s">
        <v>557</v>
      </c>
    </row>
    <row r="163" spans="1:33" ht="272.45" customHeight="1" x14ac:dyDescent="0.35">
      <c r="A163" s="37">
        <f t="shared" si="3"/>
        <v>140</v>
      </c>
      <c r="B163" s="38"/>
      <c r="C163" s="38" t="s">
        <v>549</v>
      </c>
      <c r="D163" s="39">
        <v>80101706</v>
      </c>
      <c r="E163" s="173" t="s">
        <v>550</v>
      </c>
      <c r="F163" s="38" t="s">
        <v>69</v>
      </c>
      <c r="G163" s="38">
        <v>1</v>
      </c>
      <c r="H163" s="38" t="s">
        <v>150</v>
      </c>
      <c r="I163" s="38">
        <v>10</v>
      </c>
      <c r="J163" s="38" t="s">
        <v>310</v>
      </c>
      <c r="K163" s="38" t="s">
        <v>161</v>
      </c>
      <c r="L163" s="38" t="s">
        <v>307</v>
      </c>
      <c r="M163" s="175">
        <v>36730000</v>
      </c>
      <c r="N163" s="175">
        <v>36730000</v>
      </c>
      <c r="O163" s="38" t="s">
        <v>74</v>
      </c>
      <c r="P163" s="38" t="s">
        <v>75</v>
      </c>
      <c r="Q163" s="38" t="s">
        <v>551</v>
      </c>
      <c r="S163" s="218" t="s">
        <v>582</v>
      </c>
      <c r="T163" s="218" t="s">
        <v>583</v>
      </c>
      <c r="U163" s="227">
        <v>43510</v>
      </c>
      <c r="V163" s="220" t="s">
        <v>584</v>
      </c>
      <c r="W163" s="221" t="s">
        <v>390</v>
      </c>
      <c r="X163" s="222">
        <v>36730000</v>
      </c>
      <c r="Y163" s="223">
        <v>0</v>
      </c>
      <c r="Z163" s="222">
        <v>36730000</v>
      </c>
      <c r="AA163" s="220" t="s">
        <v>585</v>
      </c>
      <c r="AB163" s="221">
        <v>16719</v>
      </c>
      <c r="AC163" s="226" t="s">
        <v>437</v>
      </c>
      <c r="AD163" s="227">
        <v>43510</v>
      </c>
      <c r="AE163" s="227">
        <v>43812</v>
      </c>
      <c r="AF163" s="228" t="s">
        <v>586</v>
      </c>
      <c r="AG163" s="234" t="s">
        <v>557</v>
      </c>
    </row>
    <row r="164" spans="1:33" ht="272.45" customHeight="1" x14ac:dyDescent="0.35">
      <c r="A164" s="37">
        <f t="shared" si="3"/>
        <v>141</v>
      </c>
      <c r="B164" s="38"/>
      <c r="C164" s="38" t="s">
        <v>549</v>
      </c>
      <c r="D164" s="39">
        <v>80101706</v>
      </c>
      <c r="E164" s="173" t="s">
        <v>587</v>
      </c>
      <c r="F164" s="38" t="s">
        <v>69</v>
      </c>
      <c r="G164" s="38">
        <v>1</v>
      </c>
      <c r="H164" s="38" t="s">
        <v>150</v>
      </c>
      <c r="I164" s="38">
        <v>10</v>
      </c>
      <c r="J164" s="38" t="s">
        <v>310</v>
      </c>
      <c r="K164" s="38" t="s">
        <v>161</v>
      </c>
      <c r="L164" s="38" t="s">
        <v>307</v>
      </c>
      <c r="M164" s="175">
        <v>19500000</v>
      </c>
      <c r="N164" s="175">
        <v>19500000</v>
      </c>
      <c r="O164" s="38" t="s">
        <v>74</v>
      </c>
      <c r="P164" s="38" t="s">
        <v>75</v>
      </c>
      <c r="Q164" s="38" t="s">
        <v>551</v>
      </c>
      <c r="S164" s="218" t="s">
        <v>588</v>
      </c>
      <c r="T164" s="218" t="s">
        <v>589</v>
      </c>
      <c r="U164" s="219">
        <v>43504</v>
      </c>
      <c r="V164" s="220" t="s">
        <v>590</v>
      </c>
      <c r="W164" s="221" t="s">
        <v>420</v>
      </c>
      <c r="X164" s="222">
        <v>19500000</v>
      </c>
      <c r="Y164" s="223">
        <v>0</v>
      </c>
      <c r="Z164" s="222">
        <v>19500000</v>
      </c>
      <c r="AA164" s="220" t="s">
        <v>591</v>
      </c>
      <c r="AB164" s="228">
        <v>16119</v>
      </c>
      <c r="AC164" s="226" t="s">
        <v>592</v>
      </c>
      <c r="AD164" s="227">
        <v>43504</v>
      </c>
      <c r="AE164" s="227">
        <v>43806</v>
      </c>
      <c r="AF164" s="228" t="s">
        <v>586</v>
      </c>
      <c r="AG164" s="234" t="s">
        <v>557</v>
      </c>
    </row>
    <row r="165" spans="1:33" ht="272.45" customHeight="1" x14ac:dyDescent="0.35">
      <c r="A165" s="37">
        <f t="shared" si="3"/>
        <v>142</v>
      </c>
      <c r="B165" s="38"/>
      <c r="C165" s="38" t="s">
        <v>593</v>
      </c>
      <c r="D165" s="39">
        <v>80101706</v>
      </c>
      <c r="E165" s="173" t="s">
        <v>594</v>
      </c>
      <c r="F165" s="38" t="s">
        <v>69</v>
      </c>
      <c r="G165" s="38">
        <v>1</v>
      </c>
      <c r="H165" s="38" t="s">
        <v>124</v>
      </c>
      <c r="I165" s="38">
        <v>11</v>
      </c>
      <c r="J165" s="38" t="s">
        <v>310</v>
      </c>
      <c r="K165" s="38" t="s">
        <v>161</v>
      </c>
      <c r="L165" s="38" t="s">
        <v>506</v>
      </c>
      <c r="M165" s="175">
        <v>96250000</v>
      </c>
      <c r="N165" s="175">
        <v>96250000</v>
      </c>
      <c r="O165" s="38" t="s">
        <v>74</v>
      </c>
      <c r="P165" s="38" t="s">
        <v>75</v>
      </c>
      <c r="Q165" s="38" t="s">
        <v>595</v>
      </c>
      <c r="S165" s="218" t="s">
        <v>596</v>
      </c>
      <c r="T165" s="218" t="s">
        <v>597</v>
      </c>
      <c r="U165" s="219">
        <v>43483</v>
      </c>
      <c r="V165" s="220" t="s">
        <v>598</v>
      </c>
      <c r="W165" s="221" t="s">
        <v>390</v>
      </c>
      <c r="X165" s="222">
        <v>96250000</v>
      </c>
      <c r="Y165" s="223">
        <v>0</v>
      </c>
      <c r="Z165" s="222">
        <v>96250000</v>
      </c>
      <c r="AA165" s="220" t="s">
        <v>599</v>
      </c>
      <c r="AB165" s="221">
        <v>6419</v>
      </c>
      <c r="AC165" s="220" t="s">
        <v>410</v>
      </c>
      <c r="AD165" s="219">
        <v>43483</v>
      </c>
      <c r="AE165" s="219">
        <v>43816</v>
      </c>
      <c r="AF165" s="221" t="s">
        <v>600</v>
      </c>
      <c r="AG165" s="224" t="s">
        <v>601</v>
      </c>
    </row>
    <row r="166" spans="1:33" ht="272.45" customHeight="1" x14ac:dyDescent="0.35">
      <c r="A166" s="37">
        <f t="shared" si="3"/>
        <v>143</v>
      </c>
      <c r="B166" s="38"/>
      <c r="C166" s="38" t="s">
        <v>593</v>
      </c>
      <c r="D166" s="39">
        <v>80101706</v>
      </c>
      <c r="E166" s="173" t="s">
        <v>594</v>
      </c>
      <c r="F166" s="38" t="s">
        <v>69</v>
      </c>
      <c r="G166" s="38">
        <v>1</v>
      </c>
      <c r="H166" s="38" t="s">
        <v>83</v>
      </c>
      <c r="I166" s="38">
        <v>6.5</v>
      </c>
      <c r="J166" s="38" t="s">
        <v>310</v>
      </c>
      <c r="K166" s="38" t="s">
        <v>161</v>
      </c>
      <c r="L166" s="38" t="s">
        <v>307</v>
      </c>
      <c r="M166" s="175">
        <v>44100000</v>
      </c>
      <c r="N166" s="175">
        <v>44100000</v>
      </c>
      <c r="O166" s="38" t="s">
        <v>74</v>
      </c>
      <c r="P166" s="38" t="s">
        <v>75</v>
      </c>
      <c r="Q166" s="38" t="s">
        <v>595</v>
      </c>
      <c r="S166" s="218" t="s">
        <v>1209</v>
      </c>
      <c r="T166" s="218" t="s">
        <v>1210</v>
      </c>
      <c r="U166" s="219">
        <v>43656</v>
      </c>
      <c r="V166" s="220" t="s">
        <v>1211</v>
      </c>
      <c r="W166" s="221" t="s">
        <v>390</v>
      </c>
      <c r="X166" s="222">
        <v>40425000</v>
      </c>
      <c r="Y166" s="223">
        <v>0</v>
      </c>
      <c r="Z166" s="222">
        <v>40425000</v>
      </c>
      <c r="AA166" s="220" t="s">
        <v>1212</v>
      </c>
      <c r="AB166" s="221">
        <v>22419</v>
      </c>
      <c r="AC166" s="226" t="s">
        <v>1213</v>
      </c>
      <c r="AD166" s="227">
        <v>43656</v>
      </c>
      <c r="AE166" s="227">
        <v>43823</v>
      </c>
      <c r="AF166" s="228" t="s">
        <v>600</v>
      </c>
      <c r="AG166" s="234" t="s">
        <v>601</v>
      </c>
    </row>
    <row r="167" spans="1:33" ht="272.45" customHeight="1" x14ac:dyDescent="0.35">
      <c r="A167" s="37">
        <f t="shared" si="3"/>
        <v>144</v>
      </c>
      <c r="B167" s="38"/>
      <c r="C167" s="38" t="s">
        <v>593</v>
      </c>
      <c r="D167" s="39">
        <v>80101706</v>
      </c>
      <c r="E167" s="173" t="s">
        <v>594</v>
      </c>
      <c r="F167" s="38" t="s">
        <v>69</v>
      </c>
      <c r="G167" s="38">
        <v>1</v>
      </c>
      <c r="H167" s="38" t="s">
        <v>124</v>
      </c>
      <c r="I167" s="38">
        <v>11</v>
      </c>
      <c r="J167" s="38" t="s">
        <v>310</v>
      </c>
      <c r="K167" s="38" t="s">
        <v>161</v>
      </c>
      <c r="L167" s="38" t="s">
        <v>307</v>
      </c>
      <c r="M167" s="175">
        <v>80850000</v>
      </c>
      <c r="N167" s="175">
        <v>80850000</v>
      </c>
      <c r="O167" s="38" t="s">
        <v>74</v>
      </c>
      <c r="P167" s="38" t="s">
        <v>75</v>
      </c>
      <c r="Q167" s="38" t="s">
        <v>595</v>
      </c>
      <c r="S167" s="218" t="s">
        <v>602</v>
      </c>
      <c r="T167" s="218" t="s">
        <v>603</v>
      </c>
      <c r="U167" s="227">
        <v>43490</v>
      </c>
      <c r="V167" s="220" t="s">
        <v>604</v>
      </c>
      <c r="W167" s="221" t="s">
        <v>390</v>
      </c>
      <c r="X167" s="222">
        <v>80850000</v>
      </c>
      <c r="Y167" s="223">
        <v>-58800000</v>
      </c>
      <c r="Z167" s="222">
        <f>X167+Y167</f>
        <v>22050000</v>
      </c>
      <c r="AA167" s="226" t="s">
        <v>605</v>
      </c>
      <c r="AB167" s="228">
        <v>10419</v>
      </c>
      <c r="AC167" s="226" t="s">
        <v>422</v>
      </c>
      <c r="AD167" s="227">
        <v>43490</v>
      </c>
      <c r="AE167" s="227">
        <v>43823</v>
      </c>
      <c r="AF167" s="228" t="s">
        <v>606</v>
      </c>
      <c r="AG167" s="234" t="s">
        <v>601</v>
      </c>
    </row>
    <row r="168" spans="1:33" ht="272.45" customHeight="1" x14ac:dyDescent="0.35">
      <c r="A168" s="37">
        <f t="shared" si="3"/>
        <v>145</v>
      </c>
      <c r="B168" s="38"/>
      <c r="C168" s="38" t="s">
        <v>593</v>
      </c>
      <c r="D168" s="39">
        <v>80101706</v>
      </c>
      <c r="E168" s="173" t="s">
        <v>594</v>
      </c>
      <c r="F168" s="38" t="s">
        <v>69</v>
      </c>
      <c r="G168" s="38">
        <v>1</v>
      </c>
      <c r="H168" s="38" t="s">
        <v>124</v>
      </c>
      <c r="I168" s="38">
        <v>11</v>
      </c>
      <c r="J168" s="38" t="s">
        <v>310</v>
      </c>
      <c r="K168" s="38" t="s">
        <v>161</v>
      </c>
      <c r="L168" s="38" t="s">
        <v>506</v>
      </c>
      <c r="M168" s="175">
        <v>80850000</v>
      </c>
      <c r="N168" s="175">
        <v>80850000</v>
      </c>
      <c r="O168" s="38" t="s">
        <v>74</v>
      </c>
      <c r="P168" s="38" t="s">
        <v>75</v>
      </c>
      <c r="Q168" s="38" t="s">
        <v>595</v>
      </c>
      <c r="S168" s="218" t="s">
        <v>607</v>
      </c>
      <c r="T168" s="218" t="s">
        <v>608</v>
      </c>
      <c r="U168" s="227">
        <v>43488</v>
      </c>
      <c r="V168" s="220" t="s">
        <v>609</v>
      </c>
      <c r="W168" s="221" t="s">
        <v>390</v>
      </c>
      <c r="X168" s="222">
        <v>80850000</v>
      </c>
      <c r="Y168" s="223">
        <v>0</v>
      </c>
      <c r="Z168" s="222">
        <v>80850000</v>
      </c>
      <c r="AA168" s="220" t="s">
        <v>610</v>
      </c>
      <c r="AB168" s="221">
        <v>7919</v>
      </c>
      <c r="AC168" s="220" t="s">
        <v>422</v>
      </c>
      <c r="AD168" s="219">
        <v>43488</v>
      </c>
      <c r="AE168" s="219">
        <v>43821</v>
      </c>
      <c r="AF168" s="221" t="s">
        <v>606</v>
      </c>
      <c r="AG168" s="224" t="s">
        <v>601</v>
      </c>
    </row>
    <row r="169" spans="1:33" ht="272.45" customHeight="1" x14ac:dyDescent="0.35">
      <c r="A169" s="37">
        <f t="shared" si="3"/>
        <v>146</v>
      </c>
      <c r="B169" s="38"/>
      <c r="C169" s="38" t="s">
        <v>593</v>
      </c>
      <c r="D169" s="39">
        <v>80101706</v>
      </c>
      <c r="E169" s="173" t="s">
        <v>594</v>
      </c>
      <c r="F169" s="38" t="s">
        <v>69</v>
      </c>
      <c r="G169" s="38">
        <v>1</v>
      </c>
      <c r="H169" s="38" t="s">
        <v>124</v>
      </c>
      <c r="I169" s="38">
        <v>11</v>
      </c>
      <c r="J169" s="38" t="s">
        <v>310</v>
      </c>
      <c r="K169" s="38" t="s">
        <v>161</v>
      </c>
      <c r="L169" s="38" t="s">
        <v>506</v>
      </c>
      <c r="M169" s="175">
        <v>96250000</v>
      </c>
      <c r="N169" s="175">
        <v>96250000</v>
      </c>
      <c r="O169" s="38" t="s">
        <v>74</v>
      </c>
      <c r="P169" s="38" t="s">
        <v>75</v>
      </c>
      <c r="Q169" s="38" t="s">
        <v>595</v>
      </c>
      <c r="S169" s="218" t="s">
        <v>611</v>
      </c>
      <c r="T169" s="218" t="s">
        <v>612</v>
      </c>
      <c r="U169" s="219">
        <v>43488</v>
      </c>
      <c r="V169" s="220" t="s">
        <v>613</v>
      </c>
      <c r="W169" s="221" t="s">
        <v>390</v>
      </c>
      <c r="X169" s="222">
        <v>96250000</v>
      </c>
      <c r="Y169" s="223">
        <v>0</v>
      </c>
      <c r="Z169" s="222">
        <v>96250000</v>
      </c>
      <c r="AA169" s="220" t="s">
        <v>614</v>
      </c>
      <c r="AB169" s="221">
        <v>6919</v>
      </c>
      <c r="AC169" s="220" t="s">
        <v>422</v>
      </c>
      <c r="AD169" s="219">
        <v>43488</v>
      </c>
      <c r="AE169" s="219">
        <v>43821</v>
      </c>
      <c r="AF169" s="221" t="s">
        <v>600</v>
      </c>
      <c r="AG169" s="224" t="s">
        <v>601</v>
      </c>
    </row>
    <row r="170" spans="1:33" ht="272.45" customHeight="1" x14ac:dyDescent="0.35">
      <c r="A170" s="37">
        <f t="shared" si="3"/>
        <v>147</v>
      </c>
      <c r="B170" s="38"/>
      <c r="C170" s="38" t="s">
        <v>593</v>
      </c>
      <c r="D170" s="39">
        <v>80101706</v>
      </c>
      <c r="E170" s="173" t="s">
        <v>594</v>
      </c>
      <c r="F170" s="38" t="s">
        <v>69</v>
      </c>
      <c r="G170" s="38">
        <v>1</v>
      </c>
      <c r="H170" s="38" t="s">
        <v>124</v>
      </c>
      <c r="I170" s="38">
        <v>11</v>
      </c>
      <c r="J170" s="38" t="s">
        <v>310</v>
      </c>
      <c r="K170" s="38" t="s">
        <v>161</v>
      </c>
      <c r="L170" s="38" t="s">
        <v>307</v>
      </c>
      <c r="M170" s="175">
        <v>44000000</v>
      </c>
      <c r="N170" s="175">
        <v>44000000</v>
      </c>
      <c r="O170" s="38" t="s">
        <v>74</v>
      </c>
      <c r="P170" s="38" t="s">
        <v>75</v>
      </c>
      <c r="Q170" s="38" t="s">
        <v>595</v>
      </c>
      <c r="S170" s="218" t="s">
        <v>615</v>
      </c>
      <c r="T170" s="218" t="s">
        <v>616</v>
      </c>
      <c r="U170" s="219">
        <v>43497</v>
      </c>
      <c r="V170" s="220" t="s">
        <v>617</v>
      </c>
      <c r="W170" s="221" t="s">
        <v>390</v>
      </c>
      <c r="X170" s="222">
        <v>42000000</v>
      </c>
      <c r="Y170" s="223">
        <v>0</v>
      </c>
      <c r="Z170" s="222">
        <v>42000000</v>
      </c>
      <c r="AA170" s="220" t="s">
        <v>618</v>
      </c>
      <c r="AB170" s="221">
        <v>14219</v>
      </c>
      <c r="AC170" s="226" t="s">
        <v>428</v>
      </c>
      <c r="AD170" s="227">
        <v>43497</v>
      </c>
      <c r="AE170" s="227">
        <v>43814</v>
      </c>
      <c r="AF170" s="228" t="s">
        <v>600</v>
      </c>
      <c r="AG170" s="234" t="s">
        <v>601</v>
      </c>
    </row>
    <row r="171" spans="1:33" ht="272.45" customHeight="1" x14ac:dyDescent="0.35">
      <c r="A171" s="37">
        <f t="shared" si="3"/>
        <v>148</v>
      </c>
      <c r="B171" s="38"/>
      <c r="C171" s="38" t="s">
        <v>619</v>
      </c>
      <c r="D171" s="39">
        <v>80101706</v>
      </c>
      <c r="E171" s="173" t="s">
        <v>620</v>
      </c>
      <c r="F171" s="38" t="s">
        <v>69</v>
      </c>
      <c r="G171" s="38">
        <v>1</v>
      </c>
      <c r="H171" s="38" t="s">
        <v>124</v>
      </c>
      <c r="I171" s="38">
        <v>11</v>
      </c>
      <c r="J171" s="38" t="s">
        <v>310</v>
      </c>
      <c r="K171" s="38" t="s">
        <v>161</v>
      </c>
      <c r="L171" s="38" t="s">
        <v>506</v>
      </c>
      <c r="M171" s="175">
        <v>59400000</v>
      </c>
      <c r="N171" s="175">
        <v>59400000</v>
      </c>
      <c r="O171" s="38" t="s">
        <v>74</v>
      </c>
      <c r="P171" s="38" t="s">
        <v>75</v>
      </c>
      <c r="Q171" s="38" t="s">
        <v>621</v>
      </c>
      <c r="S171" s="218" t="s">
        <v>622</v>
      </c>
      <c r="T171" s="218" t="s">
        <v>623</v>
      </c>
      <c r="U171" s="227">
        <v>43483</v>
      </c>
      <c r="V171" s="220" t="s">
        <v>624</v>
      </c>
      <c r="W171" s="221" t="s">
        <v>390</v>
      </c>
      <c r="X171" s="222">
        <v>59400000</v>
      </c>
      <c r="Y171" s="222">
        <v>0</v>
      </c>
      <c r="Z171" s="222">
        <v>59400000</v>
      </c>
      <c r="AA171" s="226" t="s">
        <v>625</v>
      </c>
      <c r="AB171" s="228">
        <v>6519</v>
      </c>
      <c r="AC171" s="226" t="s">
        <v>422</v>
      </c>
      <c r="AD171" s="227">
        <v>43483</v>
      </c>
      <c r="AE171" s="227">
        <v>43816</v>
      </c>
      <c r="AF171" s="228" t="s">
        <v>626</v>
      </c>
      <c r="AG171" s="234" t="s">
        <v>627</v>
      </c>
    </row>
    <row r="172" spans="1:33" ht="272.45" customHeight="1" x14ac:dyDescent="0.35">
      <c r="A172" s="37">
        <f t="shared" si="3"/>
        <v>149</v>
      </c>
      <c r="B172" s="38"/>
      <c r="C172" s="38" t="s">
        <v>619</v>
      </c>
      <c r="D172" s="39">
        <v>80101706</v>
      </c>
      <c r="E172" s="173" t="s">
        <v>620</v>
      </c>
      <c r="F172" s="38" t="s">
        <v>69</v>
      </c>
      <c r="G172" s="38">
        <v>1</v>
      </c>
      <c r="H172" s="38" t="s">
        <v>124</v>
      </c>
      <c r="I172" s="38">
        <v>11</v>
      </c>
      <c r="J172" s="38" t="s">
        <v>310</v>
      </c>
      <c r="K172" s="38" t="s">
        <v>161</v>
      </c>
      <c r="L172" s="38" t="s">
        <v>307</v>
      </c>
      <c r="M172" s="175">
        <v>27500000</v>
      </c>
      <c r="N172" s="175">
        <v>27500000</v>
      </c>
      <c r="O172" s="38" t="s">
        <v>74</v>
      </c>
      <c r="P172" s="38" t="s">
        <v>75</v>
      </c>
      <c r="Q172" s="38" t="s">
        <v>621</v>
      </c>
      <c r="S172" s="218" t="s">
        <v>628</v>
      </c>
      <c r="T172" s="218" t="s">
        <v>629</v>
      </c>
      <c r="U172" s="227">
        <v>43489</v>
      </c>
      <c r="V172" s="220" t="s">
        <v>630</v>
      </c>
      <c r="W172" s="221" t="s">
        <v>390</v>
      </c>
      <c r="X172" s="222">
        <v>27500000</v>
      </c>
      <c r="Y172" s="223">
        <v>0</v>
      </c>
      <c r="Z172" s="222">
        <v>27500000</v>
      </c>
      <c r="AA172" s="220" t="s">
        <v>631</v>
      </c>
      <c r="AB172" s="221">
        <v>10519</v>
      </c>
      <c r="AC172" s="220" t="s">
        <v>422</v>
      </c>
      <c r="AD172" s="219">
        <v>43489</v>
      </c>
      <c r="AE172" s="219">
        <v>43822</v>
      </c>
      <c r="AF172" s="221" t="s">
        <v>626</v>
      </c>
      <c r="AG172" s="224" t="s">
        <v>627</v>
      </c>
    </row>
    <row r="173" spans="1:33" ht="272.45" customHeight="1" x14ac:dyDescent="0.35">
      <c r="A173" s="37">
        <f t="shared" si="3"/>
        <v>150</v>
      </c>
      <c r="B173" s="38"/>
      <c r="C173" s="38" t="s">
        <v>619</v>
      </c>
      <c r="D173" s="39">
        <v>80101706</v>
      </c>
      <c r="E173" s="173" t="s">
        <v>620</v>
      </c>
      <c r="F173" s="38" t="s">
        <v>69</v>
      </c>
      <c r="G173" s="38">
        <v>1</v>
      </c>
      <c r="H173" s="38" t="s">
        <v>124</v>
      </c>
      <c r="I173" s="38">
        <v>11.5</v>
      </c>
      <c r="J173" s="38" t="s">
        <v>310</v>
      </c>
      <c r="K173" s="38" t="s">
        <v>161</v>
      </c>
      <c r="L173" s="38" t="s">
        <v>506</v>
      </c>
      <c r="M173" s="175">
        <v>28750000</v>
      </c>
      <c r="N173" s="175">
        <v>28750000</v>
      </c>
      <c r="O173" s="38" t="s">
        <v>74</v>
      </c>
      <c r="P173" s="38" t="s">
        <v>75</v>
      </c>
      <c r="Q173" s="38" t="s">
        <v>621</v>
      </c>
      <c r="S173" s="218" t="s">
        <v>632</v>
      </c>
      <c r="T173" s="218" t="s">
        <v>633</v>
      </c>
      <c r="U173" s="219">
        <v>43476</v>
      </c>
      <c r="V173" s="220" t="s">
        <v>634</v>
      </c>
      <c r="W173" s="221" t="s">
        <v>390</v>
      </c>
      <c r="X173" s="222">
        <v>28750000</v>
      </c>
      <c r="Y173" s="222">
        <v>0</v>
      </c>
      <c r="Z173" s="222">
        <v>28750000</v>
      </c>
      <c r="AA173" s="226" t="s">
        <v>635</v>
      </c>
      <c r="AB173" s="228">
        <v>3519</v>
      </c>
      <c r="AC173" s="226" t="s">
        <v>399</v>
      </c>
      <c r="AD173" s="227">
        <v>43476</v>
      </c>
      <c r="AE173" s="227">
        <v>43824</v>
      </c>
      <c r="AF173" s="228" t="s">
        <v>636</v>
      </c>
      <c r="AG173" s="234" t="s">
        <v>627</v>
      </c>
    </row>
    <row r="174" spans="1:33" ht="272.45" customHeight="1" x14ac:dyDescent="0.35">
      <c r="A174" s="37">
        <f t="shared" si="3"/>
        <v>151</v>
      </c>
      <c r="B174" s="38"/>
      <c r="C174" s="38" t="s">
        <v>619</v>
      </c>
      <c r="D174" s="39">
        <v>80101706</v>
      </c>
      <c r="E174" s="173" t="s">
        <v>637</v>
      </c>
      <c r="F174" s="38" t="s">
        <v>69</v>
      </c>
      <c r="G174" s="38">
        <v>1</v>
      </c>
      <c r="H174" s="38" t="s">
        <v>124</v>
      </c>
      <c r="I174" s="38">
        <v>11.5</v>
      </c>
      <c r="J174" s="38" t="s">
        <v>310</v>
      </c>
      <c r="K174" s="38" t="s">
        <v>161</v>
      </c>
      <c r="L174" s="38" t="s">
        <v>506</v>
      </c>
      <c r="M174" s="175">
        <v>23000000</v>
      </c>
      <c r="N174" s="175">
        <v>23000000</v>
      </c>
      <c r="O174" s="38" t="s">
        <v>74</v>
      </c>
      <c r="P174" s="38" t="s">
        <v>75</v>
      </c>
      <c r="Q174" s="38" t="s">
        <v>621</v>
      </c>
      <c r="S174" s="218" t="s">
        <v>638</v>
      </c>
      <c r="T174" s="218" t="s">
        <v>639</v>
      </c>
      <c r="U174" s="227">
        <v>43489</v>
      </c>
      <c r="V174" s="220" t="s">
        <v>640</v>
      </c>
      <c r="W174" s="221" t="s">
        <v>420</v>
      </c>
      <c r="X174" s="230">
        <v>22000000</v>
      </c>
      <c r="Y174" s="231">
        <v>0</v>
      </c>
      <c r="Z174" s="230">
        <v>22000000</v>
      </c>
      <c r="AA174" s="226" t="s">
        <v>641</v>
      </c>
      <c r="AB174" s="228">
        <v>3419</v>
      </c>
      <c r="AC174" s="226" t="s">
        <v>642</v>
      </c>
      <c r="AD174" s="227">
        <v>43489</v>
      </c>
      <c r="AE174" s="227">
        <v>43822</v>
      </c>
      <c r="AF174" s="228" t="s">
        <v>643</v>
      </c>
      <c r="AG174" s="234" t="s">
        <v>627</v>
      </c>
    </row>
    <row r="175" spans="1:33" ht="272.45" customHeight="1" x14ac:dyDescent="0.35">
      <c r="A175" s="37">
        <f t="shared" si="3"/>
        <v>152</v>
      </c>
      <c r="B175" s="38"/>
      <c r="C175" s="38" t="s">
        <v>197</v>
      </c>
      <c r="D175" s="39">
        <v>80101706</v>
      </c>
      <c r="E175" s="173" t="s">
        <v>644</v>
      </c>
      <c r="F175" s="38" t="s">
        <v>69</v>
      </c>
      <c r="G175" s="38">
        <v>1</v>
      </c>
      <c r="H175" s="38" t="s">
        <v>124</v>
      </c>
      <c r="I175" s="38">
        <v>11</v>
      </c>
      <c r="J175" s="38" t="s">
        <v>310</v>
      </c>
      <c r="K175" s="38" t="s">
        <v>161</v>
      </c>
      <c r="L175" s="38" t="s">
        <v>307</v>
      </c>
      <c r="M175" s="175">
        <v>101200000</v>
      </c>
      <c r="N175" s="175">
        <v>101200000</v>
      </c>
      <c r="O175" s="38" t="s">
        <v>74</v>
      </c>
      <c r="P175" s="38" t="s">
        <v>75</v>
      </c>
      <c r="Q175" s="38" t="s">
        <v>199</v>
      </c>
      <c r="S175" s="218" t="s">
        <v>645</v>
      </c>
      <c r="T175" s="218" t="s">
        <v>646</v>
      </c>
      <c r="U175" s="219">
        <v>43490</v>
      </c>
      <c r="V175" s="220" t="s">
        <v>647</v>
      </c>
      <c r="W175" s="221" t="s">
        <v>390</v>
      </c>
      <c r="X175" s="222">
        <v>101200000</v>
      </c>
      <c r="Y175" s="223">
        <v>0</v>
      </c>
      <c r="Z175" s="222">
        <v>101200000</v>
      </c>
      <c r="AA175" s="226" t="s">
        <v>648</v>
      </c>
      <c r="AB175" s="228">
        <v>11019</v>
      </c>
      <c r="AC175" s="226" t="s">
        <v>422</v>
      </c>
      <c r="AD175" s="227">
        <v>43490</v>
      </c>
      <c r="AE175" s="227">
        <v>43823</v>
      </c>
      <c r="AF175" s="228" t="s">
        <v>649</v>
      </c>
      <c r="AG175" s="234" t="s">
        <v>650</v>
      </c>
    </row>
    <row r="176" spans="1:33" ht="272.45" customHeight="1" x14ac:dyDescent="0.35">
      <c r="A176" s="37">
        <f t="shared" si="3"/>
        <v>153</v>
      </c>
      <c r="B176" s="38"/>
      <c r="C176" s="38" t="s">
        <v>197</v>
      </c>
      <c r="D176" s="39">
        <v>80101706</v>
      </c>
      <c r="E176" s="173" t="s">
        <v>644</v>
      </c>
      <c r="F176" s="38" t="s">
        <v>69</v>
      </c>
      <c r="G176" s="38">
        <v>1</v>
      </c>
      <c r="H176" s="38" t="s">
        <v>124</v>
      </c>
      <c r="I176" s="38">
        <v>10.5</v>
      </c>
      <c r="J176" s="38" t="s">
        <v>310</v>
      </c>
      <c r="K176" s="38" t="s">
        <v>161</v>
      </c>
      <c r="L176" s="38" t="s">
        <v>307</v>
      </c>
      <c r="M176" s="175">
        <v>47250000</v>
      </c>
      <c r="N176" s="175">
        <v>47250000</v>
      </c>
      <c r="O176" s="38" t="s">
        <v>74</v>
      </c>
      <c r="P176" s="38" t="s">
        <v>75</v>
      </c>
      <c r="Q176" s="38" t="s">
        <v>199</v>
      </c>
      <c r="S176" s="218" t="s">
        <v>651</v>
      </c>
      <c r="T176" s="218" t="s">
        <v>652</v>
      </c>
      <c r="U176" s="227">
        <v>43504</v>
      </c>
      <c r="V176" s="220" t="s">
        <v>653</v>
      </c>
      <c r="W176" s="221" t="s">
        <v>390</v>
      </c>
      <c r="X176" s="222">
        <v>47250000</v>
      </c>
      <c r="Y176" s="223">
        <v>0</v>
      </c>
      <c r="Z176" s="222">
        <v>47250000</v>
      </c>
      <c r="AA176" s="220" t="s">
        <v>654</v>
      </c>
      <c r="AB176" s="221">
        <v>15119</v>
      </c>
      <c r="AC176" s="226" t="s">
        <v>655</v>
      </c>
      <c r="AD176" s="227">
        <v>43504</v>
      </c>
      <c r="AE176" s="227">
        <v>43821</v>
      </c>
      <c r="AF176" s="228" t="s">
        <v>656</v>
      </c>
      <c r="AG176" s="234" t="s">
        <v>650</v>
      </c>
    </row>
    <row r="177" spans="1:33" ht="272.45" customHeight="1" x14ac:dyDescent="0.35">
      <c r="A177" s="37">
        <f t="shared" si="3"/>
        <v>154</v>
      </c>
      <c r="B177" s="38"/>
      <c r="C177" s="38" t="s">
        <v>197</v>
      </c>
      <c r="D177" s="39">
        <v>80101706</v>
      </c>
      <c r="E177" s="173" t="s">
        <v>644</v>
      </c>
      <c r="F177" s="38" t="s">
        <v>69</v>
      </c>
      <c r="G177" s="38">
        <v>1</v>
      </c>
      <c r="H177" s="38" t="s">
        <v>124</v>
      </c>
      <c r="I177" s="38">
        <v>11</v>
      </c>
      <c r="J177" s="38" t="s">
        <v>310</v>
      </c>
      <c r="K177" s="38" t="s">
        <v>161</v>
      </c>
      <c r="L177" s="38" t="s">
        <v>506</v>
      </c>
      <c r="M177" s="175">
        <v>27500000</v>
      </c>
      <c r="N177" s="175">
        <v>27500000</v>
      </c>
      <c r="O177" s="38" t="s">
        <v>74</v>
      </c>
      <c r="P177" s="38" t="s">
        <v>75</v>
      </c>
      <c r="Q177" s="38" t="s">
        <v>199</v>
      </c>
      <c r="S177" s="218" t="s">
        <v>657</v>
      </c>
      <c r="T177" s="218" t="s">
        <v>658</v>
      </c>
      <c r="U177" s="227">
        <v>43490</v>
      </c>
      <c r="V177" s="220" t="s">
        <v>659</v>
      </c>
      <c r="W177" s="221" t="s">
        <v>390</v>
      </c>
      <c r="X177" s="222">
        <v>27500000</v>
      </c>
      <c r="Y177" s="223">
        <v>0</v>
      </c>
      <c r="Z177" s="222">
        <v>27500000</v>
      </c>
      <c r="AA177" s="220" t="s">
        <v>660</v>
      </c>
      <c r="AB177" s="221">
        <v>1019</v>
      </c>
      <c r="AC177" s="220" t="s">
        <v>422</v>
      </c>
      <c r="AD177" s="219">
        <v>43490</v>
      </c>
      <c r="AE177" s="219">
        <v>43823</v>
      </c>
      <c r="AF177" s="221" t="s">
        <v>661</v>
      </c>
      <c r="AG177" s="224" t="s">
        <v>650</v>
      </c>
    </row>
    <row r="178" spans="1:33" ht="272.45" customHeight="1" x14ac:dyDescent="0.35">
      <c r="A178" s="37">
        <f t="shared" si="3"/>
        <v>155</v>
      </c>
      <c r="B178" s="38"/>
      <c r="C178" s="38" t="s">
        <v>197</v>
      </c>
      <c r="D178" s="39">
        <v>80101706</v>
      </c>
      <c r="E178" s="173" t="s">
        <v>644</v>
      </c>
      <c r="F178" s="38" t="s">
        <v>69</v>
      </c>
      <c r="G178" s="38">
        <v>1</v>
      </c>
      <c r="H178" s="38" t="s">
        <v>124</v>
      </c>
      <c r="I178" s="38">
        <v>11</v>
      </c>
      <c r="J178" s="38" t="s">
        <v>310</v>
      </c>
      <c r="K178" s="38" t="s">
        <v>161</v>
      </c>
      <c r="L178" s="38" t="s">
        <v>506</v>
      </c>
      <c r="M178" s="175">
        <v>27500000</v>
      </c>
      <c r="N178" s="175">
        <v>27500000</v>
      </c>
      <c r="O178" s="38" t="s">
        <v>74</v>
      </c>
      <c r="P178" s="38" t="s">
        <v>75</v>
      </c>
      <c r="Q178" s="38" t="s">
        <v>199</v>
      </c>
      <c r="S178" s="218" t="s">
        <v>662</v>
      </c>
      <c r="T178" s="218" t="s">
        <v>663</v>
      </c>
      <c r="U178" s="227">
        <v>43482</v>
      </c>
      <c r="V178" s="220" t="s">
        <v>664</v>
      </c>
      <c r="W178" s="221" t="s">
        <v>390</v>
      </c>
      <c r="X178" s="222">
        <v>27500000</v>
      </c>
      <c r="Y178" s="223">
        <v>0</v>
      </c>
      <c r="Z178" s="222">
        <v>27500000</v>
      </c>
      <c r="AA178" s="226" t="s">
        <v>665</v>
      </c>
      <c r="AB178" s="228">
        <v>7119</v>
      </c>
      <c r="AC178" s="226" t="s">
        <v>422</v>
      </c>
      <c r="AD178" s="227">
        <v>43482</v>
      </c>
      <c r="AE178" s="227">
        <v>43815</v>
      </c>
      <c r="AF178" s="228" t="s">
        <v>661</v>
      </c>
      <c r="AG178" s="234" t="s">
        <v>650</v>
      </c>
    </row>
    <row r="179" spans="1:33" ht="272.45" customHeight="1" x14ac:dyDescent="0.35">
      <c r="A179" s="37">
        <f t="shared" si="3"/>
        <v>156</v>
      </c>
      <c r="B179" s="38"/>
      <c r="C179" s="38" t="s">
        <v>197</v>
      </c>
      <c r="D179" s="39">
        <v>80101706</v>
      </c>
      <c r="E179" s="173" t="s">
        <v>644</v>
      </c>
      <c r="F179" s="38" t="s">
        <v>69</v>
      </c>
      <c r="G179" s="38">
        <v>1</v>
      </c>
      <c r="H179" s="38" t="s">
        <v>124</v>
      </c>
      <c r="I179" s="38">
        <v>11</v>
      </c>
      <c r="J179" s="38" t="s">
        <v>310</v>
      </c>
      <c r="K179" s="38" t="s">
        <v>161</v>
      </c>
      <c r="L179" s="38" t="s">
        <v>307</v>
      </c>
      <c r="M179" s="175">
        <v>53900000</v>
      </c>
      <c r="N179" s="175">
        <v>53900000</v>
      </c>
      <c r="O179" s="38" t="s">
        <v>74</v>
      </c>
      <c r="P179" s="38" t="s">
        <v>75</v>
      </c>
      <c r="Q179" s="38" t="s">
        <v>199</v>
      </c>
      <c r="S179" s="218" t="s">
        <v>666</v>
      </c>
      <c r="T179" s="218" t="s">
        <v>667</v>
      </c>
      <c r="U179" s="219">
        <v>43518</v>
      </c>
      <c r="V179" s="220" t="s">
        <v>668</v>
      </c>
      <c r="W179" s="221" t="s">
        <v>390</v>
      </c>
      <c r="X179" s="222">
        <v>49000000</v>
      </c>
      <c r="Y179" s="223">
        <v>0</v>
      </c>
      <c r="Z179" s="222">
        <v>49000000</v>
      </c>
      <c r="AA179" s="220" t="s">
        <v>669</v>
      </c>
      <c r="AB179" s="221">
        <v>14119</v>
      </c>
      <c r="AC179" s="226" t="s">
        <v>437</v>
      </c>
      <c r="AD179" s="227">
        <v>43518</v>
      </c>
      <c r="AE179" s="227">
        <v>43820</v>
      </c>
      <c r="AF179" s="228" t="s">
        <v>661</v>
      </c>
      <c r="AG179" s="234" t="s">
        <v>650</v>
      </c>
    </row>
    <row r="180" spans="1:33" ht="272.45" customHeight="1" x14ac:dyDescent="0.35">
      <c r="A180" s="37">
        <f t="shared" si="3"/>
        <v>157</v>
      </c>
      <c r="B180" s="38"/>
      <c r="C180" s="38" t="s">
        <v>197</v>
      </c>
      <c r="D180" s="39">
        <v>80101706</v>
      </c>
      <c r="E180" s="173" t="s">
        <v>644</v>
      </c>
      <c r="F180" s="38" t="s">
        <v>69</v>
      </c>
      <c r="G180" s="38">
        <v>1</v>
      </c>
      <c r="H180" s="38" t="s">
        <v>124</v>
      </c>
      <c r="I180" s="38">
        <v>11</v>
      </c>
      <c r="J180" s="38" t="s">
        <v>310</v>
      </c>
      <c r="K180" s="38" t="s">
        <v>161</v>
      </c>
      <c r="L180" s="38" t="s">
        <v>307</v>
      </c>
      <c r="M180" s="175">
        <v>49500000</v>
      </c>
      <c r="N180" s="175">
        <v>49500000</v>
      </c>
      <c r="O180" s="38" t="s">
        <v>74</v>
      </c>
      <c r="P180" s="38" t="s">
        <v>75</v>
      </c>
      <c r="Q180" s="38" t="s">
        <v>199</v>
      </c>
      <c r="S180" s="218" t="s">
        <v>670</v>
      </c>
      <c r="T180" s="218" t="s">
        <v>671</v>
      </c>
      <c r="U180" s="219">
        <v>43500</v>
      </c>
      <c r="V180" s="220" t="s">
        <v>672</v>
      </c>
      <c r="W180" s="221" t="s">
        <v>390</v>
      </c>
      <c r="X180" s="222">
        <v>47250000</v>
      </c>
      <c r="Y180" s="223">
        <v>0</v>
      </c>
      <c r="Z180" s="222">
        <v>47250000</v>
      </c>
      <c r="AA180" s="220" t="s">
        <v>673</v>
      </c>
      <c r="AB180" s="221">
        <v>14019</v>
      </c>
      <c r="AC180" s="226" t="s">
        <v>428</v>
      </c>
      <c r="AD180" s="227">
        <v>43500</v>
      </c>
      <c r="AE180" s="227">
        <v>43817</v>
      </c>
      <c r="AF180" s="228" t="s">
        <v>674</v>
      </c>
      <c r="AG180" s="234" t="s">
        <v>650</v>
      </c>
    </row>
    <row r="181" spans="1:33" ht="272.45" customHeight="1" x14ac:dyDescent="0.35">
      <c r="A181" s="37">
        <f t="shared" si="3"/>
        <v>158</v>
      </c>
      <c r="B181" s="38"/>
      <c r="C181" s="38" t="s">
        <v>197</v>
      </c>
      <c r="D181" s="39">
        <v>80101706</v>
      </c>
      <c r="E181" s="173" t="s">
        <v>675</v>
      </c>
      <c r="F181" s="38" t="s">
        <v>69</v>
      </c>
      <c r="G181" s="38">
        <v>1</v>
      </c>
      <c r="H181" s="38" t="s">
        <v>124</v>
      </c>
      <c r="I181" s="38">
        <v>11</v>
      </c>
      <c r="J181" s="38" t="s">
        <v>310</v>
      </c>
      <c r="K181" s="38" t="s">
        <v>161</v>
      </c>
      <c r="L181" s="38" t="s">
        <v>506</v>
      </c>
      <c r="M181" s="175">
        <v>20350000</v>
      </c>
      <c r="N181" s="175">
        <v>20350000</v>
      </c>
      <c r="O181" s="38" t="s">
        <v>74</v>
      </c>
      <c r="P181" s="38" t="s">
        <v>75</v>
      </c>
      <c r="Q181" s="38" t="s">
        <v>199</v>
      </c>
      <c r="S181" s="218" t="s">
        <v>676</v>
      </c>
      <c r="T181" s="218" t="s">
        <v>677</v>
      </c>
      <c r="U181" s="227">
        <v>43490</v>
      </c>
      <c r="V181" s="220" t="s">
        <v>678</v>
      </c>
      <c r="W181" s="221" t="s">
        <v>420</v>
      </c>
      <c r="X181" s="222">
        <v>20350000</v>
      </c>
      <c r="Y181" s="223">
        <v>0</v>
      </c>
      <c r="Z181" s="222">
        <v>20350000</v>
      </c>
      <c r="AA181" s="220" t="s">
        <v>679</v>
      </c>
      <c r="AB181" s="221">
        <v>12219</v>
      </c>
      <c r="AC181" s="220" t="s">
        <v>422</v>
      </c>
      <c r="AD181" s="219">
        <v>43490</v>
      </c>
      <c r="AE181" s="219">
        <v>43823</v>
      </c>
      <c r="AF181" s="221" t="s">
        <v>661</v>
      </c>
      <c r="AG181" s="224" t="s">
        <v>650</v>
      </c>
    </row>
    <row r="182" spans="1:33" ht="272.45" customHeight="1" x14ac:dyDescent="0.35">
      <c r="A182" s="37">
        <f t="shared" si="3"/>
        <v>159</v>
      </c>
      <c r="B182" s="38"/>
      <c r="C182" s="38" t="s">
        <v>197</v>
      </c>
      <c r="D182" s="39">
        <v>80101706</v>
      </c>
      <c r="E182" s="173" t="s">
        <v>644</v>
      </c>
      <c r="F182" s="38" t="s">
        <v>69</v>
      </c>
      <c r="G182" s="38">
        <v>1</v>
      </c>
      <c r="H182" s="38" t="s">
        <v>124</v>
      </c>
      <c r="I182" s="38">
        <v>11</v>
      </c>
      <c r="J182" s="38" t="s">
        <v>310</v>
      </c>
      <c r="K182" s="38" t="s">
        <v>161</v>
      </c>
      <c r="L182" s="38" t="s">
        <v>307</v>
      </c>
      <c r="M182" s="175">
        <v>49500000</v>
      </c>
      <c r="N182" s="175">
        <v>49500000</v>
      </c>
      <c r="O182" s="38" t="s">
        <v>74</v>
      </c>
      <c r="P182" s="38" t="s">
        <v>75</v>
      </c>
      <c r="Q182" s="38" t="s">
        <v>199</v>
      </c>
      <c r="S182" s="218" t="s">
        <v>680</v>
      </c>
      <c r="T182" s="218" t="s">
        <v>681</v>
      </c>
      <c r="U182" s="227">
        <v>43489</v>
      </c>
      <c r="V182" s="220" t="s">
        <v>682</v>
      </c>
      <c r="W182" s="221" t="s">
        <v>390</v>
      </c>
      <c r="X182" s="222">
        <v>49500000</v>
      </c>
      <c r="Y182" s="223">
        <v>0</v>
      </c>
      <c r="Z182" s="222">
        <v>49500000</v>
      </c>
      <c r="AA182" s="220" t="s">
        <v>683</v>
      </c>
      <c r="AB182" s="221">
        <v>11919</v>
      </c>
      <c r="AC182" s="220" t="s">
        <v>422</v>
      </c>
      <c r="AD182" s="219">
        <v>43489</v>
      </c>
      <c r="AE182" s="219">
        <v>43822</v>
      </c>
      <c r="AF182" s="221" t="s">
        <v>661</v>
      </c>
      <c r="AG182" s="224" t="s">
        <v>650</v>
      </c>
    </row>
    <row r="183" spans="1:33" ht="272.45" customHeight="1" x14ac:dyDescent="0.35">
      <c r="A183" s="37">
        <f t="shared" si="3"/>
        <v>160</v>
      </c>
      <c r="B183" s="38"/>
      <c r="C183" s="38" t="s">
        <v>197</v>
      </c>
      <c r="D183" s="39">
        <v>80101706</v>
      </c>
      <c r="E183" s="173" t="s">
        <v>644</v>
      </c>
      <c r="F183" s="38" t="s">
        <v>69</v>
      </c>
      <c r="G183" s="38">
        <v>1</v>
      </c>
      <c r="H183" s="38" t="s">
        <v>124</v>
      </c>
      <c r="I183" s="38">
        <v>11</v>
      </c>
      <c r="J183" s="38" t="s">
        <v>310</v>
      </c>
      <c r="K183" s="38" t="s">
        <v>161</v>
      </c>
      <c r="L183" s="38" t="s">
        <v>307</v>
      </c>
      <c r="M183" s="175">
        <v>49500000</v>
      </c>
      <c r="N183" s="175">
        <v>49500000</v>
      </c>
      <c r="O183" s="38" t="s">
        <v>74</v>
      </c>
      <c r="P183" s="38" t="s">
        <v>75</v>
      </c>
      <c r="Q183" s="38" t="s">
        <v>199</v>
      </c>
      <c r="S183" s="218" t="s">
        <v>684</v>
      </c>
      <c r="T183" s="218" t="s">
        <v>685</v>
      </c>
      <c r="U183" s="227">
        <v>43489</v>
      </c>
      <c r="V183" s="220" t="s">
        <v>686</v>
      </c>
      <c r="W183" s="221" t="s">
        <v>390</v>
      </c>
      <c r="X183" s="222">
        <v>49500000</v>
      </c>
      <c r="Y183" s="223">
        <v>0</v>
      </c>
      <c r="Z183" s="222">
        <v>49500000</v>
      </c>
      <c r="AA183" s="226" t="s">
        <v>687</v>
      </c>
      <c r="AB183" s="228">
        <v>10919</v>
      </c>
      <c r="AC183" s="226" t="s">
        <v>422</v>
      </c>
      <c r="AD183" s="227">
        <v>43489</v>
      </c>
      <c r="AE183" s="227">
        <v>43822</v>
      </c>
      <c r="AF183" s="228" t="s">
        <v>688</v>
      </c>
      <c r="AG183" s="234" t="s">
        <v>650</v>
      </c>
    </row>
    <row r="184" spans="1:33" ht="272.45" customHeight="1" x14ac:dyDescent="0.35">
      <c r="A184" s="37">
        <f t="shared" si="3"/>
        <v>161</v>
      </c>
      <c r="B184" s="38"/>
      <c r="C184" s="38" t="s">
        <v>197</v>
      </c>
      <c r="D184" s="39">
        <v>80101706</v>
      </c>
      <c r="E184" s="173" t="s">
        <v>644</v>
      </c>
      <c r="F184" s="38" t="s">
        <v>69</v>
      </c>
      <c r="G184" s="38">
        <v>1</v>
      </c>
      <c r="H184" s="38" t="s">
        <v>103</v>
      </c>
      <c r="I184" s="38">
        <v>11</v>
      </c>
      <c r="J184" s="38" t="s">
        <v>310</v>
      </c>
      <c r="K184" s="38" t="s">
        <v>161</v>
      </c>
      <c r="L184" s="38" t="s">
        <v>307</v>
      </c>
      <c r="M184" s="175">
        <v>67100000</v>
      </c>
      <c r="N184" s="175">
        <v>67100000</v>
      </c>
      <c r="O184" s="38" t="s">
        <v>74</v>
      </c>
      <c r="P184" s="38" t="s">
        <v>75</v>
      </c>
      <c r="Q184" s="38" t="s">
        <v>199</v>
      </c>
      <c r="S184" s="218" t="s">
        <v>689</v>
      </c>
      <c r="T184" s="218" t="s">
        <v>690</v>
      </c>
      <c r="U184" s="219">
        <v>43546</v>
      </c>
      <c r="V184" s="220" t="s">
        <v>691</v>
      </c>
      <c r="W184" s="221" t="s">
        <v>390</v>
      </c>
      <c r="X184" s="222">
        <v>60000000</v>
      </c>
      <c r="Y184" s="223">
        <v>0</v>
      </c>
      <c r="Z184" s="222">
        <v>60000000</v>
      </c>
      <c r="AA184" s="220" t="s">
        <v>692</v>
      </c>
      <c r="AB184" s="221">
        <v>13919</v>
      </c>
      <c r="AC184" s="220" t="s">
        <v>693</v>
      </c>
      <c r="AD184" s="219">
        <v>43546</v>
      </c>
      <c r="AE184" s="219">
        <v>43729</v>
      </c>
      <c r="AF184" s="221" t="s">
        <v>649</v>
      </c>
      <c r="AG184" s="224" t="s">
        <v>650</v>
      </c>
    </row>
    <row r="185" spans="1:33" ht="272.45" customHeight="1" x14ac:dyDescent="0.35">
      <c r="A185" s="37">
        <f t="shared" si="3"/>
        <v>162</v>
      </c>
      <c r="B185" s="38"/>
      <c r="C185" s="38" t="s">
        <v>197</v>
      </c>
      <c r="D185" s="39">
        <v>80101706</v>
      </c>
      <c r="E185" s="173" t="s">
        <v>644</v>
      </c>
      <c r="F185" s="38" t="s">
        <v>69</v>
      </c>
      <c r="G185" s="38">
        <v>1</v>
      </c>
      <c r="H185" s="38" t="s">
        <v>124</v>
      </c>
      <c r="I185" s="38">
        <v>11</v>
      </c>
      <c r="J185" s="38" t="s">
        <v>310</v>
      </c>
      <c r="K185" s="38" t="s">
        <v>161</v>
      </c>
      <c r="L185" s="38" t="s">
        <v>307</v>
      </c>
      <c r="M185" s="175">
        <v>67100000</v>
      </c>
      <c r="N185" s="175">
        <v>67100000</v>
      </c>
      <c r="O185" s="38" t="s">
        <v>74</v>
      </c>
      <c r="P185" s="38" t="s">
        <v>75</v>
      </c>
      <c r="Q185" s="38" t="s">
        <v>199</v>
      </c>
      <c r="S185" s="218" t="s">
        <v>694</v>
      </c>
      <c r="T185" s="218" t="s">
        <v>695</v>
      </c>
      <c r="U185" s="219">
        <v>43490</v>
      </c>
      <c r="V185" s="220" t="s">
        <v>696</v>
      </c>
      <c r="W185" s="221" t="s">
        <v>390</v>
      </c>
      <c r="X185" s="222">
        <v>67100000</v>
      </c>
      <c r="Y185" s="223">
        <v>0</v>
      </c>
      <c r="Z185" s="222">
        <v>67100000</v>
      </c>
      <c r="AA185" s="226" t="s">
        <v>697</v>
      </c>
      <c r="AB185" s="228">
        <v>12019</v>
      </c>
      <c r="AC185" s="226" t="s">
        <v>422</v>
      </c>
      <c r="AD185" s="227">
        <v>43490</v>
      </c>
      <c r="AE185" s="227">
        <v>43823</v>
      </c>
      <c r="AF185" s="228" t="s">
        <v>661</v>
      </c>
      <c r="AG185" s="234" t="s">
        <v>650</v>
      </c>
    </row>
    <row r="186" spans="1:33" s="36" customFormat="1" ht="272.45" customHeight="1" x14ac:dyDescent="0.35">
      <c r="A186" s="37">
        <f t="shared" ref="A186:A249" si="4">+A185+1</f>
        <v>163</v>
      </c>
      <c r="B186" s="38"/>
      <c r="C186" s="38" t="s">
        <v>698</v>
      </c>
      <c r="D186" s="39">
        <v>80101706</v>
      </c>
      <c r="E186" s="173" t="s">
        <v>699</v>
      </c>
      <c r="F186" s="38" t="s">
        <v>69</v>
      </c>
      <c r="G186" s="38">
        <v>1</v>
      </c>
      <c r="H186" s="38" t="s">
        <v>85</v>
      </c>
      <c r="I186" s="38">
        <v>5</v>
      </c>
      <c r="J186" s="38" t="s">
        <v>310</v>
      </c>
      <c r="K186" s="38" t="s">
        <v>161</v>
      </c>
      <c r="L186" s="38" t="s">
        <v>307</v>
      </c>
      <c r="M186" s="175">
        <v>60000000</v>
      </c>
      <c r="N186" s="175">
        <v>60000000</v>
      </c>
      <c r="O186" s="38" t="s">
        <v>74</v>
      </c>
      <c r="P186" s="38" t="s">
        <v>75</v>
      </c>
      <c r="Q186" s="38" t="s">
        <v>700</v>
      </c>
      <c r="R186" s="35"/>
      <c r="S186" s="218" t="s">
        <v>1368</v>
      </c>
      <c r="T186" s="218" t="s">
        <v>1369</v>
      </c>
      <c r="U186" s="219">
        <v>43738</v>
      </c>
      <c r="V186" s="220" t="s">
        <v>1370</v>
      </c>
      <c r="W186" s="221" t="s">
        <v>390</v>
      </c>
      <c r="X186" s="222">
        <v>59500000</v>
      </c>
      <c r="Y186" s="223">
        <v>0</v>
      </c>
      <c r="Z186" s="222">
        <v>59500000</v>
      </c>
      <c r="AA186" s="225" t="s">
        <v>1371</v>
      </c>
      <c r="AB186" s="221">
        <v>21219</v>
      </c>
      <c r="AC186" s="220" t="s">
        <v>1372</v>
      </c>
      <c r="AD186" s="219">
        <v>43738</v>
      </c>
      <c r="AE186" s="219">
        <v>43819</v>
      </c>
      <c r="AF186" s="221" t="s">
        <v>1373</v>
      </c>
      <c r="AG186" s="221" t="s">
        <v>1374</v>
      </c>
    </row>
    <row r="187" spans="1:33" ht="272.45" customHeight="1" x14ac:dyDescent="0.35">
      <c r="A187" s="37">
        <f t="shared" si="4"/>
        <v>164</v>
      </c>
      <c r="B187" s="38"/>
      <c r="C187" s="38" t="s">
        <v>1166</v>
      </c>
      <c r="D187" s="39">
        <v>80101706</v>
      </c>
      <c r="E187" s="173" t="s">
        <v>1092</v>
      </c>
      <c r="F187" s="38" t="s">
        <v>69</v>
      </c>
      <c r="G187" s="38">
        <v>1</v>
      </c>
      <c r="H187" s="38" t="s">
        <v>70</v>
      </c>
      <c r="I187" s="38">
        <v>5.5</v>
      </c>
      <c r="J187" s="38" t="s">
        <v>310</v>
      </c>
      <c r="K187" s="38" t="s">
        <v>161</v>
      </c>
      <c r="L187" s="38" t="s">
        <v>307</v>
      </c>
      <c r="M187" s="175">
        <v>35000000</v>
      </c>
      <c r="N187" s="175">
        <v>35000000</v>
      </c>
      <c r="O187" s="38" t="s">
        <v>74</v>
      </c>
      <c r="P187" s="38" t="s">
        <v>75</v>
      </c>
      <c r="Q187" s="38" t="s">
        <v>1093</v>
      </c>
      <c r="S187" s="232" t="s">
        <v>1292</v>
      </c>
      <c r="T187" s="232" t="s">
        <v>1293</v>
      </c>
      <c r="U187" s="227">
        <v>43693</v>
      </c>
      <c r="V187" s="226" t="s">
        <v>1294</v>
      </c>
      <c r="W187" s="228" t="s">
        <v>390</v>
      </c>
      <c r="X187" s="230">
        <v>20000000</v>
      </c>
      <c r="Y187" s="231">
        <v>0</v>
      </c>
      <c r="Z187" s="230">
        <v>20000000</v>
      </c>
      <c r="AA187" s="233" t="s">
        <v>1295</v>
      </c>
      <c r="AB187" s="228">
        <v>24819</v>
      </c>
      <c r="AC187" s="226" t="s">
        <v>1037</v>
      </c>
      <c r="AD187" s="227">
        <v>43693</v>
      </c>
      <c r="AE187" s="227">
        <v>43814</v>
      </c>
      <c r="AF187" s="228" t="s">
        <v>492</v>
      </c>
      <c r="AG187" s="228" t="s">
        <v>1251</v>
      </c>
    </row>
    <row r="188" spans="1:33" ht="272.45" customHeight="1" x14ac:dyDescent="0.35">
      <c r="A188" s="37">
        <f t="shared" si="4"/>
        <v>165</v>
      </c>
      <c r="B188" s="38"/>
      <c r="C188" s="38" t="s">
        <v>1091</v>
      </c>
      <c r="D188" s="39">
        <v>80101706</v>
      </c>
      <c r="E188" s="173" t="s">
        <v>1092</v>
      </c>
      <c r="F188" s="38" t="s">
        <v>69</v>
      </c>
      <c r="G188" s="38">
        <v>1</v>
      </c>
      <c r="H188" s="38" t="s">
        <v>83</v>
      </c>
      <c r="I188" s="38">
        <v>6</v>
      </c>
      <c r="J188" s="38" t="s">
        <v>310</v>
      </c>
      <c r="K188" s="38" t="s">
        <v>161</v>
      </c>
      <c r="L188" s="38" t="s">
        <v>307</v>
      </c>
      <c r="M188" s="175">
        <v>15000000</v>
      </c>
      <c r="N188" s="175">
        <v>15000000</v>
      </c>
      <c r="O188" s="38" t="s">
        <v>74</v>
      </c>
      <c r="P188" s="38" t="s">
        <v>75</v>
      </c>
      <c r="Q188" s="38" t="s">
        <v>1093</v>
      </c>
      <c r="S188" s="218" t="s">
        <v>1136</v>
      </c>
      <c r="T188" s="218" t="s">
        <v>1137</v>
      </c>
      <c r="U188" s="219">
        <v>43642</v>
      </c>
      <c r="V188" s="220" t="s">
        <v>1138</v>
      </c>
      <c r="W188" s="221" t="s">
        <v>390</v>
      </c>
      <c r="X188" s="222">
        <v>13750000</v>
      </c>
      <c r="Y188" s="223">
        <v>0</v>
      </c>
      <c r="Z188" s="222">
        <v>13750000</v>
      </c>
      <c r="AA188" s="220" t="s">
        <v>1139</v>
      </c>
      <c r="AB188" s="221">
        <v>21419</v>
      </c>
      <c r="AC188" s="226" t="s">
        <v>1140</v>
      </c>
      <c r="AD188" s="227">
        <v>43642</v>
      </c>
      <c r="AE188" s="227">
        <v>43809</v>
      </c>
      <c r="AF188" s="228" t="s">
        <v>492</v>
      </c>
      <c r="AG188" s="234" t="s">
        <v>394</v>
      </c>
    </row>
    <row r="189" spans="1:33" ht="272.45" customHeight="1" x14ac:dyDescent="0.35">
      <c r="A189" s="37">
        <f t="shared" si="4"/>
        <v>166</v>
      </c>
      <c r="B189" s="38"/>
      <c r="C189" s="38" t="s">
        <v>197</v>
      </c>
      <c r="D189" s="39">
        <v>80101706</v>
      </c>
      <c r="E189" s="173" t="s">
        <v>644</v>
      </c>
      <c r="F189" s="38" t="s">
        <v>69</v>
      </c>
      <c r="G189" s="38">
        <v>1</v>
      </c>
      <c r="H189" s="38" t="s">
        <v>124</v>
      </c>
      <c r="I189" s="38">
        <v>10.5</v>
      </c>
      <c r="J189" s="38" t="s">
        <v>310</v>
      </c>
      <c r="K189" s="38" t="s">
        <v>161</v>
      </c>
      <c r="L189" s="38" t="s">
        <v>307</v>
      </c>
      <c r="M189" s="175">
        <v>64050000</v>
      </c>
      <c r="N189" s="175">
        <v>64050000</v>
      </c>
      <c r="O189" s="38" t="s">
        <v>74</v>
      </c>
      <c r="P189" s="38" t="s">
        <v>75</v>
      </c>
      <c r="Q189" s="38" t="s">
        <v>199</v>
      </c>
      <c r="S189" s="218" t="s">
        <v>701</v>
      </c>
      <c r="T189" s="218" t="s">
        <v>702</v>
      </c>
      <c r="U189" s="219">
        <v>43502</v>
      </c>
      <c r="V189" s="220" t="s">
        <v>703</v>
      </c>
      <c r="W189" s="221" t="s">
        <v>390</v>
      </c>
      <c r="X189" s="222">
        <v>64050000</v>
      </c>
      <c r="Y189" s="223">
        <v>0</v>
      </c>
      <c r="Z189" s="222">
        <v>64050000</v>
      </c>
      <c r="AA189" s="220" t="s">
        <v>704</v>
      </c>
      <c r="AB189" s="221">
        <v>15219</v>
      </c>
      <c r="AC189" s="226" t="s">
        <v>428</v>
      </c>
      <c r="AD189" s="227">
        <v>43502</v>
      </c>
      <c r="AE189" s="227">
        <v>43819</v>
      </c>
      <c r="AF189" s="228" t="s">
        <v>705</v>
      </c>
      <c r="AG189" s="234" t="s">
        <v>650</v>
      </c>
    </row>
    <row r="190" spans="1:33" ht="272.45" customHeight="1" x14ac:dyDescent="0.35">
      <c r="A190" s="37">
        <f t="shared" si="4"/>
        <v>167</v>
      </c>
      <c r="B190" s="38"/>
      <c r="C190" s="38" t="s">
        <v>1091</v>
      </c>
      <c r="D190" s="39">
        <v>80101706</v>
      </c>
      <c r="E190" s="173" t="s">
        <v>1092</v>
      </c>
      <c r="F190" s="38" t="s">
        <v>69</v>
      </c>
      <c r="G190" s="38">
        <v>1</v>
      </c>
      <c r="H190" s="38" t="s">
        <v>83</v>
      </c>
      <c r="I190" s="38">
        <v>6</v>
      </c>
      <c r="J190" s="38" t="s">
        <v>310</v>
      </c>
      <c r="K190" s="38" t="s">
        <v>161</v>
      </c>
      <c r="L190" s="38" t="s">
        <v>307</v>
      </c>
      <c r="M190" s="175">
        <v>27000000</v>
      </c>
      <c r="N190" s="175">
        <v>27000000</v>
      </c>
      <c r="O190" s="38" t="s">
        <v>74</v>
      </c>
      <c r="P190" s="38" t="s">
        <v>75</v>
      </c>
      <c r="Q190" s="38" t="s">
        <v>1093</v>
      </c>
      <c r="S190" s="218" t="s">
        <v>1141</v>
      </c>
      <c r="T190" s="218" t="s">
        <v>1142</v>
      </c>
      <c r="U190" s="219">
        <v>43641</v>
      </c>
      <c r="V190" s="220" t="s">
        <v>1143</v>
      </c>
      <c r="W190" s="221" t="s">
        <v>390</v>
      </c>
      <c r="X190" s="222">
        <v>24750000</v>
      </c>
      <c r="Y190" s="223">
        <v>0</v>
      </c>
      <c r="Z190" s="222">
        <v>24750000</v>
      </c>
      <c r="AA190" s="220" t="s">
        <v>1144</v>
      </c>
      <c r="AB190" s="221">
        <v>21519</v>
      </c>
      <c r="AC190" s="226" t="s">
        <v>1140</v>
      </c>
      <c r="AD190" s="227">
        <v>43641</v>
      </c>
      <c r="AE190" s="227">
        <v>43808</v>
      </c>
      <c r="AF190" s="228" t="s">
        <v>492</v>
      </c>
      <c r="AG190" s="234" t="s">
        <v>394</v>
      </c>
    </row>
    <row r="191" spans="1:33" ht="272.45" customHeight="1" x14ac:dyDescent="0.35">
      <c r="A191" s="37">
        <f t="shared" si="4"/>
        <v>168</v>
      </c>
      <c r="B191" s="38"/>
      <c r="C191" s="38" t="s">
        <v>67</v>
      </c>
      <c r="D191" s="39">
        <v>80101706</v>
      </c>
      <c r="E191" s="173" t="s">
        <v>706</v>
      </c>
      <c r="F191" s="38" t="s">
        <v>69</v>
      </c>
      <c r="G191" s="38">
        <v>1</v>
      </c>
      <c r="H191" s="38" t="s">
        <v>124</v>
      </c>
      <c r="I191" s="38">
        <v>11</v>
      </c>
      <c r="J191" s="38" t="s">
        <v>310</v>
      </c>
      <c r="K191" s="38" t="s">
        <v>72</v>
      </c>
      <c r="L191" s="38" t="s">
        <v>203</v>
      </c>
      <c r="M191" s="175">
        <v>21450000</v>
      </c>
      <c r="N191" s="175">
        <v>21450000</v>
      </c>
      <c r="O191" s="38" t="s">
        <v>74</v>
      </c>
      <c r="P191" s="38" t="s">
        <v>75</v>
      </c>
      <c r="Q191" s="38" t="s">
        <v>76</v>
      </c>
      <c r="S191" s="218" t="s">
        <v>707</v>
      </c>
      <c r="T191" s="218" t="s">
        <v>708</v>
      </c>
      <c r="U191" s="227">
        <v>43487</v>
      </c>
      <c r="V191" s="220" t="s">
        <v>709</v>
      </c>
      <c r="W191" s="221" t="s">
        <v>420</v>
      </c>
      <c r="X191" s="222">
        <v>21450000</v>
      </c>
      <c r="Y191" s="222">
        <v>0</v>
      </c>
      <c r="Z191" s="222">
        <v>21450000</v>
      </c>
      <c r="AA191" s="220" t="s">
        <v>710</v>
      </c>
      <c r="AB191" s="225">
        <v>4419</v>
      </c>
      <c r="AC191" s="220" t="s">
        <v>422</v>
      </c>
      <c r="AD191" s="219">
        <v>43486</v>
      </c>
      <c r="AE191" s="219">
        <v>43819</v>
      </c>
      <c r="AF191" s="221" t="s">
        <v>711</v>
      </c>
      <c r="AG191" s="224" t="s">
        <v>115</v>
      </c>
    </row>
    <row r="192" spans="1:33" ht="272.45" customHeight="1" x14ac:dyDescent="0.35">
      <c r="A192" s="37">
        <f t="shared" si="4"/>
        <v>169</v>
      </c>
      <c r="B192" s="38"/>
      <c r="C192" s="38" t="s">
        <v>67</v>
      </c>
      <c r="D192" s="39">
        <v>80101706</v>
      </c>
      <c r="E192" s="173" t="s">
        <v>712</v>
      </c>
      <c r="F192" s="38" t="s">
        <v>69</v>
      </c>
      <c r="G192" s="38">
        <v>1</v>
      </c>
      <c r="H192" s="38" t="s">
        <v>124</v>
      </c>
      <c r="I192" s="38">
        <v>11</v>
      </c>
      <c r="J192" s="38" t="s">
        <v>310</v>
      </c>
      <c r="K192" s="38" t="s">
        <v>72</v>
      </c>
      <c r="L192" s="38" t="s">
        <v>203</v>
      </c>
      <c r="M192" s="175">
        <v>44000000</v>
      </c>
      <c r="N192" s="175">
        <v>44000000</v>
      </c>
      <c r="O192" s="38" t="s">
        <v>74</v>
      </c>
      <c r="P192" s="38" t="s">
        <v>75</v>
      </c>
      <c r="Q192" s="38" t="s">
        <v>76</v>
      </c>
      <c r="S192" s="218" t="s">
        <v>713</v>
      </c>
      <c r="T192" s="218" t="s">
        <v>714</v>
      </c>
      <c r="U192" s="227">
        <v>43486</v>
      </c>
      <c r="V192" s="220" t="s">
        <v>715</v>
      </c>
      <c r="W192" s="221" t="s">
        <v>390</v>
      </c>
      <c r="X192" s="222">
        <v>44000000</v>
      </c>
      <c r="Y192" s="222">
        <v>0</v>
      </c>
      <c r="Z192" s="222">
        <v>44000000</v>
      </c>
      <c r="AA192" s="220" t="s">
        <v>716</v>
      </c>
      <c r="AB192" s="225">
        <v>4519</v>
      </c>
      <c r="AC192" s="220" t="s">
        <v>422</v>
      </c>
      <c r="AD192" s="219">
        <v>43486</v>
      </c>
      <c r="AE192" s="219">
        <v>43819</v>
      </c>
      <c r="AF192" s="221" t="s">
        <v>711</v>
      </c>
      <c r="AG192" s="224" t="s">
        <v>115</v>
      </c>
    </row>
    <row r="193" spans="1:33" ht="272.45" customHeight="1" x14ac:dyDescent="0.35">
      <c r="A193" s="37">
        <f t="shared" si="4"/>
        <v>170</v>
      </c>
      <c r="B193" s="38"/>
      <c r="C193" s="38" t="s">
        <v>717</v>
      </c>
      <c r="D193" s="39">
        <v>80101706</v>
      </c>
      <c r="E193" s="173" t="s">
        <v>718</v>
      </c>
      <c r="F193" s="38" t="s">
        <v>69</v>
      </c>
      <c r="G193" s="38">
        <v>1</v>
      </c>
      <c r="H193" s="38" t="s">
        <v>124</v>
      </c>
      <c r="I193" s="38">
        <v>11.5</v>
      </c>
      <c r="J193" s="38" t="s">
        <v>310</v>
      </c>
      <c r="K193" s="38" t="s">
        <v>161</v>
      </c>
      <c r="L193" s="38" t="s">
        <v>506</v>
      </c>
      <c r="M193" s="175">
        <v>62100000</v>
      </c>
      <c r="N193" s="175">
        <v>62100000</v>
      </c>
      <c r="O193" s="38" t="s">
        <v>74</v>
      </c>
      <c r="P193" s="38" t="s">
        <v>75</v>
      </c>
      <c r="Q193" s="38" t="s">
        <v>719</v>
      </c>
      <c r="S193" s="218" t="s">
        <v>720</v>
      </c>
      <c r="T193" s="218" t="s">
        <v>721</v>
      </c>
      <c r="U193" s="227">
        <v>43475</v>
      </c>
      <c r="V193" s="220" t="s">
        <v>722</v>
      </c>
      <c r="W193" s="221" t="s">
        <v>390</v>
      </c>
      <c r="X193" s="222">
        <v>62100000</v>
      </c>
      <c r="Y193" s="222">
        <v>0</v>
      </c>
      <c r="Z193" s="222">
        <v>62100000</v>
      </c>
      <c r="AA193" s="220" t="s">
        <v>723</v>
      </c>
      <c r="AB193" s="225">
        <v>3319</v>
      </c>
      <c r="AC193" s="220" t="s">
        <v>399</v>
      </c>
      <c r="AD193" s="219">
        <v>43475</v>
      </c>
      <c r="AE193" s="219">
        <v>43823</v>
      </c>
      <c r="AF193" s="228" t="s">
        <v>724</v>
      </c>
      <c r="AG193" s="234" t="s">
        <v>725</v>
      </c>
    </row>
    <row r="194" spans="1:33" ht="272.45" customHeight="1" x14ac:dyDescent="0.35">
      <c r="A194" s="37">
        <f t="shared" si="4"/>
        <v>171</v>
      </c>
      <c r="B194" s="38"/>
      <c r="C194" s="38" t="s">
        <v>717</v>
      </c>
      <c r="D194" s="39">
        <v>80101706</v>
      </c>
      <c r="E194" s="173" t="s">
        <v>718</v>
      </c>
      <c r="F194" s="38" t="s">
        <v>69</v>
      </c>
      <c r="G194" s="38">
        <v>1</v>
      </c>
      <c r="H194" s="38" t="s">
        <v>124</v>
      </c>
      <c r="I194" s="38">
        <v>11.5</v>
      </c>
      <c r="J194" s="38" t="s">
        <v>310</v>
      </c>
      <c r="K194" s="38" t="s">
        <v>161</v>
      </c>
      <c r="L194" s="38" t="s">
        <v>506</v>
      </c>
      <c r="M194" s="175">
        <v>62100000</v>
      </c>
      <c r="N194" s="175">
        <v>62100000</v>
      </c>
      <c r="O194" s="38" t="s">
        <v>74</v>
      </c>
      <c r="P194" s="38" t="s">
        <v>75</v>
      </c>
      <c r="Q194" s="38" t="s">
        <v>719</v>
      </c>
      <c r="S194" s="218" t="s">
        <v>726</v>
      </c>
      <c r="T194" s="218" t="s">
        <v>727</v>
      </c>
      <c r="U194" s="227">
        <v>43475</v>
      </c>
      <c r="V194" s="220" t="s">
        <v>722</v>
      </c>
      <c r="W194" s="221" t="s">
        <v>390</v>
      </c>
      <c r="X194" s="222">
        <v>62100000</v>
      </c>
      <c r="Y194" s="222">
        <v>0</v>
      </c>
      <c r="Z194" s="222">
        <v>62100000</v>
      </c>
      <c r="AA194" s="220" t="s">
        <v>723</v>
      </c>
      <c r="AB194" s="225">
        <v>3219</v>
      </c>
      <c r="AC194" s="220" t="s">
        <v>399</v>
      </c>
      <c r="AD194" s="219">
        <v>43475</v>
      </c>
      <c r="AE194" s="219">
        <v>43823</v>
      </c>
      <c r="AF194" s="228" t="s">
        <v>724</v>
      </c>
      <c r="AG194" s="234" t="s">
        <v>725</v>
      </c>
    </row>
    <row r="195" spans="1:33" ht="272.45" customHeight="1" x14ac:dyDescent="0.35">
      <c r="A195" s="37">
        <f t="shared" si="4"/>
        <v>172</v>
      </c>
      <c r="B195" s="38"/>
      <c r="C195" s="38" t="s">
        <v>717</v>
      </c>
      <c r="D195" s="39">
        <v>80101706</v>
      </c>
      <c r="E195" s="173" t="s">
        <v>728</v>
      </c>
      <c r="F195" s="38" t="s">
        <v>69</v>
      </c>
      <c r="G195" s="38">
        <v>1</v>
      </c>
      <c r="H195" s="38" t="s">
        <v>124</v>
      </c>
      <c r="I195" s="38">
        <v>11</v>
      </c>
      <c r="J195" s="38" t="s">
        <v>310</v>
      </c>
      <c r="K195" s="38" t="s">
        <v>161</v>
      </c>
      <c r="L195" s="38" t="s">
        <v>307</v>
      </c>
      <c r="M195" s="175">
        <v>22000000</v>
      </c>
      <c r="N195" s="175">
        <v>22000000</v>
      </c>
      <c r="O195" s="38" t="s">
        <v>74</v>
      </c>
      <c r="P195" s="38" t="s">
        <v>75</v>
      </c>
      <c r="Q195" s="38" t="s">
        <v>719</v>
      </c>
      <c r="S195" s="218" t="s">
        <v>729</v>
      </c>
      <c r="T195" s="218" t="s">
        <v>730</v>
      </c>
      <c r="U195" s="219">
        <v>43490</v>
      </c>
      <c r="V195" s="220" t="s">
        <v>731</v>
      </c>
      <c r="W195" s="221" t="s">
        <v>420</v>
      </c>
      <c r="X195" s="222">
        <v>22000000</v>
      </c>
      <c r="Y195" s="223">
        <v>0</v>
      </c>
      <c r="Z195" s="222">
        <v>22000000</v>
      </c>
      <c r="AA195" s="226" t="s">
        <v>732</v>
      </c>
      <c r="AB195" s="228">
        <v>12919</v>
      </c>
      <c r="AC195" s="226" t="s">
        <v>422</v>
      </c>
      <c r="AD195" s="227">
        <v>43490</v>
      </c>
      <c r="AE195" s="227">
        <v>43823</v>
      </c>
      <c r="AF195" s="228" t="s">
        <v>724</v>
      </c>
      <c r="AG195" s="234" t="s">
        <v>725</v>
      </c>
    </row>
    <row r="196" spans="1:33" ht="272.45" customHeight="1" x14ac:dyDescent="0.35">
      <c r="A196" s="37">
        <f t="shared" si="4"/>
        <v>173</v>
      </c>
      <c r="B196" s="38"/>
      <c r="C196" s="38" t="s">
        <v>166</v>
      </c>
      <c r="D196" s="39">
        <v>80101706</v>
      </c>
      <c r="E196" s="173" t="s">
        <v>733</v>
      </c>
      <c r="F196" s="38" t="s">
        <v>69</v>
      </c>
      <c r="G196" s="38">
        <v>1</v>
      </c>
      <c r="H196" s="38" t="s">
        <v>124</v>
      </c>
      <c r="I196" s="38">
        <v>11</v>
      </c>
      <c r="J196" s="38" t="s">
        <v>310</v>
      </c>
      <c r="K196" s="38" t="s">
        <v>161</v>
      </c>
      <c r="L196" s="38" t="s">
        <v>307</v>
      </c>
      <c r="M196" s="175">
        <v>59400000</v>
      </c>
      <c r="N196" s="175">
        <v>59400000</v>
      </c>
      <c r="O196" s="38" t="s">
        <v>74</v>
      </c>
      <c r="P196" s="38" t="s">
        <v>75</v>
      </c>
      <c r="Q196" s="38" t="s">
        <v>169</v>
      </c>
      <c r="S196" s="218" t="s">
        <v>734</v>
      </c>
      <c r="T196" s="218" t="s">
        <v>735</v>
      </c>
      <c r="U196" s="227">
        <v>43489</v>
      </c>
      <c r="V196" s="220" t="s">
        <v>736</v>
      </c>
      <c r="W196" s="221" t="s">
        <v>390</v>
      </c>
      <c r="X196" s="222">
        <v>59400000</v>
      </c>
      <c r="Y196" s="223">
        <v>0</v>
      </c>
      <c r="Z196" s="222">
        <v>59400000</v>
      </c>
      <c r="AA196" s="226" t="s">
        <v>737</v>
      </c>
      <c r="AB196" s="228">
        <v>11119</v>
      </c>
      <c r="AC196" s="226" t="s">
        <v>422</v>
      </c>
      <c r="AD196" s="227">
        <v>43489</v>
      </c>
      <c r="AE196" s="227">
        <v>43822</v>
      </c>
      <c r="AF196" s="228" t="s">
        <v>173</v>
      </c>
      <c r="AG196" s="234" t="s">
        <v>174</v>
      </c>
    </row>
    <row r="197" spans="1:33" ht="272.45" customHeight="1" x14ac:dyDescent="0.35">
      <c r="A197" s="37">
        <f t="shared" si="4"/>
        <v>174</v>
      </c>
      <c r="B197" s="38"/>
      <c r="C197" s="38" t="s">
        <v>175</v>
      </c>
      <c r="D197" s="39">
        <v>80101706</v>
      </c>
      <c r="E197" s="173" t="s">
        <v>738</v>
      </c>
      <c r="F197" s="38" t="s">
        <v>69</v>
      </c>
      <c r="G197" s="38">
        <v>1</v>
      </c>
      <c r="H197" s="38" t="s">
        <v>124</v>
      </c>
      <c r="I197" s="38">
        <v>11</v>
      </c>
      <c r="J197" s="38" t="s">
        <v>310</v>
      </c>
      <c r="K197" s="38" t="s">
        <v>161</v>
      </c>
      <c r="L197" s="38" t="s">
        <v>162</v>
      </c>
      <c r="M197" s="175">
        <v>31900000</v>
      </c>
      <c r="N197" s="175">
        <v>31900000</v>
      </c>
      <c r="O197" s="38" t="s">
        <v>74</v>
      </c>
      <c r="P197" s="38" t="s">
        <v>75</v>
      </c>
      <c r="Q197" s="183" t="s">
        <v>179</v>
      </c>
      <c r="S197" s="218" t="s">
        <v>739</v>
      </c>
      <c r="T197" s="218" t="s">
        <v>740</v>
      </c>
      <c r="U197" s="219">
        <v>43489</v>
      </c>
      <c r="V197" s="220" t="s">
        <v>741</v>
      </c>
      <c r="W197" s="221" t="s">
        <v>390</v>
      </c>
      <c r="X197" s="222">
        <v>31900000</v>
      </c>
      <c r="Y197" s="223">
        <v>0</v>
      </c>
      <c r="Z197" s="222">
        <v>31900000</v>
      </c>
      <c r="AA197" s="226" t="s">
        <v>742</v>
      </c>
      <c r="AB197" s="228">
        <v>8719</v>
      </c>
      <c r="AC197" s="226" t="s">
        <v>422</v>
      </c>
      <c r="AD197" s="227">
        <v>43489</v>
      </c>
      <c r="AE197" s="227">
        <v>43822</v>
      </c>
      <c r="AF197" s="228" t="s">
        <v>287</v>
      </c>
      <c r="AG197" s="234" t="s">
        <v>186</v>
      </c>
    </row>
    <row r="198" spans="1:33" ht="272.45" customHeight="1" x14ac:dyDescent="0.35">
      <c r="A198" s="37">
        <f t="shared" si="4"/>
        <v>175</v>
      </c>
      <c r="B198" s="38"/>
      <c r="C198" s="38" t="s">
        <v>743</v>
      </c>
      <c r="D198" s="39">
        <v>80101706</v>
      </c>
      <c r="E198" s="173" t="s">
        <v>744</v>
      </c>
      <c r="F198" s="38" t="s">
        <v>69</v>
      </c>
      <c r="G198" s="38">
        <v>1</v>
      </c>
      <c r="H198" s="38" t="s">
        <v>124</v>
      </c>
      <c r="I198" s="38">
        <v>11</v>
      </c>
      <c r="J198" s="38" t="s">
        <v>310</v>
      </c>
      <c r="K198" s="38" t="s">
        <v>161</v>
      </c>
      <c r="L198" s="38" t="s">
        <v>307</v>
      </c>
      <c r="M198" s="175">
        <v>59400000</v>
      </c>
      <c r="N198" s="175">
        <v>59400000</v>
      </c>
      <c r="O198" s="38" t="s">
        <v>74</v>
      </c>
      <c r="P198" s="38" t="s">
        <v>75</v>
      </c>
      <c r="Q198" s="38" t="s">
        <v>745</v>
      </c>
      <c r="S198" s="218" t="s">
        <v>746</v>
      </c>
      <c r="T198" s="218" t="s">
        <v>747</v>
      </c>
      <c r="U198" s="219">
        <v>43489</v>
      </c>
      <c r="V198" s="220" t="s">
        <v>748</v>
      </c>
      <c r="W198" s="221" t="s">
        <v>390</v>
      </c>
      <c r="X198" s="222">
        <v>59400000</v>
      </c>
      <c r="Y198" s="223">
        <v>0</v>
      </c>
      <c r="Z198" s="222">
        <v>59400000</v>
      </c>
      <c r="AA198" s="220" t="s">
        <v>749</v>
      </c>
      <c r="AB198" s="221">
        <v>11219</v>
      </c>
      <c r="AC198" s="220" t="s">
        <v>422</v>
      </c>
      <c r="AD198" s="219">
        <v>43490</v>
      </c>
      <c r="AE198" s="219">
        <v>43823</v>
      </c>
      <c r="AF198" s="221" t="s">
        <v>750</v>
      </c>
      <c r="AG198" s="224" t="s">
        <v>751</v>
      </c>
    </row>
    <row r="199" spans="1:33" ht="272.45" customHeight="1" x14ac:dyDescent="0.35">
      <c r="A199" s="37">
        <f t="shared" si="4"/>
        <v>176</v>
      </c>
      <c r="B199" s="38"/>
      <c r="C199" s="38" t="s">
        <v>743</v>
      </c>
      <c r="D199" s="39">
        <v>80101706</v>
      </c>
      <c r="E199" s="173" t="s">
        <v>744</v>
      </c>
      <c r="F199" s="38" t="s">
        <v>69</v>
      </c>
      <c r="G199" s="38">
        <v>1</v>
      </c>
      <c r="H199" s="38" t="s">
        <v>124</v>
      </c>
      <c r="I199" s="38">
        <v>11</v>
      </c>
      <c r="J199" s="38" t="s">
        <v>310</v>
      </c>
      <c r="K199" s="38" t="s">
        <v>161</v>
      </c>
      <c r="L199" s="38" t="s">
        <v>307</v>
      </c>
      <c r="M199" s="175">
        <v>59400000</v>
      </c>
      <c r="N199" s="175">
        <v>59400000</v>
      </c>
      <c r="O199" s="38" t="s">
        <v>74</v>
      </c>
      <c r="P199" s="38" t="s">
        <v>75</v>
      </c>
      <c r="Q199" s="38" t="s">
        <v>745</v>
      </c>
      <c r="S199" s="218" t="s">
        <v>752</v>
      </c>
      <c r="T199" s="218" t="s">
        <v>753</v>
      </c>
      <c r="U199" s="227">
        <v>43489</v>
      </c>
      <c r="V199" s="220" t="s">
        <v>748</v>
      </c>
      <c r="W199" s="221" t="s">
        <v>390</v>
      </c>
      <c r="X199" s="222">
        <v>59400000</v>
      </c>
      <c r="Y199" s="223">
        <v>0</v>
      </c>
      <c r="Z199" s="222">
        <v>59400000</v>
      </c>
      <c r="AA199" s="226" t="s">
        <v>754</v>
      </c>
      <c r="AB199" s="228">
        <v>11319</v>
      </c>
      <c r="AC199" s="226" t="s">
        <v>422</v>
      </c>
      <c r="AD199" s="227">
        <v>43489</v>
      </c>
      <c r="AE199" s="227">
        <v>43822</v>
      </c>
      <c r="AF199" s="228" t="s">
        <v>755</v>
      </c>
      <c r="AG199" s="234" t="s">
        <v>751</v>
      </c>
    </row>
    <row r="200" spans="1:33" ht="272.45" customHeight="1" x14ac:dyDescent="0.35">
      <c r="A200" s="37">
        <f t="shared" si="4"/>
        <v>177</v>
      </c>
      <c r="B200" s="38"/>
      <c r="C200" s="38" t="s">
        <v>743</v>
      </c>
      <c r="D200" s="39">
        <v>80101706</v>
      </c>
      <c r="E200" s="173" t="s">
        <v>744</v>
      </c>
      <c r="F200" s="38" t="s">
        <v>69</v>
      </c>
      <c r="G200" s="38">
        <v>1</v>
      </c>
      <c r="H200" s="38" t="s">
        <v>124</v>
      </c>
      <c r="I200" s="38">
        <v>11</v>
      </c>
      <c r="J200" s="38" t="s">
        <v>310</v>
      </c>
      <c r="K200" s="38" t="s">
        <v>161</v>
      </c>
      <c r="L200" s="38" t="s">
        <v>307</v>
      </c>
      <c r="M200" s="175">
        <v>59400000</v>
      </c>
      <c r="N200" s="175">
        <v>59400000</v>
      </c>
      <c r="O200" s="38" t="s">
        <v>74</v>
      </c>
      <c r="P200" s="38" t="s">
        <v>75</v>
      </c>
      <c r="Q200" s="38" t="s">
        <v>745</v>
      </c>
      <c r="S200" s="218" t="s">
        <v>756</v>
      </c>
      <c r="T200" s="218" t="s">
        <v>757</v>
      </c>
      <c r="U200" s="219">
        <v>43489</v>
      </c>
      <c r="V200" s="220" t="s">
        <v>758</v>
      </c>
      <c r="W200" s="221" t="s">
        <v>390</v>
      </c>
      <c r="X200" s="222">
        <v>59400000</v>
      </c>
      <c r="Y200" s="223">
        <v>0</v>
      </c>
      <c r="Z200" s="222">
        <v>59400000</v>
      </c>
      <c r="AA200" s="220" t="s">
        <v>759</v>
      </c>
      <c r="AB200" s="221">
        <v>11419</v>
      </c>
      <c r="AC200" s="220" t="s">
        <v>422</v>
      </c>
      <c r="AD200" s="219">
        <v>43489</v>
      </c>
      <c r="AE200" s="219">
        <v>43822</v>
      </c>
      <c r="AF200" s="221" t="s">
        <v>755</v>
      </c>
      <c r="AG200" s="224" t="s">
        <v>751</v>
      </c>
    </row>
    <row r="201" spans="1:33" ht="272.45" customHeight="1" x14ac:dyDescent="0.35">
      <c r="A201" s="37">
        <f t="shared" si="4"/>
        <v>178</v>
      </c>
      <c r="B201" s="38"/>
      <c r="C201" s="38" t="s">
        <v>743</v>
      </c>
      <c r="D201" s="39">
        <v>80101706</v>
      </c>
      <c r="E201" s="173" t="s">
        <v>744</v>
      </c>
      <c r="F201" s="38" t="s">
        <v>69</v>
      </c>
      <c r="G201" s="38">
        <v>1</v>
      </c>
      <c r="H201" s="38" t="s">
        <v>124</v>
      </c>
      <c r="I201" s="38">
        <v>11</v>
      </c>
      <c r="J201" s="38" t="s">
        <v>310</v>
      </c>
      <c r="K201" s="38" t="s">
        <v>161</v>
      </c>
      <c r="L201" s="38" t="s">
        <v>506</v>
      </c>
      <c r="M201" s="175">
        <v>59400000</v>
      </c>
      <c r="N201" s="175">
        <v>59400000</v>
      </c>
      <c r="O201" s="38" t="s">
        <v>74</v>
      </c>
      <c r="P201" s="38" t="s">
        <v>75</v>
      </c>
      <c r="Q201" s="38" t="s">
        <v>745</v>
      </c>
      <c r="S201" s="218" t="s">
        <v>760</v>
      </c>
      <c r="T201" s="218" t="s">
        <v>761</v>
      </c>
      <c r="U201" s="227">
        <v>43487</v>
      </c>
      <c r="V201" s="220" t="s">
        <v>762</v>
      </c>
      <c r="W201" s="221" t="s">
        <v>390</v>
      </c>
      <c r="X201" s="222">
        <v>59400000</v>
      </c>
      <c r="Y201" s="223">
        <v>0</v>
      </c>
      <c r="Z201" s="222">
        <v>59400000</v>
      </c>
      <c r="AA201" s="220" t="s">
        <v>763</v>
      </c>
      <c r="AB201" s="221">
        <v>6619</v>
      </c>
      <c r="AC201" s="220" t="s">
        <v>410</v>
      </c>
      <c r="AD201" s="219">
        <v>43487</v>
      </c>
      <c r="AE201" s="219">
        <v>43820</v>
      </c>
      <c r="AF201" s="221" t="s">
        <v>750</v>
      </c>
      <c r="AG201" s="224" t="s">
        <v>751</v>
      </c>
    </row>
    <row r="202" spans="1:33" ht="272.45" customHeight="1" x14ac:dyDescent="0.35">
      <c r="A202" s="37">
        <f t="shared" si="4"/>
        <v>179</v>
      </c>
      <c r="B202" s="38"/>
      <c r="C202" s="38" t="s">
        <v>743</v>
      </c>
      <c r="D202" s="39">
        <v>80101706</v>
      </c>
      <c r="E202" s="173" t="s">
        <v>744</v>
      </c>
      <c r="F202" s="38" t="s">
        <v>69</v>
      </c>
      <c r="G202" s="38">
        <v>1</v>
      </c>
      <c r="H202" s="38" t="s">
        <v>124</v>
      </c>
      <c r="I202" s="38">
        <v>11.5</v>
      </c>
      <c r="J202" s="38" t="s">
        <v>310</v>
      </c>
      <c r="K202" s="38" t="s">
        <v>161</v>
      </c>
      <c r="L202" s="38" t="s">
        <v>506</v>
      </c>
      <c r="M202" s="175">
        <v>46000000</v>
      </c>
      <c r="N202" s="175">
        <v>46000000</v>
      </c>
      <c r="O202" s="38" t="s">
        <v>74</v>
      </c>
      <c r="P202" s="38" t="s">
        <v>75</v>
      </c>
      <c r="Q202" s="38" t="s">
        <v>745</v>
      </c>
      <c r="S202" s="218" t="s">
        <v>764</v>
      </c>
      <c r="T202" s="218" t="s">
        <v>765</v>
      </c>
      <c r="U202" s="227">
        <v>43479</v>
      </c>
      <c r="V202" s="220" t="s">
        <v>766</v>
      </c>
      <c r="W202" s="221" t="s">
        <v>390</v>
      </c>
      <c r="X202" s="222">
        <v>46000000</v>
      </c>
      <c r="Y202" s="222">
        <v>0</v>
      </c>
      <c r="Z202" s="222">
        <v>46000000</v>
      </c>
      <c r="AA202" s="226" t="s">
        <v>767</v>
      </c>
      <c r="AB202" s="228">
        <v>3119</v>
      </c>
      <c r="AC202" s="226" t="s">
        <v>399</v>
      </c>
      <c r="AD202" s="227">
        <v>43479</v>
      </c>
      <c r="AE202" s="227">
        <v>43827</v>
      </c>
      <c r="AF202" s="228" t="s">
        <v>750</v>
      </c>
      <c r="AG202" s="234" t="s">
        <v>751</v>
      </c>
    </row>
    <row r="203" spans="1:33" ht="272.45" customHeight="1" x14ac:dyDescent="0.35">
      <c r="A203" s="37">
        <f t="shared" si="4"/>
        <v>180</v>
      </c>
      <c r="B203" s="38"/>
      <c r="C203" s="38" t="s">
        <v>743</v>
      </c>
      <c r="D203" s="39">
        <v>80101706</v>
      </c>
      <c r="E203" s="173" t="s">
        <v>744</v>
      </c>
      <c r="F203" s="38" t="s">
        <v>69</v>
      </c>
      <c r="G203" s="38">
        <v>1</v>
      </c>
      <c r="H203" s="38" t="s">
        <v>124</v>
      </c>
      <c r="I203" s="38">
        <v>11.5</v>
      </c>
      <c r="J203" s="38" t="s">
        <v>310</v>
      </c>
      <c r="K203" s="38" t="s">
        <v>161</v>
      </c>
      <c r="L203" s="38" t="s">
        <v>506</v>
      </c>
      <c r="M203" s="175">
        <v>46000000</v>
      </c>
      <c r="N203" s="175">
        <v>46000000</v>
      </c>
      <c r="O203" s="38" t="s">
        <v>74</v>
      </c>
      <c r="P203" s="38" t="s">
        <v>75</v>
      </c>
      <c r="Q203" s="38" t="s">
        <v>745</v>
      </c>
      <c r="S203" s="218" t="s">
        <v>768</v>
      </c>
      <c r="T203" s="218" t="s">
        <v>769</v>
      </c>
      <c r="U203" s="227">
        <v>43479</v>
      </c>
      <c r="V203" s="220" t="s">
        <v>770</v>
      </c>
      <c r="W203" s="221" t="s">
        <v>390</v>
      </c>
      <c r="X203" s="222">
        <v>46000000</v>
      </c>
      <c r="Y203" s="222">
        <v>0</v>
      </c>
      <c r="Z203" s="222">
        <v>46000000</v>
      </c>
      <c r="AA203" s="226" t="s">
        <v>771</v>
      </c>
      <c r="AB203" s="228">
        <v>3019</v>
      </c>
      <c r="AC203" s="226" t="s">
        <v>399</v>
      </c>
      <c r="AD203" s="227">
        <v>43479</v>
      </c>
      <c r="AE203" s="227">
        <v>43827</v>
      </c>
      <c r="AF203" s="228" t="s">
        <v>750</v>
      </c>
      <c r="AG203" s="234" t="s">
        <v>751</v>
      </c>
    </row>
    <row r="204" spans="1:33" ht="272.45" customHeight="1" x14ac:dyDescent="0.35">
      <c r="A204" s="37">
        <f t="shared" si="4"/>
        <v>181</v>
      </c>
      <c r="B204" s="38"/>
      <c r="C204" s="38" t="s">
        <v>265</v>
      </c>
      <c r="D204" s="39">
        <v>80101706</v>
      </c>
      <c r="E204" s="173" t="s">
        <v>772</v>
      </c>
      <c r="F204" s="38" t="s">
        <v>69</v>
      </c>
      <c r="G204" s="38">
        <v>1</v>
      </c>
      <c r="H204" s="38" t="s">
        <v>124</v>
      </c>
      <c r="I204" s="38">
        <v>11</v>
      </c>
      <c r="J204" s="38" t="s">
        <v>310</v>
      </c>
      <c r="K204" s="38" t="s">
        <v>161</v>
      </c>
      <c r="L204" s="38" t="s">
        <v>307</v>
      </c>
      <c r="M204" s="175">
        <v>53900000</v>
      </c>
      <c r="N204" s="175">
        <v>53900000</v>
      </c>
      <c r="O204" s="38" t="s">
        <v>74</v>
      </c>
      <c r="P204" s="38" t="s">
        <v>75</v>
      </c>
      <c r="Q204" s="38" t="s">
        <v>268</v>
      </c>
      <c r="S204" s="218" t="s">
        <v>773</v>
      </c>
      <c r="T204" s="218" t="s">
        <v>774</v>
      </c>
      <c r="U204" s="219">
        <v>43490</v>
      </c>
      <c r="V204" s="220" t="s">
        <v>775</v>
      </c>
      <c r="W204" s="221" t="s">
        <v>390</v>
      </c>
      <c r="X204" s="222">
        <v>51450000</v>
      </c>
      <c r="Y204" s="223">
        <v>0</v>
      </c>
      <c r="Z204" s="222">
        <v>51450000</v>
      </c>
      <c r="AA204" s="226" t="s">
        <v>776</v>
      </c>
      <c r="AB204" s="228">
        <v>12819</v>
      </c>
      <c r="AC204" s="226" t="s">
        <v>392</v>
      </c>
      <c r="AD204" s="227">
        <v>43490</v>
      </c>
      <c r="AE204" s="227">
        <v>43808</v>
      </c>
      <c r="AF204" s="228" t="s">
        <v>777</v>
      </c>
      <c r="AG204" s="234" t="s">
        <v>778</v>
      </c>
    </row>
    <row r="205" spans="1:33" ht="272.45" customHeight="1" x14ac:dyDescent="0.35">
      <c r="A205" s="37">
        <f t="shared" si="4"/>
        <v>182</v>
      </c>
      <c r="B205" s="38"/>
      <c r="C205" s="38" t="s">
        <v>265</v>
      </c>
      <c r="D205" s="39">
        <v>80101706</v>
      </c>
      <c r="E205" s="173" t="s">
        <v>772</v>
      </c>
      <c r="F205" s="38" t="s">
        <v>69</v>
      </c>
      <c r="G205" s="38">
        <v>1</v>
      </c>
      <c r="H205" s="38" t="s">
        <v>124</v>
      </c>
      <c r="I205" s="38">
        <v>11</v>
      </c>
      <c r="J205" s="38" t="s">
        <v>310</v>
      </c>
      <c r="K205" s="38" t="s">
        <v>161</v>
      </c>
      <c r="L205" s="38" t="s">
        <v>506</v>
      </c>
      <c r="M205" s="175">
        <v>51700000</v>
      </c>
      <c r="N205" s="175">
        <v>51700000</v>
      </c>
      <c r="O205" s="38" t="s">
        <v>74</v>
      </c>
      <c r="P205" s="38" t="s">
        <v>75</v>
      </c>
      <c r="Q205" s="38" t="s">
        <v>268</v>
      </c>
      <c r="S205" s="218" t="s">
        <v>779</v>
      </c>
      <c r="T205" s="218" t="s">
        <v>780</v>
      </c>
      <c r="U205" s="219">
        <v>43483</v>
      </c>
      <c r="V205" s="220" t="s">
        <v>781</v>
      </c>
      <c r="W205" s="221" t="s">
        <v>390</v>
      </c>
      <c r="X205" s="222">
        <v>51700000</v>
      </c>
      <c r="Y205" s="223">
        <v>0</v>
      </c>
      <c r="Z205" s="222">
        <v>51700000</v>
      </c>
      <c r="AA205" s="226" t="s">
        <v>782</v>
      </c>
      <c r="AB205" s="228">
        <v>6319</v>
      </c>
      <c r="AC205" s="226" t="s">
        <v>410</v>
      </c>
      <c r="AD205" s="227">
        <v>43483</v>
      </c>
      <c r="AE205" s="227">
        <v>43816</v>
      </c>
      <c r="AF205" s="228" t="s">
        <v>777</v>
      </c>
      <c r="AG205" s="234" t="s">
        <v>778</v>
      </c>
    </row>
    <row r="206" spans="1:33" ht="272.45" customHeight="1" x14ac:dyDescent="0.35">
      <c r="A206" s="37">
        <f t="shared" si="4"/>
        <v>183</v>
      </c>
      <c r="B206" s="38"/>
      <c r="C206" s="38" t="s">
        <v>265</v>
      </c>
      <c r="D206" s="39">
        <v>80101706</v>
      </c>
      <c r="E206" s="173" t="s">
        <v>772</v>
      </c>
      <c r="F206" s="38" t="s">
        <v>69</v>
      </c>
      <c r="G206" s="38">
        <v>1</v>
      </c>
      <c r="H206" s="38" t="s">
        <v>124</v>
      </c>
      <c r="I206" s="38">
        <v>11</v>
      </c>
      <c r="J206" s="38" t="s">
        <v>310</v>
      </c>
      <c r="K206" s="38" t="s">
        <v>161</v>
      </c>
      <c r="L206" s="38" t="s">
        <v>307</v>
      </c>
      <c r="M206" s="175">
        <v>67100000</v>
      </c>
      <c r="N206" s="175">
        <v>67100000</v>
      </c>
      <c r="O206" s="38" t="s">
        <v>74</v>
      </c>
      <c r="P206" s="38" t="s">
        <v>75</v>
      </c>
      <c r="Q206" s="38" t="s">
        <v>268</v>
      </c>
      <c r="S206" s="218" t="s">
        <v>783</v>
      </c>
      <c r="T206" s="218" t="s">
        <v>784</v>
      </c>
      <c r="U206" s="219">
        <v>43490</v>
      </c>
      <c r="V206" s="220" t="s">
        <v>785</v>
      </c>
      <c r="W206" s="221" t="s">
        <v>390</v>
      </c>
      <c r="X206" s="222">
        <v>67100000</v>
      </c>
      <c r="Y206" s="223">
        <v>0</v>
      </c>
      <c r="Z206" s="222">
        <v>67100000</v>
      </c>
      <c r="AA206" s="226" t="s">
        <v>786</v>
      </c>
      <c r="AB206" s="228">
        <v>11519</v>
      </c>
      <c r="AC206" s="226" t="s">
        <v>422</v>
      </c>
      <c r="AD206" s="227">
        <v>43490</v>
      </c>
      <c r="AE206" s="227">
        <v>43823</v>
      </c>
      <c r="AF206" s="228" t="s">
        <v>777</v>
      </c>
      <c r="AG206" s="234" t="s">
        <v>778</v>
      </c>
    </row>
    <row r="207" spans="1:33" ht="272.45" customHeight="1" x14ac:dyDescent="0.35">
      <c r="A207" s="37">
        <f t="shared" si="4"/>
        <v>184</v>
      </c>
      <c r="B207" s="38"/>
      <c r="C207" s="38" t="s">
        <v>265</v>
      </c>
      <c r="D207" s="39">
        <v>80101706</v>
      </c>
      <c r="E207" s="173" t="s">
        <v>772</v>
      </c>
      <c r="F207" s="38" t="s">
        <v>69</v>
      </c>
      <c r="G207" s="38">
        <v>1</v>
      </c>
      <c r="H207" s="38" t="s">
        <v>124</v>
      </c>
      <c r="I207" s="38">
        <v>11</v>
      </c>
      <c r="J207" s="38" t="s">
        <v>310</v>
      </c>
      <c r="K207" s="38" t="s">
        <v>161</v>
      </c>
      <c r="L207" s="38" t="s">
        <v>506</v>
      </c>
      <c r="M207" s="175">
        <v>53900000</v>
      </c>
      <c r="N207" s="175">
        <v>53900000</v>
      </c>
      <c r="O207" s="38" t="s">
        <v>74</v>
      </c>
      <c r="P207" s="38" t="s">
        <v>75</v>
      </c>
      <c r="Q207" s="38" t="s">
        <v>268</v>
      </c>
      <c r="S207" s="218" t="s">
        <v>787</v>
      </c>
      <c r="T207" s="218" t="s">
        <v>788</v>
      </c>
      <c r="U207" s="219">
        <v>43483</v>
      </c>
      <c r="V207" s="220" t="s">
        <v>789</v>
      </c>
      <c r="W207" s="221" t="s">
        <v>390</v>
      </c>
      <c r="X207" s="222">
        <v>53900000</v>
      </c>
      <c r="Y207" s="223">
        <v>0</v>
      </c>
      <c r="Z207" s="222">
        <v>53900000</v>
      </c>
      <c r="AA207" s="226" t="s">
        <v>790</v>
      </c>
      <c r="AB207" s="228">
        <v>8119</v>
      </c>
      <c r="AC207" s="226" t="s">
        <v>410</v>
      </c>
      <c r="AD207" s="227">
        <v>43483</v>
      </c>
      <c r="AE207" s="227">
        <v>43816</v>
      </c>
      <c r="AF207" s="228" t="s">
        <v>777</v>
      </c>
      <c r="AG207" s="234" t="s">
        <v>778</v>
      </c>
    </row>
    <row r="208" spans="1:33" ht="272.45" customHeight="1" x14ac:dyDescent="0.35">
      <c r="A208" s="37">
        <f t="shared" si="4"/>
        <v>185</v>
      </c>
      <c r="B208" s="38"/>
      <c r="C208" s="38" t="s">
        <v>265</v>
      </c>
      <c r="D208" s="39">
        <v>80101706</v>
      </c>
      <c r="E208" s="173" t="s">
        <v>791</v>
      </c>
      <c r="F208" s="38" t="s">
        <v>69</v>
      </c>
      <c r="G208" s="38">
        <v>1</v>
      </c>
      <c r="H208" s="38" t="s">
        <v>124</v>
      </c>
      <c r="I208" s="38">
        <v>11</v>
      </c>
      <c r="J208" s="38" t="s">
        <v>310</v>
      </c>
      <c r="K208" s="38" t="s">
        <v>161</v>
      </c>
      <c r="L208" s="38" t="s">
        <v>307</v>
      </c>
      <c r="M208" s="175">
        <v>23100000</v>
      </c>
      <c r="N208" s="175">
        <v>23100000</v>
      </c>
      <c r="O208" s="38" t="s">
        <v>74</v>
      </c>
      <c r="P208" s="38" t="s">
        <v>75</v>
      </c>
      <c r="Q208" s="38" t="s">
        <v>268</v>
      </c>
      <c r="S208" s="218" t="s">
        <v>792</v>
      </c>
      <c r="T208" s="218" t="s">
        <v>793</v>
      </c>
      <c r="U208" s="219">
        <v>43490</v>
      </c>
      <c r="V208" s="220" t="s">
        <v>794</v>
      </c>
      <c r="W208" s="221" t="s">
        <v>420</v>
      </c>
      <c r="X208" s="222">
        <v>23100000</v>
      </c>
      <c r="Y208" s="223">
        <v>0</v>
      </c>
      <c r="Z208" s="222">
        <v>23100000</v>
      </c>
      <c r="AA208" s="226" t="s">
        <v>795</v>
      </c>
      <c r="AB208" s="228">
        <v>12419</v>
      </c>
      <c r="AC208" s="226" t="s">
        <v>422</v>
      </c>
      <c r="AD208" s="227">
        <v>43490</v>
      </c>
      <c r="AE208" s="227">
        <v>43823</v>
      </c>
      <c r="AF208" s="228" t="s">
        <v>777</v>
      </c>
      <c r="AG208" s="234" t="s">
        <v>778</v>
      </c>
    </row>
    <row r="209" spans="1:33" ht="272.45" customHeight="1" x14ac:dyDescent="0.35">
      <c r="A209" s="37">
        <f t="shared" si="4"/>
        <v>186</v>
      </c>
      <c r="B209" s="38"/>
      <c r="C209" s="38" t="s">
        <v>265</v>
      </c>
      <c r="D209" s="39">
        <v>80101706</v>
      </c>
      <c r="E209" s="173" t="s">
        <v>772</v>
      </c>
      <c r="F209" s="38" t="s">
        <v>69</v>
      </c>
      <c r="G209" s="38">
        <v>1</v>
      </c>
      <c r="H209" s="38" t="s">
        <v>124</v>
      </c>
      <c r="I209" s="38">
        <v>10.5</v>
      </c>
      <c r="J209" s="38" t="s">
        <v>310</v>
      </c>
      <c r="K209" s="38" t="s">
        <v>161</v>
      </c>
      <c r="L209" s="38" t="s">
        <v>307</v>
      </c>
      <c r="M209" s="175">
        <v>56700000</v>
      </c>
      <c r="N209" s="175">
        <v>56700000</v>
      </c>
      <c r="O209" s="38" t="s">
        <v>74</v>
      </c>
      <c r="P209" s="38" t="s">
        <v>75</v>
      </c>
      <c r="Q209" s="38" t="s">
        <v>268</v>
      </c>
      <c r="S209" s="218" t="s">
        <v>796</v>
      </c>
      <c r="T209" s="218" t="s">
        <v>797</v>
      </c>
      <c r="U209" s="227">
        <v>43528</v>
      </c>
      <c r="V209" s="220" t="s">
        <v>798</v>
      </c>
      <c r="W209" s="221" t="s">
        <v>390</v>
      </c>
      <c r="X209" s="222">
        <v>51300000</v>
      </c>
      <c r="Y209" s="223">
        <v>0</v>
      </c>
      <c r="Z209" s="222">
        <v>51300000</v>
      </c>
      <c r="AA209" s="220" t="s">
        <v>799</v>
      </c>
      <c r="AB209" s="221">
        <v>17819</v>
      </c>
      <c r="AC209" s="226" t="s">
        <v>466</v>
      </c>
      <c r="AD209" s="227">
        <v>43528</v>
      </c>
      <c r="AE209" s="227">
        <v>43817</v>
      </c>
      <c r="AF209" s="228" t="s">
        <v>800</v>
      </c>
      <c r="AG209" s="234" t="s">
        <v>778</v>
      </c>
    </row>
    <row r="210" spans="1:33" ht="272.45" customHeight="1" x14ac:dyDescent="0.35">
      <c r="A210" s="37">
        <f t="shared" si="4"/>
        <v>187</v>
      </c>
      <c r="B210" s="38"/>
      <c r="C210" s="38" t="s">
        <v>265</v>
      </c>
      <c r="D210" s="39">
        <v>80101706</v>
      </c>
      <c r="E210" s="173" t="s">
        <v>772</v>
      </c>
      <c r="F210" s="38" t="s">
        <v>69</v>
      </c>
      <c r="G210" s="38">
        <v>1</v>
      </c>
      <c r="H210" s="38" t="s">
        <v>124</v>
      </c>
      <c r="I210" s="38">
        <v>11</v>
      </c>
      <c r="J210" s="38" t="s">
        <v>310</v>
      </c>
      <c r="K210" s="38" t="s">
        <v>161</v>
      </c>
      <c r="L210" s="38" t="s">
        <v>307</v>
      </c>
      <c r="M210" s="175">
        <v>59400000</v>
      </c>
      <c r="N210" s="175">
        <v>59400000</v>
      </c>
      <c r="O210" s="38" t="s">
        <v>74</v>
      </c>
      <c r="P210" s="38" t="s">
        <v>75</v>
      </c>
      <c r="Q210" s="38" t="s">
        <v>268</v>
      </c>
      <c r="S210" s="218" t="s">
        <v>801</v>
      </c>
      <c r="T210" s="218" t="s">
        <v>802</v>
      </c>
      <c r="U210" s="219">
        <v>43500</v>
      </c>
      <c r="V210" s="220" t="s">
        <v>803</v>
      </c>
      <c r="W210" s="221" t="s">
        <v>390</v>
      </c>
      <c r="X210" s="222">
        <v>56700000</v>
      </c>
      <c r="Y210" s="223">
        <v>0</v>
      </c>
      <c r="Z210" s="222">
        <v>56700000</v>
      </c>
      <c r="AA210" s="220" t="s">
        <v>804</v>
      </c>
      <c r="AB210" s="221">
        <v>13819</v>
      </c>
      <c r="AC210" s="226" t="s">
        <v>428</v>
      </c>
      <c r="AD210" s="227">
        <v>43500</v>
      </c>
      <c r="AE210" s="227">
        <v>43817</v>
      </c>
      <c r="AF210" s="228" t="s">
        <v>805</v>
      </c>
      <c r="AG210" s="234" t="s">
        <v>778</v>
      </c>
    </row>
    <row r="211" spans="1:33" ht="272.45" customHeight="1" x14ac:dyDescent="0.35">
      <c r="A211" s="37">
        <f t="shared" si="4"/>
        <v>188</v>
      </c>
      <c r="B211" s="38"/>
      <c r="C211" s="38" t="s">
        <v>256</v>
      </c>
      <c r="D211" s="39">
        <v>80101706</v>
      </c>
      <c r="E211" s="173" t="s">
        <v>806</v>
      </c>
      <c r="F211" s="38" t="s">
        <v>69</v>
      </c>
      <c r="G211" s="38">
        <v>1</v>
      </c>
      <c r="H211" s="38" t="s">
        <v>124</v>
      </c>
      <c r="I211" s="38">
        <v>11</v>
      </c>
      <c r="J211" s="38" t="s">
        <v>310</v>
      </c>
      <c r="K211" s="38" t="s">
        <v>161</v>
      </c>
      <c r="L211" s="38" t="s">
        <v>307</v>
      </c>
      <c r="M211" s="175">
        <v>63800000</v>
      </c>
      <c r="N211" s="175">
        <v>63800000</v>
      </c>
      <c r="O211" s="38" t="s">
        <v>74</v>
      </c>
      <c r="P211" s="38" t="s">
        <v>75</v>
      </c>
      <c r="Q211" s="38" t="s">
        <v>259</v>
      </c>
      <c r="S211" s="218" t="s">
        <v>807</v>
      </c>
      <c r="T211" s="218" t="s">
        <v>808</v>
      </c>
      <c r="U211" s="219">
        <v>43490</v>
      </c>
      <c r="V211" s="220" t="s">
        <v>809</v>
      </c>
      <c r="W211" s="221" t="s">
        <v>390</v>
      </c>
      <c r="X211" s="222">
        <v>63800000</v>
      </c>
      <c r="Y211" s="223">
        <v>0</v>
      </c>
      <c r="Z211" s="222">
        <v>63800000</v>
      </c>
      <c r="AA211" s="226" t="s">
        <v>810</v>
      </c>
      <c r="AB211" s="228">
        <v>12119</v>
      </c>
      <c r="AC211" s="226" t="s">
        <v>422</v>
      </c>
      <c r="AD211" s="227">
        <v>43490</v>
      </c>
      <c r="AE211" s="227">
        <v>43823</v>
      </c>
      <c r="AF211" s="228" t="s">
        <v>811</v>
      </c>
      <c r="AG211" s="234" t="s">
        <v>812</v>
      </c>
    </row>
    <row r="212" spans="1:33" ht="272.45" customHeight="1" x14ac:dyDescent="0.35">
      <c r="A212" s="37">
        <f>+A211+1</f>
        <v>189</v>
      </c>
      <c r="B212" s="38"/>
      <c r="C212" s="38" t="s">
        <v>813</v>
      </c>
      <c r="D212" s="39">
        <v>80101706</v>
      </c>
      <c r="E212" s="173" t="s">
        <v>814</v>
      </c>
      <c r="F212" s="38" t="s">
        <v>69</v>
      </c>
      <c r="G212" s="38">
        <v>1</v>
      </c>
      <c r="H212" s="38" t="s">
        <v>124</v>
      </c>
      <c r="I212" s="38">
        <v>11.5</v>
      </c>
      <c r="J212" s="38" t="s">
        <v>310</v>
      </c>
      <c r="K212" s="38" t="s">
        <v>161</v>
      </c>
      <c r="L212" s="38" t="s">
        <v>506</v>
      </c>
      <c r="M212" s="175">
        <v>66700000</v>
      </c>
      <c r="N212" s="175">
        <v>66700000</v>
      </c>
      <c r="O212" s="38" t="s">
        <v>74</v>
      </c>
      <c r="P212" s="38" t="s">
        <v>75</v>
      </c>
      <c r="Q212" s="38" t="s">
        <v>259</v>
      </c>
      <c r="S212" s="218" t="s">
        <v>815</v>
      </c>
      <c r="T212" s="218" t="s">
        <v>816</v>
      </c>
      <c r="U212" s="227">
        <v>43479</v>
      </c>
      <c r="V212" s="220" t="s">
        <v>817</v>
      </c>
      <c r="W212" s="221" t="s">
        <v>390</v>
      </c>
      <c r="X212" s="222">
        <v>66700000</v>
      </c>
      <c r="Y212" s="222">
        <v>0</v>
      </c>
      <c r="Z212" s="222">
        <v>66700000</v>
      </c>
      <c r="AA212" s="226" t="s">
        <v>818</v>
      </c>
      <c r="AB212" s="228">
        <v>2919</v>
      </c>
      <c r="AC212" s="226" t="s">
        <v>399</v>
      </c>
      <c r="AD212" s="227">
        <v>43479</v>
      </c>
      <c r="AE212" s="227">
        <v>43827</v>
      </c>
      <c r="AF212" s="228" t="s">
        <v>819</v>
      </c>
      <c r="AG212" s="234" t="s">
        <v>812</v>
      </c>
    </row>
    <row r="213" spans="1:33" ht="272.45" customHeight="1" x14ac:dyDescent="0.35">
      <c r="A213" s="37">
        <f t="shared" si="4"/>
        <v>190</v>
      </c>
      <c r="B213" s="38"/>
      <c r="C213" s="38" t="s">
        <v>813</v>
      </c>
      <c r="D213" s="39">
        <v>80101706</v>
      </c>
      <c r="E213" s="173" t="s">
        <v>814</v>
      </c>
      <c r="F213" s="38" t="s">
        <v>69</v>
      </c>
      <c r="G213" s="38">
        <v>1</v>
      </c>
      <c r="H213" s="38" t="s">
        <v>124</v>
      </c>
      <c r="I213" s="38">
        <v>11</v>
      </c>
      <c r="J213" s="38" t="s">
        <v>310</v>
      </c>
      <c r="K213" s="38" t="s">
        <v>161</v>
      </c>
      <c r="L213" s="38" t="s">
        <v>506</v>
      </c>
      <c r="M213" s="175">
        <v>59400000</v>
      </c>
      <c r="N213" s="175">
        <v>59400000</v>
      </c>
      <c r="O213" s="38" t="s">
        <v>74</v>
      </c>
      <c r="P213" s="38" t="s">
        <v>75</v>
      </c>
      <c r="Q213" s="38" t="s">
        <v>259</v>
      </c>
      <c r="S213" s="218" t="s">
        <v>820</v>
      </c>
      <c r="T213" s="218" t="s">
        <v>821</v>
      </c>
      <c r="U213" s="227">
        <v>43487</v>
      </c>
      <c r="V213" s="220" t="s">
        <v>822</v>
      </c>
      <c r="W213" s="221" t="s">
        <v>390</v>
      </c>
      <c r="X213" s="222">
        <v>59400000</v>
      </c>
      <c r="Y213" s="222">
        <v>0</v>
      </c>
      <c r="Z213" s="222">
        <v>59400000</v>
      </c>
      <c r="AA213" s="226" t="s">
        <v>763</v>
      </c>
      <c r="AB213" s="228">
        <v>7619</v>
      </c>
      <c r="AC213" s="226" t="s">
        <v>410</v>
      </c>
      <c r="AD213" s="227">
        <v>43487</v>
      </c>
      <c r="AE213" s="227">
        <v>43820</v>
      </c>
      <c r="AF213" s="228" t="s">
        <v>823</v>
      </c>
      <c r="AG213" s="234" t="s">
        <v>812</v>
      </c>
    </row>
    <row r="214" spans="1:33" ht="272.45" customHeight="1" x14ac:dyDescent="0.35">
      <c r="A214" s="37">
        <f t="shared" si="4"/>
        <v>191</v>
      </c>
      <c r="B214" s="38"/>
      <c r="C214" s="38" t="s">
        <v>813</v>
      </c>
      <c r="D214" s="39">
        <v>80101706</v>
      </c>
      <c r="E214" s="173" t="s">
        <v>814</v>
      </c>
      <c r="F214" s="38" t="s">
        <v>69</v>
      </c>
      <c r="G214" s="38">
        <v>1</v>
      </c>
      <c r="H214" s="38" t="s">
        <v>124</v>
      </c>
      <c r="I214" s="38">
        <v>11</v>
      </c>
      <c r="J214" s="38" t="s">
        <v>310</v>
      </c>
      <c r="K214" s="38" t="s">
        <v>161</v>
      </c>
      <c r="L214" s="38" t="s">
        <v>506</v>
      </c>
      <c r="M214" s="175">
        <v>59400000</v>
      </c>
      <c r="N214" s="175">
        <v>59400000</v>
      </c>
      <c r="O214" s="38" t="s">
        <v>74</v>
      </c>
      <c r="P214" s="38" t="s">
        <v>75</v>
      </c>
      <c r="Q214" s="38" t="s">
        <v>259</v>
      </c>
      <c r="S214" s="218" t="s">
        <v>824</v>
      </c>
      <c r="T214" s="218" t="s">
        <v>825</v>
      </c>
      <c r="U214" s="227">
        <v>43487</v>
      </c>
      <c r="V214" s="220" t="s">
        <v>822</v>
      </c>
      <c r="W214" s="221" t="s">
        <v>390</v>
      </c>
      <c r="X214" s="222">
        <v>59400000</v>
      </c>
      <c r="Y214" s="222">
        <v>0</v>
      </c>
      <c r="Z214" s="222">
        <v>59400000</v>
      </c>
      <c r="AA214" s="226" t="s">
        <v>763</v>
      </c>
      <c r="AB214" s="228">
        <v>7719</v>
      </c>
      <c r="AC214" s="226" t="s">
        <v>410</v>
      </c>
      <c r="AD214" s="227">
        <v>43487</v>
      </c>
      <c r="AE214" s="227">
        <v>43820</v>
      </c>
      <c r="AF214" s="228" t="s">
        <v>823</v>
      </c>
      <c r="AG214" s="234" t="s">
        <v>812</v>
      </c>
    </row>
    <row r="215" spans="1:33" ht="272.45" customHeight="1" x14ac:dyDescent="0.35">
      <c r="A215" s="37">
        <f t="shared" si="4"/>
        <v>192</v>
      </c>
      <c r="B215" s="38"/>
      <c r="C215" s="38" t="s">
        <v>813</v>
      </c>
      <c r="D215" s="39">
        <v>80101706</v>
      </c>
      <c r="E215" s="173" t="s">
        <v>814</v>
      </c>
      <c r="F215" s="38" t="s">
        <v>69</v>
      </c>
      <c r="G215" s="38">
        <v>1</v>
      </c>
      <c r="H215" s="38" t="s">
        <v>124</v>
      </c>
      <c r="I215" s="38">
        <v>11</v>
      </c>
      <c r="J215" s="38" t="s">
        <v>310</v>
      </c>
      <c r="K215" s="38" t="s">
        <v>161</v>
      </c>
      <c r="L215" s="38" t="s">
        <v>506</v>
      </c>
      <c r="M215" s="175">
        <v>39644000</v>
      </c>
      <c r="N215" s="175">
        <v>39644000</v>
      </c>
      <c r="O215" s="38" t="s">
        <v>74</v>
      </c>
      <c r="P215" s="38" t="s">
        <v>75</v>
      </c>
      <c r="Q215" s="38" t="s">
        <v>259</v>
      </c>
      <c r="S215" s="218" t="s">
        <v>826</v>
      </c>
      <c r="T215" s="218" t="s">
        <v>827</v>
      </c>
      <c r="U215" s="227">
        <v>43488</v>
      </c>
      <c r="V215" s="220" t="s">
        <v>828</v>
      </c>
      <c r="W215" s="221" t="s">
        <v>390</v>
      </c>
      <c r="X215" s="222">
        <v>39644000</v>
      </c>
      <c r="Y215" s="223">
        <v>0</v>
      </c>
      <c r="Z215" s="222">
        <v>39644000</v>
      </c>
      <c r="AA215" s="220" t="s">
        <v>829</v>
      </c>
      <c r="AB215" s="221">
        <v>7219</v>
      </c>
      <c r="AC215" s="220" t="s">
        <v>422</v>
      </c>
      <c r="AD215" s="219">
        <v>43488</v>
      </c>
      <c r="AE215" s="219">
        <v>43821</v>
      </c>
      <c r="AF215" s="221" t="s">
        <v>823</v>
      </c>
      <c r="AG215" s="224" t="s">
        <v>812</v>
      </c>
    </row>
    <row r="216" spans="1:33" ht="272.45" customHeight="1" x14ac:dyDescent="0.35">
      <c r="A216" s="37">
        <f t="shared" si="4"/>
        <v>193</v>
      </c>
      <c r="B216" s="38"/>
      <c r="C216" s="38" t="s">
        <v>813</v>
      </c>
      <c r="D216" s="39">
        <v>80101706</v>
      </c>
      <c r="E216" s="173" t="s">
        <v>814</v>
      </c>
      <c r="F216" s="38" t="s">
        <v>69</v>
      </c>
      <c r="G216" s="38">
        <v>1</v>
      </c>
      <c r="H216" s="38" t="s">
        <v>124</v>
      </c>
      <c r="I216" s="38">
        <v>11</v>
      </c>
      <c r="J216" s="38" t="s">
        <v>310</v>
      </c>
      <c r="K216" s="38" t="s">
        <v>161</v>
      </c>
      <c r="L216" s="38" t="s">
        <v>307</v>
      </c>
      <c r="M216" s="175">
        <v>38500000</v>
      </c>
      <c r="N216" s="175">
        <v>38500000</v>
      </c>
      <c r="O216" s="38" t="s">
        <v>74</v>
      </c>
      <c r="P216" s="38" t="s">
        <v>75</v>
      </c>
      <c r="Q216" s="38" t="s">
        <v>259</v>
      </c>
      <c r="S216" s="218" t="s">
        <v>830</v>
      </c>
      <c r="T216" s="218" t="s">
        <v>831</v>
      </c>
      <c r="U216" s="219">
        <v>43490</v>
      </c>
      <c r="V216" s="220" t="s">
        <v>832</v>
      </c>
      <c r="W216" s="221" t="s">
        <v>390</v>
      </c>
      <c r="X216" s="222">
        <v>38500000</v>
      </c>
      <c r="Y216" s="223">
        <v>0</v>
      </c>
      <c r="Z216" s="222">
        <v>38500000</v>
      </c>
      <c r="AA216" s="220" t="s">
        <v>833</v>
      </c>
      <c r="AB216" s="221">
        <v>10819</v>
      </c>
      <c r="AC216" s="220" t="s">
        <v>422</v>
      </c>
      <c r="AD216" s="219">
        <v>43490</v>
      </c>
      <c r="AE216" s="219">
        <v>43823</v>
      </c>
      <c r="AF216" s="221" t="s">
        <v>811</v>
      </c>
      <c r="AG216" s="224" t="s">
        <v>812</v>
      </c>
    </row>
    <row r="217" spans="1:33" ht="272.45" customHeight="1" x14ac:dyDescent="0.35">
      <c r="A217" s="37">
        <f t="shared" si="4"/>
        <v>194</v>
      </c>
      <c r="B217" s="38"/>
      <c r="C217" s="38" t="s">
        <v>813</v>
      </c>
      <c r="D217" s="39">
        <v>80101706</v>
      </c>
      <c r="E217" s="173" t="s">
        <v>814</v>
      </c>
      <c r="F217" s="38" t="s">
        <v>69</v>
      </c>
      <c r="G217" s="38">
        <v>1</v>
      </c>
      <c r="H217" s="38" t="s">
        <v>124</v>
      </c>
      <c r="I217" s="38">
        <v>11</v>
      </c>
      <c r="J217" s="38" t="s">
        <v>310</v>
      </c>
      <c r="K217" s="38" t="s">
        <v>161</v>
      </c>
      <c r="L217" s="38" t="s">
        <v>307</v>
      </c>
      <c r="M217" s="175">
        <v>38500000</v>
      </c>
      <c r="N217" s="175">
        <v>38500000</v>
      </c>
      <c r="O217" s="38" t="s">
        <v>74</v>
      </c>
      <c r="P217" s="38" t="s">
        <v>75</v>
      </c>
      <c r="Q217" s="38" t="s">
        <v>259</v>
      </c>
      <c r="S217" s="218" t="s">
        <v>834</v>
      </c>
      <c r="T217" s="218" t="s">
        <v>835</v>
      </c>
      <c r="U217" s="219">
        <v>43490</v>
      </c>
      <c r="V217" s="220" t="s">
        <v>836</v>
      </c>
      <c r="W217" s="221" t="s">
        <v>390</v>
      </c>
      <c r="X217" s="222">
        <v>38500000</v>
      </c>
      <c r="Y217" s="223">
        <v>0</v>
      </c>
      <c r="Z217" s="222">
        <v>38500000</v>
      </c>
      <c r="AA217" s="226" t="s">
        <v>837</v>
      </c>
      <c r="AB217" s="228">
        <v>10719</v>
      </c>
      <c r="AC217" s="226" t="s">
        <v>422</v>
      </c>
      <c r="AD217" s="227">
        <v>43490</v>
      </c>
      <c r="AE217" s="227">
        <v>43823</v>
      </c>
      <c r="AF217" s="228" t="s">
        <v>811</v>
      </c>
      <c r="AG217" s="234" t="s">
        <v>812</v>
      </c>
    </row>
    <row r="218" spans="1:33" ht="272.45" customHeight="1" x14ac:dyDescent="0.35">
      <c r="A218" s="37">
        <f t="shared" si="4"/>
        <v>195</v>
      </c>
      <c r="B218" s="38"/>
      <c r="C218" s="38" t="s">
        <v>813</v>
      </c>
      <c r="D218" s="39">
        <v>80101706</v>
      </c>
      <c r="E218" s="173" t="s">
        <v>814</v>
      </c>
      <c r="F218" s="38" t="s">
        <v>69</v>
      </c>
      <c r="G218" s="38">
        <v>1</v>
      </c>
      <c r="H218" s="38" t="s">
        <v>124</v>
      </c>
      <c r="I218" s="38">
        <v>11</v>
      </c>
      <c r="J218" s="38" t="s">
        <v>310</v>
      </c>
      <c r="K218" s="38" t="s">
        <v>161</v>
      </c>
      <c r="L218" s="38" t="s">
        <v>307</v>
      </c>
      <c r="M218" s="175">
        <v>44000000</v>
      </c>
      <c r="N218" s="175">
        <v>44000000</v>
      </c>
      <c r="O218" s="38" t="s">
        <v>74</v>
      </c>
      <c r="P218" s="38" t="s">
        <v>75</v>
      </c>
      <c r="Q218" s="38" t="s">
        <v>259</v>
      </c>
      <c r="S218" s="218" t="s">
        <v>838</v>
      </c>
      <c r="T218" s="218" t="s">
        <v>839</v>
      </c>
      <c r="U218" s="219">
        <v>43490</v>
      </c>
      <c r="V218" s="220" t="s">
        <v>840</v>
      </c>
      <c r="W218" s="221" t="s">
        <v>390</v>
      </c>
      <c r="X218" s="222">
        <v>44000000</v>
      </c>
      <c r="Y218" s="223">
        <v>0</v>
      </c>
      <c r="Z218" s="222">
        <v>44000000</v>
      </c>
      <c r="AA218" s="226" t="s">
        <v>841</v>
      </c>
      <c r="AB218" s="228">
        <v>10619</v>
      </c>
      <c r="AC218" s="226" t="s">
        <v>422</v>
      </c>
      <c r="AD218" s="227">
        <v>43490</v>
      </c>
      <c r="AE218" s="227">
        <v>43823</v>
      </c>
      <c r="AF218" s="228" t="s">
        <v>823</v>
      </c>
      <c r="AG218" s="234" t="s">
        <v>812</v>
      </c>
    </row>
    <row r="219" spans="1:33" ht="272.45" customHeight="1" x14ac:dyDescent="0.35">
      <c r="A219" s="37">
        <f t="shared" si="4"/>
        <v>196</v>
      </c>
      <c r="B219" s="38"/>
      <c r="C219" s="38" t="s">
        <v>813</v>
      </c>
      <c r="D219" s="39">
        <v>80101706</v>
      </c>
      <c r="E219" s="173" t="s">
        <v>842</v>
      </c>
      <c r="F219" s="38" t="s">
        <v>69</v>
      </c>
      <c r="G219" s="38">
        <v>1</v>
      </c>
      <c r="H219" s="38" t="s">
        <v>150</v>
      </c>
      <c r="I219" s="38">
        <v>10</v>
      </c>
      <c r="J219" s="38" t="s">
        <v>310</v>
      </c>
      <c r="K219" s="38" t="s">
        <v>161</v>
      </c>
      <c r="L219" s="38" t="s">
        <v>307</v>
      </c>
      <c r="M219" s="175">
        <v>19500000</v>
      </c>
      <c r="N219" s="175">
        <v>19500000</v>
      </c>
      <c r="O219" s="38" t="s">
        <v>74</v>
      </c>
      <c r="P219" s="38" t="s">
        <v>75</v>
      </c>
      <c r="Q219" s="38" t="s">
        <v>259</v>
      </c>
      <c r="S219" s="218" t="s">
        <v>843</v>
      </c>
      <c r="T219" s="218" t="s">
        <v>844</v>
      </c>
      <c r="U219" s="227">
        <v>43511</v>
      </c>
      <c r="V219" s="220" t="s">
        <v>845</v>
      </c>
      <c r="W219" s="221" t="s">
        <v>420</v>
      </c>
      <c r="X219" s="222">
        <v>19500000</v>
      </c>
      <c r="Y219" s="223">
        <v>0</v>
      </c>
      <c r="Z219" s="222">
        <v>19500000</v>
      </c>
      <c r="AA219" s="220" t="s">
        <v>846</v>
      </c>
      <c r="AB219" s="221">
        <v>12719</v>
      </c>
      <c r="AC219" s="226" t="s">
        <v>437</v>
      </c>
      <c r="AD219" s="227">
        <v>43511</v>
      </c>
      <c r="AE219" s="227">
        <v>43813</v>
      </c>
      <c r="AF219" s="228" t="s">
        <v>847</v>
      </c>
      <c r="AG219" s="234" t="s">
        <v>812</v>
      </c>
    </row>
    <row r="220" spans="1:33" ht="272.45" customHeight="1" x14ac:dyDescent="0.35">
      <c r="A220" s="37">
        <f t="shared" si="4"/>
        <v>197</v>
      </c>
      <c r="B220" s="38"/>
      <c r="C220" s="38" t="s">
        <v>261</v>
      </c>
      <c r="D220" s="39">
        <v>80101706</v>
      </c>
      <c r="E220" s="173" t="s">
        <v>848</v>
      </c>
      <c r="F220" s="38" t="s">
        <v>69</v>
      </c>
      <c r="G220" s="38">
        <v>1</v>
      </c>
      <c r="H220" s="38" t="s">
        <v>124</v>
      </c>
      <c r="I220" s="38">
        <v>11</v>
      </c>
      <c r="J220" s="38" t="s">
        <v>310</v>
      </c>
      <c r="K220" s="38" t="s">
        <v>161</v>
      </c>
      <c r="L220" s="38" t="s">
        <v>307</v>
      </c>
      <c r="M220" s="175">
        <v>59400000</v>
      </c>
      <c r="N220" s="175">
        <v>59400000</v>
      </c>
      <c r="O220" s="38" t="s">
        <v>74</v>
      </c>
      <c r="P220" s="38" t="s">
        <v>75</v>
      </c>
      <c r="Q220" s="38" t="s">
        <v>264</v>
      </c>
      <c r="S220" s="218" t="s">
        <v>849</v>
      </c>
      <c r="T220" s="218" t="s">
        <v>850</v>
      </c>
      <c r="U220" s="219">
        <v>43490</v>
      </c>
      <c r="V220" s="220" t="s">
        <v>851</v>
      </c>
      <c r="W220" s="221" t="s">
        <v>390</v>
      </c>
      <c r="X220" s="222">
        <v>59400000</v>
      </c>
      <c r="Y220" s="223">
        <v>0</v>
      </c>
      <c r="Z220" s="222">
        <v>59400000</v>
      </c>
      <c r="AA220" s="226" t="s">
        <v>852</v>
      </c>
      <c r="AB220" s="228">
        <v>11819</v>
      </c>
      <c r="AC220" s="226" t="s">
        <v>422</v>
      </c>
      <c r="AD220" s="227">
        <v>43490</v>
      </c>
      <c r="AE220" s="227">
        <v>43823</v>
      </c>
      <c r="AF220" s="228" t="s">
        <v>853</v>
      </c>
      <c r="AG220" s="234" t="s">
        <v>854</v>
      </c>
    </row>
    <row r="221" spans="1:33" ht="272.45" customHeight="1" x14ac:dyDescent="0.35">
      <c r="A221" s="37">
        <f t="shared" si="4"/>
        <v>198</v>
      </c>
      <c r="B221" s="38"/>
      <c r="C221" s="38" t="s">
        <v>132</v>
      </c>
      <c r="D221" s="39">
        <v>80101706</v>
      </c>
      <c r="E221" s="173" t="s">
        <v>855</v>
      </c>
      <c r="F221" s="38" t="s">
        <v>69</v>
      </c>
      <c r="G221" s="38">
        <v>1</v>
      </c>
      <c r="H221" s="38" t="s">
        <v>124</v>
      </c>
      <c r="I221" s="38">
        <v>10.5</v>
      </c>
      <c r="J221" s="38" t="s">
        <v>310</v>
      </c>
      <c r="K221" s="38" t="s">
        <v>161</v>
      </c>
      <c r="L221" s="38" t="s">
        <v>307</v>
      </c>
      <c r="M221" s="175">
        <v>69300000</v>
      </c>
      <c r="N221" s="175">
        <v>69300000</v>
      </c>
      <c r="O221" s="38" t="s">
        <v>74</v>
      </c>
      <c r="P221" s="38" t="s">
        <v>75</v>
      </c>
      <c r="Q221" s="38" t="s">
        <v>135</v>
      </c>
      <c r="S221" s="218" t="s">
        <v>856</v>
      </c>
      <c r="T221" s="218" t="s">
        <v>857</v>
      </c>
      <c r="U221" s="219">
        <v>43497</v>
      </c>
      <c r="V221" s="220" t="s">
        <v>858</v>
      </c>
      <c r="W221" s="221" t="s">
        <v>390</v>
      </c>
      <c r="X221" s="222">
        <v>69300000</v>
      </c>
      <c r="Y221" s="223">
        <v>0</v>
      </c>
      <c r="Z221" s="222">
        <v>69300000</v>
      </c>
      <c r="AA221" s="220" t="s">
        <v>859</v>
      </c>
      <c r="AB221" s="228">
        <v>15319</v>
      </c>
      <c r="AC221" s="226" t="s">
        <v>428</v>
      </c>
      <c r="AD221" s="227">
        <v>43497</v>
      </c>
      <c r="AE221" s="227">
        <v>43814</v>
      </c>
      <c r="AF221" s="228" t="s">
        <v>860</v>
      </c>
      <c r="AG221" s="234" t="s">
        <v>249</v>
      </c>
    </row>
    <row r="222" spans="1:33" ht="272.45" customHeight="1" x14ac:dyDescent="0.35">
      <c r="A222" s="37">
        <f t="shared" si="4"/>
        <v>199</v>
      </c>
      <c r="B222" s="38"/>
      <c r="C222" s="38" t="s">
        <v>132</v>
      </c>
      <c r="D222" s="39">
        <v>80101706</v>
      </c>
      <c r="E222" s="173" t="s">
        <v>855</v>
      </c>
      <c r="F222" s="38" t="s">
        <v>69</v>
      </c>
      <c r="G222" s="38">
        <v>1</v>
      </c>
      <c r="H222" s="38" t="s">
        <v>124</v>
      </c>
      <c r="I222" s="38">
        <v>11</v>
      </c>
      <c r="J222" s="38" t="s">
        <v>310</v>
      </c>
      <c r="K222" s="38" t="s">
        <v>161</v>
      </c>
      <c r="L222" s="38" t="s">
        <v>307</v>
      </c>
      <c r="M222" s="175">
        <v>72600000</v>
      </c>
      <c r="N222" s="175">
        <v>72600000</v>
      </c>
      <c r="O222" s="38" t="s">
        <v>74</v>
      </c>
      <c r="P222" s="38" t="s">
        <v>75</v>
      </c>
      <c r="Q222" s="38" t="s">
        <v>135</v>
      </c>
      <c r="S222" s="218" t="s">
        <v>861</v>
      </c>
      <c r="T222" s="218" t="s">
        <v>862</v>
      </c>
      <c r="U222" s="219">
        <v>43495</v>
      </c>
      <c r="V222" s="220" t="s">
        <v>863</v>
      </c>
      <c r="W222" s="221" t="s">
        <v>390</v>
      </c>
      <c r="X222" s="222">
        <v>69300000</v>
      </c>
      <c r="Y222" s="223">
        <v>0</v>
      </c>
      <c r="Z222" s="222">
        <v>69300000</v>
      </c>
      <c r="AA222" s="226" t="s">
        <v>864</v>
      </c>
      <c r="AB222" s="228">
        <v>13319</v>
      </c>
      <c r="AC222" s="226" t="s">
        <v>428</v>
      </c>
      <c r="AD222" s="227">
        <v>43495</v>
      </c>
      <c r="AE222" s="227">
        <v>43812</v>
      </c>
      <c r="AF222" s="228" t="s">
        <v>865</v>
      </c>
      <c r="AG222" s="234" t="s">
        <v>249</v>
      </c>
    </row>
    <row r="223" spans="1:33" ht="272.45" customHeight="1" x14ac:dyDescent="0.35">
      <c r="A223" s="37">
        <f t="shared" si="4"/>
        <v>200</v>
      </c>
      <c r="B223" s="38"/>
      <c r="C223" s="38" t="s">
        <v>132</v>
      </c>
      <c r="D223" s="39">
        <v>80101706</v>
      </c>
      <c r="E223" s="173" t="s">
        <v>855</v>
      </c>
      <c r="F223" s="38" t="s">
        <v>69</v>
      </c>
      <c r="G223" s="38">
        <v>1</v>
      </c>
      <c r="H223" s="38" t="s">
        <v>103</v>
      </c>
      <c r="I223" s="38">
        <v>9</v>
      </c>
      <c r="J223" s="38" t="s">
        <v>310</v>
      </c>
      <c r="K223" s="38" t="s">
        <v>161</v>
      </c>
      <c r="L223" s="38" t="s">
        <v>298</v>
      </c>
      <c r="M223" s="175">
        <v>82800000</v>
      </c>
      <c r="N223" s="175">
        <v>82800000</v>
      </c>
      <c r="O223" s="38" t="s">
        <v>74</v>
      </c>
      <c r="P223" s="38" t="s">
        <v>75</v>
      </c>
      <c r="Q223" s="38" t="s">
        <v>135</v>
      </c>
      <c r="S223" s="232" t="s">
        <v>866</v>
      </c>
      <c r="T223" s="232" t="s">
        <v>867</v>
      </c>
      <c r="U223" s="227">
        <v>43542</v>
      </c>
      <c r="V223" s="226" t="s">
        <v>868</v>
      </c>
      <c r="W223" s="228" t="s">
        <v>390</v>
      </c>
      <c r="X223" s="230">
        <v>82800000</v>
      </c>
      <c r="Y223" s="231">
        <v>0</v>
      </c>
      <c r="Z223" s="230">
        <v>82800000</v>
      </c>
      <c r="AA223" s="226" t="s">
        <v>869</v>
      </c>
      <c r="AB223" s="228">
        <v>17919</v>
      </c>
      <c r="AC223" s="226" t="s">
        <v>870</v>
      </c>
      <c r="AD223" s="227">
        <v>43543</v>
      </c>
      <c r="AE223" s="227">
        <v>43817</v>
      </c>
      <c r="AF223" s="228" t="s">
        <v>819</v>
      </c>
      <c r="AG223" s="234" t="s">
        <v>812</v>
      </c>
    </row>
    <row r="224" spans="1:33" ht="272.45" customHeight="1" x14ac:dyDescent="0.35">
      <c r="A224" s="37">
        <f t="shared" si="4"/>
        <v>201</v>
      </c>
      <c r="B224" s="38"/>
      <c r="C224" s="38" t="s">
        <v>132</v>
      </c>
      <c r="D224" s="39">
        <v>80101706</v>
      </c>
      <c r="E224" s="173" t="s">
        <v>855</v>
      </c>
      <c r="F224" s="38" t="s">
        <v>69</v>
      </c>
      <c r="G224" s="38">
        <v>1</v>
      </c>
      <c r="H224" s="38" t="s">
        <v>124</v>
      </c>
      <c r="I224" s="38">
        <v>11</v>
      </c>
      <c r="J224" s="38" t="s">
        <v>310</v>
      </c>
      <c r="K224" s="38" t="s">
        <v>161</v>
      </c>
      <c r="L224" s="38" t="s">
        <v>242</v>
      </c>
      <c r="M224" s="175">
        <v>49500000</v>
      </c>
      <c r="N224" s="175">
        <v>49500000</v>
      </c>
      <c r="O224" s="38" t="s">
        <v>74</v>
      </c>
      <c r="P224" s="38" t="s">
        <v>75</v>
      </c>
      <c r="Q224" s="38" t="s">
        <v>135</v>
      </c>
      <c r="S224" s="218" t="s">
        <v>871</v>
      </c>
      <c r="T224" s="218" t="s">
        <v>872</v>
      </c>
      <c r="U224" s="227">
        <v>43487</v>
      </c>
      <c r="V224" s="220" t="s">
        <v>873</v>
      </c>
      <c r="W224" s="221" t="s">
        <v>390</v>
      </c>
      <c r="X224" s="222">
        <v>49500000</v>
      </c>
      <c r="Y224" s="223">
        <v>0</v>
      </c>
      <c r="Z224" s="222">
        <v>49500000</v>
      </c>
      <c r="AA224" s="220" t="s">
        <v>874</v>
      </c>
      <c r="AB224" s="221">
        <v>6019</v>
      </c>
      <c r="AC224" s="220" t="s">
        <v>410</v>
      </c>
      <c r="AD224" s="219">
        <v>43487</v>
      </c>
      <c r="AE224" s="219">
        <v>43820</v>
      </c>
      <c r="AF224" s="221" t="s">
        <v>875</v>
      </c>
      <c r="AG224" s="224" t="s">
        <v>249</v>
      </c>
    </row>
    <row r="225" spans="1:33" ht="272.45" customHeight="1" x14ac:dyDescent="0.35">
      <c r="A225" s="37">
        <f t="shared" si="4"/>
        <v>202</v>
      </c>
      <c r="B225" s="38"/>
      <c r="C225" s="38" t="s">
        <v>132</v>
      </c>
      <c r="D225" s="39">
        <v>80101706</v>
      </c>
      <c r="E225" s="173" t="s">
        <v>855</v>
      </c>
      <c r="F225" s="38" t="s">
        <v>69</v>
      </c>
      <c r="G225" s="38">
        <v>1</v>
      </c>
      <c r="H225" s="38" t="s">
        <v>124</v>
      </c>
      <c r="I225" s="38">
        <v>11</v>
      </c>
      <c r="J225" s="38" t="s">
        <v>310</v>
      </c>
      <c r="K225" s="38" t="s">
        <v>161</v>
      </c>
      <c r="L225" s="38" t="s">
        <v>242</v>
      </c>
      <c r="M225" s="175">
        <v>51750000</v>
      </c>
      <c r="N225" s="175">
        <v>51750000</v>
      </c>
      <c r="O225" s="38" t="s">
        <v>74</v>
      </c>
      <c r="P225" s="38" t="s">
        <v>75</v>
      </c>
      <c r="Q225" s="38" t="s">
        <v>135</v>
      </c>
      <c r="S225" s="218" t="s">
        <v>876</v>
      </c>
      <c r="T225" s="218" t="s">
        <v>877</v>
      </c>
      <c r="U225" s="219">
        <v>43497</v>
      </c>
      <c r="V225" s="220" t="s">
        <v>878</v>
      </c>
      <c r="W225" s="221" t="s">
        <v>390</v>
      </c>
      <c r="X225" s="222">
        <v>47250000</v>
      </c>
      <c r="Y225" s="223">
        <v>0</v>
      </c>
      <c r="Z225" s="222">
        <v>47250000</v>
      </c>
      <c r="AA225" s="220" t="s">
        <v>879</v>
      </c>
      <c r="AB225" s="221">
        <v>15519</v>
      </c>
      <c r="AC225" s="226" t="s">
        <v>428</v>
      </c>
      <c r="AD225" s="227">
        <v>43497</v>
      </c>
      <c r="AE225" s="227">
        <v>43814</v>
      </c>
      <c r="AF225" s="228" t="s">
        <v>875</v>
      </c>
      <c r="AG225" s="234" t="s">
        <v>249</v>
      </c>
    </row>
    <row r="226" spans="1:33" ht="272.45" customHeight="1" x14ac:dyDescent="0.35">
      <c r="A226" s="37">
        <f t="shared" si="4"/>
        <v>203</v>
      </c>
      <c r="B226" s="38"/>
      <c r="C226" s="38" t="s">
        <v>132</v>
      </c>
      <c r="D226" s="39">
        <v>80101706</v>
      </c>
      <c r="E226" s="173" t="s">
        <v>855</v>
      </c>
      <c r="F226" s="38" t="s">
        <v>69</v>
      </c>
      <c r="G226" s="38">
        <v>1</v>
      </c>
      <c r="H226" s="38" t="s">
        <v>124</v>
      </c>
      <c r="I226" s="38">
        <v>11.2</v>
      </c>
      <c r="J226" s="38" t="s">
        <v>310</v>
      </c>
      <c r="K226" s="38" t="s">
        <v>161</v>
      </c>
      <c r="L226" s="38" t="s">
        <v>242</v>
      </c>
      <c r="M226" s="175">
        <v>80640000</v>
      </c>
      <c r="N226" s="175">
        <v>80640000</v>
      </c>
      <c r="O226" s="38" t="s">
        <v>74</v>
      </c>
      <c r="P226" s="38" t="s">
        <v>75</v>
      </c>
      <c r="Q226" s="38" t="s">
        <v>135</v>
      </c>
      <c r="S226" s="218" t="s">
        <v>880</v>
      </c>
      <c r="T226" s="218" t="s">
        <v>881</v>
      </c>
      <c r="U226" s="219">
        <v>43483</v>
      </c>
      <c r="V226" s="220" t="s">
        <v>882</v>
      </c>
      <c r="W226" s="221" t="s">
        <v>390</v>
      </c>
      <c r="X226" s="222">
        <v>80640000</v>
      </c>
      <c r="Y226" s="223">
        <v>0</v>
      </c>
      <c r="Z226" s="222">
        <v>80640000</v>
      </c>
      <c r="AA226" s="226" t="s">
        <v>883</v>
      </c>
      <c r="AB226" s="228">
        <v>4019</v>
      </c>
      <c r="AC226" s="226" t="s">
        <v>884</v>
      </c>
      <c r="AD226" s="227">
        <v>43483</v>
      </c>
      <c r="AE226" s="227">
        <v>43819</v>
      </c>
      <c r="AF226" s="228" t="s">
        <v>885</v>
      </c>
      <c r="AG226" s="234" t="s">
        <v>249</v>
      </c>
    </row>
    <row r="227" spans="1:33" ht="272.45" customHeight="1" x14ac:dyDescent="0.35">
      <c r="A227" s="37">
        <f t="shared" si="4"/>
        <v>204</v>
      </c>
      <c r="B227" s="38"/>
      <c r="C227" s="38" t="s">
        <v>132</v>
      </c>
      <c r="D227" s="39">
        <v>80101706</v>
      </c>
      <c r="E227" s="173" t="s">
        <v>855</v>
      </c>
      <c r="F227" s="38" t="s">
        <v>69</v>
      </c>
      <c r="G227" s="38">
        <v>1</v>
      </c>
      <c r="H227" s="38" t="s">
        <v>124</v>
      </c>
      <c r="I227" s="38">
        <v>11</v>
      </c>
      <c r="J227" s="38" t="s">
        <v>310</v>
      </c>
      <c r="K227" s="38" t="s">
        <v>161</v>
      </c>
      <c r="L227" s="38" t="s">
        <v>242</v>
      </c>
      <c r="M227" s="175">
        <v>72600000</v>
      </c>
      <c r="N227" s="175">
        <v>72600000</v>
      </c>
      <c r="O227" s="38" t="s">
        <v>74</v>
      </c>
      <c r="P227" s="38" t="s">
        <v>75</v>
      </c>
      <c r="Q227" s="38" t="s">
        <v>135</v>
      </c>
      <c r="S227" s="218" t="s">
        <v>886</v>
      </c>
      <c r="T227" s="218" t="s">
        <v>887</v>
      </c>
      <c r="U227" s="227">
        <v>43488</v>
      </c>
      <c r="V227" s="220" t="s">
        <v>888</v>
      </c>
      <c r="W227" s="221" t="s">
        <v>390</v>
      </c>
      <c r="X227" s="222">
        <v>72600000</v>
      </c>
      <c r="Y227" s="223">
        <v>0</v>
      </c>
      <c r="Z227" s="222">
        <v>72600000</v>
      </c>
      <c r="AA227" s="220" t="s">
        <v>889</v>
      </c>
      <c r="AB227" s="221">
        <v>8219</v>
      </c>
      <c r="AC227" s="220" t="s">
        <v>422</v>
      </c>
      <c r="AD227" s="219">
        <v>43488</v>
      </c>
      <c r="AE227" s="219">
        <v>43821</v>
      </c>
      <c r="AF227" s="221" t="s">
        <v>890</v>
      </c>
      <c r="AG227" s="224" t="s">
        <v>249</v>
      </c>
    </row>
    <row r="228" spans="1:33" ht="272.45" customHeight="1" x14ac:dyDescent="0.5">
      <c r="A228" s="37">
        <f t="shared" si="4"/>
        <v>205</v>
      </c>
      <c r="B228" s="38" t="s">
        <v>891</v>
      </c>
      <c r="C228" s="38" t="s">
        <v>132</v>
      </c>
      <c r="D228" s="41">
        <v>80101706</v>
      </c>
      <c r="E228" s="42" t="s">
        <v>855</v>
      </c>
      <c r="F228" s="40" t="s">
        <v>69</v>
      </c>
      <c r="G228" s="40">
        <v>0</v>
      </c>
      <c r="H228" s="40" t="s">
        <v>70</v>
      </c>
      <c r="I228" s="40">
        <v>5</v>
      </c>
      <c r="J228" s="40" t="s">
        <v>310</v>
      </c>
      <c r="K228" s="40" t="s">
        <v>161</v>
      </c>
      <c r="L228" s="40" t="s">
        <v>298</v>
      </c>
      <c r="M228" s="133"/>
      <c r="N228" s="133"/>
      <c r="O228" s="40" t="s">
        <v>74</v>
      </c>
      <c r="P228" s="40" t="s">
        <v>75</v>
      </c>
      <c r="Q228" s="40" t="s">
        <v>135</v>
      </c>
      <c r="S228" s="36"/>
      <c r="T228" s="36"/>
      <c r="U228" s="36"/>
      <c r="V228" s="36"/>
      <c r="W228" s="36"/>
      <c r="X228" s="108"/>
      <c r="Y228" s="108"/>
      <c r="Z228" s="108"/>
      <c r="AA228" s="36"/>
      <c r="AB228" s="36"/>
      <c r="AC228" s="36"/>
      <c r="AD228" s="36"/>
      <c r="AE228" s="36"/>
      <c r="AF228" s="36"/>
      <c r="AG228" s="36"/>
    </row>
    <row r="229" spans="1:33" ht="272.45" customHeight="1" x14ac:dyDescent="0.35">
      <c r="A229" s="37">
        <f t="shared" si="4"/>
        <v>206</v>
      </c>
      <c r="B229" s="38" t="s">
        <v>892</v>
      </c>
      <c r="C229" s="38" t="s">
        <v>132</v>
      </c>
      <c r="D229" s="39">
        <v>80101706</v>
      </c>
      <c r="E229" s="173" t="s">
        <v>855</v>
      </c>
      <c r="F229" s="38" t="s">
        <v>69</v>
      </c>
      <c r="G229" s="38">
        <v>1</v>
      </c>
      <c r="H229" s="38" t="s">
        <v>103</v>
      </c>
      <c r="I229" s="38">
        <v>11</v>
      </c>
      <c r="J229" s="38" t="s">
        <v>310</v>
      </c>
      <c r="K229" s="38" t="s">
        <v>161</v>
      </c>
      <c r="L229" s="38" t="s">
        <v>298</v>
      </c>
      <c r="M229" s="175">
        <v>84150000</v>
      </c>
      <c r="N229" s="175">
        <v>84150000</v>
      </c>
      <c r="O229" s="38" t="s">
        <v>74</v>
      </c>
      <c r="P229" s="38" t="s">
        <v>75</v>
      </c>
      <c r="Q229" s="38" t="s">
        <v>135</v>
      </c>
      <c r="S229" s="218" t="s">
        <v>893</v>
      </c>
      <c r="T229" s="218" t="s">
        <v>894</v>
      </c>
      <c r="U229" s="219">
        <v>43553</v>
      </c>
      <c r="V229" s="220" t="s">
        <v>895</v>
      </c>
      <c r="W229" s="221" t="s">
        <v>390</v>
      </c>
      <c r="X229" s="222">
        <v>65025000</v>
      </c>
      <c r="Y229" s="223">
        <v>0</v>
      </c>
      <c r="Z229" s="222">
        <v>65025000</v>
      </c>
      <c r="AA229" s="220" t="s">
        <v>896</v>
      </c>
      <c r="AB229" s="221">
        <v>18119</v>
      </c>
      <c r="AC229" s="220" t="s">
        <v>897</v>
      </c>
      <c r="AD229" s="219">
        <v>43553</v>
      </c>
      <c r="AE229" s="219">
        <v>43812</v>
      </c>
      <c r="AF229" s="221" t="s">
        <v>885</v>
      </c>
      <c r="AG229" s="224" t="s">
        <v>249</v>
      </c>
    </row>
    <row r="230" spans="1:33" ht="272.45" customHeight="1" x14ac:dyDescent="0.35">
      <c r="A230" s="37">
        <f t="shared" si="4"/>
        <v>207</v>
      </c>
      <c r="B230" s="38"/>
      <c r="C230" s="38" t="s">
        <v>132</v>
      </c>
      <c r="D230" s="39">
        <v>80101706</v>
      </c>
      <c r="E230" s="173" t="s">
        <v>855</v>
      </c>
      <c r="F230" s="38" t="s">
        <v>69</v>
      </c>
      <c r="G230" s="38">
        <v>1</v>
      </c>
      <c r="H230" s="38" t="s">
        <v>124</v>
      </c>
      <c r="I230" s="38">
        <v>11</v>
      </c>
      <c r="J230" s="38" t="s">
        <v>310</v>
      </c>
      <c r="K230" s="38" t="s">
        <v>161</v>
      </c>
      <c r="L230" s="38" t="s">
        <v>242</v>
      </c>
      <c r="M230" s="175">
        <v>72600000</v>
      </c>
      <c r="N230" s="175">
        <v>72600000</v>
      </c>
      <c r="O230" s="38" t="s">
        <v>74</v>
      </c>
      <c r="P230" s="38" t="s">
        <v>75</v>
      </c>
      <c r="Q230" s="38" t="s">
        <v>135</v>
      </c>
      <c r="S230" s="218" t="s">
        <v>898</v>
      </c>
      <c r="T230" s="218" t="s">
        <v>899</v>
      </c>
      <c r="U230" s="219">
        <v>43500</v>
      </c>
      <c r="V230" s="220" t="s">
        <v>900</v>
      </c>
      <c r="W230" s="221" t="s">
        <v>390</v>
      </c>
      <c r="X230" s="222">
        <v>69300000</v>
      </c>
      <c r="Y230" s="223">
        <v>0</v>
      </c>
      <c r="Z230" s="222">
        <v>69300000</v>
      </c>
      <c r="AA230" s="220" t="s">
        <v>901</v>
      </c>
      <c r="AB230" s="221">
        <v>12619</v>
      </c>
      <c r="AC230" s="226" t="s">
        <v>428</v>
      </c>
      <c r="AD230" s="227">
        <v>43500</v>
      </c>
      <c r="AE230" s="227">
        <v>43817</v>
      </c>
      <c r="AF230" s="228" t="s">
        <v>860</v>
      </c>
      <c r="AG230" s="234" t="s">
        <v>249</v>
      </c>
    </row>
    <row r="231" spans="1:33" s="36" customFormat="1" ht="272.45" customHeight="1" x14ac:dyDescent="0.35">
      <c r="A231" s="171">
        <f t="shared" si="4"/>
        <v>208</v>
      </c>
      <c r="B231" s="38" t="s">
        <v>902</v>
      </c>
      <c r="C231" s="38" t="s">
        <v>132</v>
      </c>
      <c r="D231" s="39">
        <v>80101706</v>
      </c>
      <c r="E231" s="173" t="s">
        <v>855</v>
      </c>
      <c r="F231" s="38" t="s">
        <v>69</v>
      </c>
      <c r="G231" s="38">
        <v>1</v>
      </c>
      <c r="H231" s="38" t="s">
        <v>124</v>
      </c>
      <c r="I231" s="38">
        <v>7</v>
      </c>
      <c r="J231" s="38" t="s">
        <v>310</v>
      </c>
      <c r="K231" s="38" t="s">
        <v>161</v>
      </c>
      <c r="L231" s="38" t="s">
        <v>506</v>
      </c>
      <c r="M231" s="175">
        <v>69000000</v>
      </c>
      <c r="N231" s="175">
        <v>69000000</v>
      </c>
      <c r="O231" s="38" t="s">
        <v>74</v>
      </c>
      <c r="P231" s="38" t="s">
        <v>75</v>
      </c>
      <c r="Q231" s="38" t="s">
        <v>135</v>
      </c>
      <c r="R231" s="35"/>
      <c r="S231" s="218" t="s">
        <v>903</v>
      </c>
      <c r="T231" s="232" t="s">
        <v>904</v>
      </c>
      <c r="U231" s="227">
        <v>43514</v>
      </c>
      <c r="V231" s="226" t="s">
        <v>905</v>
      </c>
      <c r="W231" s="228" t="s">
        <v>390</v>
      </c>
      <c r="X231" s="222">
        <v>69000000</v>
      </c>
      <c r="Y231" s="231">
        <v>0</v>
      </c>
      <c r="Z231" s="222">
        <v>69000000</v>
      </c>
      <c r="AA231" s="226" t="s">
        <v>906</v>
      </c>
      <c r="AB231" s="228" t="s">
        <v>907</v>
      </c>
      <c r="AC231" s="226" t="s">
        <v>908</v>
      </c>
      <c r="AD231" s="227">
        <v>43514</v>
      </c>
      <c r="AE231" s="227">
        <v>43725</v>
      </c>
      <c r="AF231" s="228" t="s">
        <v>885</v>
      </c>
      <c r="AG231" s="234" t="s">
        <v>249</v>
      </c>
    </row>
    <row r="232" spans="1:33" s="36" customFormat="1" ht="272.45" customHeight="1" x14ac:dyDescent="0.35">
      <c r="A232" s="181"/>
      <c r="B232" s="38" t="s">
        <v>902</v>
      </c>
      <c r="C232" s="38" t="s">
        <v>132</v>
      </c>
      <c r="D232" s="39">
        <v>80101706</v>
      </c>
      <c r="E232" s="173" t="s">
        <v>855</v>
      </c>
      <c r="F232" s="38" t="s">
        <v>69</v>
      </c>
      <c r="G232" s="38">
        <v>1</v>
      </c>
      <c r="H232" s="38" t="s">
        <v>124</v>
      </c>
      <c r="I232" s="38">
        <v>7</v>
      </c>
      <c r="J232" s="38" t="s">
        <v>310</v>
      </c>
      <c r="K232" s="38" t="s">
        <v>161</v>
      </c>
      <c r="L232" s="38" t="s">
        <v>307</v>
      </c>
      <c r="M232" s="175">
        <v>11500000</v>
      </c>
      <c r="N232" s="175">
        <v>11500000</v>
      </c>
      <c r="O232" s="38" t="s">
        <v>74</v>
      </c>
      <c r="P232" s="38" t="s">
        <v>75</v>
      </c>
      <c r="Q232" s="38" t="s">
        <v>135</v>
      </c>
      <c r="R232" s="35"/>
      <c r="S232" s="218" t="s">
        <v>903</v>
      </c>
      <c r="T232" s="232" t="s">
        <v>904</v>
      </c>
      <c r="U232" s="227">
        <v>43514</v>
      </c>
      <c r="V232" s="226" t="s">
        <v>905</v>
      </c>
      <c r="W232" s="228" t="s">
        <v>390</v>
      </c>
      <c r="X232" s="222">
        <v>11500000</v>
      </c>
      <c r="Y232" s="231">
        <v>0</v>
      </c>
      <c r="Z232" s="222">
        <v>11500000</v>
      </c>
      <c r="AA232" s="226" t="s">
        <v>906</v>
      </c>
      <c r="AB232" s="228" t="s">
        <v>907</v>
      </c>
      <c r="AC232" s="226" t="s">
        <v>908</v>
      </c>
      <c r="AD232" s="227">
        <v>43514</v>
      </c>
      <c r="AE232" s="227">
        <v>43725</v>
      </c>
      <c r="AF232" s="228" t="s">
        <v>885</v>
      </c>
      <c r="AG232" s="234" t="s">
        <v>249</v>
      </c>
    </row>
    <row r="233" spans="1:33" ht="272.45" customHeight="1" x14ac:dyDescent="0.35">
      <c r="A233" s="37">
        <f>+A231+1</f>
        <v>209</v>
      </c>
      <c r="B233" s="38"/>
      <c r="C233" s="38" t="s">
        <v>132</v>
      </c>
      <c r="D233" s="39">
        <v>80101706</v>
      </c>
      <c r="E233" s="173" t="s">
        <v>855</v>
      </c>
      <c r="F233" s="38" t="s">
        <v>69</v>
      </c>
      <c r="G233" s="38">
        <v>1</v>
      </c>
      <c r="H233" s="38" t="s">
        <v>124</v>
      </c>
      <c r="I233" s="38">
        <v>11.5</v>
      </c>
      <c r="J233" s="38" t="s">
        <v>310</v>
      </c>
      <c r="K233" s="38" t="s">
        <v>161</v>
      </c>
      <c r="L233" s="38" t="s">
        <v>506</v>
      </c>
      <c r="M233" s="175">
        <v>94600000</v>
      </c>
      <c r="N233" s="175">
        <v>94600000</v>
      </c>
      <c r="O233" s="38" t="s">
        <v>74</v>
      </c>
      <c r="P233" s="38" t="s">
        <v>75</v>
      </c>
      <c r="Q233" s="38" t="s">
        <v>135</v>
      </c>
      <c r="S233" s="218" t="s">
        <v>909</v>
      </c>
      <c r="T233" s="218" t="s">
        <v>910</v>
      </c>
      <c r="U233" s="227">
        <v>43482</v>
      </c>
      <c r="V233" s="220" t="s">
        <v>911</v>
      </c>
      <c r="W233" s="221" t="s">
        <v>390</v>
      </c>
      <c r="X233" s="222">
        <v>94600000</v>
      </c>
      <c r="Y233" s="222">
        <v>0</v>
      </c>
      <c r="Z233" s="222">
        <v>94600000</v>
      </c>
      <c r="AA233" s="226" t="s">
        <v>912</v>
      </c>
      <c r="AB233" s="228">
        <v>1719</v>
      </c>
      <c r="AC233" s="226" t="s">
        <v>532</v>
      </c>
      <c r="AD233" s="227">
        <v>43482</v>
      </c>
      <c r="AE233" s="227">
        <v>43815</v>
      </c>
      <c r="AF233" s="228" t="s">
        <v>885</v>
      </c>
      <c r="AG233" s="234" t="s">
        <v>249</v>
      </c>
    </row>
    <row r="234" spans="1:33" ht="272.45" customHeight="1" x14ac:dyDescent="0.35">
      <c r="A234" s="37">
        <f t="shared" si="4"/>
        <v>210</v>
      </c>
      <c r="B234" s="38"/>
      <c r="C234" s="38" t="s">
        <v>132</v>
      </c>
      <c r="D234" s="39">
        <v>80101706</v>
      </c>
      <c r="E234" s="173" t="s">
        <v>855</v>
      </c>
      <c r="F234" s="38" t="s">
        <v>69</v>
      </c>
      <c r="G234" s="38">
        <v>1</v>
      </c>
      <c r="H234" s="38" t="s">
        <v>124</v>
      </c>
      <c r="I234" s="38">
        <v>7</v>
      </c>
      <c r="J234" s="38" t="s">
        <v>310</v>
      </c>
      <c r="K234" s="38" t="s">
        <v>161</v>
      </c>
      <c r="L234" s="38" t="s">
        <v>506</v>
      </c>
      <c r="M234" s="175">
        <v>56700000</v>
      </c>
      <c r="N234" s="175">
        <v>56700000</v>
      </c>
      <c r="O234" s="38" t="s">
        <v>74</v>
      </c>
      <c r="P234" s="38" t="s">
        <v>75</v>
      </c>
      <c r="Q234" s="38" t="s">
        <v>135</v>
      </c>
      <c r="S234" s="218" t="s">
        <v>913</v>
      </c>
      <c r="T234" s="218" t="s">
        <v>914</v>
      </c>
      <c r="U234" s="227">
        <v>43482</v>
      </c>
      <c r="V234" s="220" t="s">
        <v>915</v>
      </c>
      <c r="W234" s="221" t="s">
        <v>390</v>
      </c>
      <c r="X234" s="222">
        <v>56700000</v>
      </c>
      <c r="Y234" s="222">
        <v>0</v>
      </c>
      <c r="Z234" s="222">
        <v>56700000</v>
      </c>
      <c r="AA234" s="226" t="s">
        <v>916</v>
      </c>
      <c r="AB234" s="228">
        <v>1819</v>
      </c>
      <c r="AC234" s="226" t="s">
        <v>908</v>
      </c>
      <c r="AD234" s="227">
        <v>43482</v>
      </c>
      <c r="AE234" s="227">
        <v>43693</v>
      </c>
      <c r="AF234" s="228" t="s">
        <v>885</v>
      </c>
      <c r="AG234" s="234" t="s">
        <v>249</v>
      </c>
    </row>
    <row r="235" spans="1:33" ht="272.45" customHeight="1" x14ac:dyDescent="0.35">
      <c r="A235" s="37">
        <f t="shared" si="4"/>
        <v>211</v>
      </c>
      <c r="B235" s="38"/>
      <c r="C235" s="38" t="s">
        <v>132</v>
      </c>
      <c r="D235" s="39">
        <v>80101706</v>
      </c>
      <c r="E235" s="173" t="s">
        <v>855</v>
      </c>
      <c r="F235" s="38" t="s">
        <v>69</v>
      </c>
      <c r="G235" s="38">
        <v>1</v>
      </c>
      <c r="H235" s="38" t="s">
        <v>124</v>
      </c>
      <c r="I235" s="38">
        <v>7</v>
      </c>
      <c r="J235" s="38" t="s">
        <v>310</v>
      </c>
      <c r="K235" s="38" t="s">
        <v>161</v>
      </c>
      <c r="L235" s="38" t="s">
        <v>506</v>
      </c>
      <c r="M235" s="175">
        <v>42700000</v>
      </c>
      <c r="N235" s="175">
        <v>42700000</v>
      </c>
      <c r="O235" s="38" t="s">
        <v>74</v>
      </c>
      <c r="P235" s="38" t="s">
        <v>75</v>
      </c>
      <c r="Q235" s="38" t="s">
        <v>135</v>
      </c>
      <c r="S235" s="218" t="s">
        <v>917</v>
      </c>
      <c r="T235" s="218" t="s">
        <v>918</v>
      </c>
      <c r="U235" s="227">
        <v>43481</v>
      </c>
      <c r="V235" s="220" t="s">
        <v>919</v>
      </c>
      <c r="W235" s="221" t="s">
        <v>390</v>
      </c>
      <c r="X235" s="222">
        <v>42700000</v>
      </c>
      <c r="Y235" s="222">
        <v>0</v>
      </c>
      <c r="Z235" s="222">
        <v>42700000</v>
      </c>
      <c r="AA235" s="226" t="s">
        <v>920</v>
      </c>
      <c r="AB235" s="228">
        <v>1919</v>
      </c>
      <c r="AC235" s="226" t="s">
        <v>921</v>
      </c>
      <c r="AD235" s="227">
        <v>43481</v>
      </c>
      <c r="AE235" s="227">
        <v>43692</v>
      </c>
      <c r="AF235" s="228" t="s">
        <v>922</v>
      </c>
      <c r="AG235" s="234" t="s">
        <v>249</v>
      </c>
    </row>
    <row r="236" spans="1:33" ht="272.45" customHeight="1" x14ac:dyDescent="0.35">
      <c r="A236" s="37">
        <f t="shared" si="4"/>
        <v>212</v>
      </c>
      <c r="B236" s="38"/>
      <c r="C236" s="38" t="s">
        <v>132</v>
      </c>
      <c r="D236" s="39">
        <v>80101706</v>
      </c>
      <c r="E236" s="173" t="s">
        <v>855</v>
      </c>
      <c r="F236" s="38" t="s">
        <v>69</v>
      </c>
      <c r="G236" s="38">
        <v>1</v>
      </c>
      <c r="H236" s="38" t="s">
        <v>124</v>
      </c>
      <c r="I236" s="38">
        <v>7</v>
      </c>
      <c r="J236" s="38" t="s">
        <v>310</v>
      </c>
      <c r="K236" s="38" t="s">
        <v>161</v>
      </c>
      <c r="L236" s="38" t="s">
        <v>506</v>
      </c>
      <c r="M236" s="175">
        <v>42700000</v>
      </c>
      <c r="N236" s="175">
        <v>42700000</v>
      </c>
      <c r="O236" s="38" t="s">
        <v>74</v>
      </c>
      <c r="P236" s="38" t="s">
        <v>75</v>
      </c>
      <c r="Q236" s="38" t="s">
        <v>135</v>
      </c>
      <c r="S236" s="218" t="s">
        <v>923</v>
      </c>
      <c r="T236" s="218" t="s">
        <v>924</v>
      </c>
      <c r="U236" s="227">
        <v>43481</v>
      </c>
      <c r="V236" s="220" t="s">
        <v>919</v>
      </c>
      <c r="W236" s="221" t="s">
        <v>390</v>
      </c>
      <c r="X236" s="222">
        <v>42700000</v>
      </c>
      <c r="Y236" s="222">
        <v>0</v>
      </c>
      <c r="Z236" s="222">
        <v>42700000</v>
      </c>
      <c r="AA236" s="226" t="s">
        <v>920</v>
      </c>
      <c r="AB236" s="228">
        <v>2019</v>
      </c>
      <c r="AC236" s="226" t="s">
        <v>921</v>
      </c>
      <c r="AD236" s="227">
        <v>43481</v>
      </c>
      <c r="AE236" s="227">
        <v>43692</v>
      </c>
      <c r="AF236" s="228" t="s">
        <v>925</v>
      </c>
      <c r="AG236" s="234" t="s">
        <v>249</v>
      </c>
    </row>
    <row r="237" spans="1:33" ht="272.45" customHeight="1" x14ac:dyDescent="0.35">
      <c r="A237" s="37">
        <f t="shared" si="4"/>
        <v>213</v>
      </c>
      <c r="B237" s="38"/>
      <c r="C237" s="38" t="s">
        <v>132</v>
      </c>
      <c r="D237" s="39">
        <v>80101706</v>
      </c>
      <c r="E237" s="173" t="s">
        <v>855</v>
      </c>
      <c r="F237" s="38" t="s">
        <v>69</v>
      </c>
      <c r="G237" s="38">
        <v>1</v>
      </c>
      <c r="H237" s="38" t="s">
        <v>124</v>
      </c>
      <c r="I237" s="38">
        <v>7</v>
      </c>
      <c r="J237" s="38" t="s">
        <v>310</v>
      </c>
      <c r="K237" s="38" t="s">
        <v>161</v>
      </c>
      <c r="L237" s="38" t="s">
        <v>506</v>
      </c>
      <c r="M237" s="175">
        <v>42700000</v>
      </c>
      <c r="N237" s="175">
        <v>42700000</v>
      </c>
      <c r="O237" s="38" t="s">
        <v>74</v>
      </c>
      <c r="P237" s="38" t="s">
        <v>75</v>
      </c>
      <c r="Q237" s="38" t="s">
        <v>135</v>
      </c>
      <c r="S237" s="218" t="s">
        <v>926</v>
      </c>
      <c r="T237" s="218" t="s">
        <v>927</v>
      </c>
      <c r="U237" s="227">
        <v>43481</v>
      </c>
      <c r="V237" s="220" t="s">
        <v>919</v>
      </c>
      <c r="W237" s="221" t="s">
        <v>390</v>
      </c>
      <c r="X237" s="222">
        <v>42700000</v>
      </c>
      <c r="Y237" s="222">
        <v>0</v>
      </c>
      <c r="Z237" s="222">
        <v>42700000</v>
      </c>
      <c r="AA237" s="226" t="s">
        <v>920</v>
      </c>
      <c r="AB237" s="228">
        <v>2119</v>
      </c>
      <c r="AC237" s="226" t="s">
        <v>921</v>
      </c>
      <c r="AD237" s="227">
        <v>43481</v>
      </c>
      <c r="AE237" s="227">
        <v>43692</v>
      </c>
      <c r="AF237" s="228" t="s">
        <v>922</v>
      </c>
      <c r="AG237" s="234" t="s">
        <v>249</v>
      </c>
    </row>
    <row r="238" spans="1:33" ht="272.45" customHeight="1" x14ac:dyDescent="0.35">
      <c r="A238" s="37">
        <f t="shared" si="4"/>
        <v>214</v>
      </c>
      <c r="B238" s="38"/>
      <c r="C238" s="38" t="s">
        <v>132</v>
      </c>
      <c r="D238" s="39">
        <v>80101706</v>
      </c>
      <c r="E238" s="173" t="s">
        <v>855</v>
      </c>
      <c r="F238" s="38" t="s">
        <v>69</v>
      </c>
      <c r="G238" s="38">
        <v>1</v>
      </c>
      <c r="H238" s="38" t="s">
        <v>124</v>
      </c>
      <c r="I238" s="38">
        <v>7</v>
      </c>
      <c r="J238" s="38" t="s">
        <v>310</v>
      </c>
      <c r="K238" s="38" t="s">
        <v>161</v>
      </c>
      <c r="L238" s="38" t="s">
        <v>506</v>
      </c>
      <c r="M238" s="175">
        <v>42700000</v>
      </c>
      <c r="N238" s="175">
        <v>42700000</v>
      </c>
      <c r="O238" s="38" t="s">
        <v>74</v>
      </c>
      <c r="P238" s="38" t="s">
        <v>75</v>
      </c>
      <c r="Q238" s="38" t="s">
        <v>135</v>
      </c>
      <c r="S238" s="218" t="s">
        <v>928</v>
      </c>
      <c r="T238" s="218" t="s">
        <v>929</v>
      </c>
      <c r="U238" s="227">
        <v>43481</v>
      </c>
      <c r="V238" s="220" t="s">
        <v>919</v>
      </c>
      <c r="W238" s="221" t="s">
        <v>390</v>
      </c>
      <c r="X238" s="222">
        <v>42700000</v>
      </c>
      <c r="Y238" s="222">
        <v>0</v>
      </c>
      <c r="Z238" s="222">
        <v>42700000</v>
      </c>
      <c r="AA238" s="226" t="s">
        <v>920</v>
      </c>
      <c r="AB238" s="228">
        <v>2219</v>
      </c>
      <c r="AC238" s="226" t="s">
        <v>921</v>
      </c>
      <c r="AD238" s="227">
        <v>43481</v>
      </c>
      <c r="AE238" s="227">
        <v>43692</v>
      </c>
      <c r="AF238" s="228" t="s">
        <v>925</v>
      </c>
      <c r="AG238" s="234" t="s">
        <v>249</v>
      </c>
    </row>
    <row r="239" spans="1:33" ht="272.45" customHeight="1" x14ac:dyDescent="0.35">
      <c r="A239" s="37">
        <f t="shared" si="4"/>
        <v>215</v>
      </c>
      <c r="B239" s="38"/>
      <c r="C239" s="38" t="s">
        <v>132</v>
      </c>
      <c r="D239" s="39">
        <v>80101706</v>
      </c>
      <c r="E239" s="173" t="s">
        <v>855</v>
      </c>
      <c r="F239" s="38" t="s">
        <v>69</v>
      </c>
      <c r="G239" s="38">
        <v>1</v>
      </c>
      <c r="H239" s="38" t="s">
        <v>124</v>
      </c>
      <c r="I239" s="38">
        <v>7</v>
      </c>
      <c r="J239" s="38" t="s">
        <v>310</v>
      </c>
      <c r="K239" s="38" t="s">
        <v>161</v>
      </c>
      <c r="L239" s="38" t="s">
        <v>506</v>
      </c>
      <c r="M239" s="175">
        <v>42700000</v>
      </c>
      <c r="N239" s="175">
        <v>42700000</v>
      </c>
      <c r="O239" s="38" t="s">
        <v>74</v>
      </c>
      <c r="P239" s="38" t="s">
        <v>75</v>
      </c>
      <c r="Q239" s="38" t="s">
        <v>135</v>
      </c>
      <c r="S239" s="218" t="s">
        <v>930</v>
      </c>
      <c r="T239" s="218" t="s">
        <v>931</v>
      </c>
      <c r="U239" s="227">
        <v>43481</v>
      </c>
      <c r="V239" s="220" t="s">
        <v>919</v>
      </c>
      <c r="W239" s="221" t="s">
        <v>390</v>
      </c>
      <c r="X239" s="222">
        <v>42700000</v>
      </c>
      <c r="Y239" s="222">
        <v>0</v>
      </c>
      <c r="Z239" s="222">
        <v>42700000</v>
      </c>
      <c r="AA239" s="226" t="s">
        <v>920</v>
      </c>
      <c r="AB239" s="228">
        <v>2319</v>
      </c>
      <c r="AC239" s="226" t="s">
        <v>921</v>
      </c>
      <c r="AD239" s="227">
        <v>43481</v>
      </c>
      <c r="AE239" s="227">
        <v>43692</v>
      </c>
      <c r="AF239" s="228" t="s">
        <v>922</v>
      </c>
      <c r="AG239" s="234" t="s">
        <v>249</v>
      </c>
    </row>
    <row r="240" spans="1:33" ht="272.45" customHeight="1" x14ac:dyDescent="0.35">
      <c r="A240" s="37">
        <f t="shared" si="4"/>
        <v>216</v>
      </c>
      <c r="B240" s="38"/>
      <c r="C240" s="38" t="s">
        <v>132</v>
      </c>
      <c r="D240" s="39">
        <v>80101706</v>
      </c>
      <c r="E240" s="173" t="s">
        <v>855</v>
      </c>
      <c r="F240" s="38" t="s">
        <v>69</v>
      </c>
      <c r="G240" s="38">
        <v>1</v>
      </c>
      <c r="H240" s="38" t="s">
        <v>124</v>
      </c>
      <c r="I240" s="38">
        <v>7</v>
      </c>
      <c r="J240" s="38" t="s">
        <v>310</v>
      </c>
      <c r="K240" s="38" t="s">
        <v>161</v>
      </c>
      <c r="L240" s="38" t="s">
        <v>506</v>
      </c>
      <c r="M240" s="175">
        <v>42700000</v>
      </c>
      <c r="N240" s="175">
        <v>42700000</v>
      </c>
      <c r="O240" s="38" t="s">
        <v>74</v>
      </c>
      <c r="P240" s="38" t="s">
        <v>75</v>
      </c>
      <c r="Q240" s="38" t="s">
        <v>135</v>
      </c>
      <c r="S240" s="218" t="s">
        <v>932</v>
      </c>
      <c r="T240" s="218" t="s">
        <v>933</v>
      </c>
      <c r="U240" s="227">
        <v>43488</v>
      </c>
      <c r="V240" s="220" t="s">
        <v>934</v>
      </c>
      <c r="W240" s="221" t="s">
        <v>390</v>
      </c>
      <c r="X240" s="222">
        <v>42700000</v>
      </c>
      <c r="Y240" s="223">
        <v>-36600000</v>
      </c>
      <c r="Z240" s="222">
        <f>X240+Y240</f>
        <v>6100000</v>
      </c>
      <c r="AA240" s="226" t="s">
        <v>935</v>
      </c>
      <c r="AB240" s="228">
        <v>2419</v>
      </c>
      <c r="AC240" s="226" t="s">
        <v>936</v>
      </c>
      <c r="AD240" s="227">
        <v>43488</v>
      </c>
      <c r="AE240" s="227">
        <v>43699</v>
      </c>
      <c r="AF240" s="228" t="s">
        <v>865</v>
      </c>
      <c r="AG240" s="234" t="s">
        <v>249</v>
      </c>
    </row>
    <row r="241" spans="1:33" ht="272.45" customHeight="1" x14ac:dyDescent="0.35">
      <c r="A241" s="37">
        <f t="shared" si="4"/>
        <v>217</v>
      </c>
      <c r="B241" s="38"/>
      <c r="C241" s="38" t="s">
        <v>132</v>
      </c>
      <c r="D241" s="39">
        <v>80101706</v>
      </c>
      <c r="E241" s="173" t="s">
        <v>855</v>
      </c>
      <c r="F241" s="38" t="s">
        <v>69</v>
      </c>
      <c r="G241" s="38">
        <v>1</v>
      </c>
      <c r="H241" s="38" t="s">
        <v>124</v>
      </c>
      <c r="I241" s="38">
        <v>7</v>
      </c>
      <c r="J241" s="38" t="s">
        <v>310</v>
      </c>
      <c r="K241" s="38" t="s">
        <v>161</v>
      </c>
      <c r="L241" s="38" t="s">
        <v>307</v>
      </c>
      <c r="M241" s="175">
        <v>23100000</v>
      </c>
      <c r="N241" s="175">
        <v>23100000</v>
      </c>
      <c r="O241" s="38" t="s">
        <v>74</v>
      </c>
      <c r="P241" s="38" t="s">
        <v>75</v>
      </c>
      <c r="Q241" s="38" t="s">
        <v>135</v>
      </c>
      <c r="S241" s="218" t="s">
        <v>937</v>
      </c>
      <c r="T241" s="218" t="s">
        <v>938</v>
      </c>
      <c r="U241" s="219">
        <v>43497</v>
      </c>
      <c r="V241" s="220" t="s">
        <v>939</v>
      </c>
      <c r="W241" s="221" t="s">
        <v>390</v>
      </c>
      <c r="X241" s="222">
        <v>23100000</v>
      </c>
      <c r="Y241" s="223">
        <v>0</v>
      </c>
      <c r="Z241" s="222">
        <v>23100000</v>
      </c>
      <c r="AA241" s="220" t="s">
        <v>940</v>
      </c>
      <c r="AB241" s="221">
        <v>13219</v>
      </c>
      <c r="AC241" s="226" t="s">
        <v>517</v>
      </c>
      <c r="AD241" s="227">
        <v>43497</v>
      </c>
      <c r="AE241" s="227">
        <v>44074</v>
      </c>
      <c r="AF241" s="228" t="s">
        <v>941</v>
      </c>
      <c r="AG241" s="234" t="s">
        <v>249</v>
      </c>
    </row>
    <row r="242" spans="1:33" ht="272.45" customHeight="1" x14ac:dyDescent="0.35">
      <c r="A242" s="37">
        <f t="shared" si="4"/>
        <v>218</v>
      </c>
      <c r="B242" s="38"/>
      <c r="C242" s="38" t="s">
        <v>132</v>
      </c>
      <c r="D242" s="39">
        <v>80101706</v>
      </c>
      <c r="E242" s="173" t="s">
        <v>855</v>
      </c>
      <c r="F242" s="38" t="s">
        <v>69</v>
      </c>
      <c r="G242" s="38">
        <v>1</v>
      </c>
      <c r="H242" s="38" t="s">
        <v>124</v>
      </c>
      <c r="I242" s="38">
        <v>6</v>
      </c>
      <c r="J242" s="38" t="s">
        <v>310</v>
      </c>
      <c r="K242" s="38" t="s">
        <v>161</v>
      </c>
      <c r="L242" s="38" t="s">
        <v>307</v>
      </c>
      <c r="M242" s="175">
        <v>36600000</v>
      </c>
      <c r="N242" s="175">
        <v>36600000</v>
      </c>
      <c r="O242" s="38" t="s">
        <v>74</v>
      </c>
      <c r="P242" s="38" t="s">
        <v>75</v>
      </c>
      <c r="Q242" s="38" t="s">
        <v>135</v>
      </c>
      <c r="S242" s="218" t="s">
        <v>942</v>
      </c>
      <c r="T242" s="218" t="s">
        <v>943</v>
      </c>
      <c r="U242" s="219">
        <v>43490</v>
      </c>
      <c r="V242" s="220" t="s">
        <v>944</v>
      </c>
      <c r="W242" s="221" t="s">
        <v>390</v>
      </c>
      <c r="X242" s="222">
        <v>36600000</v>
      </c>
      <c r="Y242" s="223">
        <v>0</v>
      </c>
      <c r="Z242" s="222">
        <v>36600000</v>
      </c>
      <c r="AA242" s="226" t="s">
        <v>945</v>
      </c>
      <c r="AB242" s="228">
        <v>13119</v>
      </c>
      <c r="AC242" s="226" t="s">
        <v>946</v>
      </c>
      <c r="AD242" s="227">
        <v>43490</v>
      </c>
      <c r="AE242" s="227">
        <v>43670</v>
      </c>
      <c r="AF242" s="228" t="s">
        <v>947</v>
      </c>
      <c r="AG242" s="234" t="s">
        <v>249</v>
      </c>
    </row>
    <row r="243" spans="1:33" ht="272.45" customHeight="1" x14ac:dyDescent="0.35">
      <c r="A243" s="37">
        <f t="shared" si="4"/>
        <v>219</v>
      </c>
      <c r="B243" s="38"/>
      <c r="C243" s="38" t="s">
        <v>132</v>
      </c>
      <c r="D243" s="39">
        <v>80101706</v>
      </c>
      <c r="E243" s="173" t="s">
        <v>855</v>
      </c>
      <c r="F243" s="38" t="s">
        <v>69</v>
      </c>
      <c r="G243" s="38">
        <v>1</v>
      </c>
      <c r="H243" s="38" t="s">
        <v>124</v>
      </c>
      <c r="I243" s="38">
        <v>7</v>
      </c>
      <c r="J243" s="38" t="s">
        <v>310</v>
      </c>
      <c r="K243" s="38" t="s">
        <v>161</v>
      </c>
      <c r="L243" s="38" t="s">
        <v>307</v>
      </c>
      <c r="M243" s="175">
        <v>42700000</v>
      </c>
      <c r="N243" s="175">
        <v>42700000</v>
      </c>
      <c r="O243" s="38" t="s">
        <v>74</v>
      </c>
      <c r="P243" s="38" t="s">
        <v>75</v>
      </c>
      <c r="Q243" s="38" t="s">
        <v>135</v>
      </c>
      <c r="S243" s="218" t="s">
        <v>948</v>
      </c>
      <c r="T243" s="218" t="s">
        <v>949</v>
      </c>
      <c r="U243" s="219">
        <v>43490</v>
      </c>
      <c r="V243" s="220" t="s">
        <v>950</v>
      </c>
      <c r="W243" s="221" t="s">
        <v>390</v>
      </c>
      <c r="X243" s="222">
        <v>42700000</v>
      </c>
      <c r="Y243" s="223">
        <v>0</v>
      </c>
      <c r="Z243" s="222">
        <v>42700000</v>
      </c>
      <c r="AA243" s="226" t="s">
        <v>951</v>
      </c>
      <c r="AB243" s="228">
        <v>13019</v>
      </c>
      <c r="AC243" s="226" t="s">
        <v>952</v>
      </c>
      <c r="AD243" s="227">
        <v>43490</v>
      </c>
      <c r="AE243" s="227">
        <v>43701</v>
      </c>
      <c r="AF243" s="228" t="s">
        <v>941</v>
      </c>
      <c r="AG243" s="234" t="s">
        <v>249</v>
      </c>
    </row>
    <row r="244" spans="1:33" ht="272.45" customHeight="1" x14ac:dyDescent="0.35">
      <c r="A244" s="37">
        <f t="shared" si="4"/>
        <v>220</v>
      </c>
      <c r="B244" s="38"/>
      <c r="C244" s="38" t="s">
        <v>132</v>
      </c>
      <c r="D244" s="39">
        <v>80101706</v>
      </c>
      <c r="E244" s="173" t="s">
        <v>855</v>
      </c>
      <c r="F244" s="38" t="s">
        <v>69</v>
      </c>
      <c r="G244" s="38">
        <v>1</v>
      </c>
      <c r="H244" s="38" t="s">
        <v>124</v>
      </c>
      <c r="I244" s="38">
        <v>11.5</v>
      </c>
      <c r="J244" s="38" t="s">
        <v>310</v>
      </c>
      <c r="K244" s="38" t="s">
        <v>161</v>
      </c>
      <c r="L244" s="38" t="s">
        <v>506</v>
      </c>
      <c r="M244" s="175">
        <v>67100000</v>
      </c>
      <c r="N244" s="175">
        <v>67100000</v>
      </c>
      <c r="O244" s="38" t="s">
        <v>74</v>
      </c>
      <c r="P244" s="38" t="s">
        <v>75</v>
      </c>
      <c r="Q244" s="38" t="s">
        <v>135</v>
      </c>
      <c r="S244" s="218" t="s">
        <v>953</v>
      </c>
      <c r="T244" s="218" t="s">
        <v>954</v>
      </c>
      <c r="U244" s="227">
        <v>43486</v>
      </c>
      <c r="V244" s="220" t="s">
        <v>955</v>
      </c>
      <c r="W244" s="221" t="s">
        <v>390</v>
      </c>
      <c r="X244" s="222">
        <v>67100000</v>
      </c>
      <c r="Y244" s="223">
        <v>0</v>
      </c>
      <c r="Z244" s="222">
        <v>67100000</v>
      </c>
      <c r="AA244" s="226" t="s">
        <v>956</v>
      </c>
      <c r="AB244" s="228">
        <v>2519</v>
      </c>
      <c r="AC244" s="226" t="s">
        <v>532</v>
      </c>
      <c r="AD244" s="227">
        <v>43486</v>
      </c>
      <c r="AE244" s="227">
        <v>43819</v>
      </c>
      <c r="AF244" s="228" t="s">
        <v>957</v>
      </c>
      <c r="AG244" s="234" t="s">
        <v>249</v>
      </c>
    </row>
    <row r="245" spans="1:33" ht="272.45" customHeight="1" x14ac:dyDescent="0.35">
      <c r="A245" s="37">
        <f t="shared" si="4"/>
        <v>221</v>
      </c>
      <c r="B245" s="38" t="s">
        <v>1084</v>
      </c>
      <c r="C245" s="38" t="s">
        <v>132</v>
      </c>
      <c r="D245" s="39">
        <v>80101706</v>
      </c>
      <c r="E245" s="173" t="s">
        <v>855</v>
      </c>
      <c r="F245" s="38" t="s">
        <v>69</v>
      </c>
      <c r="G245" s="38">
        <v>1</v>
      </c>
      <c r="H245" s="38" t="s">
        <v>79</v>
      </c>
      <c r="I245" s="38">
        <v>4</v>
      </c>
      <c r="J245" s="38" t="s">
        <v>310</v>
      </c>
      <c r="K245" s="38" t="s">
        <v>161</v>
      </c>
      <c r="L245" s="38" t="s">
        <v>298</v>
      </c>
      <c r="M245" s="175">
        <v>36800000</v>
      </c>
      <c r="N245" s="175">
        <v>36800000</v>
      </c>
      <c r="O245" s="38" t="s">
        <v>74</v>
      </c>
      <c r="P245" s="38" t="s">
        <v>75</v>
      </c>
      <c r="Q245" s="38" t="s">
        <v>135</v>
      </c>
      <c r="S245" s="218" t="s">
        <v>1145</v>
      </c>
      <c r="T245" s="218" t="s">
        <v>1146</v>
      </c>
      <c r="U245" s="219">
        <v>43621</v>
      </c>
      <c r="V245" s="220" t="s">
        <v>1147</v>
      </c>
      <c r="W245" s="221" t="s">
        <v>390</v>
      </c>
      <c r="X245" s="222">
        <v>18400000</v>
      </c>
      <c r="Y245" s="223">
        <v>0</v>
      </c>
      <c r="Z245" s="222">
        <v>18400000</v>
      </c>
      <c r="AA245" s="220" t="s">
        <v>1148</v>
      </c>
      <c r="AB245" s="221">
        <v>20119</v>
      </c>
      <c r="AC245" s="220" t="s">
        <v>1149</v>
      </c>
      <c r="AD245" s="219">
        <v>43621</v>
      </c>
      <c r="AE245" s="219">
        <v>43681</v>
      </c>
      <c r="AF245" s="221" t="s">
        <v>885</v>
      </c>
      <c r="AG245" s="224" t="s">
        <v>249</v>
      </c>
    </row>
    <row r="246" spans="1:33" ht="272.45" customHeight="1" x14ac:dyDescent="0.35">
      <c r="A246" s="37">
        <f t="shared" si="4"/>
        <v>222</v>
      </c>
      <c r="B246" s="38"/>
      <c r="C246" s="38" t="s">
        <v>958</v>
      </c>
      <c r="D246" s="39">
        <v>80101706</v>
      </c>
      <c r="E246" s="173" t="s">
        <v>959</v>
      </c>
      <c r="F246" s="38" t="s">
        <v>69</v>
      </c>
      <c r="G246" s="38">
        <v>1</v>
      </c>
      <c r="H246" s="38" t="s">
        <v>124</v>
      </c>
      <c r="I246" s="38">
        <v>11.5</v>
      </c>
      <c r="J246" s="38" t="s">
        <v>310</v>
      </c>
      <c r="K246" s="38" t="s">
        <v>72</v>
      </c>
      <c r="L246" s="38" t="s">
        <v>203</v>
      </c>
      <c r="M246" s="175">
        <v>28750000</v>
      </c>
      <c r="N246" s="175">
        <v>28750000</v>
      </c>
      <c r="O246" s="38" t="s">
        <v>74</v>
      </c>
      <c r="P246" s="38" t="s">
        <v>75</v>
      </c>
      <c r="Q246" s="38" t="s">
        <v>960</v>
      </c>
      <c r="S246" s="218" t="s">
        <v>961</v>
      </c>
      <c r="T246" s="218" t="s">
        <v>962</v>
      </c>
      <c r="U246" s="219">
        <v>43476</v>
      </c>
      <c r="V246" s="220" t="s">
        <v>963</v>
      </c>
      <c r="W246" s="221" t="s">
        <v>390</v>
      </c>
      <c r="X246" s="222">
        <v>28750000</v>
      </c>
      <c r="Y246" s="222">
        <v>0</v>
      </c>
      <c r="Z246" s="222">
        <v>28750000</v>
      </c>
      <c r="AA246" s="226" t="s">
        <v>964</v>
      </c>
      <c r="AB246" s="228">
        <v>4319</v>
      </c>
      <c r="AC246" s="226" t="s">
        <v>399</v>
      </c>
      <c r="AD246" s="227">
        <v>43476</v>
      </c>
      <c r="AE246" s="227">
        <v>43824</v>
      </c>
      <c r="AF246" s="228" t="s">
        <v>965</v>
      </c>
      <c r="AG246" s="234" t="s">
        <v>966</v>
      </c>
    </row>
    <row r="247" spans="1:33" ht="272.45" customHeight="1" x14ac:dyDescent="0.35">
      <c r="A247" s="37">
        <f t="shared" si="4"/>
        <v>223</v>
      </c>
      <c r="B247" s="38"/>
      <c r="C247" s="38" t="s">
        <v>698</v>
      </c>
      <c r="D247" s="39">
        <v>80101706</v>
      </c>
      <c r="E247" s="173" t="s">
        <v>699</v>
      </c>
      <c r="F247" s="38" t="s">
        <v>69</v>
      </c>
      <c r="G247" s="38">
        <v>1</v>
      </c>
      <c r="H247" s="38" t="s">
        <v>124</v>
      </c>
      <c r="I247" s="38">
        <v>11</v>
      </c>
      <c r="J247" s="38" t="s">
        <v>310</v>
      </c>
      <c r="K247" s="38" t="s">
        <v>161</v>
      </c>
      <c r="L247" s="38" t="s">
        <v>307</v>
      </c>
      <c r="M247" s="175">
        <v>96250000</v>
      </c>
      <c r="N247" s="175">
        <v>96250000</v>
      </c>
      <c r="O247" s="38" t="s">
        <v>74</v>
      </c>
      <c r="P247" s="38" t="s">
        <v>75</v>
      </c>
      <c r="Q247" s="38" t="s">
        <v>700</v>
      </c>
      <c r="S247" s="218" t="s">
        <v>967</v>
      </c>
      <c r="T247" s="218" t="s">
        <v>968</v>
      </c>
      <c r="U247" s="219">
        <v>43500</v>
      </c>
      <c r="V247" s="220" t="s">
        <v>969</v>
      </c>
      <c r="W247" s="221" t="s">
        <v>390</v>
      </c>
      <c r="X247" s="222">
        <v>91875000</v>
      </c>
      <c r="Y247" s="223">
        <v>0</v>
      </c>
      <c r="Z247" s="222">
        <v>91875000</v>
      </c>
      <c r="AA247" s="220" t="s">
        <v>970</v>
      </c>
      <c r="AB247" s="221">
        <v>11719</v>
      </c>
      <c r="AC247" s="226" t="s">
        <v>428</v>
      </c>
      <c r="AD247" s="227">
        <v>43500</v>
      </c>
      <c r="AE247" s="227">
        <v>43817</v>
      </c>
      <c r="AF247" s="228" t="s">
        <v>971</v>
      </c>
      <c r="AG247" s="234" t="s">
        <v>972</v>
      </c>
    </row>
    <row r="248" spans="1:33" ht="272.45" customHeight="1" x14ac:dyDescent="0.35">
      <c r="A248" s="37">
        <f t="shared" si="4"/>
        <v>224</v>
      </c>
      <c r="B248" s="38"/>
      <c r="C248" s="38" t="s">
        <v>698</v>
      </c>
      <c r="D248" s="39">
        <v>80101706</v>
      </c>
      <c r="E248" s="173" t="s">
        <v>699</v>
      </c>
      <c r="F248" s="38" t="s">
        <v>69</v>
      </c>
      <c r="G248" s="38">
        <v>1</v>
      </c>
      <c r="H248" s="38" t="s">
        <v>124</v>
      </c>
      <c r="I248" s="38">
        <v>11.5</v>
      </c>
      <c r="J248" s="38" t="s">
        <v>310</v>
      </c>
      <c r="K248" s="38" t="s">
        <v>161</v>
      </c>
      <c r="L248" s="38" t="s">
        <v>506</v>
      </c>
      <c r="M248" s="175">
        <v>100625000</v>
      </c>
      <c r="N248" s="175">
        <v>100625000</v>
      </c>
      <c r="O248" s="38" t="s">
        <v>74</v>
      </c>
      <c r="P248" s="38" t="s">
        <v>75</v>
      </c>
      <c r="Q248" s="38" t="s">
        <v>700</v>
      </c>
      <c r="S248" s="218" t="s">
        <v>973</v>
      </c>
      <c r="T248" s="218" t="s">
        <v>974</v>
      </c>
      <c r="U248" s="219">
        <v>43476</v>
      </c>
      <c r="V248" s="220" t="s">
        <v>975</v>
      </c>
      <c r="W248" s="221" t="s">
        <v>390</v>
      </c>
      <c r="X248" s="222">
        <v>100625000</v>
      </c>
      <c r="Y248" s="222">
        <v>0</v>
      </c>
      <c r="Z248" s="222">
        <v>100625000</v>
      </c>
      <c r="AA248" s="226" t="s">
        <v>976</v>
      </c>
      <c r="AB248" s="228">
        <v>2819</v>
      </c>
      <c r="AC248" s="226" t="s">
        <v>399</v>
      </c>
      <c r="AD248" s="227">
        <v>43476</v>
      </c>
      <c r="AE248" s="227">
        <v>43824</v>
      </c>
      <c r="AF248" s="228" t="s">
        <v>971</v>
      </c>
      <c r="AG248" s="234" t="s">
        <v>972</v>
      </c>
    </row>
    <row r="249" spans="1:33" ht="272.45" customHeight="1" x14ac:dyDescent="0.35">
      <c r="A249" s="37">
        <f t="shared" si="4"/>
        <v>225</v>
      </c>
      <c r="B249" s="38"/>
      <c r="C249" s="38" t="s">
        <v>698</v>
      </c>
      <c r="D249" s="39">
        <v>80101706</v>
      </c>
      <c r="E249" s="173" t="s">
        <v>699</v>
      </c>
      <c r="F249" s="38" t="s">
        <v>69</v>
      </c>
      <c r="G249" s="38">
        <v>1</v>
      </c>
      <c r="H249" s="38" t="s">
        <v>124</v>
      </c>
      <c r="I249" s="38">
        <v>11.5</v>
      </c>
      <c r="J249" s="38" t="s">
        <v>310</v>
      </c>
      <c r="K249" s="38" t="s">
        <v>161</v>
      </c>
      <c r="L249" s="38" t="s">
        <v>506</v>
      </c>
      <c r="M249" s="175">
        <v>31050000</v>
      </c>
      <c r="N249" s="175">
        <v>31050000</v>
      </c>
      <c r="O249" s="38" t="s">
        <v>74</v>
      </c>
      <c r="P249" s="38" t="s">
        <v>75</v>
      </c>
      <c r="Q249" s="38" t="s">
        <v>700</v>
      </c>
      <c r="S249" s="218" t="s">
        <v>977</v>
      </c>
      <c r="T249" s="218" t="s">
        <v>978</v>
      </c>
      <c r="U249" s="219">
        <v>43476</v>
      </c>
      <c r="V249" s="220" t="s">
        <v>979</v>
      </c>
      <c r="W249" s="221" t="s">
        <v>390</v>
      </c>
      <c r="X249" s="222">
        <v>31050000</v>
      </c>
      <c r="Y249" s="222">
        <v>0</v>
      </c>
      <c r="Z249" s="222">
        <v>31050000</v>
      </c>
      <c r="AA249" s="226" t="s">
        <v>980</v>
      </c>
      <c r="AB249" s="228">
        <v>2719</v>
      </c>
      <c r="AC249" s="226" t="s">
        <v>399</v>
      </c>
      <c r="AD249" s="227">
        <v>43476</v>
      </c>
      <c r="AE249" s="227">
        <v>43824</v>
      </c>
      <c r="AF249" s="228" t="s">
        <v>981</v>
      </c>
      <c r="AG249" s="234" t="s">
        <v>972</v>
      </c>
    </row>
    <row r="250" spans="1:33" ht="272.45" customHeight="1" x14ac:dyDescent="0.35">
      <c r="A250" s="37">
        <f t="shared" ref="A250:A251" si="5">+A249+1</f>
        <v>226</v>
      </c>
      <c r="B250" s="38"/>
      <c r="C250" s="38" t="s">
        <v>698</v>
      </c>
      <c r="D250" s="39">
        <v>80101706</v>
      </c>
      <c r="E250" s="173" t="s">
        <v>699</v>
      </c>
      <c r="F250" s="38" t="s">
        <v>69</v>
      </c>
      <c r="G250" s="38">
        <v>1</v>
      </c>
      <c r="H250" s="38" t="s">
        <v>124</v>
      </c>
      <c r="I250" s="38">
        <v>11</v>
      </c>
      <c r="J250" s="38" t="s">
        <v>310</v>
      </c>
      <c r="K250" s="38" t="s">
        <v>161</v>
      </c>
      <c r="L250" s="38" t="s">
        <v>506</v>
      </c>
      <c r="M250" s="175">
        <v>132000000</v>
      </c>
      <c r="N250" s="175">
        <v>132000000</v>
      </c>
      <c r="O250" s="38" t="s">
        <v>74</v>
      </c>
      <c r="P250" s="38" t="s">
        <v>75</v>
      </c>
      <c r="Q250" s="38" t="s">
        <v>700</v>
      </c>
      <c r="S250" s="218" t="s">
        <v>982</v>
      </c>
      <c r="T250" s="218" t="s">
        <v>983</v>
      </c>
      <c r="U250" s="227">
        <v>43489</v>
      </c>
      <c r="V250" s="220" t="s">
        <v>984</v>
      </c>
      <c r="W250" s="221" t="s">
        <v>390</v>
      </c>
      <c r="X250" s="222">
        <v>132000000</v>
      </c>
      <c r="Y250" s="223">
        <v>0</v>
      </c>
      <c r="Z250" s="222">
        <v>132000000</v>
      </c>
      <c r="AA250" s="220" t="s">
        <v>985</v>
      </c>
      <c r="AB250" s="221">
        <v>6719</v>
      </c>
      <c r="AC250" s="220" t="s">
        <v>422</v>
      </c>
      <c r="AD250" s="219">
        <v>43489</v>
      </c>
      <c r="AE250" s="219">
        <v>43822</v>
      </c>
      <c r="AF250" s="221" t="s">
        <v>971</v>
      </c>
      <c r="AG250" s="224" t="s">
        <v>972</v>
      </c>
    </row>
    <row r="251" spans="1:33" ht="272.45" customHeight="1" x14ac:dyDescent="0.35">
      <c r="A251" s="37">
        <f t="shared" si="5"/>
        <v>227</v>
      </c>
      <c r="B251" s="38"/>
      <c r="C251" s="38" t="s">
        <v>525</v>
      </c>
      <c r="D251" s="39">
        <v>80101706</v>
      </c>
      <c r="E251" s="173" t="s">
        <v>526</v>
      </c>
      <c r="F251" s="38" t="s">
        <v>69</v>
      </c>
      <c r="G251" s="38">
        <v>1</v>
      </c>
      <c r="H251" s="38" t="s">
        <v>70</v>
      </c>
      <c r="I251" s="38">
        <v>5.5</v>
      </c>
      <c r="J251" s="38" t="s">
        <v>310</v>
      </c>
      <c r="K251" s="38" t="s">
        <v>161</v>
      </c>
      <c r="L251" s="38" t="s">
        <v>307</v>
      </c>
      <c r="M251" s="175">
        <v>41800000</v>
      </c>
      <c r="N251" s="175">
        <v>41800000</v>
      </c>
      <c r="O251" s="38" t="s">
        <v>74</v>
      </c>
      <c r="P251" s="38" t="s">
        <v>75</v>
      </c>
      <c r="Q251" s="38" t="s">
        <v>527</v>
      </c>
      <c r="S251" s="218" t="s">
        <v>1187</v>
      </c>
      <c r="T251" s="218" t="s">
        <v>1188</v>
      </c>
      <c r="U251" s="219">
        <v>43663</v>
      </c>
      <c r="V251" s="220" t="s">
        <v>1189</v>
      </c>
      <c r="W251" s="221" t="s">
        <v>390</v>
      </c>
      <c r="X251" s="222">
        <v>40533000</v>
      </c>
      <c r="Y251" s="223">
        <v>0</v>
      </c>
      <c r="Z251" s="222">
        <v>40533000</v>
      </c>
      <c r="AA251" s="220" t="s">
        <v>1190</v>
      </c>
      <c r="AB251" s="221">
        <v>22019</v>
      </c>
      <c r="AC251" s="220" t="s">
        <v>1191</v>
      </c>
      <c r="AD251" s="219">
        <v>43663</v>
      </c>
      <c r="AE251" s="219">
        <v>43825</v>
      </c>
      <c r="AF251" s="221" t="s">
        <v>1192</v>
      </c>
      <c r="AG251" s="224" t="s">
        <v>534</v>
      </c>
    </row>
    <row r="252" spans="1:33" ht="272.45" customHeight="1" x14ac:dyDescent="0.35">
      <c r="A252" s="171">
        <v>228</v>
      </c>
      <c r="B252" s="197"/>
      <c r="C252" s="38" t="s">
        <v>67</v>
      </c>
      <c r="D252" s="39">
        <v>92121500</v>
      </c>
      <c r="E252" s="173" t="s">
        <v>986</v>
      </c>
      <c r="F252" s="38" t="s">
        <v>69</v>
      </c>
      <c r="G252" s="38">
        <v>1</v>
      </c>
      <c r="H252" s="38" t="s">
        <v>190</v>
      </c>
      <c r="I252" s="38" t="s">
        <v>987</v>
      </c>
      <c r="J252" s="38" t="s">
        <v>1268</v>
      </c>
      <c r="K252" s="38" t="s">
        <v>72</v>
      </c>
      <c r="L252" s="38" t="s">
        <v>988</v>
      </c>
      <c r="M252" s="175">
        <v>476200000</v>
      </c>
      <c r="N252" s="175">
        <v>18000000</v>
      </c>
      <c r="O252" s="38" t="s">
        <v>89</v>
      </c>
      <c r="P252" s="38" t="s">
        <v>1269</v>
      </c>
      <c r="Q252" s="38" t="s">
        <v>76</v>
      </c>
      <c r="S252" s="218" t="s">
        <v>1467</v>
      </c>
      <c r="T252" s="218" t="s">
        <v>1468</v>
      </c>
      <c r="U252" s="219">
        <v>43798</v>
      </c>
      <c r="V252" s="220" t="s">
        <v>1469</v>
      </c>
      <c r="W252" s="221" t="s">
        <v>1234</v>
      </c>
      <c r="X252" s="237">
        <v>471423649</v>
      </c>
      <c r="Y252" s="238">
        <v>0</v>
      </c>
      <c r="Z252" s="237">
        <v>471423649</v>
      </c>
      <c r="AA252" s="239" t="s">
        <v>1470</v>
      </c>
      <c r="AB252" s="221">
        <v>22719</v>
      </c>
      <c r="AC252" s="220" t="s">
        <v>1471</v>
      </c>
      <c r="AD252" s="219">
        <v>43800</v>
      </c>
      <c r="AE252" s="219">
        <v>44530</v>
      </c>
      <c r="AF252" s="221" t="s">
        <v>1362</v>
      </c>
      <c r="AG252" s="221" t="s">
        <v>1222</v>
      </c>
    </row>
    <row r="253" spans="1:33" ht="272.45" customHeight="1" x14ac:dyDescent="0.5">
      <c r="A253" s="181"/>
      <c r="B253" s="197"/>
      <c r="C253" s="40" t="s">
        <v>67</v>
      </c>
      <c r="D253" s="41" t="s">
        <v>1179</v>
      </c>
      <c r="E253" s="42" t="s">
        <v>1170</v>
      </c>
      <c r="F253" s="40" t="s">
        <v>1180</v>
      </c>
      <c r="G253" s="40">
        <v>1</v>
      </c>
      <c r="H253" s="40" t="s">
        <v>105</v>
      </c>
      <c r="I253" s="40" t="s">
        <v>987</v>
      </c>
      <c r="J253" s="40" t="s">
        <v>1171</v>
      </c>
      <c r="K253" s="40" t="s">
        <v>72</v>
      </c>
      <c r="L253" s="40" t="s">
        <v>203</v>
      </c>
      <c r="M253" s="133"/>
      <c r="N253" s="133"/>
      <c r="O253" s="40" t="s">
        <v>89</v>
      </c>
      <c r="P253" s="40" t="s">
        <v>90</v>
      </c>
      <c r="Q253" s="40" t="s">
        <v>76</v>
      </c>
      <c r="S253" s="36"/>
      <c r="T253" s="36"/>
      <c r="U253" s="36"/>
      <c r="V253" s="36"/>
      <c r="W253" s="36"/>
      <c r="X253" s="108"/>
      <c r="Y253" s="108"/>
      <c r="Z253" s="108"/>
      <c r="AA253" s="36"/>
      <c r="AB253" s="36"/>
      <c r="AC253" s="36"/>
      <c r="AD253" s="36"/>
      <c r="AE253" s="36"/>
      <c r="AF253" s="36"/>
      <c r="AG253" s="36"/>
    </row>
    <row r="254" spans="1:33" ht="272.45" customHeight="1" x14ac:dyDescent="0.35">
      <c r="A254" s="37">
        <v>229</v>
      </c>
      <c r="B254" s="197"/>
      <c r="C254" s="38" t="s">
        <v>67</v>
      </c>
      <c r="D254" s="39" t="s">
        <v>148</v>
      </c>
      <c r="E254" s="173" t="s">
        <v>149</v>
      </c>
      <c r="F254" s="38" t="s">
        <v>69</v>
      </c>
      <c r="G254" s="38">
        <v>1</v>
      </c>
      <c r="H254" s="174" t="s">
        <v>99</v>
      </c>
      <c r="I254" s="38">
        <v>8</v>
      </c>
      <c r="J254" s="38" t="s">
        <v>80</v>
      </c>
      <c r="K254" s="38" t="s">
        <v>72</v>
      </c>
      <c r="L254" s="38" t="s">
        <v>152</v>
      </c>
      <c r="M254" s="175">
        <v>37000000</v>
      </c>
      <c r="N254" s="176">
        <v>37000000</v>
      </c>
      <c r="O254" s="38" t="s">
        <v>74</v>
      </c>
      <c r="P254" s="38" t="s">
        <v>75</v>
      </c>
      <c r="Q254" s="38" t="s">
        <v>76</v>
      </c>
      <c r="S254" s="218" t="s">
        <v>989</v>
      </c>
      <c r="T254" s="218" t="s">
        <v>990</v>
      </c>
      <c r="U254" s="219">
        <v>43587</v>
      </c>
      <c r="V254" s="220" t="s">
        <v>991</v>
      </c>
      <c r="W254" s="221" t="s">
        <v>156</v>
      </c>
      <c r="X254" s="222">
        <v>37000000</v>
      </c>
      <c r="Y254" s="223">
        <v>0</v>
      </c>
      <c r="Z254" s="222">
        <v>37000000</v>
      </c>
      <c r="AA254" s="220" t="s">
        <v>992</v>
      </c>
      <c r="AB254" s="221">
        <v>19319</v>
      </c>
      <c r="AC254" s="220" t="s">
        <v>993</v>
      </c>
      <c r="AD254" s="219">
        <v>43588</v>
      </c>
      <c r="AE254" s="219">
        <v>43819</v>
      </c>
      <c r="AF254" s="221" t="s">
        <v>994</v>
      </c>
      <c r="AG254" s="224" t="s">
        <v>115</v>
      </c>
    </row>
    <row r="255" spans="1:33" ht="272.45" customHeight="1" x14ac:dyDescent="0.35">
      <c r="A255" s="37">
        <v>230</v>
      </c>
      <c r="B255" s="198" t="str">
        <f>VLOOKUP(A255,'[4]Contratos de PSPYAG 2019'!$B$5:$C$142,2,FALSE)</f>
        <v>Servicio de Asistencia técnica en la implementación de las políticas de Función Pública</v>
      </c>
      <c r="C255" s="38" t="s">
        <v>197</v>
      </c>
      <c r="D255" s="39">
        <v>80101706</v>
      </c>
      <c r="E255" s="173" t="s">
        <v>644</v>
      </c>
      <c r="F255" s="38" t="s">
        <v>69</v>
      </c>
      <c r="G255" s="38">
        <v>1</v>
      </c>
      <c r="H255" s="38" t="s">
        <v>124</v>
      </c>
      <c r="I255" s="38">
        <v>11</v>
      </c>
      <c r="J255" s="38" t="s">
        <v>310</v>
      </c>
      <c r="K255" s="38" t="s">
        <v>161</v>
      </c>
      <c r="L255" s="38" t="s">
        <v>506</v>
      </c>
      <c r="M255" s="175">
        <v>12100000</v>
      </c>
      <c r="N255" s="176">
        <v>12100000</v>
      </c>
      <c r="O255" s="38" t="s">
        <v>74</v>
      </c>
      <c r="P255" s="38" t="s">
        <v>75</v>
      </c>
      <c r="Q255" s="38" t="s">
        <v>199</v>
      </c>
      <c r="S255" s="218" t="s">
        <v>995</v>
      </c>
      <c r="T255" s="218" t="s">
        <v>996</v>
      </c>
      <c r="U255" s="227">
        <v>43482</v>
      </c>
      <c r="V255" s="220" t="s">
        <v>997</v>
      </c>
      <c r="W255" s="221" t="s">
        <v>420</v>
      </c>
      <c r="X255" s="222">
        <v>12100000</v>
      </c>
      <c r="Y255" s="222">
        <v>0</v>
      </c>
      <c r="Z255" s="222">
        <v>12100000</v>
      </c>
      <c r="AA255" s="226" t="s">
        <v>998</v>
      </c>
      <c r="AB255" s="228">
        <v>6819</v>
      </c>
      <c r="AC255" s="226" t="s">
        <v>422</v>
      </c>
      <c r="AD255" s="227">
        <v>43482</v>
      </c>
      <c r="AE255" s="227">
        <v>43815</v>
      </c>
      <c r="AF255" s="228" t="s">
        <v>661</v>
      </c>
      <c r="AG255" s="234" t="s">
        <v>650</v>
      </c>
    </row>
    <row r="256" spans="1:33" ht="272.45" customHeight="1" x14ac:dyDescent="0.35">
      <c r="A256" s="37">
        <v>231</v>
      </c>
      <c r="B256" s="198" t="str">
        <f>VLOOKUP(A256,'[4]Contratos de PSPYAG 2019'!$B$5:$C$142,2,FALSE)</f>
        <v>Servicio de Asistencia técnica en la implementación de las políticas de Función Pública</v>
      </c>
      <c r="C256" s="38" t="s">
        <v>549</v>
      </c>
      <c r="D256" s="39">
        <v>80101706</v>
      </c>
      <c r="E256" s="173" t="s">
        <v>587</v>
      </c>
      <c r="F256" s="38" t="s">
        <v>69</v>
      </c>
      <c r="G256" s="38">
        <v>1</v>
      </c>
      <c r="H256" s="38" t="s">
        <v>124</v>
      </c>
      <c r="I256" s="38">
        <v>10.5</v>
      </c>
      <c r="J256" s="38" t="s">
        <v>310</v>
      </c>
      <c r="K256" s="38" t="s">
        <v>161</v>
      </c>
      <c r="L256" s="38" t="s">
        <v>506</v>
      </c>
      <c r="M256" s="175">
        <v>26250000</v>
      </c>
      <c r="N256" s="176">
        <v>26250000</v>
      </c>
      <c r="O256" s="38" t="s">
        <v>74</v>
      </c>
      <c r="P256" s="38" t="s">
        <v>75</v>
      </c>
      <c r="Q256" s="38" t="s">
        <v>551</v>
      </c>
      <c r="S256" s="218" t="s">
        <v>999</v>
      </c>
      <c r="T256" s="218" t="s">
        <v>1000</v>
      </c>
      <c r="U256" s="219">
        <v>43500</v>
      </c>
      <c r="V256" s="220" t="s">
        <v>1001</v>
      </c>
      <c r="W256" s="221" t="s">
        <v>390</v>
      </c>
      <c r="X256" s="222">
        <v>26250000</v>
      </c>
      <c r="Y256" s="223">
        <v>0</v>
      </c>
      <c r="Z256" s="222">
        <v>26250000</v>
      </c>
      <c r="AA256" s="220" t="s">
        <v>1002</v>
      </c>
      <c r="AB256" s="221">
        <v>15419</v>
      </c>
      <c r="AC256" s="226" t="s">
        <v>428</v>
      </c>
      <c r="AD256" s="227">
        <v>43500</v>
      </c>
      <c r="AE256" s="227">
        <v>43817</v>
      </c>
      <c r="AF256" s="228" t="s">
        <v>1003</v>
      </c>
      <c r="AG256" s="234" t="s">
        <v>557</v>
      </c>
    </row>
    <row r="257" spans="1:33" s="36" customFormat="1" ht="272.45" customHeight="1" x14ac:dyDescent="0.35">
      <c r="A257" s="37">
        <v>232</v>
      </c>
      <c r="B257" s="197"/>
      <c r="C257" s="38" t="s">
        <v>67</v>
      </c>
      <c r="D257" s="39">
        <v>30191502</v>
      </c>
      <c r="E257" s="173" t="s">
        <v>1004</v>
      </c>
      <c r="F257" s="38" t="s">
        <v>69</v>
      </c>
      <c r="G257" s="38">
        <v>1</v>
      </c>
      <c r="H257" s="174" t="s">
        <v>150</v>
      </c>
      <c r="I257" s="38">
        <v>1</v>
      </c>
      <c r="J257" s="38" t="s">
        <v>290</v>
      </c>
      <c r="K257" s="38" t="s">
        <v>72</v>
      </c>
      <c r="L257" s="38" t="s">
        <v>118</v>
      </c>
      <c r="M257" s="175">
        <v>4000000</v>
      </c>
      <c r="N257" s="176">
        <v>4000000</v>
      </c>
      <c r="O257" s="38" t="s">
        <v>74</v>
      </c>
      <c r="P257" s="38" t="s">
        <v>75</v>
      </c>
      <c r="Q257" s="38" t="s">
        <v>76</v>
      </c>
      <c r="R257" s="35"/>
      <c r="S257" s="218" t="s">
        <v>1005</v>
      </c>
      <c r="T257" s="218" t="s">
        <v>211</v>
      </c>
      <c r="U257" s="219">
        <v>43502</v>
      </c>
      <c r="V257" s="220" t="s">
        <v>1006</v>
      </c>
      <c r="W257" s="221" t="s">
        <v>142</v>
      </c>
      <c r="X257" s="222">
        <v>4000000</v>
      </c>
      <c r="Y257" s="223">
        <v>0</v>
      </c>
      <c r="Z257" s="222">
        <v>4000000</v>
      </c>
      <c r="AA257" s="220" t="s">
        <v>1007</v>
      </c>
      <c r="AB257" s="221">
        <v>15019</v>
      </c>
      <c r="AC257" s="226" t="s">
        <v>214</v>
      </c>
      <c r="AD257" s="227">
        <v>43502</v>
      </c>
      <c r="AE257" s="227">
        <v>43529</v>
      </c>
      <c r="AF257" s="228" t="s">
        <v>131</v>
      </c>
      <c r="AG257" s="234" t="s">
        <v>115</v>
      </c>
    </row>
    <row r="258" spans="1:33" s="36" customFormat="1" ht="272.45" customHeight="1" x14ac:dyDescent="0.35">
      <c r="A258" s="37">
        <v>233</v>
      </c>
      <c r="B258" s="197"/>
      <c r="C258" s="38" t="s">
        <v>698</v>
      </c>
      <c r="D258" s="39">
        <v>80101706</v>
      </c>
      <c r="E258" s="173" t="s">
        <v>1008</v>
      </c>
      <c r="F258" s="38" t="s">
        <v>69</v>
      </c>
      <c r="G258" s="38">
        <v>1</v>
      </c>
      <c r="H258" s="174" t="s">
        <v>99</v>
      </c>
      <c r="I258" s="38">
        <v>8.5</v>
      </c>
      <c r="J258" s="38" t="s">
        <v>1009</v>
      </c>
      <c r="K258" s="38" t="s">
        <v>161</v>
      </c>
      <c r="L258" s="38" t="s">
        <v>307</v>
      </c>
      <c r="M258" s="175">
        <v>378000000</v>
      </c>
      <c r="N258" s="175">
        <v>378000000</v>
      </c>
      <c r="O258" s="38" t="s">
        <v>74</v>
      </c>
      <c r="P258" s="38" t="s">
        <v>75</v>
      </c>
      <c r="Q258" s="38" t="s">
        <v>700</v>
      </c>
      <c r="R258" s="35"/>
      <c r="S258" s="218" t="s">
        <v>1010</v>
      </c>
      <c r="T258" s="218" t="s">
        <v>1011</v>
      </c>
      <c r="U258" s="219">
        <v>43572</v>
      </c>
      <c r="V258" s="220" t="s">
        <v>1012</v>
      </c>
      <c r="W258" s="221" t="s">
        <v>1013</v>
      </c>
      <c r="X258" s="222">
        <v>378000000</v>
      </c>
      <c r="Y258" s="223">
        <v>0</v>
      </c>
      <c r="Z258" s="222">
        <v>378000000</v>
      </c>
      <c r="AA258" s="220" t="s">
        <v>1014</v>
      </c>
      <c r="AB258" s="221">
        <v>19419</v>
      </c>
      <c r="AC258" s="220" t="s">
        <v>1015</v>
      </c>
      <c r="AD258" s="219">
        <v>43579</v>
      </c>
      <c r="AE258" s="219">
        <v>43812</v>
      </c>
      <c r="AF258" s="221" t="s">
        <v>994</v>
      </c>
      <c r="AG258" s="224" t="s">
        <v>115</v>
      </c>
    </row>
    <row r="259" spans="1:33" s="36" customFormat="1" ht="272.45" customHeight="1" x14ac:dyDescent="0.35">
      <c r="A259" s="37">
        <v>234</v>
      </c>
      <c r="B259" s="38" t="s">
        <v>1016</v>
      </c>
      <c r="C259" s="38" t="s">
        <v>132</v>
      </c>
      <c r="D259" s="39">
        <v>81111500</v>
      </c>
      <c r="E259" s="173" t="s">
        <v>1017</v>
      </c>
      <c r="F259" s="38" t="s">
        <v>69</v>
      </c>
      <c r="G259" s="38">
        <v>1</v>
      </c>
      <c r="H259" s="174" t="s">
        <v>99</v>
      </c>
      <c r="I259" s="38">
        <v>2</v>
      </c>
      <c r="J259" s="38" t="s">
        <v>351</v>
      </c>
      <c r="K259" s="38" t="s">
        <v>161</v>
      </c>
      <c r="L259" s="38" t="s">
        <v>242</v>
      </c>
      <c r="M259" s="175">
        <v>47743000</v>
      </c>
      <c r="N259" s="176">
        <v>47743000</v>
      </c>
      <c r="O259" s="38" t="s">
        <v>74</v>
      </c>
      <c r="P259" s="38" t="s">
        <v>75</v>
      </c>
      <c r="Q259" s="38" t="s">
        <v>135</v>
      </c>
      <c r="R259" s="35"/>
      <c r="S259" s="218" t="s">
        <v>1150</v>
      </c>
      <c r="T259" s="218" t="s">
        <v>1151</v>
      </c>
      <c r="U259" s="219">
        <v>43626</v>
      </c>
      <c r="V259" s="220" t="s">
        <v>1152</v>
      </c>
      <c r="W259" s="221" t="s">
        <v>111</v>
      </c>
      <c r="X259" s="222">
        <v>28000000</v>
      </c>
      <c r="Y259" s="223">
        <v>0</v>
      </c>
      <c r="Z259" s="222">
        <v>28000000</v>
      </c>
      <c r="AA259" s="220" t="s">
        <v>1153</v>
      </c>
      <c r="AB259" s="221">
        <v>19019</v>
      </c>
      <c r="AC259" s="220" t="s">
        <v>1154</v>
      </c>
      <c r="AD259" s="219">
        <v>43629</v>
      </c>
      <c r="AE259" s="219">
        <v>44024</v>
      </c>
      <c r="AF259" s="221"/>
      <c r="AG259" s="224"/>
    </row>
    <row r="260" spans="1:33" s="36" customFormat="1" ht="272.45" customHeight="1" x14ac:dyDescent="0.35">
      <c r="A260" s="37">
        <v>235</v>
      </c>
      <c r="B260" s="197"/>
      <c r="C260" s="38" t="s">
        <v>132</v>
      </c>
      <c r="D260" s="39">
        <v>81112501</v>
      </c>
      <c r="E260" s="173" t="s">
        <v>1018</v>
      </c>
      <c r="F260" s="38" t="s">
        <v>69</v>
      </c>
      <c r="G260" s="38">
        <v>1</v>
      </c>
      <c r="H260" s="174" t="s">
        <v>124</v>
      </c>
      <c r="I260" s="38">
        <v>2</v>
      </c>
      <c r="J260" s="38" t="s">
        <v>100</v>
      </c>
      <c r="K260" s="38" t="s">
        <v>161</v>
      </c>
      <c r="L260" s="38" t="s">
        <v>242</v>
      </c>
      <c r="M260" s="175">
        <v>2500000</v>
      </c>
      <c r="N260" s="176">
        <v>2500000</v>
      </c>
      <c r="O260" s="38" t="s">
        <v>74</v>
      </c>
      <c r="P260" s="38" t="s">
        <v>75</v>
      </c>
      <c r="Q260" s="38" t="s">
        <v>135</v>
      </c>
      <c r="R260" s="35"/>
      <c r="S260" s="218" t="s">
        <v>1019</v>
      </c>
      <c r="T260" s="218" t="s">
        <v>1020</v>
      </c>
      <c r="U260" s="219">
        <v>43495</v>
      </c>
      <c r="V260" s="220" t="s">
        <v>1021</v>
      </c>
      <c r="W260" s="221" t="s">
        <v>111</v>
      </c>
      <c r="X260" s="222">
        <v>2321375</v>
      </c>
      <c r="Y260" s="223">
        <v>0</v>
      </c>
      <c r="Z260" s="222">
        <v>2321375</v>
      </c>
      <c r="AA260" s="220" t="s">
        <v>1022</v>
      </c>
      <c r="AB260" s="228">
        <v>5919</v>
      </c>
      <c r="AC260" s="226" t="s">
        <v>1023</v>
      </c>
      <c r="AD260" s="227">
        <v>43495</v>
      </c>
      <c r="AE260" s="227">
        <v>43859</v>
      </c>
      <c r="AF260" s="228" t="s">
        <v>1024</v>
      </c>
      <c r="AG260" s="234" t="s">
        <v>249</v>
      </c>
    </row>
    <row r="261" spans="1:33" s="36" customFormat="1" ht="272.45" customHeight="1" x14ac:dyDescent="0.35">
      <c r="A261" s="37">
        <v>236</v>
      </c>
      <c r="B261" s="38"/>
      <c r="C261" s="38" t="s">
        <v>197</v>
      </c>
      <c r="D261" s="38" t="s">
        <v>200</v>
      </c>
      <c r="E261" s="173" t="s">
        <v>201</v>
      </c>
      <c r="F261" s="38" t="s">
        <v>69</v>
      </c>
      <c r="G261" s="38">
        <v>1</v>
      </c>
      <c r="H261" s="174" t="s">
        <v>124</v>
      </c>
      <c r="I261" s="38">
        <v>12</v>
      </c>
      <c r="J261" s="38" t="s">
        <v>100</v>
      </c>
      <c r="K261" s="38" t="s">
        <v>72</v>
      </c>
      <c r="L261" s="38" t="s">
        <v>202</v>
      </c>
      <c r="M261" s="175">
        <v>22740000</v>
      </c>
      <c r="N261" s="176">
        <v>22740000</v>
      </c>
      <c r="O261" s="38" t="s">
        <v>74</v>
      </c>
      <c r="P261" s="38" t="s">
        <v>75</v>
      </c>
      <c r="Q261" s="38" t="s">
        <v>199</v>
      </c>
      <c r="R261" s="35"/>
      <c r="S261" s="218" t="s">
        <v>1025</v>
      </c>
      <c r="T261" s="218" t="s">
        <v>1026</v>
      </c>
      <c r="U261" s="227">
        <v>43494</v>
      </c>
      <c r="V261" s="220" t="s">
        <v>1027</v>
      </c>
      <c r="W261" s="221" t="s">
        <v>111</v>
      </c>
      <c r="X261" s="222">
        <v>14889577</v>
      </c>
      <c r="Y261" s="223">
        <v>0</v>
      </c>
      <c r="Z261" s="222">
        <v>14889577</v>
      </c>
      <c r="AA261" s="226" t="s">
        <v>1028</v>
      </c>
      <c r="AB261" s="228">
        <v>4619</v>
      </c>
      <c r="AC261" s="226" t="s">
        <v>1029</v>
      </c>
      <c r="AD261" s="227">
        <v>43494</v>
      </c>
      <c r="AE261" s="227">
        <v>43766</v>
      </c>
      <c r="AF261" s="228" t="s">
        <v>1030</v>
      </c>
      <c r="AG261" s="234" t="s">
        <v>650</v>
      </c>
    </row>
    <row r="262" spans="1:33" s="36" customFormat="1" ht="272.45" customHeight="1" x14ac:dyDescent="0.35">
      <c r="A262" s="37">
        <v>237</v>
      </c>
      <c r="B262" s="38" t="s">
        <v>1031</v>
      </c>
      <c r="C262" s="38" t="s">
        <v>698</v>
      </c>
      <c r="D262" s="39">
        <v>80101706</v>
      </c>
      <c r="E262" s="173" t="s">
        <v>1032</v>
      </c>
      <c r="F262" s="38" t="s">
        <v>69</v>
      </c>
      <c r="G262" s="38">
        <v>1</v>
      </c>
      <c r="H262" s="174" t="s">
        <v>150</v>
      </c>
      <c r="I262" s="38">
        <v>4</v>
      </c>
      <c r="J262" s="38" t="s">
        <v>310</v>
      </c>
      <c r="K262" s="38" t="s">
        <v>161</v>
      </c>
      <c r="L262" s="38" t="s">
        <v>307</v>
      </c>
      <c r="M262" s="175">
        <v>30000000</v>
      </c>
      <c r="N262" s="176">
        <f>+M262</f>
        <v>30000000</v>
      </c>
      <c r="O262" s="38" t="s">
        <v>74</v>
      </c>
      <c r="P262" s="38" t="s">
        <v>75</v>
      </c>
      <c r="Q262" s="38" t="s">
        <v>700</v>
      </c>
      <c r="R262" s="35"/>
      <c r="S262" s="218" t="s">
        <v>1033</v>
      </c>
      <c r="T262" s="218" t="s">
        <v>1034</v>
      </c>
      <c r="U262" s="227">
        <v>43521</v>
      </c>
      <c r="V262" s="220" t="s">
        <v>1035</v>
      </c>
      <c r="W262" s="221" t="s">
        <v>390</v>
      </c>
      <c r="X262" s="222">
        <v>30000000</v>
      </c>
      <c r="Y262" s="223">
        <v>0</v>
      </c>
      <c r="Z262" s="222">
        <v>30000000</v>
      </c>
      <c r="AA262" s="220" t="s">
        <v>1036</v>
      </c>
      <c r="AB262" s="221">
        <v>16819</v>
      </c>
      <c r="AC262" s="226" t="s">
        <v>1037</v>
      </c>
      <c r="AD262" s="227">
        <v>43522</v>
      </c>
      <c r="AE262" s="227">
        <v>43641</v>
      </c>
      <c r="AF262" s="228" t="s">
        <v>971</v>
      </c>
      <c r="AG262" s="234" t="s">
        <v>972</v>
      </c>
    </row>
    <row r="263" spans="1:33" s="36" customFormat="1" ht="272.45" customHeight="1" x14ac:dyDescent="0.35">
      <c r="A263" s="37">
        <v>238</v>
      </c>
      <c r="B263" s="197"/>
      <c r="C263" s="38" t="s">
        <v>175</v>
      </c>
      <c r="D263" s="39">
        <v>49181507</v>
      </c>
      <c r="E263" s="173" t="s">
        <v>1038</v>
      </c>
      <c r="F263" s="38" t="s">
        <v>69</v>
      </c>
      <c r="G263" s="38">
        <v>1</v>
      </c>
      <c r="H263" s="174" t="s">
        <v>150</v>
      </c>
      <c r="I263" s="38">
        <v>1</v>
      </c>
      <c r="J263" s="38" t="s">
        <v>290</v>
      </c>
      <c r="K263" s="38" t="s">
        <v>72</v>
      </c>
      <c r="L263" s="38" t="s">
        <v>209</v>
      </c>
      <c r="M263" s="175">
        <v>2000000</v>
      </c>
      <c r="N263" s="176">
        <v>2000000</v>
      </c>
      <c r="O263" s="38" t="s">
        <v>74</v>
      </c>
      <c r="P263" s="38" t="s">
        <v>75</v>
      </c>
      <c r="Q263" s="38" t="s">
        <v>179</v>
      </c>
      <c r="R263" s="35"/>
      <c r="S263" s="218" t="s">
        <v>1039</v>
      </c>
      <c r="T263" s="218" t="s">
        <v>211</v>
      </c>
      <c r="U263" s="219">
        <v>43504</v>
      </c>
      <c r="V263" s="220" t="s">
        <v>1040</v>
      </c>
      <c r="W263" s="221" t="s">
        <v>142</v>
      </c>
      <c r="X263" s="222">
        <v>1999800</v>
      </c>
      <c r="Y263" s="223">
        <v>0</v>
      </c>
      <c r="Z263" s="222">
        <v>1999800</v>
      </c>
      <c r="AA263" s="220" t="s">
        <v>1041</v>
      </c>
      <c r="AB263" s="221">
        <v>15819</v>
      </c>
      <c r="AC263" s="226" t="s">
        <v>214</v>
      </c>
      <c r="AD263" s="227">
        <v>43504</v>
      </c>
      <c r="AE263" s="227">
        <v>43531</v>
      </c>
      <c r="AF263" s="228" t="s">
        <v>1042</v>
      </c>
      <c r="AG263" s="234" t="s">
        <v>186</v>
      </c>
    </row>
    <row r="264" spans="1:33" s="36" customFormat="1" ht="272.45" customHeight="1" x14ac:dyDescent="0.35">
      <c r="A264" s="37">
        <v>239</v>
      </c>
      <c r="B264" s="38"/>
      <c r="C264" s="38" t="s">
        <v>132</v>
      </c>
      <c r="D264" s="39">
        <v>80101706</v>
      </c>
      <c r="E264" s="173" t="s">
        <v>1043</v>
      </c>
      <c r="F264" s="38" t="s">
        <v>69</v>
      </c>
      <c r="G264" s="38">
        <v>1</v>
      </c>
      <c r="H264" s="38" t="s">
        <v>103</v>
      </c>
      <c r="I264" s="38">
        <v>4</v>
      </c>
      <c r="J264" s="38" t="s">
        <v>80</v>
      </c>
      <c r="K264" s="38" t="s">
        <v>161</v>
      </c>
      <c r="L264" s="38" t="s">
        <v>242</v>
      </c>
      <c r="M264" s="175">
        <v>330000000</v>
      </c>
      <c r="N264" s="175">
        <v>330000000</v>
      </c>
      <c r="O264" s="38" t="s">
        <v>74</v>
      </c>
      <c r="P264" s="38" t="s">
        <v>75</v>
      </c>
      <c r="Q264" s="38" t="s">
        <v>135</v>
      </c>
      <c r="R264" s="35"/>
      <c r="S264" s="218" t="s">
        <v>361</v>
      </c>
      <c r="T264" s="218" t="s">
        <v>362</v>
      </c>
      <c r="U264" s="219">
        <v>43523</v>
      </c>
      <c r="V264" s="220" t="s">
        <v>363</v>
      </c>
      <c r="W264" s="221" t="s">
        <v>142</v>
      </c>
      <c r="X264" s="222">
        <v>262977748.94999999</v>
      </c>
      <c r="Y264" s="223">
        <v>0</v>
      </c>
      <c r="Z264" s="222">
        <v>262977748.94999999</v>
      </c>
      <c r="AA264" s="220" t="s">
        <v>364</v>
      </c>
      <c r="AB264" s="221" t="s">
        <v>1408</v>
      </c>
      <c r="AC264" s="220" t="s">
        <v>366</v>
      </c>
      <c r="AD264" s="219">
        <v>43523</v>
      </c>
      <c r="AE264" s="219">
        <v>43887</v>
      </c>
      <c r="AF264" s="221" t="s">
        <v>367</v>
      </c>
      <c r="AG264" s="224" t="s">
        <v>249</v>
      </c>
    </row>
    <row r="265" spans="1:33" s="36" customFormat="1" ht="272.45" customHeight="1" x14ac:dyDescent="0.35">
      <c r="A265" s="37">
        <v>240</v>
      </c>
      <c r="B265" s="38"/>
      <c r="C265" s="38" t="s">
        <v>132</v>
      </c>
      <c r="D265" s="39" t="s">
        <v>1178</v>
      </c>
      <c r="E265" s="173" t="s">
        <v>1264</v>
      </c>
      <c r="F265" s="38" t="s">
        <v>69</v>
      </c>
      <c r="G265" s="38">
        <v>1</v>
      </c>
      <c r="H265" s="38" t="s">
        <v>190</v>
      </c>
      <c r="I265" s="38">
        <v>2.5</v>
      </c>
      <c r="J265" s="38" t="s">
        <v>1163</v>
      </c>
      <c r="K265" s="38" t="s">
        <v>161</v>
      </c>
      <c r="L265" s="38" t="s">
        <v>298</v>
      </c>
      <c r="M265" s="175">
        <v>94017000</v>
      </c>
      <c r="N265" s="175">
        <v>94017000</v>
      </c>
      <c r="O265" s="38" t="s">
        <v>74</v>
      </c>
      <c r="P265" s="38" t="s">
        <v>75</v>
      </c>
      <c r="Q265" s="38" t="s">
        <v>135</v>
      </c>
      <c r="R265" s="35"/>
      <c r="S265" s="218" t="s">
        <v>1409</v>
      </c>
      <c r="T265" s="218" t="s">
        <v>1410</v>
      </c>
      <c r="U265" s="219">
        <v>43789</v>
      </c>
      <c r="V265" s="220" t="s">
        <v>1411</v>
      </c>
      <c r="W265" s="221" t="s">
        <v>1013</v>
      </c>
      <c r="X265" s="222">
        <v>94017000</v>
      </c>
      <c r="Y265" s="223">
        <v>0</v>
      </c>
      <c r="Z265" s="222">
        <v>94017000</v>
      </c>
      <c r="AA265" s="225" t="s">
        <v>1412</v>
      </c>
      <c r="AB265" s="221">
        <v>26219</v>
      </c>
      <c r="AC265" s="220" t="s">
        <v>1413</v>
      </c>
      <c r="AD265" s="219"/>
      <c r="AE265" s="219">
        <v>43829</v>
      </c>
      <c r="AF265" s="221"/>
      <c r="AG265" s="221"/>
    </row>
    <row r="266" spans="1:33" s="36" customFormat="1" ht="272.45" customHeight="1" x14ac:dyDescent="0.5">
      <c r="A266" s="37">
        <v>241</v>
      </c>
      <c r="B266" s="38"/>
      <c r="C266" s="38" t="s">
        <v>132</v>
      </c>
      <c r="D266" s="39" t="s">
        <v>1175</v>
      </c>
      <c r="E266" s="173" t="s">
        <v>1044</v>
      </c>
      <c r="F266" s="38" t="s">
        <v>69</v>
      </c>
      <c r="G266" s="38">
        <v>1</v>
      </c>
      <c r="H266" s="39" t="s">
        <v>105</v>
      </c>
      <c r="I266" s="38">
        <v>4</v>
      </c>
      <c r="J266" s="38" t="s">
        <v>253</v>
      </c>
      <c r="K266" s="38" t="s">
        <v>161</v>
      </c>
      <c r="L266" s="38" t="s">
        <v>242</v>
      </c>
      <c r="M266" s="175">
        <v>186830000</v>
      </c>
      <c r="N266" s="175">
        <v>125664000</v>
      </c>
      <c r="O266" s="38" t="s">
        <v>89</v>
      </c>
      <c r="P266" s="38" t="s">
        <v>1269</v>
      </c>
      <c r="Q266" s="38" t="s">
        <v>135</v>
      </c>
      <c r="R266" s="35"/>
      <c r="X266" s="108"/>
      <c r="Y266" s="108"/>
      <c r="Z266" s="108"/>
    </row>
    <row r="267" spans="1:33" s="36" customFormat="1" ht="272.45" customHeight="1" x14ac:dyDescent="0.5">
      <c r="A267" s="37">
        <v>242</v>
      </c>
      <c r="B267" s="40"/>
      <c r="C267" s="40" t="s">
        <v>132</v>
      </c>
      <c r="D267" s="41">
        <v>80101706</v>
      </c>
      <c r="E267" s="42" t="s">
        <v>1046</v>
      </c>
      <c r="F267" s="40" t="s">
        <v>69</v>
      </c>
      <c r="G267" s="40">
        <v>0</v>
      </c>
      <c r="H267" s="40" t="s">
        <v>103</v>
      </c>
      <c r="I267" s="40">
        <v>4</v>
      </c>
      <c r="J267" s="40" t="s">
        <v>1045</v>
      </c>
      <c r="K267" s="40" t="s">
        <v>161</v>
      </c>
      <c r="L267" s="40" t="s">
        <v>298</v>
      </c>
      <c r="M267" s="133"/>
      <c r="N267" s="133"/>
      <c r="O267" s="40" t="s">
        <v>74</v>
      </c>
      <c r="P267" s="40" t="s">
        <v>75</v>
      </c>
      <c r="Q267" s="40" t="s">
        <v>135</v>
      </c>
      <c r="R267" s="35"/>
      <c r="X267" s="108"/>
      <c r="Y267" s="108"/>
      <c r="Z267" s="108"/>
    </row>
    <row r="268" spans="1:33" s="36" customFormat="1" ht="272.45" customHeight="1" x14ac:dyDescent="0.5">
      <c r="A268" s="37">
        <v>243</v>
      </c>
      <c r="B268" s="40"/>
      <c r="C268" s="40" t="s">
        <v>132</v>
      </c>
      <c r="D268" s="41">
        <v>80101706</v>
      </c>
      <c r="E268" s="42" t="s">
        <v>1047</v>
      </c>
      <c r="F268" s="40" t="s">
        <v>69</v>
      </c>
      <c r="G268" s="40">
        <v>1</v>
      </c>
      <c r="H268" s="40" t="s">
        <v>70</v>
      </c>
      <c r="I268" s="40">
        <v>4</v>
      </c>
      <c r="J268" s="40" t="s">
        <v>302</v>
      </c>
      <c r="K268" s="40" t="s">
        <v>161</v>
      </c>
      <c r="L268" s="40" t="s">
        <v>242</v>
      </c>
      <c r="M268" s="133"/>
      <c r="N268" s="133"/>
      <c r="O268" s="40" t="s">
        <v>74</v>
      </c>
      <c r="P268" s="40" t="s">
        <v>75</v>
      </c>
      <c r="Q268" s="40" t="s">
        <v>135</v>
      </c>
      <c r="R268" s="35"/>
      <c r="X268" s="108"/>
      <c r="Y268" s="108"/>
      <c r="Z268" s="108"/>
    </row>
    <row r="269" spans="1:33" s="36" customFormat="1" ht="272.45" customHeight="1" x14ac:dyDescent="0.35">
      <c r="A269" s="37">
        <v>244</v>
      </c>
      <c r="B269" s="38" t="s">
        <v>1048</v>
      </c>
      <c r="C269" s="38" t="s">
        <v>593</v>
      </c>
      <c r="D269" s="39">
        <v>80101706</v>
      </c>
      <c r="E269" s="173" t="s">
        <v>1049</v>
      </c>
      <c r="F269" s="38" t="s">
        <v>69</v>
      </c>
      <c r="G269" s="38">
        <v>1</v>
      </c>
      <c r="H269" s="38" t="s">
        <v>79</v>
      </c>
      <c r="I269" s="38">
        <v>6</v>
      </c>
      <c r="J269" s="38" t="s">
        <v>310</v>
      </c>
      <c r="K269" s="38" t="s">
        <v>161</v>
      </c>
      <c r="L269" s="38" t="s">
        <v>307</v>
      </c>
      <c r="M269" s="199">
        <v>42000000</v>
      </c>
      <c r="N269" s="176">
        <v>42000000</v>
      </c>
      <c r="O269" s="38" t="s">
        <v>74</v>
      </c>
      <c r="P269" s="38" t="s">
        <v>75</v>
      </c>
      <c r="Q269" s="38" t="s">
        <v>595</v>
      </c>
      <c r="R269" s="35"/>
      <c r="S269" s="218" t="s">
        <v>1193</v>
      </c>
      <c r="T269" s="218" t="s">
        <v>1194</v>
      </c>
      <c r="U269" s="219">
        <v>43642</v>
      </c>
      <c r="V269" s="220" t="s">
        <v>1195</v>
      </c>
      <c r="W269" s="221" t="s">
        <v>390</v>
      </c>
      <c r="X269" s="222">
        <v>38500000</v>
      </c>
      <c r="Y269" s="223">
        <v>0</v>
      </c>
      <c r="Z269" s="222">
        <v>38500000</v>
      </c>
      <c r="AA269" s="220" t="s">
        <v>1196</v>
      </c>
      <c r="AB269" s="221">
        <v>21619</v>
      </c>
      <c r="AC269" s="220" t="s">
        <v>1197</v>
      </c>
      <c r="AD269" s="219">
        <v>43643</v>
      </c>
      <c r="AE269" s="219">
        <v>43810</v>
      </c>
      <c r="AF269" s="221" t="s">
        <v>600</v>
      </c>
      <c r="AG269" s="224" t="s">
        <v>601</v>
      </c>
    </row>
    <row r="270" spans="1:33" s="36" customFormat="1" ht="272.45" customHeight="1" x14ac:dyDescent="0.35">
      <c r="A270" s="37">
        <v>245</v>
      </c>
      <c r="B270" s="38"/>
      <c r="C270" s="38" t="s">
        <v>67</v>
      </c>
      <c r="D270" s="38" t="s">
        <v>1108</v>
      </c>
      <c r="E270" s="173" t="s">
        <v>1050</v>
      </c>
      <c r="F270" s="38" t="s">
        <v>69</v>
      </c>
      <c r="G270" s="38">
        <v>2</v>
      </c>
      <c r="H270" s="174" t="s">
        <v>70</v>
      </c>
      <c r="I270" s="38">
        <v>6</v>
      </c>
      <c r="J270" s="38" t="s">
        <v>100</v>
      </c>
      <c r="K270" s="38" t="s">
        <v>72</v>
      </c>
      <c r="L270" s="38" t="s">
        <v>1051</v>
      </c>
      <c r="M270" s="199">
        <v>2400000</v>
      </c>
      <c r="N270" s="176">
        <v>2400000</v>
      </c>
      <c r="O270" s="38" t="s">
        <v>74</v>
      </c>
      <c r="P270" s="38" t="s">
        <v>75</v>
      </c>
      <c r="Q270" s="38" t="s">
        <v>76</v>
      </c>
      <c r="R270" s="35"/>
      <c r="S270" s="218" t="s">
        <v>1198</v>
      </c>
      <c r="T270" s="218" t="s">
        <v>1199</v>
      </c>
      <c r="U270" s="219">
        <v>43663</v>
      </c>
      <c r="V270" s="220" t="s">
        <v>1200</v>
      </c>
      <c r="W270" s="221" t="s">
        <v>111</v>
      </c>
      <c r="X270" s="222">
        <v>600000</v>
      </c>
      <c r="Y270" s="223">
        <v>0</v>
      </c>
      <c r="Z270" s="222">
        <v>600000</v>
      </c>
      <c r="AA270" s="220" t="s">
        <v>1201</v>
      </c>
      <c r="AB270" s="221">
        <v>20519</v>
      </c>
      <c r="AC270" s="220" t="s">
        <v>1202</v>
      </c>
      <c r="AD270" s="219">
        <v>43665</v>
      </c>
      <c r="AE270" s="219">
        <v>43809</v>
      </c>
      <c r="AF270" s="221" t="s">
        <v>1203</v>
      </c>
      <c r="AG270" s="224" t="s">
        <v>115</v>
      </c>
    </row>
    <row r="271" spans="1:33" s="36" customFormat="1" ht="272.45" customHeight="1" x14ac:dyDescent="0.35">
      <c r="A271" s="37">
        <v>246</v>
      </c>
      <c r="B271" s="38"/>
      <c r="C271" s="38" t="s">
        <v>175</v>
      </c>
      <c r="D271" s="38">
        <v>80101706</v>
      </c>
      <c r="E271" s="173" t="s">
        <v>1052</v>
      </c>
      <c r="F271" s="38" t="s">
        <v>69</v>
      </c>
      <c r="G271" s="38">
        <v>1</v>
      </c>
      <c r="H271" s="174" t="s">
        <v>99</v>
      </c>
      <c r="I271" s="38">
        <v>8</v>
      </c>
      <c r="J271" s="38" t="s">
        <v>100</v>
      </c>
      <c r="K271" s="38" t="s">
        <v>72</v>
      </c>
      <c r="L271" s="38" t="s">
        <v>203</v>
      </c>
      <c r="M271" s="199">
        <v>9000000</v>
      </c>
      <c r="N271" s="176">
        <v>9000000</v>
      </c>
      <c r="O271" s="38" t="s">
        <v>74</v>
      </c>
      <c r="P271" s="38" t="s">
        <v>75</v>
      </c>
      <c r="Q271" s="38" t="s">
        <v>179</v>
      </c>
      <c r="R271" s="35"/>
      <c r="S271" s="218" t="s">
        <v>1155</v>
      </c>
      <c r="T271" s="218" t="s">
        <v>1156</v>
      </c>
      <c r="U271" s="219">
        <v>43627</v>
      </c>
      <c r="V271" s="220" t="s">
        <v>1157</v>
      </c>
      <c r="W271" s="221" t="s">
        <v>111</v>
      </c>
      <c r="X271" s="222">
        <v>8994761</v>
      </c>
      <c r="Y271" s="223">
        <v>0</v>
      </c>
      <c r="Z271" s="222">
        <v>8994761</v>
      </c>
      <c r="AA271" s="220" t="s">
        <v>1158</v>
      </c>
      <c r="AB271" s="221">
        <v>19219</v>
      </c>
      <c r="AC271" s="220" t="s">
        <v>1159</v>
      </c>
      <c r="AD271" s="219">
        <v>43633</v>
      </c>
      <c r="AE271" s="219">
        <v>43826</v>
      </c>
      <c r="AF271" s="240" t="s">
        <v>1160</v>
      </c>
      <c r="AG271" s="221" t="s">
        <v>186</v>
      </c>
    </row>
    <row r="272" spans="1:33" s="36" customFormat="1" ht="272.45" customHeight="1" x14ac:dyDescent="0.5">
      <c r="A272" s="37">
        <v>247</v>
      </c>
      <c r="B272" s="40" t="s">
        <v>1053</v>
      </c>
      <c r="C272" s="40" t="s">
        <v>132</v>
      </c>
      <c r="D272" s="41">
        <v>81112501</v>
      </c>
      <c r="E272" s="42" t="s">
        <v>1054</v>
      </c>
      <c r="F272" s="40" t="s">
        <v>69</v>
      </c>
      <c r="G272" s="40">
        <v>0</v>
      </c>
      <c r="H272" s="40" t="s">
        <v>70</v>
      </c>
      <c r="I272" s="40">
        <v>6</v>
      </c>
      <c r="J272" s="40" t="s">
        <v>1055</v>
      </c>
      <c r="K272" s="40" t="s">
        <v>161</v>
      </c>
      <c r="L272" s="40" t="s">
        <v>298</v>
      </c>
      <c r="M272" s="136"/>
      <c r="N272" s="134"/>
      <c r="O272" s="40" t="s">
        <v>74</v>
      </c>
      <c r="P272" s="40" t="s">
        <v>75</v>
      </c>
      <c r="Q272" s="40" t="s">
        <v>135</v>
      </c>
      <c r="R272" s="46"/>
      <c r="X272" s="108"/>
      <c r="Y272" s="108"/>
      <c r="Z272" s="108"/>
    </row>
    <row r="273" spans="1:33" s="36" customFormat="1" ht="272.45" customHeight="1" x14ac:dyDescent="0.35">
      <c r="A273" s="37">
        <v>248</v>
      </c>
      <c r="B273" s="38"/>
      <c r="C273" s="38" t="s">
        <v>698</v>
      </c>
      <c r="D273" s="39">
        <v>80101706</v>
      </c>
      <c r="E273" s="173" t="s">
        <v>1056</v>
      </c>
      <c r="F273" s="38" t="s">
        <v>69</v>
      </c>
      <c r="G273" s="38">
        <v>1</v>
      </c>
      <c r="H273" s="174" t="s">
        <v>99</v>
      </c>
      <c r="I273" s="38">
        <v>8</v>
      </c>
      <c r="J273" s="38" t="s">
        <v>310</v>
      </c>
      <c r="K273" s="38" t="s">
        <v>161</v>
      </c>
      <c r="L273" s="38" t="s">
        <v>307</v>
      </c>
      <c r="M273" s="199">
        <v>56000000</v>
      </c>
      <c r="N273" s="176">
        <v>56000000</v>
      </c>
      <c r="O273" s="38" t="s">
        <v>74</v>
      </c>
      <c r="P273" s="38" t="s">
        <v>75</v>
      </c>
      <c r="Q273" s="38" t="s">
        <v>700</v>
      </c>
      <c r="R273" s="47"/>
      <c r="S273" s="218" t="s">
        <v>1079</v>
      </c>
      <c r="T273" s="218" t="s">
        <v>1080</v>
      </c>
      <c r="U273" s="219">
        <v>43588</v>
      </c>
      <c r="V273" s="220" t="s">
        <v>1081</v>
      </c>
      <c r="W273" s="221" t="s">
        <v>390</v>
      </c>
      <c r="X273" s="222">
        <v>52500000</v>
      </c>
      <c r="Y273" s="223">
        <v>0</v>
      </c>
      <c r="Z273" s="222">
        <v>52500000</v>
      </c>
      <c r="AA273" s="220" t="s">
        <v>1082</v>
      </c>
      <c r="AB273" s="221">
        <v>20019</v>
      </c>
      <c r="AC273" s="220" t="s">
        <v>1083</v>
      </c>
      <c r="AD273" s="219">
        <v>43588</v>
      </c>
      <c r="AE273" s="219">
        <v>43816</v>
      </c>
      <c r="AF273" s="221" t="s">
        <v>971</v>
      </c>
      <c r="AG273" s="224" t="s">
        <v>972</v>
      </c>
    </row>
    <row r="274" spans="1:33" s="50" customFormat="1" ht="272.45" customHeight="1" x14ac:dyDescent="0.35">
      <c r="A274" s="37">
        <v>249</v>
      </c>
      <c r="B274" s="38"/>
      <c r="C274" s="38" t="s">
        <v>698</v>
      </c>
      <c r="D274" s="39" t="s">
        <v>148</v>
      </c>
      <c r="E274" s="173" t="s">
        <v>281</v>
      </c>
      <c r="F274" s="38" t="s">
        <v>69</v>
      </c>
      <c r="G274" s="38">
        <v>1</v>
      </c>
      <c r="H274" s="38" t="s">
        <v>79</v>
      </c>
      <c r="I274" s="38">
        <v>6</v>
      </c>
      <c r="J274" s="38" t="s">
        <v>80</v>
      </c>
      <c r="K274" s="38" t="s">
        <v>161</v>
      </c>
      <c r="L274" s="38" t="s">
        <v>307</v>
      </c>
      <c r="M274" s="175">
        <v>35000000</v>
      </c>
      <c r="N274" s="175">
        <f>+M274</f>
        <v>35000000</v>
      </c>
      <c r="O274" s="38" t="s">
        <v>74</v>
      </c>
      <c r="P274" s="38" t="s">
        <v>75</v>
      </c>
      <c r="Q274" s="38" t="s">
        <v>700</v>
      </c>
      <c r="R274" s="35"/>
      <c r="S274" s="218" t="s">
        <v>1100</v>
      </c>
      <c r="T274" s="218" t="s">
        <v>283</v>
      </c>
      <c r="U274" s="219">
        <v>43605</v>
      </c>
      <c r="V274" s="220" t="s">
        <v>1101</v>
      </c>
      <c r="W274" s="221" t="s">
        <v>156</v>
      </c>
      <c r="X274" s="222">
        <v>35000000</v>
      </c>
      <c r="Y274" s="223">
        <v>0</v>
      </c>
      <c r="Z274" s="222">
        <v>35000000</v>
      </c>
      <c r="AA274" s="220" t="s">
        <v>992</v>
      </c>
      <c r="AB274" s="221">
        <v>20319</v>
      </c>
      <c r="AC274" s="220" t="s">
        <v>286</v>
      </c>
      <c r="AD274" s="219">
        <v>43605</v>
      </c>
      <c r="AE274" s="219">
        <v>43826</v>
      </c>
      <c r="AF274" s="221" t="s">
        <v>971</v>
      </c>
      <c r="AG274" s="224" t="s">
        <v>972</v>
      </c>
    </row>
    <row r="275" spans="1:33" s="50" customFormat="1" ht="272.45" customHeight="1" x14ac:dyDescent="0.35">
      <c r="A275" s="37">
        <v>250</v>
      </c>
      <c r="B275" s="38"/>
      <c r="C275" s="38" t="s">
        <v>1102</v>
      </c>
      <c r="D275" s="39">
        <v>60106604</v>
      </c>
      <c r="E275" s="173" t="s">
        <v>1103</v>
      </c>
      <c r="F275" s="38" t="s">
        <v>69</v>
      </c>
      <c r="G275" s="38">
        <v>1</v>
      </c>
      <c r="H275" s="200" t="s">
        <v>92</v>
      </c>
      <c r="I275" s="38">
        <v>1</v>
      </c>
      <c r="J275" s="38" t="s">
        <v>125</v>
      </c>
      <c r="K275" s="38" t="s">
        <v>161</v>
      </c>
      <c r="L275" s="38" t="s">
        <v>307</v>
      </c>
      <c r="M275" s="175">
        <v>32000000</v>
      </c>
      <c r="N275" s="175">
        <f>+M275</f>
        <v>32000000</v>
      </c>
      <c r="O275" s="38" t="s">
        <v>74</v>
      </c>
      <c r="P275" s="38" t="s">
        <v>75</v>
      </c>
      <c r="Q275" s="38" t="s">
        <v>1104</v>
      </c>
      <c r="R275" s="35"/>
      <c r="S275" s="85"/>
      <c r="T275" s="85"/>
      <c r="U275" s="86"/>
      <c r="V275" s="87"/>
      <c r="W275" s="88"/>
      <c r="X275" s="141"/>
      <c r="Y275" s="142"/>
      <c r="Z275" s="141"/>
      <c r="AA275" s="87"/>
      <c r="AB275" s="88"/>
      <c r="AC275" s="87"/>
      <c r="AD275" s="86"/>
      <c r="AE275" s="86"/>
      <c r="AF275" s="88"/>
      <c r="AG275" s="89"/>
    </row>
    <row r="276" spans="1:33" s="50" customFormat="1" ht="272.45" customHeight="1" x14ac:dyDescent="0.35">
      <c r="A276" s="37">
        <v>251</v>
      </c>
      <c r="B276" s="40"/>
      <c r="C276" s="40" t="s">
        <v>256</v>
      </c>
      <c r="D276" s="41">
        <v>80101500</v>
      </c>
      <c r="E276" s="42" t="s">
        <v>1105</v>
      </c>
      <c r="F276" s="40" t="s">
        <v>69</v>
      </c>
      <c r="G276" s="40">
        <v>0</v>
      </c>
      <c r="H276" s="40" t="s">
        <v>70</v>
      </c>
      <c r="I276" s="40">
        <v>6</v>
      </c>
      <c r="J276" s="40" t="s">
        <v>125</v>
      </c>
      <c r="K276" s="40" t="s">
        <v>161</v>
      </c>
      <c r="L276" s="40" t="s">
        <v>307</v>
      </c>
      <c r="M276" s="133"/>
      <c r="N276" s="133"/>
      <c r="O276" s="40" t="s">
        <v>74</v>
      </c>
      <c r="P276" s="40" t="s">
        <v>75</v>
      </c>
      <c r="Q276" s="40" t="s">
        <v>1106</v>
      </c>
      <c r="R276" s="35"/>
      <c r="S276" s="85"/>
      <c r="T276" s="85"/>
      <c r="U276" s="86"/>
      <c r="V276" s="87"/>
      <c r="W276" s="88"/>
      <c r="X276" s="141"/>
      <c r="Y276" s="142"/>
      <c r="Z276" s="141"/>
      <c r="AA276" s="87"/>
      <c r="AB276" s="88"/>
      <c r="AC276" s="87"/>
      <c r="AD276" s="86"/>
      <c r="AE276" s="86"/>
      <c r="AF276" s="88"/>
      <c r="AG276" s="89"/>
    </row>
    <row r="277" spans="1:33" s="50" customFormat="1" ht="272.45" customHeight="1" x14ac:dyDescent="0.35">
      <c r="A277" s="37">
        <v>252</v>
      </c>
      <c r="B277" s="38"/>
      <c r="C277" s="38" t="s">
        <v>175</v>
      </c>
      <c r="D277" s="39">
        <v>80101706</v>
      </c>
      <c r="E277" s="173" t="s">
        <v>738</v>
      </c>
      <c r="F277" s="38" t="s">
        <v>69</v>
      </c>
      <c r="G277" s="38">
        <v>1</v>
      </c>
      <c r="H277" s="38" t="s">
        <v>70</v>
      </c>
      <c r="I277" s="38">
        <v>5.5</v>
      </c>
      <c r="J277" s="38" t="s">
        <v>125</v>
      </c>
      <c r="K277" s="38" t="s">
        <v>161</v>
      </c>
      <c r="L277" s="38" t="s">
        <v>298</v>
      </c>
      <c r="M277" s="175">
        <v>16800000</v>
      </c>
      <c r="N277" s="175">
        <f>+M277</f>
        <v>16800000</v>
      </c>
      <c r="O277" s="38" t="s">
        <v>74</v>
      </c>
      <c r="P277" s="38" t="s">
        <v>75</v>
      </c>
      <c r="Q277" s="38" t="s">
        <v>1107</v>
      </c>
      <c r="R277" s="35"/>
      <c r="S277" s="218" t="s">
        <v>1252</v>
      </c>
      <c r="T277" s="218" t="s">
        <v>1253</v>
      </c>
      <c r="U277" s="219">
        <v>43669</v>
      </c>
      <c r="V277" s="220" t="s">
        <v>1254</v>
      </c>
      <c r="W277" s="221" t="s">
        <v>390</v>
      </c>
      <c r="X277" s="222">
        <v>14000000</v>
      </c>
      <c r="Y277" s="223">
        <v>0</v>
      </c>
      <c r="Z277" s="222">
        <v>14000000</v>
      </c>
      <c r="AA277" s="220" t="s">
        <v>1255</v>
      </c>
      <c r="AB277" s="221">
        <v>23519</v>
      </c>
      <c r="AC277" s="220" t="s">
        <v>1256</v>
      </c>
      <c r="AD277" s="219">
        <v>43669</v>
      </c>
      <c r="AE277" s="219">
        <v>43821</v>
      </c>
      <c r="AF277" s="221" t="s">
        <v>1257</v>
      </c>
      <c r="AG277" s="224" t="s">
        <v>1258</v>
      </c>
    </row>
    <row r="278" spans="1:33" s="36" customFormat="1" ht="272.45" customHeight="1" x14ac:dyDescent="0.35">
      <c r="A278" s="37">
        <v>253</v>
      </c>
      <c r="B278" s="38" t="s">
        <v>1110</v>
      </c>
      <c r="C278" s="38" t="s">
        <v>132</v>
      </c>
      <c r="D278" s="39">
        <v>81112501</v>
      </c>
      <c r="E278" s="173" t="s">
        <v>1265</v>
      </c>
      <c r="F278" s="38" t="s">
        <v>69</v>
      </c>
      <c r="G278" s="38">
        <v>1</v>
      </c>
      <c r="H278" s="38" t="s">
        <v>105</v>
      </c>
      <c r="I278" s="38">
        <v>12</v>
      </c>
      <c r="J278" s="38" t="s">
        <v>80</v>
      </c>
      <c r="K278" s="38" t="s">
        <v>161</v>
      </c>
      <c r="L278" s="38" t="s">
        <v>307</v>
      </c>
      <c r="M278" s="175">
        <v>441377105</v>
      </c>
      <c r="N278" s="175">
        <v>441377105</v>
      </c>
      <c r="O278" s="38" t="s">
        <v>74</v>
      </c>
      <c r="P278" s="38" t="s">
        <v>75</v>
      </c>
      <c r="Q278" s="38" t="s">
        <v>135</v>
      </c>
      <c r="R278" s="35"/>
      <c r="S278" s="218" t="s">
        <v>1375</v>
      </c>
      <c r="T278" s="218" t="s">
        <v>362</v>
      </c>
      <c r="U278" s="219">
        <v>43721</v>
      </c>
      <c r="V278" s="220" t="s">
        <v>1376</v>
      </c>
      <c r="W278" s="221" t="s">
        <v>1234</v>
      </c>
      <c r="X278" s="222">
        <v>439841894</v>
      </c>
      <c r="Y278" s="223">
        <v>0</v>
      </c>
      <c r="Z278" s="222">
        <v>439841894</v>
      </c>
      <c r="AA278" s="220" t="s">
        <v>1377</v>
      </c>
      <c r="AB278" s="221">
        <v>25919</v>
      </c>
      <c r="AC278" s="220" t="s">
        <v>1378</v>
      </c>
      <c r="AD278" s="219">
        <v>43721</v>
      </c>
      <c r="AE278" s="219">
        <v>44108</v>
      </c>
      <c r="AF278" s="221" t="s">
        <v>1379</v>
      </c>
      <c r="AG278" s="224" t="s">
        <v>1228</v>
      </c>
    </row>
    <row r="279" spans="1:33" s="36" customFormat="1" ht="272.45" customHeight="1" x14ac:dyDescent="0.35">
      <c r="A279" s="171">
        <v>254</v>
      </c>
      <c r="B279" s="38"/>
      <c r="C279" s="38" t="s">
        <v>67</v>
      </c>
      <c r="D279" s="38">
        <v>49181507</v>
      </c>
      <c r="E279" s="173" t="s">
        <v>1172</v>
      </c>
      <c r="F279" s="38" t="s">
        <v>69</v>
      </c>
      <c r="G279" s="38">
        <v>1</v>
      </c>
      <c r="H279" s="174" t="s">
        <v>85</v>
      </c>
      <c r="I279" s="38">
        <v>1</v>
      </c>
      <c r="J279" s="38" t="s">
        <v>290</v>
      </c>
      <c r="K279" s="38" t="s">
        <v>72</v>
      </c>
      <c r="L279" s="38" t="s">
        <v>209</v>
      </c>
      <c r="M279" s="199">
        <v>5350000</v>
      </c>
      <c r="N279" s="176">
        <v>5350000</v>
      </c>
      <c r="O279" s="38" t="s">
        <v>74</v>
      </c>
      <c r="P279" s="38" t="s">
        <v>75</v>
      </c>
      <c r="Q279" s="38" t="s">
        <v>179</v>
      </c>
      <c r="R279" s="35"/>
      <c r="S279" s="232" t="s">
        <v>1288</v>
      </c>
      <c r="T279" s="232" t="s">
        <v>1289</v>
      </c>
      <c r="U279" s="227">
        <v>43693</v>
      </c>
      <c r="V279" s="226" t="s">
        <v>1290</v>
      </c>
      <c r="W279" s="228" t="s">
        <v>142</v>
      </c>
      <c r="X279" s="222">
        <v>5348000</v>
      </c>
      <c r="Y279" s="223">
        <v>0</v>
      </c>
      <c r="Z279" s="222">
        <v>5348000</v>
      </c>
      <c r="AA279" s="233" t="s">
        <v>1291</v>
      </c>
      <c r="AB279" s="228">
        <v>24519</v>
      </c>
      <c r="AC279" s="226" t="s">
        <v>214</v>
      </c>
      <c r="AD279" s="227">
        <v>43693</v>
      </c>
      <c r="AE279" s="227">
        <v>43723</v>
      </c>
      <c r="AF279" s="228" t="s">
        <v>131</v>
      </c>
      <c r="AG279" s="228" t="s">
        <v>1222</v>
      </c>
    </row>
    <row r="280" spans="1:33" s="36" customFormat="1" ht="272.45" customHeight="1" x14ac:dyDescent="0.35">
      <c r="A280" s="181"/>
      <c r="B280" s="38"/>
      <c r="C280" s="38" t="s">
        <v>67</v>
      </c>
      <c r="D280" s="38">
        <v>49181507</v>
      </c>
      <c r="E280" s="173" t="s">
        <v>1169</v>
      </c>
      <c r="F280" s="38" t="s">
        <v>69</v>
      </c>
      <c r="G280" s="38">
        <v>1</v>
      </c>
      <c r="H280" s="174" t="s">
        <v>85</v>
      </c>
      <c r="I280" s="38">
        <v>1</v>
      </c>
      <c r="J280" s="38" t="s">
        <v>290</v>
      </c>
      <c r="K280" s="38" t="s">
        <v>72</v>
      </c>
      <c r="L280" s="38" t="s">
        <v>1344</v>
      </c>
      <c r="M280" s="199">
        <v>3300000</v>
      </c>
      <c r="N280" s="176">
        <v>3300000</v>
      </c>
      <c r="O280" s="38" t="s">
        <v>74</v>
      </c>
      <c r="P280" s="38" t="s">
        <v>75</v>
      </c>
      <c r="Q280" s="38" t="s">
        <v>179</v>
      </c>
      <c r="R280" s="35"/>
      <c r="S280" s="232" t="s">
        <v>1288</v>
      </c>
      <c r="T280" s="232" t="s">
        <v>1289</v>
      </c>
      <c r="U280" s="227">
        <v>43693</v>
      </c>
      <c r="V280" s="226" t="s">
        <v>1290</v>
      </c>
      <c r="W280" s="228" t="s">
        <v>142</v>
      </c>
      <c r="X280" s="222">
        <v>2392700</v>
      </c>
      <c r="Y280" s="223">
        <v>0</v>
      </c>
      <c r="Z280" s="222">
        <v>2392700</v>
      </c>
      <c r="AA280" s="233" t="s">
        <v>1291</v>
      </c>
      <c r="AB280" s="228">
        <v>24519</v>
      </c>
      <c r="AC280" s="226" t="s">
        <v>214</v>
      </c>
      <c r="AD280" s="227">
        <v>43693</v>
      </c>
      <c r="AE280" s="227">
        <v>43723</v>
      </c>
      <c r="AF280" s="228" t="s">
        <v>131</v>
      </c>
      <c r="AG280" s="228" t="s">
        <v>1222</v>
      </c>
    </row>
    <row r="281" spans="1:33" s="36" customFormat="1" ht="272.45" customHeight="1" x14ac:dyDescent="0.35">
      <c r="A281" s="37">
        <v>255</v>
      </c>
      <c r="B281" s="38"/>
      <c r="C281" s="38" t="s">
        <v>593</v>
      </c>
      <c r="D281" s="39">
        <v>80101706</v>
      </c>
      <c r="E281" s="173" t="s">
        <v>1167</v>
      </c>
      <c r="F281" s="38" t="s">
        <v>69</v>
      </c>
      <c r="G281" s="38">
        <v>1</v>
      </c>
      <c r="H281" s="38" t="s">
        <v>190</v>
      </c>
      <c r="I281" s="38">
        <v>2.5</v>
      </c>
      <c r="J281" s="38" t="s">
        <v>125</v>
      </c>
      <c r="K281" s="38" t="s">
        <v>161</v>
      </c>
      <c r="L281" s="38" t="s">
        <v>307</v>
      </c>
      <c r="M281" s="199">
        <v>28000000</v>
      </c>
      <c r="N281" s="176">
        <v>28000000</v>
      </c>
      <c r="O281" s="38" t="s">
        <v>74</v>
      </c>
      <c r="P281" s="38" t="s">
        <v>75</v>
      </c>
      <c r="Q281" s="38" t="s">
        <v>595</v>
      </c>
      <c r="R281" s="35"/>
      <c r="S281" s="218" t="s">
        <v>1348</v>
      </c>
      <c r="T281" s="218" t="s">
        <v>1349</v>
      </c>
      <c r="U281" s="219">
        <v>43754</v>
      </c>
      <c r="V281" s="220" t="s">
        <v>1350</v>
      </c>
      <c r="W281" s="221" t="s">
        <v>390</v>
      </c>
      <c r="X281" s="222">
        <v>15400000</v>
      </c>
      <c r="Y281" s="223">
        <v>0</v>
      </c>
      <c r="Z281" s="222">
        <v>15400000</v>
      </c>
      <c r="AA281" s="225" t="s">
        <v>1351</v>
      </c>
      <c r="AB281" s="221">
        <v>27319</v>
      </c>
      <c r="AC281" s="226" t="s">
        <v>1352</v>
      </c>
      <c r="AD281" s="227">
        <v>43754</v>
      </c>
      <c r="AE281" s="227">
        <v>43819</v>
      </c>
      <c r="AF281" s="228" t="s">
        <v>1353</v>
      </c>
      <c r="AG281" s="228" t="s">
        <v>1354</v>
      </c>
    </row>
    <row r="282" spans="1:33" s="36" customFormat="1" ht="272.45" customHeight="1" x14ac:dyDescent="0.35">
      <c r="A282" s="37">
        <v>256</v>
      </c>
      <c r="B282" s="38"/>
      <c r="C282" s="38" t="s">
        <v>175</v>
      </c>
      <c r="D282" s="38">
        <v>52161514</v>
      </c>
      <c r="E282" s="173" t="s">
        <v>1174</v>
      </c>
      <c r="F282" s="38" t="s">
        <v>69</v>
      </c>
      <c r="G282" s="38">
        <v>1</v>
      </c>
      <c r="H282" s="174" t="s">
        <v>85</v>
      </c>
      <c r="I282" s="38">
        <v>1</v>
      </c>
      <c r="J282" s="38" t="s">
        <v>100</v>
      </c>
      <c r="K282" s="38" t="s">
        <v>72</v>
      </c>
      <c r="L282" s="38" t="s">
        <v>118</v>
      </c>
      <c r="M282" s="199">
        <v>400000</v>
      </c>
      <c r="N282" s="201">
        <v>400000</v>
      </c>
      <c r="O282" s="38" t="s">
        <v>74</v>
      </c>
      <c r="P282" s="38" t="s">
        <v>75</v>
      </c>
      <c r="Q282" s="38" t="s">
        <v>1173</v>
      </c>
      <c r="R282" s="35"/>
      <c r="S282" s="218" t="s">
        <v>1312</v>
      </c>
      <c r="T282" s="218" t="s">
        <v>211</v>
      </c>
      <c r="U282" s="219">
        <v>43712</v>
      </c>
      <c r="V282" s="220" t="s">
        <v>1313</v>
      </c>
      <c r="W282" s="221" t="s">
        <v>142</v>
      </c>
      <c r="X282" s="222">
        <v>387900</v>
      </c>
      <c r="Y282" s="223">
        <v>0</v>
      </c>
      <c r="Z282" s="222">
        <v>387900</v>
      </c>
      <c r="AA282" s="225" t="s">
        <v>1314</v>
      </c>
      <c r="AB282" s="221">
        <v>25119</v>
      </c>
      <c r="AC282" s="220" t="s">
        <v>1186</v>
      </c>
      <c r="AD282" s="229"/>
      <c r="AE282" s="229"/>
      <c r="AF282" s="221" t="s">
        <v>1315</v>
      </c>
      <c r="AG282" s="221" t="s">
        <v>1258</v>
      </c>
    </row>
    <row r="283" spans="1:33" s="36" customFormat="1" ht="272.45" customHeight="1" x14ac:dyDescent="0.35">
      <c r="A283" s="37">
        <v>257</v>
      </c>
      <c r="B283" s="38"/>
      <c r="C283" s="38" t="s">
        <v>175</v>
      </c>
      <c r="D283" s="38" t="s">
        <v>1181</v>
      </c>
      <c r="E283" s="173" t="s">
        <v>1182</v>
      </c>
      <c r="F283" s="38" t="s">
        <v>69</v>
      </c>
      <c r="G283" s="38">
        <v>1</v>
      </c>
      <c r="H283" s="174" t="s">
        <v>105</v>
      </c>
      <c r="I283" s="38">
        <v>1</v>
      </c>
      <c r="J283" s="38" t="s">
        <v>71</v>
      </c>
      <c r="K283" s="38" t="s">
        <v>72</v>
      </c>
      <c r="L283" s="38" t="s">
        <v>230</v>
      </c>
      <c r="M283" s="202">
        <v>10000000</v>
      </c>
      <c r="N283" s="202">
        <v>10000000</v>
      </c>
      <c r="O283" s="38" t="s">
        <v>74</v>
      </c>
      <c r="P283" s="38" t="s">
        <v>75</v>
      </c>
      <c r="Q283" s="38" t="s">
        <v>76</v>
      </c>
      <c r="R283" s="35"/>
      <c r="S283" s="218" t="s">
        <v>1414</v>
      </c>
      <c r="T283" s="218" t="s">
        <v>140</v>
      </c>
      <c r="U283" s="219">
        <v>43761</v>
      </c>
      <c r="V283" s="220" t="s">
        <v>1415</v>
      </c>
      <c r="W283" s="221" t="s">
        <v>142</v>
      </c>
      <c r="X283" s="222">
        <v>9594613</v>
      </c>
      <c r="Y283" s="223">
        <v>0</v>
      </c>
      <c r="Z283" s="222">
        <v>9594613</v>
      </c>
      <c r="AA283" s="225" t="s">
        <v>1416</v>
      </c>
      <c r="AB283" s="221">
        <v>25219</v>
      </c>
      <c r="AC283" s="220" t="s">
        <v>1186</v>
      </c>
      <c r="AD283" s="219">
        <v>43762</v>
      </c>
      <c r="AE283" s="219">
        <v>43792</v>
      </c>
      <c r="AF283" s="221" t="s">
        <v>227</v>
      </c>
      <c r="AG283" s="221" t="s">
        <v>1258</v>
      </c>
    </row>
    <row r="284" spans="1:33" s="50" customFormat="1" ht="272.45" customHeight="1" x14ac:dyDescent="0.35">
      <c r="A284" s="37">
        <v>258</v>
      </c>
      <c r="B284" s="38" t="s">
        <v>1266</v>
      </c>
      <c r="C284" s="38" t="s">
        <v>132</v>
      </c>
      <c r="D284" s="38">
        <v>81112300</v>
      </c>
      <c r="E284" s="173" t="s">
        <v>1267</v>
      </c>
      <c r="F284" s="38" t="s">
        <v>69</v>
      </c>
      <c r="G284" s="38">
        <v>1</v>
      </c>
      <c r="H284" s="174" t="s">
        <v>105</v>
      </c>
      <c r="I284" s="38">
        <v>1</v>
      </c>
      <c r="J284" s="38" t="s">
        <v>1268</v>
      </c>
      <c r="K284" s="38" t="s">
        <v>161</v>
      </c>
      <c r="L284" s="38" t="s">
        <v>298</v>
      </c>
      <c r="M284" s="176">
        <v>36000000</v>
      </c>
      <c r="N284" s="176">
        <v>36000000</v>
      </c>
      <c r="O284" s="38" t="s">
        <v>74</v>
      </c>
      <c r="P284" s="38" t="s">
        <v>75</v>
      </c>
      <c r="Q284" s="38" t="s">
        <v>135</v>
      </c>
      <c r="R284" s="35"/>
      <c r="S284" s="218" t="s">
        <v>1472</v>
      </c>
      <c r="T284" s="218" t="s">
        <v>1473</v>
      </c>
      <c r="U284" s="219">
        <v>43803</v>
      </c>
      <c r="V284" s="220" t="s">
        <v>1474</v>
      </c>
      <c r="W284" s="221" t="s">
        <v>1234</v>
      </c>
      <c r="X284" s="237">
        <v>35000000</v>
      </c>
      <c r="Y284" s="238">
        <v>0</v>
      </c>
      <c r="Z284" s="237">
        <v>35000000</v>
      </c>
      <c r="AA284" s="239" t="s">
        <v>1475</v>
      </c>
      <c r="AB284" s="221">
        <v>26519</v>
      </c>
      <c r="AC284" s="220" t="s">
        <v>1476</v>
      </c>
      <c r="AD284" s="219"/>
      <c r="AE284" s="219">
        <v>44172</v>
      </c>
      <c r="AF284" s="221" t="s">
        <v>1477</v>
      </c>
      <c r="AG284" s="221" t="s">
        <v>1228</v>
      </c>
    </row>
    <row r="285" spans="1:33" s="50" customFormat="1" ht="272.45" customHeight="1" x14ac:dyDescent="0.35">
      <c r="A285" s="37">
        <v>259</v>
      </c>
      <c r="B285" s="38"/>
      <c r="C285" s="38" t="s">
        <v>288</v>
      </c>
      <c r="D285" s="39">
        <v>80101706</v>
      </c>
      <c r="E285" s="173" t="s">
        <v>505</v>
      </c>
      <c r="F285" s="38" t="s">
        <v>69</v>
      </c>
      <c r="G285" s="38">
        <v>1</v>
      </c>
      <c r="H285" s="38" t="s">
        <v>190</v>
      </c>
      <c r="I285" s="38">
        <v>2.5</v>
      </c>
      <c r="J285" s="38" t="s">
        <v>125</v>
      </c>
      <c r="K285" s="38" t="s">
        <v>161</v>
      </c>
      <c r="L285" s="38" t="s">
        <v>307</v>
      </c>
      <c r="M285" s="203">
        <f>8000000*I285</f>
        <v>20000000</v>
      </c>
      <c r="N285" s="204">
        <f>+M285</f>
        <v>20000000</v>
      </c>
      <c r="O285" s="38" t="s">
        <v>74</v>
      </c>
      <c r="P285" s="38" t="s">
        <v>75</v>
      </c>
      <c r="Q285" s="38" t="s">
        <v>291</v>
      </c>
      <c r="R285" s="35"/>
      <c r="S285" s="218" t="s">
        <v>1417</v>
      </c>
      <c r="T285" s="218" t="s">
        <v>690</v>
      </c>
      <c r="U285" s="219">
        <v>43787</v>
      </c>
      <c r="V285" s="220" t="s">
        <v>1418</v>
      </c>
      <c r="W285" s="221" t="s">
        <v>390</v>
      </c>
      <c r="X285" s="222">
        <v>19780000</v>
      </c>
      <c r="Y285" s="223">
        <v>0</v>
      </c>
      <c r="Z285" s="222">
        <v>19780000</v>
      </c>
      <c r="AA285" s="225" t="s">
        <v>1419</v>
      </c>
      <c r="AB285" s="221">
        <v>28319</v>
      </c>
      <c r="AC285" s="220" t="s">
        <v>1420</v>
      </c>
      <c r="AD285" s="219">
        <v>43787</v>
      </c>
      <c r="AE285" s="219">
        <v>43816</v>
      </c>
      <c r="AF285" s="221" t="s">
        <v>971</v>
      </c>
      <c r="AG285" s="221" t="s">
        <v>972</v>
      </c>
    </row>
    <row r="286" spans="1:33" s="50" customFormat="1" ht="272.45" customHeight="1" x14ac:dyDescent="0.5">
      <c r="A286" s="37">
        <v>260</v>
      </c>
      <c r="B286" s="40"/>
      <c r="C286" s="40" t="s">
        <v>132</v>
      </c>
      <c r="D286" s="41" t="s">
        <v>1317</v>
      </c>
      <c r="E286" s="42" t="s">
        <v>1318</v>
      </c>
      <c r="F286" s="40" t="s">
        <v>1180</v>
      </c>
      <c r="G286" s="40">
        <v>1</v>
      </c>
      <c r="H286" s="40" t="s">
        <v>1319</v>
      </c>
      <c r="I286" s="40">
        <v>1</v>
      </c>
      <c r="J286" s="40" t="s">
        <v>1268</v>
      </c>
      <c r="K286" s="40" t="s">
        <v>161</v>
      </c>
      <c r="L286" s="40" t="s">
        <v>298</v>
      </c>
      <c r="M286" s="205"/>
      <c r="N286" s="206"/>
      <c r="O286" s="40" t="s">
        <v>74</v>
      </c>
      <c r="P286" s="40" t="s">
        <v>75</v>
      </c>
      <c r="Q286" s="40" t="s">
        <v>135</v>
      </c>
      <c r="R286" s="35"/>
      <c r="S286" s="36"/>
      <c r="T286" s="36"/>
      <c r="U286" s="36"/>
      <c r="V286" s="36"/>
      <c r="W286" s="36"/>
      <c r="X286" s="108"/>
      <c r="Y286" s="108"/>
      <c r="Z286" s="108"/>
      <c r="AA286" s="36"/>
      <c r="AB286" s="36"/>
      <c r="AC286" s="36"/>
      <c r="AD286" s="36"/>
      <c r="AE286" s="36"/>
      <c r="AF286" s="36"/>
      <c r="AG286" s="36"/>
    </row>
    <row r="287" spans="1:33" s="50" customFormat="1" ht="272.45" customHeight="1" x14ac:dyDescent="0.35">
      <c r="A287" s="171">
        <v>261</v>
      </c>
      <c r="B287" s="38"/>
      <c r="C287" s="38" t="s">
        <v>67</v>
      </c>
      <c r="D287" s="39" t="s">
        <v>116</v>
      </c>
      <c r="E287" s="173" t="s">
        <v>117</v>
      </c>
      <c r="F287" s="38" t="s">
        <v>69</v>
      </c>
      <c r="G287" s="38">
        <v>1</v>
      </c>
      <c r="H287" s="174" t="s">
        <v>190</v>
      </c>
      <c r="I287" s="38">
        <v>1</v>
      </c>
      <c r="J287" s="38" t="s">
        <v>71</v>
      </c>
      <c r="K287" s="38" t="s">
        <v>72</v>
      </c>
      <c r="L287" s="38" t="s">
        <v>118</v>
      </c>
      <c r="M287" s="175">
        <v>5500000</v>
      </c>
      <c r="N287" s="176">
        <v>5500000</v>
      </c>
      <c r="O287" s="38" t="s">
        <v>74</v>
      </c>
      <c r="P287" s="38" t="s">
        <v>75</v>
      </c>
      <c r="Q287" s="38" t="s">
        <v>76</v>
      </c>
      <c r="R287" s="35"/>
      <c r="S287" s="218" t="s">
        <v>1421</v>
      </c>
      <c r="T287" s="218" t="s">
        <v>211</v>
      </c>
      <c r="U287" s="219">
        <v>43770</v>
      </c>
      <c r="V287" s="220" t="s">
        <v>1422</v>
      </c>
      <c r="W287" s="221" t="s">
        <v>142</v>
      </c>
      <c r="X287" s="222">
        <v>5488325</v>
      </c>
      <c r="Y287" s="223">
        <v>0</v>
      </c>
      <c r="Z287" s="222">
        <v>5488325</v>
      </c>
      <c r="AA287" s="225" t="s">
        <v>1423</v>
      </c>
      <c r="AB287" s="221">
        <v>27219</v>
      </c>
      <c r="AC287" s="226" t="s">
        <v>214</v>
      </c>
      <c r="AD287" s="227">
        <v>43770</v>
      </c>
      <c r="AE287" s="227">
        <v>43799</v>
      </c>
      <c r="AF287" s="228" t="s">
        <v>131</v>
      </c>
      <c r="AG287" s="228" t="s">
        <v>1222</v>
      </c>
    </row>
    <row r="288" spans="1:33" s="50" customFormat="1" ht="272.45" customHeight="1" x14ac:dyDescent="0.35">
      <c r="A288" s="181"/>
      <c r="B288" s="38"/>
      <c r="C288" s="38" t="s">
        <v>67</v>
      </c>
      <c r="D288" s="39" t="s">
        <v>116</v>
      </c>
      <c r="E288" s="173" t="s">
        <v>119</v>
      </c>
      <c r="F288" s="38" t="s">
        <v>69</v>
      </c>
      <c r="G288" s="38">
        <v>1</v>
      </c>
      <c r="H288" s="174" t="s">
        <v>190</v>
      </c>
      <c r="I288" s="38">
        <v>1</v>
      </c>
      <c r="J288" s="38" t="s">
        <v>71</v>
      </c>
      <c r="K288" s="38" t="s">
        <v>72</v>
      </c>
      <c r="L288" s="38" t="s">
        <v>120</v>
      </c>
      <c r="M288" s="175">
        <v>17500000</v>
      </c>
      <c r="N288" s="176">
        <v>17500000</v>
      </c>
      <c r="O288" s="38" t="s">
        <v>74</v>
      </c>
      <c r="P288" s="38" t="s">
        <v>75</v>
      </c>
      <c r="Q288" s="38" t="s">
        <v>76</v>
      </c>
      <c r="R288" s="35"/>
      <c r="S288" s="218" t="s">
        <v>1421</v>
      </c>
      <c r="T288" s="218" t="s">
        <v>211</v>
      </c>
      <c r="U288" s="219">
        <v>43770</v>
      </c>
      <c r="V288" s="220" t="s">
        <v>1422</v>
      </c>
      <c r="W288" s="221" t="s">
        <v>142</v>
      </c>
      <c r="X288" s="222">
        <v>17500000</v>
      </c>
      <c r="Y288" s="223">
        <v>0</v>
      </c>
      <c r="Z288" s="222">
        <v>17500000</v>
      </c>
      <c r="AA288" s="225" t="s">
        <v>1423</v>
      </c>
      <c r="AB288" s="221">
        <v>27219</v>
      </c>
      <c r="AC288" s="226" t="s">
        <v>214</v>
      </c>
      <c r="AD288" s="227">
        <v>43770</v>
      </c>
      <c r="AE288" s="227">
        <v>43799</v>
      </c>
      <c r="AF288" s="228" t="s">
        <v>131</v>
      </c>
      <c r="AG288" s="228" t="s">
        <v>1222</v>
      </c>
    </row>
    <row r="289" spans="1:33" s="50" customFormat="1" ht="327.60000000000002" customHeight="1" x14ac:dyDescent="0.35">
      <c r="A289" s="171">
        <v>262</v>
      </c>
      <c r="B289" s="38"/>
      <c r="C289" s="38" t="s">
        <v>67</v>
      </c>
      <c r="D289" s="39" t="s">
        <v>77</v>
      </c>
      <c r="E289" s="173" t="s">
        <v>78</v>
      </c>
      <c r="F289" s="38" t="s">
        <v>69</v>
      </c>
      <c r="G289" s="38">
        <v>1</v>
      </c>
      <c r="H289" s="174" t="s">
        <v>190</v>
      </c>
      <c r="I289" s="38">
        <v>2</v>
      </c>
      <c r="J289" s="38" t="s">
        <v>1060</v>
      </c>
      <c r="K289" s="38" t="s">
        <v>72</v>
      </c>
      <c r="L289" s="38" t="s">
        <v>81</v>
      </c>
      <c r="M289" s="175">
        <v>10299569</v>
      </c>
      <c r="N289" s="176">
        <v>10299569</v>
      </c>
      <c r="O289" s="38" t="s">
        <v>74</v>
      </c>
      <c r="P289" s="38" t="s">
        <v>75</v>
      </c>
      <c r="Q289" s="38" t="s">
        <v>76</v>
      </c>
      <c r="R289" s="35"/>
      <c r="S289" s="218" t="s">
        <v>1424</v>
      </c>
      <c r="T289" s="218" t="s">
        <v>140</v>
      </c>
      <c r="U289" s="219">
        <v>43781</v>
      </c>
      <c r="V289" s="220" t="s">
        <v>1425</v>
      </c>
      <c r="W289" s="221" t="s">
        <v>142</v>
      </c>
      <c r="X289" s="222">
        <v>9811669</v>
      </c>
      <c r="Y289" s="223">
        <v>0</v>
      </c>
      <c r="Z289" s="222">
        <v>9811669</v>
      </c>
      <c r="AA289" s="225" t="s">
        <v>1426</v>
      </c>
      <c r="AB289" s="221">
        <v>28019</v>
      </c>
      <c r="AC289" s="220" t="s">
        <v>1427</v>
      </c>
      <c r="AD289" s="219"/>
      <c r="AE289" s="219"/>
      <c r="AF289" s="221" t="s">
        <v>1428</v>
      </c>
      <c r="AG289" s="221" t="s">
        <v>1222</v>
      </c>
    </row>
    <row r="290" spans="1:33" s="50" customFormat="1" ht="387" customHeight="1" x14ac:dyDescent="0.35">
      <c r="A290" s="177"/>
      <c r="B290" s="38"/>
      <c r="C290" s="38" t="s">
        <v>67</v>
      </c>
      <c r="D290" s="39" t="s">
        <v>77</v>
      </c>
      <c r="E290" s="173" t="s">
        <v>78</v>
      </c>
      <c r="F290" s="38" t="s">
        <v>69</v>
      </c>
      <c r="G290" s="38">
        <v>1</v>
      </c>
      <c r="H290" s="174" t="s">
        <v>190</v>
      </c>
      <c r="I290" s="38">
        <v>2</v>
      </c>
      <c r="J290" s="38" t="s">
        <v>1060</v>
      </c>
      <c r="K290" s="38" t="s">
        <v>72</v>
      </c>
      <c r="L290" s="38" t="s">
        <v>1343</v>
      </c>
      <c r="M290" s="175">
        <v>1647912</v>
      </c>
      <c r="N290" s="176">
        <v>1647912</v>
      </c>
      <c r="O290" s="38" t="s">
        <v>74</v>
      </c>
      <c r="P290" s="38" t="s">
        <v>75</v>
      </c>
      <c r="Q290" s="38" t="s">
        <v>76</v>
      </c>
      <c r="R290" s="35"/>
      <c r="S290" s="218" t="s">
        <v>1424</v>
      </c>
      <c r="T290" s="218" t="s">
        <v>140</v>
      </c>
      <c r="U290" s="219">
        <v>43781</v>
      </c>
      <c r="V290" s="220" t="s">
        <v>1425</v>
      </c>
      <c r="W290" s="221" t="s">
        <v>142</v>
      </c>
      <c r="X290" s="222">
        <v>1647912</v>
      </c>
      <c r="Y290" s="223">
        <v>0</v>
      </c>
      <c r="Z290" s="222">
        <v>1647912</v>
      </c>
      <c r="AA290" s="225" t="s">
        <v>1426</v>
      </c>
      <c r="AB290" s="221">
        <v>28019</v>
      </c>
      <c r="AC290" s="220" t="s">
        <v>1427</v>
      </c>
      <c r="AD290" s="219"/>
      <c r="AE290" s="219"/>
      <c r="AF290" s="221" t="s">
        <v>1428</v>
      </c>
      <c r="AG290" s="221" t="s">
        <v>1222</v>
      </c>
    </row>
    <row r="291" spans="1:33" s="50" customFormat="1" ht="345.95" customHeight="1" x14ac:dyDescent="0.35">
      <c r="A291" s="177"/>
      <c r="B291" s="38"/>
      <c r="C291" s="38" t="s">
        <v>67</v>
      </c>
      <c r="D291" s="39" t="s">
        <v>77</v>
      </c>
      <c r="E291" s="173" t="s">
        <v>78</v>
      </c>
      <c r="F291" s="38" t="s">
        <v>69</v>
      </c>
      <c r="G291" s="38">
        <v>1</v>
      </c>
      <c r="H291" s="174" t="s">
        <v>190</v>
      </c>
      <c r="I291" s="38">
        <v>2</v>
      </c>
      <c r="J291" s="38" t="s">
        <v>1060</v>
      </c>
      <c r="K291" s="38" t="s">
        <v>72</v>
      </c>
      <c r="L291" s="38" t="s">
        <v>1344</v>
      </c>
      <c r="M291" s="175">
        <v>3712800</v>
      </c>
      <c r="N291" s="176">
        <v>3712800</v>
      </c>
      <c r="O291" s="38" t="s">
        <v>74</v>
      </c>
      <c r="P291" s="38" t="s">
        <v>75</v>
      </c>
      <c r="Q291" s="38" t="s">
        <v>76</v>
      </c>
      <c r="R291" s="35"/>
      <c r="S291" s="218" t="s">
        <v>1424</v>
      </c>
      <c r="T291" s="218" t="s">
        <v>140</v>
      </c>
      <c r="U291" s="219">
        <v>43781</v>
      </c>
      <c r="V291" s="220" t="s">
        <v>1425</v>
      </c>
      <c r="W291" s="221" t="s">
        <v>142</v>
      </c>
      <c r="X291" s="222">
        <v>3712800</v>
      </c>
      <c r="Y291" s="223">
        <v>0</v>
      </c>
      <c r="Z291" s="222">
        <v>3712800</v>
      </c>
      <c r="AA291" s="225" t="s">
        <v>1426</v>
      </c>
      <c r="AB291" s="221">
        <v>28019</v>
      </c>
      <c r="AC291" s="220" t="s">
        <v>1427</v>
      </c>
      <c r="AD291" s="219"/>
      <c r="AE291" s="219"/>
      <c r="AF291" s="221" t="s">
        <v>492</v>
      </c>
      <c r="AG291" s="221" t="s">
        <v>1251</v>
      </c>
    </row>
    <row r="292" spans="1:33" s="50" customFormat="1" ht="363.6" customHeight="1" x14ac:dyDescent="0.35">
      <c r="A292" s="181"/>
      <c r="B292" s="38"/>
      <c r="C292" s="38" t="s">
        <v>160</v>
      </c>
      <c r="D292" s="39" t="s">
        <v>77</v>
      </c>
      <c r="E292" s="173" t="s">
        <v>78</v>
      </c>
      <c r="F292" s="38" t="s">
        <v>69</v>
      </c>
      <c r="G292" s="38">
        <v>1</v>
      </c>
      <c r="H292" s="174" t="s">
        <v>190</v>
      </c>
      <c r="I292" s="38">
        <v>2</v>
      </c>
      <c r="J292" s="38" t="s">
        <v>1060</v>
      </c>
      <c r="K292" s="38" t="s">
        <v>161</v>
      </c>
      <c r="L292" s="38" t="s">
        <v>162</v>
      </c>
      <c r="M292" s="176">
        <v>2654000</v>
      </c>
      <c r="N292" s="176">
        <v>2654000</v>
      </c>
      <c r="O292" s="38" t="s">
        <v>74</v>
      </c>
      <c r="P292" s="38" t="s">
        <v>75</v>
      </c>
      <c r="Q292" s="38" t="s">
        <v>76</v>
      </c>
      <c r="R292" s="35"/>
      <c r="S292" s="218" t="s">
        <v>1478</v>
      </c>
      <c r="T292" s="218" t="s">
        <v>140</v>
      </c>
      <c r="U292" s="219">
        <v>43781</v>
      </c>
      <c r="V292" s="220" t="s">
        <v>1425</v>
      </c>
      <c r="W292" s="221" t="s">
        <v>142</v>
      </c>
      <c r="X292" s="237">
        <v>2653581</v>
      </c>
      <c r="Y292" s="238">
        <v>0</v>
      </c>
      <c r="Z292" s="237">
        <v>2653581</v>
      </c>
      <c r="AA292" s="239" t="s">
        <v>1426</v>
      </c>
      <c r="AB292" s="221">
        <v>28019</v>
      </c>
      <c r="AC292" s="220" t="s">
        <v>1427</v>
      </c>
      <c r="AD292" s="219">
        <v>43781</v>
      </c>
      <c r="AE292" s="219">
        <v>43810</v>
      </c>
      <c r="AF292" s="221" t="s">
        <v>492</v>
      </c>
      <c r="AG292" s="221" t="s">
        <v>1251</v>
      </c>
    </row>
    <row r="293" spans="1:33" s="50" customFormat="1" ht="272.45" customHeight="1" x14ac:dyDescent="0.35">
      <c r="A293" s="37">
        <v>263</v>
      </c>
      <c r="B293" s="38"/>
      <c r="C293" s="38" t="s">
        <v>67</v>
      </c>
      <c r="D293" s="39" t="s">
        <v>1329</v>
      </c>
      <c r="E293" s="173" t="s">
        <v>137</v>
      </c>
      <c r="F293" s="38" t="s">
        <v>69</v>
      </c>
      <c r="G293" s="38">
        <v>1</v>
      </c>
      <c r="H293" s="174" t="s">
        <v>190</v>
      </c>
      <c r="I293" s="38">
        <v>2</v>
      </c>
      <c r="J293" s="38" t="s">
        <v>71</v>
      </c>
      <c r="K293" s="38" t="s">
        <v>72</v>
      </c>
      <c r="L293" s="38" t="s">
        <v>138</v>
      </c>
      <c r="M293" s="175">
        <v>23000000</v>
      </c>
      <c r="N293" s="176">
        <v>23000000</v>
      </c>
      <c r="O293" s="38" t="s">
        <v>74</v>
      </c>
      <c r="P293" s="38" t="s">
        <v>75</v>
      </c>
      <c r="Q293" s="38" t="s">
        <v>76</v>
      </c>
      <c r="R293" s="35"/>
      <c r="S293" s="218" t="s">
        <v>1380</v>
      </c>
      <c r="T293" s="218" t="s">
        <v>140</v>
      </c>
      <c r="U293" s="219">
        <v>43768</v>
      </c>
      <c r="V293" s="220" t="s">
        <v>1381</v>
      </c>
      <c r="W293" s="221" t="s">
        <v>142</v>
      </c>
      <c r="X293" s="222">
        <v>22758750</v>
      </c>
      <c r="Y293" s="223">
        <v>0</v>
      </c>
      <c r="Z293" s="222">
        <v>22758750</v>
      </c>
      <c r="AA293" s="225" t="s">
        <v>1382</v>
      </c>
      <c r="AB293" s="221">
        <v>28219</v>
      </c>
      <c r="AC293" s="220" t="s">
        <v>1383</v>
      </c>
      <c r="AD293" s="219"/>
      <c r="AE293" s="219"/>
      <c r="AF293" s="221" t="s">
        <v>131</v>
      </c>
      <c r="AG293" s="221" t="s">
        <v>1222</v>
      </c>
    </row>
    <row r="294" spans="1:33" s="50" customFormat="1" ht="272.45" customHeight="1" x14ac:dyDescent="0.5">
      <c r="A294" s="207">
        <v>264</v>
      </c>
      <c r="B294" s="38"/>
      <c r="C294" s="40" t="s">
        <v>67</v>
      </c>
      <c r="D294" s="41">
        <v>84131512</v>
      </c>
      <c r="E294" s="42" t="s">
        <v>121</v>
      </c>
      <c r="F294" s="40" t="s">
        <v>69</v>
      </c>
      <c r="G294" s="40">
        <v>1</v>
      </c>
      <c r="H294" s="83" t="s">
        <v>190</v>
      </c>
      <c r="I294" s="40">
        <v>12</v>
      </c>
      <c r="J294" s="40" t="s">
        <v>80</v>
      </c>
      <c r="K294" s="40" t="s">
        <v>72</v>
      </c>
      <c r="L294" s="40" t="s">
        <v>122</v>
      </c>
      <c r="M294" s="133"/>
      <c r="N294" s="134"/>
      <c r="O294" s="40" t="s">
        <v>74</v>
      </c>
      <c r="P294" s="40" t="s">
        <v>75</v>
      </c>
      <c r="Q294" s="40" t="s">
        <v>76</v>
      </c>
      <c r="R294" s="35"/>
      <c r="S294" s="36"/>
      <c r="T294" s="36"/>
      <c r="U294" s="36"/>
      <c r="V294" s="36"/>
      <c r="W294" s="36"/>
      <c r="X294" s="108"/>
      <c r="Y294" s="108"/>
      <c r="Z294" s="108"/>
      <c r="AA294" s="36"/>
      <c r="AB294" s="36"/>
      <c r="AC294" s="36"/>
      <c r="AD294" s="36"/>
      <c r="AE294" s="36"/>
      <c r="AF294" s="36"/>
      <c r="AG294" s="36"/>
    </row>
    <row r="295" spans="1:33" s="50" customFormat="1" ht="272.45" customHeight="1" x14ac:dyDescent="0.5">
      <c r="A295" s="207">
        <v>265</v>
      </c>
      <c r="B295" s="40"/>
      <c r="C295" s="40" t="s">
        <v>1330</v>
      </c>
      <c r="D295" s="41" t="s">
        <v>1333</v>
      </c>
      <c r="E295" s="42" t="s">
        <v>1332</v>
      </c>
      <c r="F295" s="40" t="s">
        <v>69</v>
      </c>
      <c r="G295" s="40">
        <v>1</v>
      </c>
      <c r="H295" s="83" t="s">
        <v>190</v>
      </c>
      <c r="I295" s="40">
        <v>2</v>
      </c>
      <c r="J295" s="40" t="s">
        <v>1085</v>
      </c>
      <c r="K295" s="40" t="s">
        <v>72</v>
      </c>
      <c r="L295" s="40" t="s">
        <v>1058</v>
      </c>
      <c r="M295" s="133"/>
      <c r="N295" s="134"/>
      <c r="O295" s="40" t="s">
        <v>1331</v>
      </c>
      <c r="P295" s="40" t="s">
        <v>75</v>
      </c>
      <c r="Q295" s="40" t="s">
        <v>76</v>
      </c>
      <c r="R295" s="35"/>
      <c r="S295" s="36"/>
      <c r="T295" s="36"/>
      <c r="U295" s="36"/>
      <c r="V295" s="36"/>
      <c r="W295" s="36"/>
      <c r="X295" s="108"/>
      <c r="Y295" s="108"/>
      <c r="Z295" s="108"/>
      <c r="AA295" s="36"/>
      <c r="AB295" s="36"/>
      <c r="AC295" s="36"/>
      <c r="AD295" s="36"/>
      <c r="AE295" s="36"/>
      <c r="AF295" s="36"/>
      <c r="AG295" s="36"/>
    </row>
    <row r="296" spans="1:33" s="50" customFormat="1" ht="193.5" customHeight="1" x14ac:dyDescent="0.35">
      <c r="A296" s="207">
        <v>266</v>
      </c>
      <c r="B296" s="38"/>
      <c r="C296" s="38" t="s">
        <v>132</v>
      </c>
      <c r="D296" s="39">
        <v>81111800</v>
      </c>
      <c r="E296" s="173" t="s">
        <v>1336</v>
      </c>
      <c r="F296" s="38" t="s">
        <v>69</v>
      </c>
      <c r="G296" s="38">
        <v>1</v>
      </c>
      <c r="H296" s="174" t="s">
        <v>190</v>
      </c>
      <c r="I296" s="38">
        <v>2</v>
      </c>
      <c r="J296" s="38" t="s">
        <v>1085</v>
      </c>
      <c r="K296" s="38" t="s">
        <v>161</v>
      </c>
      <c r="L296" s="38" t="s">
        <v>242</v>
      </c>
      <c r="M296" s="175">
        <v>22015000</v>
      </c>
      <c r="N296" s="176">
        <v>22015000</v>
      </c>
      <c r="O296" s="38" t="s">
        <v>74</v>
      </c>
      <c r="P296" s="38" t="s">
        <v>75</v>
      </c>
      <c r="Q296" s="38" t="s">
        <v>135</v>
      </c>
      <c r="R296" s="35"/>
      <c r="S296" s="218" t="s">
        <v>1429</v>
      </c>
      <c r="T296" s="218" t="s">
        <v>1430</v>
      </c>
      <c r="U296" s="219">
        <v>43787</v>
      </c>
      <c r="V296" s="220" t="s">
        <v>1431</v>
      </c>
      <c r="W296" s="221" t="s">
        <v>156</v>
      </c>
      <c r="X296" s="222">
        <v>12760000</v>
      </c>
      <c r="Y296" s="223">
        <v>0</v>
      </c>
      <c r="Z296" s="222">
        <v>12760000</v>
      </c>
      <c r="AA296" s="225" t="s">
        <v>1432</v>
      </c>
      <c r="AB296" s="221">
        <v>27119</v>
      </c>
      <c r="AC296" s="220" t="s">
        <v>1433</v>
      </c>
      <c r="AD296" s="219"/>
      <c r="AE296" s="219"/>
      <c r="AF296" s="221" t="s">
        <v>173</v>
      </c>
      <c r="AG296" s="221" t="s">
        <v>1434</v>
      </c>
    </row>
    <row r="297" spans="1:33" s="50" customFormat="1" ht="165.95" customHeight="1" x14ac:dyDescent="0.5">
      <c r="A297" s="207">
        <v>267</v>
      </c>
      <c r="B297" s="38"/>
      <c r="C297" s="38" t="s">
        <v>132</v>
      </c>
      <c r="D297" s="39">
        <v>43211711</v>
      </c>
      <c r="E297" s="173" t="s">
        <v>1334</v>
      </c>
      <c r="F297" s="38" t="s">
        <v>69</v>
      </c>
      <c r="G297" s="38">
        <v>1</v>
      </c>
      <c r="H297" s="174" t="s">
        <v>1384</v>
      </c>
      <c r="I297" s="38">
        <v>1</v>
      </c>
      <c r="J297" s="38" t="s">
        <v>71</v>
      </c>
      <c r="K297" s="38" t="s">
        <v>161</v>
      </c>
      <c r="L297" s="38" t="s">
        <v>242</v>
      </c>
      <c r="M297" s="175">
        <v>10000000</v>
      </c>
      <c r="N297" s="176">
        <v>10000000</v>
      </c>
      <c r="O297" s="38" t="s">
        <v>74</v>
      </c>
      <c r="P297" s="38" t="s">
        <v>75</v>
      </c>
      <c r="Q297" s="38" t="s">
        <v>135</v>
      </c>
      <c r="R297" s="35"/>
      <c r="S297" s="36"/>
      <c r="T297" s="36"/>
      <c r="U297" s="36"/>
      <c r="V297" s="36"/>
      <c r="W297" s="36"/>
      <c r="X297" s="108"/>
      <c r="Y297" s="108"/>
      <c r="Z297" s="108"/>
      <c r="AA297" s="36"/>
      <c r="AB297" s="36"/>
      <c r="AC297" s="36"/>
      <c r="AD297" s="36"/>
      <c r="AE297" s="36"/>
      <c r="AF297" s="36"/>
      <c r="AG297" s="36"/>
    </row>
    <row r="298" spans="1:33" s="50" customFormat="1" ht="165.95" customHeight="1" x14ac:dyDescent="0.35">
      <c r="A298" s="208">
        <v>268</v>
      </c>
      <c r="B298" s="38"/>
      <c r="C298" s="38" t="s">
        <v>132</v>
      </c>
      <c r="D298" s="39">
        <v>43211507</v>
      </c>
      <c r="E298" s="173" t="s">
        <v>1335</v>
      </c>
      <c r="F298" s="38" t="s">
        <v>69</v>
      </c>
      <c r="G298" s="38">
        <v>1</v>
      </c>
      <c r="H298" s="174" t="s">
        <v>190</v>
      </c>
      <c r="I298" s="38">
        <v>2</v>
      </c>
      <c r="J298" s="38" t="s">
        <v>80</v>
      </c>
      <c r="K298" s="38" t="s">
        <v>161</v>
      </c>
      <c r="L298" s="38" t="s">
        <v>242</v>
      </c>
      <c r="M298" s="209">
        <v>300000000</v>
      </c>
      <c r="N298" s="210">
        <v>300000000</v>
      </c>
      <c r="O298" s="38" t="s">
        <v>74</v>
      </c>
      <c r="P298" s="38" t="s">
        <v>75</v>
      </c>
      <c r="Q298" s="38" t="s">
        <v>135</v>
      </c>
      <c r="R298" s="35"/>
      <c r="S298" s="218" t="s">
        <v>1435</v>
      </c>
      <c r="T298" s="218" t="s">
        <v>1436</v>
      </c>
      <c r="U298" s="219">
        <v>43776</v>
      </c>
      <c r="V298" s="220" t="s">
        <v>1437</v>
      </c>
      <c r="W298" s="221" t="s">
        <v>142</v>
      </c>
      <c r="X298" s="222">
        <v>45945000</v>
      </c>
      <c r="Y298" s="223">
        <v>18378000</v>
      </c>
      <c r="Z298" s="222">
        <v>64323000</v>
      </c>
      <c r="AA298" s="225" t="s">
        <v>1438</v>
      </c>
      <c r="AB298" s="221">
        <v>27519</v>
      </c>
      <c r="AC298" s="220" t="s">
        <v>1439</v>
      </c>
      <c r="AD298" s="219"/>
      <c r="AE298" s="219"/>
      <c r="AF298" s="221" t="s">
        <v>131</v>
      </c>
      <c r="AG298" s="221" t="s">
        <v>1222</v>
      </c>
    </row>
    <row r="299" spans="1:33" s="50" customFormat="1" ht="141" customHeight="1" x14ac:dyDescent="0.35">
      <c r="A299" s="211"/>
      <c r="B299" s="38"/>
      <c r="C299" s="38" t="s">
        <v>132</v>
      </c>
      <c r="D299" s="39">
        <v>43211507</v>
      </c>
      <c r="E299" s="173" t="s">
        <v>1335</v>
      </c>
      <c r="F299" s="38" t="s">
        <v>69</v>
      </c>
      <c r="G299" s="38">
        <v>1</v>
      </c>
      <c r="H299" s="174" t="s">
        <v>190</v>
      </c>
      <c r="I299" s="38">
        <v>2</v>
      </c>
      <c r="J299" s="38" t="s">
        <v>80</v>
      </c>
      <c r="K299" s="38" t="s">
        <v>161</v>
      </c>
      <c r="L299" s="38" t="s">
        <v>242</v>
      </c>
      <c r="M299" s="212"/>
      <c r="N299" s="213"/>
      <c r="O299" s="38" t="s">
        <v>74</v>
      </c>
      <c r="P299" s="38" t="s">
        <v>75</v>
      </c>
      <c r="Q299" s="38" t="s">
        <v>135</v>
      </c>
      <c r="R299" s="35"/>
      <c r="S299" s="218" t="s">
        <v>1440</v>
      </c>
      <c r="T299" s="218" t="s">
        <v>1441</v>
      </c>
      <c r="U299" s="219">
        <v>43776</v>
      </c>
      <c r="V299" s="220" t="s">
        <v>1437</v>
      </c>
      <c r="W299" s="221" t="s">
        <v>142</v>
      </c>
      <c r="X299" s="222">
        <v>129363200</v>
      </c>
      <c r="Y299" s="223">
        <v>64681600</v>
      </c>
      <c r="Z299" s="222">
        <v>194044800</v>
      </c>
      <c r="AA299" s="225" t="s">
        <v>1438</v>
      </c>
      <c r="AB299" s="221">
        <v>27519</v>
      </c>
      <c r="AC299" s="220" t="s">
        <v>1439</v>
      </c>
      <c r="AD299" s="219"/>
      <c r="AE299" s="219"/>
      <c r="AF299" s="221" t="s">
        <v>131</v>
      </c>
      <c r="AG299" s="221" t="s">
        <v>1222</v>
      </c>
    </row>
    <row r="300" spans="1:33" s="50" customFormat="1" ht="141" customHeight="1" x14ac:dyDescent="0.35">
      <c r="A300" s="214"/>
      <c r="B300" s="38"/>
      <c r="C300" s="38" t="s">
        <v>132</v>
      </c>
      <c r="D300" s="39">
        <v>43211507</v>
      </c>
      <c r="E300" s="173" t="s">
        <v>1335</v>
      </c>
      <c r="F300" s="38" t="s">
        <v>69</v>
      </c>
      <c r="G300" s="38">
        <v>1</v>
      </c>
      <c r="H300" s="174" t="s">
        <v>190</v>
      </c>
      <c r="I300" s="38">
        <v>2</v>
      </c>
      <c r="J300" s="38" t="s">
        <v>80</v>
      </c>
      <c r="K300" s="38" t="s">
        <v>161</v>
      </c>
      <c r="L300" s="38" t="s">
        <v>242</v>
      </c>
      <c r="M300" s="215"/>
      <c r="N300" s="216"/>
      <c r="O300" s="38" t="s">
        <v>74</v>
      </c>
      <c r="P300" s="38" t="s">
        <v>75</v>
      </c>
      <c r="Q300" s="38" t="s">
        <v>135</v>
      </c>
      <c r="R300" s="35"/>
      <c r="S300" s="218" t="s">
        <v>1442</v>
      </c>
      <c r="T300" s="218" t="s">
        <v>1443</v>
      </c>
      <c r="U300" s="219">
        <v>43781</v>
      </c>
      <c r="V300" s="220" t="s">
        <v>1437</v>
      </c>
      <c r="W300" s="221" t="s">
        <v>142</v>
      </c>
      <c r="X300" s="222">
        <v>31410508.100000001</v>
      </c>
      <c r="Y300" s="223">
        <v>0</v>
      </c>
      <c r="Z300" s="222">
        <v>31410508.100000001</v>
      </c>
      <c r="AA300" s="225" t="s">
        <v>1438</v>
      </c>
      <c r="AB300" s="221" t="s">
        <v>1444</v>
      </c>
      <c r="AC300" s="220" t="s">
        <v>1439</v>
      </c>
      <c r="AD300" s="219">
        <v>43781</v>
      </c>
      <c r="AE300" s="219">
        <v>43819</v>
      </c>
      <c r="AF300" s="221" t="s">
        <v>131</v>
      </c>
      <c r="AG300" s="221" t="s">
        <v>1222</v>
      </c>
    </row>
    <row r="301" spans="1:33" s="137" customFormat="1" ht="171.6" customHeight="1" x14ac:dyDescent="0.5">
      <c r="A301" s="217">
        <v>269</v>
      </c>
      <c r="B301" s="40"/>
      <c r="C301" s="40" t="s">
        <v>67</v>
      </c>
      <c r="D301" s="41">
        <v>52161505</v>
      </c>
      <c r="E301" s="42" t="s">
        <v>1346</v>
      </c>
      <c r="F301" s="40" t="s">
        <v>69</v>
      </c>
      <c r="G301" s="40">
        <v>1</v>
      </c>
      <c r="H301" s="83" t="s">
        <v>92</v>
      </c>
      <c r="I301" s="40">
        <v>1</v>
      </c>
      <c r="J301" s="40" t="s">
        <v>1268</v>
      </c>
      <c r="K301" s="40" t="s">
        <v>72</v>
      </c>
      <c r="L301" s="40" t="s">
        <v>1345</v>
      </c>
      <c r="M301" s="133"/>
      <c r="N301" s="134"/>
      <c r="O301" s="40" t="s">
        <v>74</v>
      </c>
      <c r="P301" s="40" t="s">
        <v>75</v>
      </c>
      <c r="Q301" s="40" t="s">
        <v>76</v>
      </c>
      <c r="R301" s="44"/>
      <c r="S301" s="45"/>
      <c r="T301" s="45"/>
      <c r="U301" s="45"/>
      <c r="V301" s="45"/>
      <c r="W301" s="45"/>
      <c r="X301" s="140"/>
      <c r="Y301" s="140"/>
      <c r="Z301" s="140"/>
      <c r="AA301" s="45"/>
      <c r="AB301" s="45"/>
      <c r="AC301" s="45"/>
      <c r="AD301" s="45"/>
      <c r="AE301" s="45"/>
      <c r="AF301" s="45"/>
      <c r="AG301" s="45"/>
    </row>
    <row r="302" spans="1:33" s="137" customFormat="1" ht="171.6" customHeight="1" x14ac:dyDescent="0.5">
      <c r="A302" s="43">
        <v>270</v>
      </c>
      <c r="B302" s="40"/>
      <c r="C302" s="40" t="s">
        <v>132</v>
      </c>
      <c r="D302" s="41">
        <v>39121621</v>
      </c>
      <c r="E302" s="42" t="s">
        <v>1347</v>
      </c>
      <c r="F302" s="40" t="s">
        <v>69</v>
      </c>
      <c r="G302" s="40">
        <v>1</v>
      </c>
      <c r="H302" s="83" t="s">
        <v>1384</v>
      </c>
      <c r="I302" s="40">
        <v>1</v>
      </c>
      <c r="J302" s="40" t="s">
        <v>1085</v>
      </c>
      <c r="K302" s="40" t="s">
        <v>161</v>
      </c>
      <c r="L302" s="40" t="s">
        <v>242</v>
      </c>
      <c r="M302" s="133"/>
      <c r="N302" s="134"/>
      <c r="O302" s="40" t="s">
        <v>74</v>
      </c>
      <c r="P302" s="40" t="s">
        <v>75</v>
      </c>
      <c r="Q302" s="40" t="s">
        <v>135</v>
      </c>
      <c r="R302" s="44"/>
      <c r="S302" s="45"/>
      <c r="T302" s="45"/>
      <c r="U302" s="45"/>
      <c r="V302" s="45"/>
      <c r="W302" s="45"/>
      <c r="X302" s="140"/>
      <c r="Y302" s="140"/>
      <c r="Z302" s="140"/>
      <c r="AA302" s="45"/>
      <c r="AB302" s="45"/>
      <c r="AC302" s="45"/>
      <c r="AD302" s="45"/>
      <c r="AE302" s="45"/>
      <c r="AF302" s="45"/>
      <c r="AG302" s="45"/>
    </row>
    <row r="303" spans="1:33" s="50" customFormat="1" ht="171.6" customHeight="1" x14ac:dyDescent="0.5">
      <c r="A303" s="37">
        <v>271</v>
      </c>
      <c r="B303" s="38"/>
      <c r="C303" s="38" t="s">
        <v>132</v>
      </c>
      <c r="D303" s="39">
        <v>80101706</v>
      </c>
      <c r="E303" s="173" t="s">
        <v>855</v>
      </c>
      <c r="F303" s="38" t="s">
        <v>69</v>
      </c>
      <c r="G303" s="38">
        <v>1</v>
      </c>
      <c r="H303" s="174" t="s">
        <v>1384</v>
      </c>
      <c r="I303" s="38" t="s">
        <v>1448</v>
      </c>
      <c r="J303" s="38" t="s">
        <v>125</v>
      </c>
      <c r="K303" s="38" t="s">
        <v>161</v>
      </c>
      <c r="L303" s="38" t="s">
        <v>298</v>
      </c>
      <c r="M303" s="175" t="s">
        <v>1445</v>
      </c>
      <c r="N303" s="176">
        <v>6100000</v>
      </c>
      <c r="O303" s="38" t="s">
        <v>74</v>
      </c>
      <c r="P303" s="38" t="s">
        <v>75</v>
      </c>
      <c r="Q303" s="38" t="s">
        <v>135</v>
      </c>
      <c r="R303" s="35"/>
      <c r="S303" s="36"/>
      <c r="T303" s="36"/>
      <c r="U303" s="36"/>
      <c r="V303" s="36"/>
      <c r="W303" s="36"/>
      <c r="X303" s="108"/>
      <c r="Y303" s="108"/>
      <c r="Z303" s="108"/>
      <c r="AA303" s="36"/>
      <c r="AB303" s="36"/>
      <c r="AC303" s="36"/>
      <c r="AD303" s="36"/>
      <c r="AE303" s="36"/>
      <c r="AF303" s="36"/>
      <c r="AG303" s="36"/>
    </row>
    <row r="304" spans="1:33" s="50" customFormat="1" ht="171.6" customHeight="1" x14ac:dyDescent="0.5">
      <c r="A304" s="37">
        <v>272</v>
      </c>
      <c r="B304" s="38"/>
      <c r="C304" s="38" t="s">
        <v>132</v>
      </c>
      <c r="D304" s="39">
        <v>80101706</v>
      </c>
      <c r="E304" s="173" t="s">
        <v>855</v>
      </c>
      <c r="F304" s="38" t="s">
        <v>69</v>
      </c>
      <c r="G304" s="38">
        <v>1</v>
      </c>
      <c r="H304" s="174" t="s">
        <v>1384</v>
      </c>
      <c r="I304" s="38" t="s">
        <v>1448</v>
      </c>
      <c r="J304" s="38" t="s">
        <v>125</v>
      </c>
      <c r="K304" s="38" t="s">
        <v>161</v>
      </c>
      <c r="L304" s="38" t="s">
        <v>298</v>
      </c>
      <c r="M304" s="175" t="s">
        <v>1445</v>
      </c>
      <c r="N304" s="176">
        <v>6100000</v>
      </c>
      <c r="O304" s="38" t="s">
        <v>74</v>
      </c>
      <c r="P304" s="38" t="s">
        <v>75</v>
      </c>
      <c r="Q304" s="38" t="s">
        <v>135</v>
      </c>
      <c r="R304" s="35"/>
      <c r="X304" s="109"/>
      <c r="Y304" s="109"/>
      <c r="Z304" s="109"/>
    </row>
    <row r="305" spans="1:26" s="50" customFormat="1" ht="171.6" customHeight="1" x14ac:dyDescent="0.5">
      <c r="A305" s="37">
        <v>273</v>
      </c>
      <c r="B305" s="38"/>
      <c r="C305" s="38" t="s">
        <v>132</v>
      </c>
      <c r="D305" s="39">
        <v>80101706</v>
      </c>
      <c r="E305" s="173" t="s">
        <v>855</v>
      </c>
      <c r="F305" s="38" t="s">
        <v>69</v>
      </c>
      <c r="G305" s="38">
        <v>1</v>
      </c>
      <c r="H305" s="174" t="s">
        <v>1384</v>
      </c>
      <c r="I305" s="38" t="s">
        <v>1448</v>
      </c>
      <c r="J305" s="38" t="s">
        <v>125</v>
      </c>
      <c r="K305" s="38" t="s">
        <v>161</v>
      </c>
      <c r="L305" s="38" t="s">
        <v>298</v>
      </c>
      <c r="M305" s="175" t="s">
        <v>1445</v>
      </c>
      <c r="N305" s="176">
        <v>6100000</v>
      </c>
      <c r="O305" s="38" t="s">
        <v>74</v>
      </c>
      <c r="P305" s="38" t="s">
        <v>75</v>
      </c>
      <c r="Q305" s="38" t="s">
        <v>135</v>
      </c>
      <c r="R305" s="35"/>
      <c r="X305" s="109"/>
      <c r="Y305" s="109"/>
      <c r="Z305" s="109"/>
    </row>
    <row r="306" spans="1:26" s="50" customFormat="1" ht="171.6" customHeight="1" x14ac:dyDescent="0.5">
      <c r="A306" s="37">
        <v>274</v>
      </c>
      <c r="B306" s="40"/>
      <c r="C306" s="40" t="s">
        <v>132</v>
      </c>
      <c r="D306" s="41">
        <v>80101706</v>
      </c>
      <c r="E306" s="42" t="s">
        <v>855</v>
      </c>
      <c r="F306" s="40" t="s">
        <v>69</v>
      </c>
      <c r="G306" s="40">
        <v>1</v>
      </c>
      <c r="H306" s="83" t="s">
        <v>1384</v>
      </c>
      <c r="I306" s="40" t="s">
        <v>1448</v>
      </c>
      <c r="J306" s="40" t="s">
        <v>1163</v>
      </c>
      <c r="K306" s="40" t="s">
        <v>161</v>
      </c>
      <c r="L306" s="40" t="s">
        <v>298</v>
      </c>
      <c r="M306" s="133"/>
      <c r="N306" s="134"/>
      <c r="O306" s="40" t="s">
        <v>74</v>
      </c>
      <c r="P306" s="40" t="s">
        <v>75</v>
      </c>
      <c r="Q306" s="40" t="s">
        <v>135</v>
      </c>
      <c r="R306" s="35"/>
      <c r="X306" s="109"/>
      <c r="Y306" s="109"/>
      <c r="Z306" s="109"/>
    </row>
    <row r="307" spans="1:26" s="50" customFormat="1" ht="171.6" customHeight="1" x14ac:dyDescent="0.5">
      <c r="A307" s="37">
        <v>275</v>
      </c>
      <c r="B307" s="38"/>
      <c r="C307" s="38" t="s">
        <v>132</v>
      </c>
      <c r="D307" s="39">
        <v>52161505</v>
      </c>
      <c r="E307" s="173" t="s">
        <v>1446</v>
      </c>
      <c r="F307" s="38" t="s">
        <v>69</v>
      </c>
      <c r="G307" s="38">
        <v>1</v>
      </c>
      <c r="H307" s="174" t="s">
        <v>1384</v>
      </c>
      <c r="I307" s="38" t="s">
        <v>1449</v>
      </c>
      <c r="J307" s="38" t="s">
        <v>71</v>
      </c>
      <c r="K307" s="38" t="s">
        <v>161</v>
      </c>
      <c r="L307" s="38" t="s">
        <v>298</v>
      </c>
      <c r="M307" s="175">
        <v>1000000</v>
      </c>
      <c r="N307" s="176">
        <v>1000000</v>
      </c>
      <c r="O307" s="38" t="s">
        <v>74</v>
      </c>
      <c r="P307" s="38" t="s">
        <v>75</v>
      </c>
      <c r="Q307" s="38" t="s">
        <v>135</v>
      </c>
      <c r="R307" s="35"/>
      <c r="X307" s="109"/>
      <c r="Y307" s="109"/>
      <c r="Z307" s="109"/>
    </row>
    <row r="308" spans="1:26" ht="272.45" customHeight="1" x14ac:dyDescent="0.5">
      <c r="A308" s="37">
        <v>276</v>
      </c>
      <c r="B308" s="38"/>
      <c r="C308" s="38" t="s">
        <v>160</v>
      </c>
      <c r="D308" s="39">
        <v>80101706</v>
      </c>
      <c r="E308" s="173" t="s">
        <v>1447</v>
      </c>
      <c r="F308" s="38" t="s">
        <v>69</v>
      </c>
      <c r="G308" s="38">
        <v>1</v>
      </c>
      <c r="H308" s="174" t="s">
        <v>1384</v>
      </c>
      <c r="I308" s="38" t="s">
        <v>1448</v>
      </c>
      <c r="J308" s="38" t="s">
        <v>1163</v>
      </c>
      <c r="K308" s="38" t="s">
        <v>161</v>
      </c>
      <c r="L308" s="38" t="s">
        <v>307</v>
      </c>
      <c r="M308" s="175">
        <v>105000000</v>
      </c>
      <c r="N308" s="176">
        <v>8750000</v>
      </c>
      <c r="O308" s="38" t="s">
        <v>89</v>
      </c>
      <c r="P308" s="38" t="s">
        <v>90</v>
      </c>
      <c r="Q308" s="38" t="s">
        <v>1093</v>
      </c>
    </row>
    <row r="309" spans="1:26" ht="272.45" customHeight="1" x14ac:dyDescent="0.5">
      <c r="A309" s="91"/>
      <c r="B309" s="94"/>
      <c r="C309" s="94"/>
      <c r="D309" s="94"/>
      <c r="E309" s="92"/>
      <c r="F309" s="94"/>
      <c r="G309" s="94"/>
      <c r="H309" s="95"/>
      <c r="I309" s="94"/>
      <c r="J309" s="94"/>
      <c r="K309" s="94"/>
      <c r="L309" s="94"/>
      <c r="M309" s="138"/>
      <c r="N309" s="139"/>
      <c r="O309" s="94"/>
      <c r="P309" s="94"/>
      <c r="Q309" s="94"/>
    </row>
    <row r="310" spans="1:26" ht="408.95" customHeight="1" x14ac:dyDescent="0.5">
      <c r="A310" s="48"/>
      <c r="B310" s="111"/>
      <c r="C310" s="111"/>
      <c r="D310" s="111"/>
      <c r="E310" s="170" t="s">
        <v>1328</v>
      </c>
      <c r="F310" s="170"/>
      <c r="G310" s="111"/>
      <c r="H310" s="111"/>
      <c r="I310" s="111"/>
      <c r="J310" s="111"/>
      <c r="K310" s="111"/>
      <c r="L310" s="170" t="s">
        <v>1057</v>
      </c>
      <c r="M310" s="170"/>
    </row>
  </sheetData>
  <autoFilter ref="A19:AG308"/>
  <mergeCells count="32">
    <mergeCell ref="A298:A300"/>
    <mergeCell ref="M298:M300"/>
    <mergeCell ref="N298:N300"/>
    <mergeCell ref="E310:F310"/>
    <mergeCell ref="L310:M310"/>
    <mergeCell ref="A289:A292"/>
    <mergeCell ref="D17:E17"/>
    <mergeCell ref="H17:I17"/>
    <mergeCell ref="H18:I18"/>
    <mergeCell ref="A21:A23"/>
    <mergeCell ref="B21:B23"/>
    <mergeCell ref="A43:A44"/>
    <mergeCell ref="A97:A98"/>
    <mergeCell ref="A231:A232"/>
    <mergeCell ref="A252:A253"/>
    <mergeCell ref="A279:A280"/>
    <mergeCell ref="A287:A288"/>
    <mergeCell ref="E10:F10"/>
    <mergeCell ref="E11:F11"/>
    <mergeCell ref="J11:N15"/>
    <mergeCell ref="E12:F12"/>
    <mergeCell ref="E13:F13"/>
    <mergeCell ref="E14:F14"/>
    <mergeCell ref="E15:F15"/>
    <mergeCell ref="C2:Q2"/>
    <mergeCell ref="D4:E4"/>
    <mergeCell ref="E5:F5"/>
    <mergeCell ref="J5:N9"/>
    <mergeCell ref="E6:F6"/>
    <mergeCell ref="E7:F7"/>
    <mergeCell ref="E8:F8"/>
    <mergeCell ref="E9:F9"/>
  </mergeCells>
  <dataValidations disablePrompts="1" count="2">
    <dataValidation type="list" allowBlank="1" showInputMessage="1" showErrorMessage="1" sqref="W273 W104 W190 W188">
      <formula1>$A$2:$A$16</formula1>
    </dataValidation>
    <dataValidation type="list" allowBlank="1" showInputMessage="1" showErrorMessage="1" sqref="AG76 AG69 AG104 AG42 AG80 AG78 AG188 AG38 AG34:AG35 AG66 AG88 AG245 AG259 AG28 AG116 AG273:AG276 AG190 AG21:AG23">
      <formula1>$A$37:$A$57</formula1>
    </dataValidation>
  </dataValidations>
  <printOptions horizontalCentered="1" verticalCentered="1"/>
  <pageMargins left="0.9055118110236221" right="0.11811023622047245" top="0.35433070866141736" bottom="0.35433070866141736" header="0.31496062992125984" footer="0.31496062992125984"/>
  <pageSetup paperSize="5" scale="10" orientation="landscape" r:id="rId1"/>
  <rowBreaks count="15" manualBreakCount="15">
    <brk id="33" max="32" man="1"/>
    <brk id="52" max="32" man="1"/>
    <brk id="71" max="32" man="1"/>
    <brk id="90" max="32" man="1"/>
    <brk id="109" max="32" man="1"/>
    <brk id="128" max="32" man="1"/>
    <brk id="147" max="32" man="1"/>
    <brk id="166" max="32" man="1"/>
    <brk id="185" max="32" man="1"/>
    <brk id="204" max="32" man="1"/>
    <brk id="223" max="32" man="1"/>
    <brk id="242" max="32" man="1"/>
    <brk id="261" max="32" man="1"/>
    <brk id="280" max="32" man="1"/>
    <brk id="300" max="32" man="1"/>
  </rowBreaks>
  <legacyDrawing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14:formula1>
            <xm:f>'C:\Users\fyara\AppData\Local\Microsoft\Windows\Temporary Internet Files\Content.Outlook\ZHB26R28\[Copia de CUADRO DE REPARTO GGC Y CUADRO DE SEGUIMIENTO A LOS CONTRATOS 2019-JUNIO.xlsx]LISTAS'!#REF!</xm:f>
          </x14:formula1>
          <xm:sqref>W245 W81 W271</xm:sqref>
        </x14:dataValidation>
        <x14:dataValidation type="list" allowBlank="1" showInputMessage="1" showErrorMessage="1">
          <x14:formula1>
            <xm:f>'C:\PLAN COMPRAS\PLAN 2003\[plan_sice2003.xls]LISTAS'!#REF!</xm:f>
          </x14:formula1>
          <xm:sqref>W259:W261 W28 W116 W274:W276 W34:W35 W66 W37:W38 W165:W178 W151:W163 AG162 AG185 W191:W208 W185 AG37 AG121:AG122 AG147:AG149 AG260:AG261 AG220:AG222 AG124:AG128 AG70 AG255:AG257 AG224:AG227 AG233:AG244 AG246:AG248 AG180:AG183 AG230 AG210:AG218 AG189 AG144:AG145 AG130:AG136 AG175:AG178 AG263 AG151:AG160 W147:W149 W220:W222 W121:W128 W70 W255:W257 W224:W227 W233:W244 W180:W183 W230 W210:W218 W189 W144:W145 W130:W136 W263 AG191:AG192 AG196:AG208 AG250:AG251 W246:W251 AG269 W269 AG87 W87:W88 AG165:AG173 W21:W23</xm:sqref>
        </x14:dataValidation>
        <x14:dataValidation type="list" allowBlank="1" showInputMessage="1" showErrorMessage="1">
          <x14:formula1>
            <xm:f>'\\Yaksa\12002ggc\2019\DOCUMENTOS_APOYO\PLAN_ANUAL_ADQUISICIONES_2019\BASE DE DATOS CONTRATOS\BASES CONTRATOS\[CUADRO DE REPARTO GGC Y CUADRO DE SEGUIMIENTO A LOS CONTRATOS 2019.xlsx]LISTAS'!#REF!</xm:f>
          </x14:formula1>
          <xm:sqref>W80 W78 W76 W42:W44 W69 AG254 W254 AG83 AG40 AG46:AG47 W83 W40 W46:W47 AG258 W258 AG32 AG114:AG115 W32 W114:W115 AG184 AG229 W184 W229 AG163:AG164 AG231:AG232 AG179 AG174 AG129 AG219 AG43:AG44 AG209 AG262 AG123 AG161 AG249 W164 W231:W232 W179 W129 W219 W209 W262 W264 AG264 AG137:AG143 AG223 AG101 AG193:AG195 W137:W143 W223 W101 AG59:AG63 W59:W63 AG270 W270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2019-12-06-PAA</vt:lpstr>
      <vt:lpstr>'2019-12-06-PAA'!Área_de_impresión</vt:lpstr>
      <vt:lpstr>'2019-12-06-PAA'!Títulos_a_imprimir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cp:lastPrinted>2019-12-09T19:19:13Z</cp:lastPrinted>
  <dcterms:created xsi:type="dcterms:W3CDTF">2019-05-08T16:37:35Z</dcterms:created>
  <dcterms:modified xsi:type="dcterms:W3CDTF">2019-12-09T19:19:43Z</dcterms:modified>
</cp:coreProperties>
</file>